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icardo\Music\"/>
    </mc:Choice>
  </mc:AlternateContent>
  <bookViews>
    <workbookView xWindow="0" yWindow="0" windowWidth="20490" windowHeight="7155" firstSheet="6" activeTab="9"/>
  </bookViews>
  <sheets>
    <sheet name="Datos Generales" sheetId="97" r:id="rId1"/>
    <sheet name="Listado de Estudiantes" sheetId="99" r:id="rId2"/>
    <sheet name="Asistencia 7°FDC" sheetId="1" r:id="rId3"/>
    <sheet name="Notas 7°FDC" sheetId="2" r:id="rId4"/>
    <sheet name="Asistencia 8°AINF" sheetId="3" r:id="rId5"/>
    <sheet name="Notas 8°AINF" sheetId="4" r:id="rId6"/>
    <sheet name="Asistencia 9°AINF" sheetId="5" r:id="rId7"/>
    <sheet name="Notas 9°AINF" sheetId="6" r:id="rId8"/>
    <sheet name="Asistencia 9°BFDC" sheetId="7" r:id="rId9"/>
    <sheet name="Notas 9°BFDC" sheetId="8" r:id="rId10"/>
    <sheet name="Asistencia 10°ATOfi" sheetId="9" r:id="rId11"/>
    <sheet name="Notas 10°ATOfi" sheetId="10" r:id="rId12"/>
    <sheet name="Asistencia 10°BTInf" sheetId="11" r:id="rId13"/>
    <sheet name="Notas 10°BTInf" sheetId="12" r:id="rId14"/>
    <sheet name="Asistencia 10°BCInf " sheetId="13" r:id="rId15"/>
    <sheet name="Notas 10°BCInf" sheetId="14" r:id="rId16"/>
    <sheet name="Asistencia 11°ACInf" sheetId="15" r:id="rId17"/>
    <sheet name="Notas 11°ACInf" sheetId="16" r:id="rId18"/>
    <sheet name="Asistencia 11°ATTecCom" sheetId="17" r:id="rId19"/>
    <sheet name="Notas 11°ATTecCom" sheetId="18" r:id="rId20"/>
    <sheet name="Asistencia 12°ATTecCom" sheetId="25" r:id="rId21"/>
    <sheet name="Nota 12°ATTecCom" sheetId="26" r:id="rId22"/>
    <sheet name="Notas 8°A QB" sheetId="20" r:id="rId23"/>
    <sheet name="Asistencia 9°B QB" sheetId="35" r:id="rId24"/>
    <sheet name="Notas 9°B QB" sheetId="36" r:id="rId25"/>
    <sheet name="Asistencia 7°A N" sheetId="23" r:id="rId26"/>
    <sheet name="Notas 7°A N" sheetId="138" r:id="rId27"/>
    <sheet name="Notas 8°A N" sheetId="34" r:id="rId28"/>
    <sheet name="Asistencia 8°B BC" sheetId="27" r:id="rId29"/>
    <sheet name="Notas 8°B BC" sheetId="28" r:id="rId30"/>
    <sheet name="Asistencia 8°A BC" sheetId="29" r:id="rId31"/>
    <sheet name="Notas 8°A BC" sheetId="30" r:id="rId32"/>
    <sheet name="Asistencia 9°B BC" sheetId="21" r:id="rId33"/>
    <sheet name="Nota 9°B BC" sheetId="22" r:id="rId34"/>
    <sheet name="Inf. 7°A" sheetId="103" r:id="rId35"/>
    <sheet name="Inf. 8°A" sheetId="104" r:id="rId36"/>
    <sheet name="Inf. 8°B" sheetId="105" r:id="rId37"/>
    <sheet name="Inf. 9°B" sheetId="106" r:id="rId38"/>
    <sheet name="Inf. 10°AC" sheetId="107" r:id="rId39"/>
    <sheet name="Inf. 11°AC-1" sheetId="108" r:id="rId40"/>
    <sheet name="Inf. 11°AC-2" sheetId="109" r:id="rId41"/>
    <sheet name="Inf. 12°AC" sheetId="110" r:id="rId42"/>
    <sheet name="Inf. 7°A QB" sheetId="111" r:id="rId43"/>
    <sheet name="Inf. 8°A QB" sheetId="112" r:id="rId44"/>
    <sheet name="Inf. 8°B QB " sheetId="140" r:id="rId45"/>
    <sheet name="Inf. 9°B QB " sheetId="141" r:id="rId46"/>
    <sheet name="Inf. 7°A N" sheetId="142" r:id="rId47"/>
    <sheet name="Inf. 8°A N " sheetId="143" r:id="rId48"/>
    <sheet name="Inf. 8°A BC" sheetId="145" r:id="rId49"/>
    <sheet name="Inf. 8°B BC" sheetId="146" r:id="rId50"/>
    <sheet name="Inf. 9°B BC" sheetId="147" r:id="rId51"/>
    <sheet name="CONSOLIDADO SEDE" sheetId="98" r:id="rId52"/>
    <sheet name="CONSOLIDADO Q. BAJO" sheetId="133" r:id="rId53"/>
    <sheet name="CONSOLIDADO B CEDRO" sheetId="134" r:id="rId54"/>
    <sheet name="CONSOLIDADO NORTEÑO" sheetId="139" r:id="rId55"/>
    <sheet name="Retirados" sheetId="82" r:id="rId56"/>
    <sheet name="Porcentajes III-T" sheetId="101" r:id="rId57"/>
    <sheet name="Conteo de notas 3T" sheetId="88" r:id="rId58"/>
    <sheet name="Promedio grupo" sheetId="89" r:id="rId59"/>
    <sheet name="Ap-Repro Sexo" sheetId="90" r:id="rId60"/>
    <sheet name="Reprobados Premedia" sheetId="91" r:id="rId61"/>
    <sheet name="Reprobados Media" sheetId="132" r:id="rId62"/>
    <sheet name="CONSEJERIA SEDE" sheetId="129" r:id="rId63"/>
    <sheet name="CONSEJERIA QB" sheetId="135" r:id="rId64"/>
    <sheet name="CONSEJERIA BC" sheetId="136" r:id="rId65"/>
    <sheet name="CONSEJERIA NORTEÑO" sheetId="144" r:id="rId66"/>
  </sheets>
  <externalReferences>
    <externalReference r:id="rId67"/>
    <externalReference r:id="rId68"/>
    <externalReference r:id="rId69"/>
    <externalReference r:id="rId70"/>
  </externalReferences>
  <definedNames>
    <definedName name="_xlnm._FilterDatabase" localSheetId="53" hidden="1">'CONSOLIDADO B CEDRO'!#REF!</definedName>
    <definedName name="_xlnm._FilterDatabase" localSheetId="54" hidden="1">'CONSOLIDADO NORTEÑO'!#REF!</definedName>
    <definedName name="_xlnm._FilterDatabase" localSheetId="52" hidden="1">'CONSOLIDADO Q. BAJO'!#REF!</definedName>
    <definedName name="_xlnm._FilterDatabase" localSheetId="51" hidden="1">'CONSOLIDADO SEDE'!#REF!</definedName>
    <definedName name="FORMATO" localSheetId="1">'Listado de Estudiantes'!$Q$4:$Q$52</definedName>
    <definedName name="HORARIO_DE_CLASES_2013" localSheetId="26">#REF!</definedName>
    <definedName name="HORARIO_DE_CLASES_2013" localSheetId="56">#REF!</definedName>
    <definedName name="HORARIO_DE_CLASES_2013">#REF!</definedName>
    <definedName name="HORAS_DE_TRABAJO" localSheetId="26">#REF!</definedName>
    <definedName name="HORAS_DE_TRABAJO" localSheetId="56">#REF!</definedName>
    <definedName name="HORAS_DE_TRABAJO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20" i="16" l="1"/>
  <c r="AG23" i="16"/>
  <c r="Z23" i="16"/>
  <c r="Z22" i="16"/>
  <c r="AF23" i="16"/>
  <c r="AC23" i="16"/>
  <c r="B15" i="16"/>
  <c r="B23" i="16"/>
  <c r="B20" i="15"/>
  <c r="B29" i="16"/>
  <c r="B26" i="15"/>
  <c r="B44" i="16"/>
  <c r="B41" i="15"/>
  <c r="B43" i="13" l="1"/>
  <c r="B46" i="14" s="1"/>
  <c r="B48" i="13"/>
  <c r="B49" i="13"/>
  <c r="B50" i="13"/>
  <c r="B45" i="13"/>
  <c r="B46" i="13"/>
  <c r="B47" i="13"/>
  <c r="B41" i="13"/>
  <c r="B44" i="14" s="1"/>
  <c r="B31" i="13"/>
  <c r="B34" i="14" s="1"/>
  <c r="B5" i="13"/>
  <c r="B8" i="14" s="1"/>
  <c r="B47" i="1" l="1"/>
  <c r="B50" i="2" s="1"/>
  <c r="B48" i="1"/>
  <c r="B51" i="2" s="1"/>
  <c r="B49" i="1"/>
  <c r="B52" i="2" s="1"/>
  <c r="B50" i="1"/>
  <c r="B53" i="2" s="1"/>
  <c r="B45" i="1"/>
  <c r="B48" i="2" s="1"/>
  <c r="B46" i="1"/>
  <c r="B49" i="2" s="1"/>
  <c r="B44" i="1"/>
  <c r="B47" i="2" s="1"/>
  <c r="B42" i="1"/>
  <c r="B45" i="2" s="1"/>
  <c r="B43" i="1"/>
  <c r="B46" i="2" s="1"/>
  <c r="B6" i="1"/>
  <c r="B9" i="2" s="1"/>
  <c r="B7" i="1"/>
  <c r="B10" i="2" s="1"/>
  <c r="B8" i="1"/>
  <c r="B11" i="2" s="1"/>
  <c r="B9" i="1"/>
  <c r="B12" i="2" s="1"/>
  <c r="B10" i="1"/>
  <c r="B13" i="2" s="1"/>
  <c r="B11" i="1"/>
  <c r="B14" i="2" s="1"/>
  <c r="B12" i="1"/>
  <c r="B15" i="2" s="1"/>
  <c r="B13" i="1"/>
  <c r="B16" i="2" s="1"/>
  <c r="B14" i="1"/>
  <c r="B17" i="2" s="1"/>
  <c r="B15" i="1"/>
  <c r="B18" i="2" s="1"/>
  <c r="B16" i="1"/>
  <c r="B19" i="2" s="1"/>
  <c r="B17" i="1"/>
  <c r="B20" i="2" s="1"/>
  <c r="B18" i="1"/>
  <c r="B21" i="2" s="1"/>
  <c r="B19" i="1"/>
  <c r="B22" i="2" s="1"/>
  <c r="B20" i="1"/>
  <c r="B23" i="2" s="1"/>
  <c r="B21" i="1"/>
  <c r="B24" i="2" s="1"/>
  <c r="B22" i="1"/>
  <c r="B25" i="2" s="1"/>
  <c r="B23" i="1"/>
  <c r="B26" i="2" s="1"/>
  <c r="B24" i="1"/>
  <c r="B27" i="2" s="1"/>
  <c r="B25" i="1"/>
  <c r="B28" i="2" s="1"/>
  <c r="B26" i="1"/>
  <c r="B29" i="2" s="1"/>
  <c r="B27" i="1"/>
  <c r="B30" i="2" s="1"/>
  <c r="B28" i="1"/>
  <c r="B31" i="2" s="1"/>
  <c r="B29" i="1"/>
  <c r="B32" i="2" s="1"/>
  <c r="B30" i="1"/>
  <c r="B33" i="2" s="1"/>
  <c r="B31" i="1"/>
  <c r="B34" i="2" s="1"/>
  <c r="B32" i="1"/>
  <c r="B35" i="2" s="1"/>
  <c r="B33" i="1"/>
  <c r="B36" i="2" s="1"/>
  <c r="B34" i="1"/>
  <c r="B37" i="2" s="1"/>
  <c r="B35" i="1"/>
  <c r="B38" i="2" s="1"/>
  <c r="B36" i="1"/>
  <c r="B39" i="2" s="1"/>
  <c r="B37" i="1"/>
  <c r="B40" i="2" s="1"/>
  <c r="B38" i="1"/>
  <c r="B41" i="2" s="1"/>
  <c r="B39" i="1"/>
  <c r="B42" i="2" s="1"/>
  <c r="B40" i="1"/>
  <c r="B43" i="2" s="1"/>
  <c r="B41" i="1"/>
  <c r="B44" i="2" s="1"/>
  <c r="B3" i="1"/>
  <c r="B4" i="1"/>
  <c r="B39" i="7" l="1"/>
  <c r="B42" i="8" s="1"/>
  <c r="B40" i="7"/>
  <c r="B43" i="8" s="1"/>
  <c r="B6" i="7"/>
  <c r="B9" i="8" s="1"/>
  <c r="B7" i="7"/>
  <c r="B10" i="8" s="1"/>
  <c r="B8" i="7"/>
  <c r="B9" i="7"/>
  <c r="B10" i="7"/>
  <c r="B13" i="8" s="1"/>
  <c r="B11" i="7"/>
  <c r="B14" i="8" s="1"/>
  <c r="B12" i="7"/>
  <c r="B15" i="8" s="1"/>
  <c r="B13" i="7"/>
  <c r="B16" i="8" s="1"/>
  <c r="B14" i="7"/>
  <c r="B17" i="8" s="1"/>
  <c r="B15" i="7"/>
  <c r="B18" i="8" s="1"/>
  <c r="B16" i="7"/>
  <c r="B19" i="8" s="1"/>
  <c r="B17" i="7"/>
  <c r="B20" i="8" s="1"/>
  <c r="B18" i="7"/>
  <c r="B21" i="8" s="1"/>
  <c r="B19" i="7"/>
  <c r="B22" i="8" s="1"/>
  <c r="B20" i="7"/>
  <c r="B23" i="8" s="1"/>
  <c r="B21" i="7"/>
  <c r="B24" i="8" s="1"/>
  <c r="B22" i="7"/>
  <c r="B25" i="8" s="1"/>
  <c r="B23" i="7"/>
  <c r="B26" i="8" s="1"/>
  <c r="B24" i="7"/>
  <c r="B25" i="7"/>
  <c r="B26" i="7"/>
  <c r="B29" i="8" s="1"/>
  <c r="B27" i="7"/>
  <c r="B30" i="8" s="1"/>
  <c r="B28" i="7"/>
  <c r="B31" i="8" s="1"/>
  <c r="B29" i="7"/>
  <c r="B32" i="8" s="1"/>
  <c r="B30" i="7"/>
  <c r="B33" i="8" s="1"/>
  <c r="B31" i="7"/>
  <c r="B34" i="8" s="1"/>
  <c r="B32" i="7"/>
  <c r="B35" i="8" s="1"/>
  <c r="B33" i="7"/>
  <c r="B36" i="8" s="1"/>
  <c r="B34" i="7"/>
  <c r="B37" i="8" s="1"/>
  <c r="B35" i="7"/>
  <c r="B38" i="8" s="1"/>
  <c r="B36" i="7"/>
  <c r="B39" i="8" s="1"/>
  <c r="B37" i="7"/>
  <c r="B40" i="8" s="1"/>
  <c r="B38" i="7"/>
  <c r="B41" i="8" s="1"/>
  <c r="B41" i="7"/>
  <c r="B44" i="8" s="1"/>
  <c r="B11" i="8"/>
  <c r="B12" i="8"/>
  <c r="B27" i="8"/>
  <c r="B28" i="8"/>
  <c r="B45" i="8"/>
  <c r="AQ27" i="3" l="1"/>
  <c r="AQ19" i="3"/>
  <c r="AQ14" i="3"/>
  <c r="AQ13" i="3"/>
  <c r="AQ12" i="3"/>
  <c r="B6" i="11" l="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5" i="11"/>
  <c r="B47" i="16" l="1"/>
  <c r="B48" i="16"/>
  <c r="B40" i="16"/>
  <c r="B41" i="16"/>
  <c r="B42" i="16"/>
  <c r="B43" i="16"/>
  <c r="B45" i="16"/>
  <c r="B46" i="16"/>
  <c r="B31" i="16"/>
  <c r="B32" i="16"/>
  <c r="B33" i="16"/>
  <c r="B34" i="16"/>
  <c r="B35" i="16"/>
  <c r="B36" i="16"/>
  <c r="B37" i="16"/>
  <c r="B38" i="16"/>
  <c r="B39" i="16"/>
  <c r="B18" i="16"/>
  <c r="B19" i="16"/>
  <c r="B20" i="16"/>
  <c r="B21" i="16"/>
  <c r="B22" i="16"/>
  <c r="B24" i="16"/>
  <c r="B25" i="16"/>
  <c r="B26" i="16"/>
  <c r="B27" i="16"/>
  <c r="B28" i="16"/>
  <c r="B30" i="16"/>
  <c r="B9" i="16"/>
  <c r="B10" i="16"/>
  <c r="B11" i="16"/>
  <c r="B12" i="16"/>
  <c r="B13" i="16"/>
  <c r="B14" i="16"/>
  <c r="B16" i="16"/>
  <c r="B17" i="16"/>
  <c r="B8" i="16"/>
  <c r="B42" i="4"/>
  <c r="B16" i="10" l="1"/>
  <c r="B17" i="10"/>
  <c r="B15" i="10"/>
  <c r="B51" i="13" l="1"/>
  <c r="B52" i="13"/>
  <c r="B53" i="13"/>
  <c r="B54" i="13"/>
  <c r="B9" i="10" l="1"/>
  <c r="B10" i="10"/>
  <c r="B11" i="10"/>
  <c r="B12" i="10"/>
  <c r="B13" i="10"/>
  <c r="B14" i="10"/>
  <c r="B8" i="10"/>
  <c r="B6" i="9"/>
  <c r="B7" i="9"/>
  <c r="B8" i="9"/>
  <c r="B9" i="9"/>
  <c r="B10" i="9"/>
  <c r="B11" i="9"/>
  <c r="B12" i="9"/>
  <c r="B5" i="9"/>
  <c r="B39" i="15" l="1"/>
  <c r="B40" i="15"/>
  <c r="B42" i="15"/>
  <c r="B43" i="15"/>
  <c r="B44" i="15"/>
  <c r="B45" i="15"/>
  <c r="B32" i="15"/>
  <c r="B33" i="15"/>
  <c r="B34" i="15"/>
  <c r="B35" i="15"/>
  <c r="B36" i="15"/>
  <c r="B37" i="15"/>
  <c r="B38" i="15"/>
  <c r="B18" i="15"/>
  <c r="B19" i="15"/>
  <c r="B21" i="15"/>
  <c r="B22" i="15"/>
  <c r="B23" i="15"/>
  <c r="B24" i="15"/>
  <c r="B25" i="15"/>
  <c r="B27" i="15"/>
  <c r="B28" i="15"/>
  <c r="B29" i="15"/>
  <c r="B30" i="15"/>
  <c r="B31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5" i="15"/>
  <c r="B38" i="5" l="1"/>
  <c r="B44" i="13"/>
  <c r="B40" i="13"/>
  <c r="B42" i="13"/>
  <c r="B39" i="13"/>
  <c r="B38" i="13"/>
  <c r="B35" i="13"/>
  <c r="B36" i="13"/>
  <c r="B37" i="13"/>
  <c r="B32" i="13"/>
  <c r="B33" i="13"/>
  <c r="B34" i="13"/>
  <c r="B26" i="13"/>
  <c r="B27" i="13"/>
  <c r="B28" i="13"/>
  <c r="B29" i="13"/>
  <c r="B30" i="13"/>
  <c r="B23" i="13"/>
  <c r="B24" i="13"/>
  <c r="B25" i="13"/>
  <c r="B19" i="13"/>
  <c r="B20" i="13"/>
  <c r="B21" i="13"/>
  <c r="B22" i="13"/>
  <c r="B14" i="13"/>
  <c r="B15" i="13"/>
  <c r="B16" i="13"/>
  <c r="B17" i="13"/>
  <c r="B18" i="13"/>
  <c r="B7" i="13"/>
  <c r="B8" i="13"/>
  <c r="B9" i="13"/>
  <c r="B10" i="13"/>
  <c r="B11" i="13"/>
  <c r="B12" i="13"/>
  <c r="B13" i="13"/>
  <c r="B6" i="13"/>
  <c r="B9" i="26"/>
  <c r="B10" i="26"/>
  <c r="B8" i="26"/>
  <c r="B5" i="25"/>
  <c r="B7" i="25"/>
  <c r="B6" i="25"/>
  <c r="B5" i="17"/>
  <c r="B5" i="3" l="1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" i="1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3" i="4"/>
  <c r="B44" i="4"/>
  <c r="B45" i="4"/>
  <c r="B46" i="4"/>
  <c r="B47" i="4"/>
  <c r="B48" i="4"/>
  <c r="B49" i="4"/>
  <c r="B50" i="4"/>
  <c r="B51" i="4"/>
  <c r="B52" i="4"/>
  <c r="B53" i="4"/>
  <c r="B11" i="146" l="1"/>
  <c r="H11" i="145"/>
  <c r="H12" i="145"/>
  <c r="H13" i="145"/>
  <c r="H14" i="145"/>
  <c r="E11" i="145"/>
  <c r="E12" i="145"/>
  <c r="E13" i="145"/>
  <c r="E14" i="145"/>
  <c r="W54" i="147"/>
  <c r="V54" i="147"/>
  <c r="U54" i="147"/>
  <c r="Z50" i="147"/>
  <c r="AA50" i="147" s="1"/>
  <c r="Y50" i="147"/>
  <c r="X50" i="147"/>
  <c r="Z49" i="147"/>
  <c r="AA49" i="147" s="1"/>
  <c r="Y49" i="147"/>
  <c r="X49" i="147"/>
  <c r="Z48" i="147"/>
  <c r="AA48" i="147" s="1"/>
  <c r="Y48" i="147"/>
  <c r="X48" i="147"/>
  <c r="Z47" i="147"/>
  <c r="AA47" i="147" s="1"/>
  <c r="Y47" i="147"/>
  <c r="X47" i="147"/>
  <c r="Z46" i="147"/>
  <c r="AA46" i="147" s="1"/>
  <c r="Y46" i="147"/>
  <c r="X46" i="147"/>
  <c r="Z45" i="147"/>
  <c r="AA45" i="147" s="1"/>
  <c r="Y45" i="147"/>
  <c r="X45" i="147"/>
  <c r="Z44" i="147"/>
  <c r="AA44" i="147" s="1"/>
  <c r="Y44" i="147"/>
  <c r="X44" i="147"/>
  <c r="Z43" i="147"/>
  <c r="AA43" i="147" s="1"/>
  <c r="Y43" i="147"/>
  <c r="X43" i="147"/>
  <c r="Z42" i="147"/>
  <c r="AA42" i="147" s="1"/>
  <c r="Y42" i="147"/>
  <c r="X42" i="147"/>
  <c r="Z41" i="147"/>
  <c r="AA41" i="147" s="1"/>
  <c r="Y41" i="147"/>
  <c r="X41" i="147"/>
  <c r="Z40" i="147"/>
  <c r="AA40" i="147" s="1"/>
  <c r="Y40" i="147"/>
  <c r="X40" i="147"/>
  <c r="Z39" i="147"/>
  <c r="AA39" i="147" s="1"/>
  <c r="Y39" i="147"/>
  <c r="X39" i="147"/>
  <c r="Z38" i="147"/>
  <c r="AA38" i="147" s="1"/>
  <c r="Y38" i="147"/>
  <c r="X38" i="147"/>
  <c r="Z37" i="147"/>
  <c r="AA37" i="147" s="1"/>
  <c r="Y37" i="147"/>
  <c r="X37" i="147"/>
  <c r="Z36" i="147"/>
  <c r="AA36" i="147" s="1"/>
  <c r="Y36" i="147"/>
  <c r="X36" i="147"/>
  <c r="Z35" i="147"/>
  <c r="AA35" i="147" s="1"/>
  <c r="Y35" i="147"/>
  <c r="X35" i="147"/>
  <c r="Z34" i="147"/>
  <c r="AA34" i="147" s="1"/>
  <c r="Y34" i="147"/>
  <c r="X34" i="147"/>
  <c r="Z33" i="147"/>
  <c r="AA33" i="147" s="1"/>
  <c r="Y33" i="147"/>
  <c r="X33" i="147"/>
  <c r="Z32" i="147"/>
  <c r="AA32" i="147" s="1"/>
  <c r="Y32" i="147"/>
  <c r="X32" i="147"/>
  <c r="Z31" i="147"/>
  <c r="AA31" i="147" s="1"/>
  <c r="Y31" i="147"/>
  <c r="X31" i="147"/>
  <c r="Z30" i="147"/>
  <c r="AA30" i="147" s="1"/>
  <c r="Y30" i="147"/>
  <c r="X30" i="147"/>
  <c r="Z29" i="147"/>
  <c r="AA29" i="147" s="1"/>
  <c r="Y29" i="147"/>
  <c r="X29" i="147"/>
  <c r="Z28" i="147"/>
  <c r="AA28" i="147" s="1"/>
  <c r="Y28" i="147"/>
  <c r="X28" i="147"/>
  <c r="Z27" i="147"/>
  <c r="AA27" i="147" s="1"/>
  <c r="Y27" i="147"/>
  <c r="X27" i="147"/>
  <c r="Z26" i="147"/>
  <c r="AA26" i="147" s="1"/>
  <c r="Y26" i="147"/>
  <c r="X26" i="147"/>
  <c r="Z25" i="147"/>
  <c r="AA25" i="147" s="1"/>
  <c r="Y25" i="147"/>
  <c r="X25" i="147"/>
  <c r="Z24" i="147"/>
  <c r="AA24" i="147" s="1"/>
  <c r="Y24" i="147"/>
  <c r="X24" i="147"/>
  <c r="Z23" i="147"/>
  <c r="AA23" i="147" s="1"/>
  <c r="Y23" i="147"/>
  <c r="X23" i="147"/>
  <c r="X54" i="147" s="1"/>
  <c r="Z22" i="147"/>
  <c r="AA22" i="147" s="1"/>
  <c r="AA21" i="147"/>
  <c r="Z21" i="147"/>
  <c r="Z20" i="147"/>
  <c r="AA20" i="147" s="1"/>
  <c r="Z19" i="147"/>
  <c r="AA19" i="147" s="1"/>
  <c r="Z18" i="147"/>
  <c r="AA18" i="147" s="1"/>
  <c r="AA17" i="147"/>
  <c r="Z17" i="147"/>
  <c r="Z16" i="147"/>
  <c r="AA16" i="147" s="1"/>
  <c r="Z15" i="147"/>
  <c r="AA15" i="147" s="1"/>
  <c r="Z14" i="147"/>
  <c r="AA14" i="147" s="1"/>
  <c r="AC13" i="147"/>
  <c r="AA13" i="147"/>
  <c r="Z13" i="147"/>
  <c r="Z12" i="147"/>
  <c r="AA12" i="147" s="1"/>
  <c r="T11" i="147"/>
  <c r="T54" i="147" s="1"/>
  <c r="R11" i="147"/>
  <c r="Q11" i="147"/>
  <c r="Y11" i="147"/>
  <c r="A7" i="147"/>
  <c r="A5" i="147"/>
  <c r="W54" i="146"/>
  <c r="V54" i="146"/>
  <c r="U54" i="146"/>
  <c r="AA50" i="146"/>
  <c r="Z50" i="146"/>
  <c r="Y50" i="146"/>
  <c r="X50" i="146"/>
  <c r="Z49" i="146"/>
  <c r="AA49" i="146" s="1"/>
  <c r="Y49" i="146"/>
  <c r="X49" i="146"/>
  <c r="AA48" i="146"/>
  <c r="Z48" i="146"/>
  <c r="Y48" i="146"/>
  <c r="X48" i="146"/>
  <c r="Z47" i="146"/>
  <c r="AA47" i="146" s="1"/>
  <c r="Y47" i="146"/>
  <c r="X47" i="146"/>
  <c r="AA46" i="146"/>
  <c r="Z46" i="146"/>
  <c r="Y46" i="146"/>
  <c r="X46" i="146"/>
  <c r="Z45" i="146"/>
  <c r="AA45" i="146" s="1"/>
  <c r="Y45" i="146"/>
  <c r="X45" i="146"/>
  <c r="AA44" i="146"/>
  <c r="Z44" i="146"/>
  <c r="Y44" i="146"/>
  <c r="X44" i="146"/>
  <c r="Z43" i="146"/>
  <c r="AA43" i="146" s="1"/>
  <c r="Y43" i="146"/>
  <c r="X43" i="146"/>
  <c r="AA42" i="146"/>
  <c r="Z42" i="146"/>
  <c r="Y42" i="146"/>
  <c r="X42" i="146"/>
  <c r="Z41" i="146"/>
  <c r="AA41" i="146" s="1"/>
  <c r="Y41" i="146"/>
  <c r="X41" i="146"/>
  <c r="AA40" i="146"/>
  <c r="Z40" i="146"/>
  <c r="Y40" i="146"/>
  <c r="X40" i="146"/>
  <c r="Z39" i="146"/>
  <c r="AA39" i="146" s="1"/>
  <c r="Y39" i="146"/>
  <c r="X39" i="146"/>
  <c r="AA38" i="146"/>
  <c r="Z38" i="146"/>
  <c r="Y38" i="146"/>
  <c r="X38" i="146"/>
  <c r="Z37" i="146"/>
  <c r="AA37" i="146" s="1"/>
  <c r="Y37" i="146"/>
  <c r="X37" i="146"/>
  <c r="AA36" i="146"/>
  <c r="Z36" i="146"/>
  <c r="Y36" i="146"/>
  <c r="X36" i="146"/>
  <c r="Z35" i="146"/>
  <c r="AA35" i="146" s="1"/>
  <c r="Y35" i="146"/>
  <c r="X35" i="146"/>
  <c r="AA34" i="146"/>
  <c r="Z34" i="146"/>
  <c r="Y34" i="146"/>
  <c r="X34" i="146"/>
  <c r="Z33" i="146"/>
  <c r="AA33" i="146" s="1"/>
  <c r="Y33" i="146"/>
  <c r="X33" i="146"/>
  <c r="AA32" i="146"/>
  <c r="Z32" i="146"/>
  <c r="Y32" i="146"/>
  <c r="X32" i="146"/>
  <c r="Z31" i="146"/>
  <c r="AA31" i="146" s="1"/>
  <c r="Y31" i="146"/>
  <c r="X31" i="146"/>
  <c r="AA30" i="146"/>
  <c r="Z30" i="146"/>
  <c r="Y30" i="146"/>
  <c r="X30" i="146"/>
  <c r="Z29" i="146"/>
  <c r="AA29" i="146" s="1"/>
  <c r="Y29" i="146"/>
  <c r="X29" i="146"/>
  <c r="AA28" i="146"/>
  <c r="Z28" i="146"/>
  <c r="Y28" i="146"/>
  <c r="X28" i="146"/>
  <c r="Z27" i="146"/>
  <c r="AA27" i="146" s="1"/>
  <c r="Y27" i="146"/>
  <c r="X27" i="146"/>
  <c r="AA26" i="146"/>
  <c r="Z26" i="146"/>
  <c r="Y26" i="146"/>
  <c r="X26" i="146"/>
  <c r="Z25" i="146"/>
  <c r="AA25" i="146" s="1"/>
  <c r="Y25" i="146"/>
  <c r="X25" i="146"/>
  <c r="AA24" i="146"/>
  <c r="Z24" i="146"/>
  <c r="Y24" i="146"/>
  <c r="X24" i="146"/>
  <c r="Z23" i="146"/>
  <c r="AA23" i="146" s="1"/>
  <c r="Y23" i="146"/>
  <c r="X23" i="146"/>
  <c r="X54" i="146" s="1"/>
  <c r="AA22" i="146"/>
  <c r="Z22" i="146"/>
  <c r="AA21" i="146"/>
  <c r="Z21" i="146"/>
  <c r="Z20" i="146"/>
  <c r="AA20" i="146" s="1"/>
  <c r="AA19" i="146"/>
  <c r="Z19" i="146"/>
  <c r="AA18" i="146"/>
  <c r="Z18" i="146"/>
  <c r="AA17" i="146"/>
  <c r="Z17" i="146"/>
  <c r="Z16" i="146"/>
  <c r="AA16" i="146" s="1"/>
  <c r="AA15" i="146"/>
  <c r="Z15" i="146"/>
  <c r="AA14" i="146"/>
  <c r="Z14" i="146"/>
  <c r="AC13" i="146"/>
  <c r="AA13" i="146"/>
  <c r="Z13" i="146"/>
  <c r="Z12" i="146"/>
  <c r="AA12" i="146" s="1"/>
  <c r="Z11" i="146"/>
  <c r="AA11" i="146" s="1"/>
  <c r="T11" i="146"/>
  <c r="T54" i="146" s="1"/>
  <c r="R11" i="146"/>
  <c r="Q11" i="146"/>
  <c r="Y11" i="146"/>
  <c r="A7" i="146"/>
  <c r="A5" i="146"/>
  <c r="W54" i="145"/>
  <c r="V54" i="145"/>
  <c r="U54" i="145"/>
  <c r="Z50" i="145"/>
  <c r="AA50" i="145" s="1"/>
  <c r="Y50" i="145"/>
  <c r="X50" i="145"/>
  <c r="Z49" i="145"/>
  <c r="AA49" i="145" s="1"/>
  <c r="Y49" i="145"/>
  <c r="X49" i="145"/>
  <c r="Z48" i="145"/>
  <c r="AA48" i="145" s="1"/>
  <c r="Y48" i="145"/>
  <c r="X48" i="145"/>
  <c r="Z47" i="145"/>
  <c r="AA47" i="145" s="1"/>
  <c r="Y47" i="145"/>
  <c r="X47" i="145"/>
  <c r="Z46" i="145"/>
  <c r="AA46" i="145" s="1"/>
  <c r="Y46" i="145"/>
  <c r="X46" i="145"/>
  <c r="Z45" i="145"/>
  <c r="AA45" i="145" s="1"/>
  <c r="Y45" i="145"/>
  <c r="X45" i="145"/>
  <c r="Z44" i="145"/>
  <c r="AA44" i="145" s="1"/>
  <c r="Y44" i="145"/>
  <c r="X44" i="145"/>
  <c r="Z43" i="145"/>
  <c r="AA43" i="145" s="1"/>
  <c r="Y43" i="145"/>
  <c r="X43" i="145"/>
  <c r="Z42" i="145"/>
  <c r="AA42" i="145" s="1"/>
  <c r="Y42" i="145"/>
  <c r="X42" i="145"/>
  <c r="Z41" i="145"/>
  <c r="AA41" i="145" s="1"/>
  <c r="Y41" i="145"/>
  <c r="X41" i="145"/>
  <c r="Z40" i="145"/>
  <c r="AA40" i="145" s="1"/>
  <c r="Y40" i="145"/>
  <c r="X40" i="145"/>
  <c r="Z39" i="145"/>
  <c r="AA39" i="145" s="1"/>
  <c r="Y39" i="145"/>
  <c r="X39" i="145"/>
  <c r="Z38" i="145"/>
  <c r="AA38" i="145" s="1"/>
  <c r="Y38" i="145"/>
  <c r="X38" i="145"/>
  <c r="Z37" i="145"/>
  <c r="AA37" i="145" s="1"/>
  <c r="Y37" i="145"/>
  <c r="X37" i="145"/>
  <c r="Z36" i="145"/>
  <c r="AA36" i="145" s="1"/>
  <c r="Y36" i="145"/>
  <c r="X36" i="145"/>
  <c r="Z35" i="145"/>
  <c r="AA35" i="145" s="1"/>
  <c r="Y35" i="145"/>
  <c r="X35" i="145"/>
  <c r="Z34" i="145"/>
  <c r="AA34" i="145" s="1"/>
  <c r="Y34" i="145"/>
  <c r="X34" i="145"/>
  <c r="Z33" i="145"/>
  <c r="AA33" i="145" s="1"/>
  <c r="Y33" i="145"/>
  <c r="X33" i="145"/>
  <c r="Z32" i="145"/>
  <c r="AA32" i="145" s="1"/>
  <c r="Y32" i="145"/>
  <c r="X32" i="145"/>
  <c r="Z31" i="145"/>
  <c r="AA31" i="145" s="1"/>
  <c r="Y31" i="145"/>
  <c r="X31" i="145"/>
  <c r="Z30" i="145"/>
  <c r="AA30" i="145" s="1"/>
  <c r="Y30" i="145"/>
  <c r="X30" i="145"/>
  <c r="Z29" i="145"/>
  <c r="AA29" i="145" s="1"/>
  <c r="Y29" i="145"/>
  <c r="X29" i="145"/>
  <c r="Z28" i="145"/>
  <c r="AA28" i="145" s="1"/>
  <c r="Y28" i="145"/>
  <c r="X28" i="145"/>
  <c r="Z27" i="145"/>
  <c r="AA27" i="145" s="1"/>
  <c r="Y27" i="145"/>
  <c r="X27" i="145"/>
  <c r="Z26" i="145"/>
  <c r="AA26" i="145" s="1"/>
  <c r="Y26" i="145"/>
  <c r="X26" i="145"/>
  <c r="Z25" i="145"/>
  <c r="AA25" i="145" s="1"/>
  <c r="Y25" i="145"/>
  <c r="X25" i="145"/>
  <c r="Z24" i="145"/>
  <c r="AA24" i="145" s="1"/>
  <c r="Y24" i="145"/>
  <c r="X24" i="145"/>
  <c r="Z23" i="145"/>
  <c r="AA23" i="145" s="1"/>
  <c r="Y23" i="145"/>
  <c r="X23" i="145"/>
  <c r="X54" i="145" s="1"/>
  <c r="Z22" i="145"/>
  <c r="AA22" i="145" s="1"/>
  <c r="AA21" i="145"/>
  <c r="Z21" i="145"/>
  <c r="Z20" i="145"/>
  <c r="AA20" i="145" s="1"/>
  <c r="Z19" i="145"/>
  <c r="AA19" i="145" s="1"/>
  <c r="Z18" i="145"/>
  <c r="AA18" i="145" s="1"/>
  <c r="AA17" i="145"/>
  <c r="Z17" i="145"/>
  <c r="Z16" i="145"/>
  <c r="AA16" i="145" s="1"/>
  <c r="Z15" i="145"/>
  <c r="AA15" i="145" s="1"/>
  <c r="Z14" i="145"/>
  <c r="AA14" i="145" s="1"/>
  <c r="AC13" i="145"/>
  <c r="Z13" i="145"/>
  <c r="AA13" i="145" s="1"/>
  <c r="Z12" i="145"/>
  <c r="AA12" i="145" s="1"/>
  <c r="T11" i="145"/>
  <c r="T54" i="145" s="1"/>
  <c r="R11" i="145"/>
  <c r="Q11" i="145"/>
  <c r="Y11" i="145"/>
  <c r="A7" i="145"/>
  <c r="A5" i="145"/>
  <c r="H29" i="89"/>
  <c r="B56" i="104"/>
  <c r="Z11" i="147" l="1"/>
  <c r="AA11" i="147" s="1"/>
  <c r="Z11" i="145"/>
  <c r="AA11" i="145" s="1"/>
  <c r="D11" i="103"/>
  <c r="D17" i="103"/>
  <c r="D23" i="103"/>
  <c r="B13" i="89"/>
  <c r="B14" i="89"/>
  <c r="B15" i="89"/>
  <c r="B16" i="89"/>
  <c r="B17" i="89"/>
  <c r="B18" i="89"/>
  <c r="B19" i="89"/>
  <c r="B20" i="89"/>
  <c r="B21" i="89"/>
  <c r="B22" i="89"/>
  <c r="B23" i="89"/>
  <c r="B24" i="89"/>
  <c r="B25" i="89"/>
  <c r="B26" i="89"/>
  <c r="B27" i="89"/>
  <c r="B28" i="89"/>
  <c r="B12" i="89"/>
  <c r="G19" i="88" l="1"/>
  <c r="CG14" i="82" l="1"/>
  <c r="CB14" i="82"/>
  <c r="BW14" i="82"/>
  <c r="BR14" i="82"/>
  <c r="BM14" i="82"/>
  <c r="BH14" i="82"/>
  <c r="BC14" i="82"/>
  <c r="AX14" i="82"/>
  <c r="AS14" i="82"/>
  <c r="AN14" i="82"/>
  <c r="AI14" i="82"/>
  <c r="AD14" i="82"/>
  <c r="Y14" i="82"/>
  <c r="T14" i="82"/>
  <c r="O14" i="82"/>
  <c r="J14" i="82"/>
  <c r="E14" i="82"/>
  <c r="T18" i="144"/>
  <c r="T22" i="144"/>
  <c r="T24" i="144"/>
  <c r="R12" i="144"/>
  <c r="R13" i="144"/>
  <c r="R14" i="144"/>
  <c r="R15" i="144"/>
  <c r="R16" i="144"/>
  <c r="R17" i="144"/>
  <c r="R18" i="144"/>
  <c r="R19" i="144"/>
  <c r="R20" i="144"/>
  <c r="R21" i="144"/>
  <c r="R22" i="144"/>
  <c r="R23" i="144"/>
  <c r="R24" i="144"/>
  <c r="R25" i="144"/>
  <c r="R26" i="144"/>
  <c r="R27" i="144"/>
  <c r="Q12" i="144"/>
  <c r="Q13" i="144"/>
  <c r="Q14" i="144"/>
  <c r="Q15" i="144"/>
  <c r="Q16" i="144"/>
  <c r="Q17" i="144"/>
  <c r="Q18" i="144"/>
  <c r="Q19" i="144"/>
  <c r="Q20" i="144"/>
  <c r="Q21" i="144"/>
  <c r="Q22" i="144"/>
  <c r="Q23" i="144"/>
  <c r="Q24" i="144"/>
  <c r="Q25" i="144"/>
  <c r="Q26" i="144"/>
  <c r="N12" i="144"/>
  <c r="N13" i="144"/>
  <c r="N14" i="144"/>
  <c r="N15" i="144"/>
  <c r="N16" i="144"/>
  <c r="N17" i="144"/>
  <c r="N18" i="144"/>
  <c r="N19" i="144"/>
  <c r="N20" i="144"/>
  <c r="N21" i="144"/>
  <c r="N22" i="144"/>
  <c r="N23" i="144"/>
  <c r="N24" i="144"/>
  <c r="N25" i="144"/>
  <c r="N26" i="144"/>
  <c r="M12" i="144"/>
  <c r="M13" i="144"/>
  <c r="M14" i="144"/>
  <c r="M15" i="144"/>
  <c r="M16" i="144"/>
  <c r="M17" i="144"/>
  <c r="M18" i="144"/>
  <c r="M19" i="144"/>
  <c r="M20" i="144"/>
  <c r="M21" i="144"/>
  <c r="M22" i="144"/>
  <c r="M23" i="144"/>
  <c r="M24" i="144"/>
  <c r="M25" i="144"/>
  <c r="M26" i="144"/>
  <c r="J12" i="144"/>
  <c r="J13" i="144"/>
  <c r="J14" i="144"/>
  <c r="J15" i="144"/>
  <c r="J16" i="144"/>
  <c r="J17" i="144"/>
  <c r="J18" i="144"/>
  <c r="J19" i="144"/>
  <c r="J20" i="144"/>
  <c r="J21" i="144"/>
  <c r="J22" i="144"/>
  <c r="J23" i="144"/>
  <c r="J24" i="144"/>
  <c r="J25" i="144"/>
  <c r="J26" i="144"/>
  <c r="H12" i="144"/>
  <c r="H13" i="144"/>
  <c r="H14" i="144"/>
  <c r="H15" i="144"/>
  <c r="H16" i="144"/>
  <c r="H17" i="144"/>
  <c r="H18" i="144"/>
  <c r="H19" i="144"/>
  <c r="H20" i="144"/>
  <c r="H21" i="144"/>
  <c r="H22" i="144"/>
  <c r="H23" i="144"/>
  <c r="H24" i="144"/>
  <c r="H25" i="144"/>
  <c r="H26" i="144"/>
  <c r="B51" i="144"/>
  <c r="B44" i="144"/>
  <c r="B45" i="144"/>
  <c r="B46" i="144"/>
  <c r="B47" i="144"/>
  <c r="B48" i="144"/>
  <c r="B49" i="144"/>
  <c r="B50" i="144"/>
  <c r="B57" i="144"/>
  <c r="B56" i="144"/>
  <c r="B55" i="144"/>
  <c r="S54" i="144"/>
  <c r="R54" i="144"/>
  <c r="Q54" i="144"/>
  <c r="P54" i="144"/>
  <c r="O54" i="144"/>
  <c r="N54" i="144"/>
  <c r="J54" i="144"/>
  <c r="I54" i="144"/>
  <c r="H54" i="144"/>
  <c r="F54" i="144"/>
  <c r="E54" i="144"/>
  <c r="B54" i="144"/>
  <c r="S53" i="144"/>
  <c r="R53" i="144"/>
  <c r="Q53" i="144"/>
  <c r="P53" i="144"/>
  <c r="O53" i="144"/>
  <c r="N53" i="144"/>
  <c r="J53" i="144"/>
  <c r="I53" i="144"/>
  <c r="H53" i="144"/>
  <c r="F53" i="144"/>
  <c r="E53" i="144"/>
  <c r="B53" i="144"/>
  <c r="S52" i="144"/>
  <c r="R52" i="144"/>
  <c r="Q52" i="144"/>
  <c r="P52" i="144"/>
  <c r="O52" i="144"/>
  <c r="N52" i="144"/>
  <c r="J52" i="144"/>
  <c r="I52" i="144"/>
  <c r="H52" i="144"/>
  <c r="F52" i="144"/>
  <c r="E52" i="144"/>
  <c r="B52" i="144"/>
  <c r="S51" i="144"/>
  <c r="R51" i="144"/>
  <c r="Q51" i="144"/>
  <c r="P51" i="144"/>
  <c r="O51" i="144"/>
  <c r="N51" i="144"/>
  <c r="M51" i="144"/>
  <c r="L51" i="144"/>
  <c r="K51" i="144"/>
  <c r="J51" i="144"/>
  <c r="I51" i="144"/>
  <c r="H51" i="144"/>
  <c r="G51" i="144"/>
  <c r="F51" i="144"/>
  <c r="E51" i="144"/>
  <c r="S50" i="144"/>
  <c r="R50" i="144"/>
  <c r="Q50" i="144"/>
  <c r="P50" i="144"/>
  <c r="O50" i="144"/>
  <c r="N50" i="144"/>
  <c r="M50" i="144"/>
  <c r="L50" i="144"/>
  <c r="K50" i="144"/>
  <c r="J50" i="144"/>
  <c r="I50" i="144"/>
  <c r="H50" i="144"/>
  <c r="G50" i="144"/>
  <c r="F50" i="144"/>
  <c r="E50" i="144"/>
  <c r="S49" i="144"/>
  <c r="R49" i="144"/>
  <c r="Q49" i="144"/>
  <c r="P49" i="144"/>
  <c r="O49" i="144"/>
  <c r="N49" i="144"/>
  <c r="M49" i="144"/>
  <c r="L49" i="144"/>
  <c r="K49" i="144"/>
  <c r="J49" i="144"/>
  <c r="I49" i="144"/>
  <c r="H49" i="144"/>
  <c r="G49" i="144"/>
  <c r="F49" i="144"/>
  <c r="E49" i="144"/>
  <c r="S48" i="144"/>
  <c r="R48" i="144"/>
  <c r="Q48" i="144"/>
  <c r="P48" i="144"/>
  <c r="O48" i="144"/>
  <c r="N48" i="144"/>
  <c r="M48" i="144"/>
  <c r="L48" i="144"/>
  <c r="K48" i="144"/>
  <c r="J48" i="144"/>
  <c r="I48" i="144"/>
  <c r="H48" i="144"/>
  <c r="G48" i="144"/>
  <c r="F48" i="144"/>
  <c r="E48" i="144"/>
  <c r="S47" i="144"/>
  <c r="R47" i="144"/>
  <c r="Q47" i="144"/>
  <c r="P47" i="144"/>
  <c r="O47" i="144"/>
  <c r="N47" i="144"/>
  <c r="M47" i="144"/>
  <c r="L47" i="144"/>
  <c r="K47" i="144"/>
  <c r="J47" i="144"/>
  <c r="I47" i="144"/>
  <c r="H47" i="144"/>
  <c r="G47" i="144"/>
  <c r="F47" i="144"/>
  <c r="E47" i="144"/>
  <c r="T47" i="144" s="1"/>
  <c r="S46" i="144"/>
  <c r="R46" i="144"/>
  <c r="Q46" i="144"/>
  <c r="P46" i="144"/>
  <c r="O46" i="144"/>
  <c r="N46" i="144"/>
  <c r="M46" i="144"/>
  <c r="L46" i="144"/>
  <c r="K46" i="144"/>
  <c r="J46" i="144"/>
  <c r="I46" i="144"/>
  <c r="H46" i="144"/>
  <c r="G46" i="144"/>
  <c r="F46" i="144"/>
  <c r="E46" i="144"/>
  <c r="T46" i="144" s="1"/>
  <c r="S45" i="144"/>
  <c r="R45" i="144"/>
  <c r="Q45" i="144"/>
  <c r="P45" i="144"/>
  <c r="O45" i="144"/>
  <c r="N45" i="144"/>
  <c r="M45" i="144"/>
  <c r="L45" i="144"/>
  <c r="T45" i="144" s="1"/>
  <c r="K45" i="144"/>
  <c r="J45" i="144"/>
  <c r="I45" i="144"/>
  <c r="H45" i="144"/>
  <c r="G45" i="144"/>
  <c r="F45" i="144"/>
  <c r="E45" i="144"/>
  <c r="S44" i="144"/>
  <c r="R44" i="144"/>
  <c r="Q44" i="144"/>
  <c r="P44" i="144"/>
  <c r="O44" i="144"/>
  <c r="N44" i="144"/>
  <c r="M44" i="144"/>
  <c r="L44" i="144"/>
  <c r="K44" i="144"/>
  <c r="J44" i="144"/>
  <c r="I44" i="144"/>
  <c r="H44" i="144"/>
  <c r="G44" i="144"/>
  <c r="F44" i="144"/>
  <c r="E44" i="144"/>
  <c r="S43" i="144"/>
  <c r="R43" i="144"/>
  <c r="Q43" i="144"/>
  <c r="P43" i="144"/>
  <c r="O43" i="144"/>
  <c r="N43" i="144"/>
  <c r="M43" i="144"/>
  <c r="L43" i="144"/>
  <c r="K43" i="144"/>
  <c r="J43" i="144"/>
  <c r="I43" i="144"/>
  <c r="H43" i="144"/>
  <c r="G43" i="144"/>
  <c r="F43" i="144"/>
  <c r="E43" i="144"/>
  <c r="S42" i="144"/>
  <c r="R42" i="144"/>
  <c r="Q42" i="144"/>
  <c r="P42" i="144"/>
  <c r="O42" i="144"/>
  <c r="N42" i="144"/>
  <c r="M42" i="144"/>
  <c r="L42" i="144"/>
  <c r="K42" i="144"/>
  <c r="J42" i="144"/>
  <c r="I42" i="144"/>
  <c r="H42" i="144"/>
  <c r="G42" i="144"/>
  <c r="F42" i="144"/>
  <c r="E42" i="144"/>
  <c r="T42" i="144" s="1"/>
  <c r="S41" i="144"/>
  <c r="R41" i="144"/>
  <c r="Q41" i="144"/>
  <c r="P41" i="144"/>
  <c r="O41" i="144"/>
  <c r="N41" i="144"/>
  <c r="M41" i="144"/>
  <c r="L41" i="144"/>
  <c r="K41" i="144"/>
  <c r="J41" i="144"/>
  <c r="I41" i="144"/>
  <c r="H41" i="144"/>
  <c r="G41" i="144"/>
  <c r="F41" i="144"/>
  <c r="E41" i="144"/>
  <c r="S40" i="144"/>
  <c r="R40" i="144"/>
  <c r="Q40" i="144"/>
  <c r="P40" i="144"/>
  <c r="O40" i="144"/>
  <c r="N40" i="144"/>
  <c r="M40" i="144"/>
  <c r="L40" i="144"/>
  <c r="K40" i="144"/>
  <c r="J40" i="144"/>
  <c r="I40" i="144"/>
  <c r="H40" i="144"/>
  <c r="G40" i="144"/>
  <c r="T40" i="144" s="1"/>
  <c r="F40" i="144"/>
  <c r="E40" i="144"/>
  <c r="S39" i="144"/>
  <c r="R39" i="144"/>
  <c r="Q39" i="144"/>
  <c r="P39" i="144"/>
  <c r="O39" i="144"/>
  <c r="N39" i="144"/>
  <c r="M39" i="144"/>
  <c r="L39" i="144"/>
  <c r="K39" i="144"/>
  <c r="J39" i="144"/>
  <c r="T39" i="144" s="1"/>
  <c r="I39" i="144"/>
  <c r="H39" i="144"/>
  <c r="G39" i="144"/>
  <c r="F39" i="144"/>
  <c r="E39" i="144"/>
  <c r="S38" i="144"/>
  <c r="R38" i="144"/>
  <c r="Q38" i="144"/>
  <c r="P38" i="144"/>
  <c r="O38" i="144"/>
  <c r="N38" i="144"/>
  <c r="M38" i="144"/>
  <c r="L38" i="144"/>
  <c r="K38" i="144"/>
  <c r="J38" i="144"/>
  <c r="I38" i="144"/>
  <c r="H38" i="144"/>
  <c r="G38" i="144"/>
  <c r="F38" i="144"/>
  <c r="E38" i="144"/>
  <c r="T38" i="144" s="1"/>
  <c r="S37" i="144"/>
  <c r="R37" i="144"/>
  <c r="Q37" i="144"/>
  <c r="P37" i="144"/>
  <c r="O37" i="144"/>
  <c r="N37" i="144"/>
  <c r="M37" i="144"/>
  <c r="L37" i="144"/>
  <c r="T37" i="144" s="1"/>
  <c r="K37" i="144"/>
  <c r="J37" i="144"/>
  <c r="I37" i="144"/>
  <c r="H37" i="144"/>
  <c r="G37" i="144"/>
  <c r="F37" i="144"/>
  <c r="E37" i="144"/>
  <c r="S36" i="144"/>
  <c r="R36" i="144"/>
  <c r="Q36" i="144"/>
  <c r="P36" i="144"/>
  <c r="O36" i="144"/>
  <c r="N36" i="144"/>
  <c r="M36" i="144"/>
  <c r="L36" i="144"/>
  <c r="K36" i="144"/>
  <c r="J36" i="144"/>
  <c r="I36" i="144"/>
  <c r="H36" i="144"/>
  <c r="G36" i="144"/>
  <c r="F36" i="144"/>
  <c r="E36" i="144"/>
  <c r="S35" i="144"/>
  <c r="R35" i="144"/>
  <c r="Q35" i="144"/>
  <c r="P35" i="144"/>
  <c r="O35" i="144"/>
  <c r="N35" i="144"/>
  <c r="M35" i="144"/>
  <c r="L35" i="144"/>
  <c r="K35" i="144"/>
  <c r="J35" i="144"/>
  <c r="I35" i="144"/>
  <c r="H35" i="144"/>
  <c r="G35" i="144"/>
  <c r="F35" i="144"/>
  <c r="E35" i="144"/>
  <c r="S34" i="144"/>
  <c r="R34" i="144"/>
  <c r="S33" i="144"/>
  <c r="R33" i="144"/>
  <c r="S32" i="144"/>
  <c r="R32" i="144"/>
  <c r="S31" i="144"/>
  <c r="R31" i="144"/>
  <c r="S30" i="144"/>
  <c r="R30" i="144"/>
  <c r="S29" i="144"/>
  <c r="R29" i="144"/>
  <c r="S28" i="144"/>
  <c r="R28" i="144"/>
  <c r="S27" i="144"/>
  <c r="S26" i="144"/>
  <c r="T26" i="144" s="1"/>
  <c r="S25" i="144"/>
  <c r="T25" i="144" s="1"/>
  <c r="S24" i="144"/>
  <c r="S23" i="144"/>
  <c r="S22" i="144"/>
  <c r="S21" i="144"/>
  <c r="S20" i="144"/>
  <c r="S19" i="144"/>
  <c r="S18" i="144"/>
  <c r="S17" i="144"/>
  <c r="T17" i="144" s="1"/>
  <c r="S16" i="144"/>
  <c r="S15" i="144"/>
  <c r="S14" i="144"/>
  <c r="T14" i="144" s="1"/>
  <c r="S13" i="144"/>
  <c r="S12" i="144"/>
  <c r="S5" i="144"/>
  <c r="P5" i="144"/>
  <c r="O5" i="144"/>
  <c r="N5" i="144"/>
  <c r="M5" i="144"/>
  <c r="L5" i="144"/>
  <c r="K5" i="144"/>
  <c r="J5" i="144"/>
  <c r="I5" i="144"/>
  <c r="H5" i="144"/>
  <c r="G5" i="144"/>
  <c r="F5" i="144"/>
  <c r="E5" i="144"/>
  <c r="B17" i="136"/>
  <c r="T12" i="135"/>
  <c r="X12" i="129"/>
  <c r="X13" i="129"/>
  <c r="X14" i="129"/>
  <c r="X15" i="129"/>
  <c r="X16" i="129"/>
  <c r="X17" i="129"/>
  <c r="X18" i="129"/>
  <c r="X19" i="129"/>
  <c r="X20" i="129"/>
  <c r="X21" i="129"/>
  <c r="X22" i="129"/>
  <c r="X23" i="129"/>
  <c r="X24" i="129"/>
  <c r="X25" i="129"/>
  <c r="X26" i="129"/>
  <c r="X27" i="129"/>
  <c r="X28" i="129"/>
  <c r="X29" i="129"/>
  <c r="X30" i="129"/>
  <c r="X31" i="129"/>
  <c r="X32" i="129"/>
  <c r="X33" i="129"/>
  <c r="X34" i="129"/>
  <c r="X35" i="129"/>
  <c r="X36" i="129"/>
  <c r="X37" i="129"/>
  <c r="X38" i="129"/>
  <c r="X39" i="129"/>
  <c r="X40" i="129"/>
  <c r="X41" i="129"/>
  <c r="X42" i="129"/>
  <c r="X43" i="129"/>
  <c r="X44" i="129"/>
  <c r="X45" i="129"/>
  <c r="X46" i="129"/>
  <c r="X47" i="129"/>
  <c r="X48" i="129"/>
  <c r="X49" i="129"/>
  <c r="X50" i="129"/>
  <c r="X51" i="129"/>
  <c r="X52" i="129"/>
  <c r="X53" i="129"/>
  <c r="X54" i="129"/>
  <c r="X55" i="129"/>
  <c r="X56" i="129"/>
  <c r="R12" i="129"/>
  <c r="R13" i="129"/>
  <c r="R14" i="129"/>
  <c r="R15" i="129"/>
  <c r="R16" i="129"/>
  <c r="R17" i="129"/>
  <c r="R18" i="129"/>
  <c r="R19" i="129"/>
  <c r="R20" i="129"/>
  <c r="R21" i="129"/>
  <c r="R22" i="129"/>
  <c r="R23" i="129"/>
  <c r="R24" i="129"/>
  <c r="R25" i="129"/>
  <c r="R26" i="129"/>
  <c r="R27" i="129"/>
  <c r="R28" i="129"/>
  <c r="R29" i="129"/>
  <c r="R30" i="129"/>
  <c r="R31" i="129"/>
  <c r="R32" i="129"/>
  <c r="R33" i="129"/>
  <c r="R34" i="129"/>
  <c r="R35" i="129"/>
  <c r="R36" i="129"/>
  <c r="R37" i="129"/>
  <c r="R38" i="129"/>
  <c r="R39" i="129"/>
  <c r="R40" i="129"/>
  <c r="R41" i="129"/>
  <c r="R42" i="129"/>
  <c r="R43" i="129"/>
  <c r="R44" i="129"/>
  <c r="R45" i="129"/>
  <c r="R46" i="129"/>
  <c r="R47" i="129"/>
  <c r="R48" i="129"/>
  <c r="R49" i="129"/>
  <c r="R50" i="129"/>
  <c r="R51" i="129"/>
  <c r="R52" i="129"/>
  <c r="R53" i="129"/>
  <c r="R54" i="129"/>
  <c r="R55" i="129"/>
  <c r="R56" i="129"/>
  <c r="R57" i="129"/>
  <c r="Q12" i="129"/>
  <c r="Q13" i="129"/>
  <c r="Q14" i="129"/>
  <c r="Q15" i="129"/>
  <c r="Q16" i="129"/>
  <c r="Q17" i="129"/>
  <c r="Q18" i="129"/>
  <c r="Q19" i="129"/>
  <c r="Q20" i="129"/>
  <c r="Q21" i="129"/>
  <c r="Q22" i="129"/>
  <c r="Q23" i="129"/>
  <c r="Q24" i="129"/>
  <c r="Q25" i="129"/>
  <c r="Q26" i="129"/>
  <c r="Q27" i="129"/>
  <c r="Q28" i="129"/>
  <c r="Q29" i="129"/>
  <c r="Q30" i="129"/>
  <c r="Q31" i="129"/>
  <c r="Q32" i="129"/>
  <c r="Q33" i="129"/>
  <c r="Q34" i="129"/>
  <c r="Q35" i="129"/>
  <c r="Q36" i="129"/>
  <c r="Q37" i="129"/>
  <c r="Q38" i="129"/>
  <c r="Q39" i="129"/>
  <c r="Q40" i="129"/>
  <c r="Q41" i="129"/>
  <c r="Q42" i="129"/>
  <c r="Q43" i="129"/>
  <c r="Q44" i="129"/>
  <c r="Q45" i="129"/>
  <c r="Q46" i="129"/>
  <c r="Q47" i="129"/>
  <c r="Q48" i="129"/>
  <c r="Q49" i="129"/>
  <c r="Q50" i="129"/>
  <c r="Q51" i="129"/>
  <c r="Q52" i="129"/>
  <c r="Q53" i="129"/>
  <c r="Q54" i="129"/>
  <c r="Q55" i="129"/>
  <c r="Q56" i="129"/>
  <c r="Q57" i="129"/>
  <c r="P12" i="129"/>
  <c r="P13" i="129"/>
  <c r="P14" i="129"/>
  <c r="P15" i="129"/>
  <c r="P16" i="129"/>
  <c r="P17" i="129"/>
  <c r="P18" i="129"/>
  <c r="P19" i="129"/>
  <c r="P20" i="129"/>
  <c r="P21" i="129"/>
  <c r="P22" i="129"/>
  <c r="P23" i="129"/>
  <c r="P24" i="129"/>
  <c r="P25" i="129"/>
  <c r="P26" i="129"/>
  <c r="P27" i="129"/>
  <c r="P28" i="129"/>
  <c r="P29" i="129"/>
  <c r="P30" i="129"/>
  <c r="P31" i="129"/>
  <c r="P32" i="129"/>
  <c r="P33" i="129"/>
  <c r="P34" i="129"/>
  <c r="P35" i="129"/>
  <c r="P36" i="129"/>
  <c r="P37" i="129"/>
  <c r="P38" i="129"/>
  <c r="P39" i="129"/>
  <c r="P40" i="129"/>
  <c r="P41" i="129"/>
  <c r="P42" i="129"/>
  <c r="P43" i="129"/>
  <c r="P44" i="129"/>
  <c r="P45" i="129"/>
  <c r="P46" i="129"/>
  <c r="P47" i="129"/>
  <c r="P48" i="129"/>
  <c r="P49" i="129"/>
  <c r="P50" i="129"/>
  <c r="P51" i="129"/>
  <c r="P52" i="129"/>
  <c r="P53" i="129"/>
  <c r="P54" i="129"/>
  <c r="P55" i="129"/>
  <c r="P56" i="129"/>
  <c r="P57" i="129"/>
  <c r="N12" i="129"/>
  <c r="N13" i="129"/>
  <c r="N14" i="129"/>
  <c r="N15" i="129"/>
  <c r="N16" i="129"/>
  <c r="N17" i="129"/>
  <c r="N18" i="129"/>
  <c r="N19" i="129"/>
  <c r="N20" i="129"/>
  <c r="N21" i="129"/>
  <c r="N22" i="129"/>
  <c r="N23" i="129"/>
  <c r="N24" i="129"/>
  <c r="N25" i="129"/>
  <c r="N26" i="129"/>
  <c r="N27" i="129"/>
  <c r="N28" i="129"/>
  <c r="N29" i="129"/>
  <c r="N30" i="129"/>
  <c r="N31" i="129"/>
  <c r="N32" i="129"/>
  <c r="N33" i="129"/>
  <c r="N34" i="129"/>
  <c r="N35" i="129"/>
  <c r="N36" i="129"/>
  <c r="N37" i="129"/>
  <c r="N38" i="129"/>
  <c r="N39" i="129"/>
  <c r="N40" i="129"/>
  <c r="N41" i="129"/>
  <c r="N42" i="129"/>
  <c r="N43" i="129"/>
  <c r="N44" i="129"/>
  <c r="N45" i="129"/>
  <c r="N46" i="129"/>
  <c r="N47" i="129"/>
  <c r="N48" i="129"/>
  <c r="N49" i="129"/>
  <c r="N50" i="129"/>
  <c r="N51" i="129"/>
  <c r="N52" i="129"/>
  <c r="N53" i="129"/>
  <c r="N54" i="129"/>
  <c r="N55" i="129"/>
  <c r="N56" i="129"/>
  <c r="N57" i="129"/>
  <c r="M12" i="129"/>
  <c r="M13" i="129"/>
  <c r="M14" i="129"/>
  <c r="M15" i="129"/>
  <c r="M16" i="129"/>
  <c r="M17" i="129"/>
  <c r="M18" i="129"/>
  <c r="M19" i="129"/>
  <c r="M20" i="129"/>
  <c r="M21" i="129"/>
  <c r="M22" i="129"/>
  <c r="M23" i="129"/>
  <c r="M24" i="129"/>
  <c r="M25" i="129"/>
  <c r="M26" i="129"/>
  <c r="M27" i="129"/>
  <c r="M28" i="129"/>
  <c r="M29" i="129"/>
  <c r="M30" i="129"/>
  <c r="M31" i="129"/>
  <c r="M32" i="129"/>
  <c r="M33" i="129"/>
  <c r="M34" i="129"/>
  <c r="M35" i="129"/>
  <c r="M36" i="129"/>
  <c r="M37" i="129"/>
  <c r="M38" i="129"/>
  <c r="M39" i="129"/>
  <c r="M40" i="129"/>
  <c r="M41" i="129"/>
  <c r="M42" i="129"/>
  <c r="M43" i="129"/>
  <c r="M44" i="129"/>
  <c r="M45" i="129"/>
  <c r="M46" i="129"/>
  <c r="M47" i="129"/>
  <c r="M48" i="129"/>
  <c r="M49" i="129"/>
  <c r="M50" i="129"/>
  <c r="M51" i="129"/>
  <c r="M52" i="129"/>
  <c r="M53" i="129"/>
  <c r="M54" i="129"/>
  <c r="M55" i="129"/>
  <c r="M56" i="129"/>
  <c r="M57" i="129"/>
  <c r="J12" i="129"/>
  <c r="J13" i="129"/>
  <c r="J14" i="129"/>
  <c r="J15" i="129"/>
  <c r="J16" i="129"/>
  <c r="J17" i="129"/>
  <c r="J18" i="129"/>
  <c r="J19" i="129"/>
  <c r="J20" i="129"/>
  <c r="J21" i="129"/>
  <c r="J22" i="129"/>
  <c r="J23" i="129"/>
  <c r="J24" i="129"/>
  <c r="J25" i="129"/>
  <c r="J26" i="129"/>
  <c r="J27" i="129"/>
  <c r="J28" i="129"/>
  <c r="J29" i="129"/>
  <c r="J30" i="129"/>
  <c r="J31" i="129"/>
  <c r="J32" i="129"/>
  <c r="J33" i="129"/>
  <c r="J34" i="129"/>
  <c r="J35" i="129"/>
  <c r="J36" i="129"/>
  <c r="J37" i="129"/>
  <c r="J38" i="129"/>
  <c r="J39" i="129"/>
  <c r="J40" i="129"/>
  <c r="J41" i="129"/>
  <c r="J42" i="129"/>
  <c r="J43" i="129"/>
  <c r="J44" i="129"/>
  <c r="J45" i="129"/>
  <c r="J46" i="129"/>
  <c r="J47" i="129"/>
  <c r="J48" i="129"/>
  <c r="J49" i="129"/>
  <c r="J50" i="129"/>
  <c r="J51" i="129"/>
  <c r="J52" i="129"/>
  <c r="J53" i="129"/>
  <c r="J54" i="129"/>
  <c r="J55" i="129"/>
  <c r="J56" i="129"/>
  <c r="J57" i="129"/>
  <c r="H12" i="129"/>
  <c r="H13" i="129"/>
  <c r="H14" i="129"/>
  <c r="H15" i="129"/>
  <c r="H16" i="129"/>
  <c r="H17" i="129"/>
  <c r="H18" i="129"/>
  <c r="H19" i="129"/>
  <c r="H20" i="129"/>
  <c r="H21" i="129"/>
  <c r="H22" i="129"/>
  <c r="H23" i="129"/>
  <c r="H24" i="129"/>
  <c r="H25" i="129"/>
  <c r="H26" i="129"/>
  <c r="H27" i="129"/>
  <c r="H28" i="129"/>
  <c r="H29" i="129"/>
  <c r="H30" i="129"/>
  <c r="H31" i="129"/>
  <c r="H32" i="129"/>
  <c r="H33" i="129"/>
  <c r="H34" i="129"/>
  <c r="H35" i="129"/>
  <c r="H36" i="129"/>
  <c r="H37" i="129"/>
  <c r="H38" i="129"/>
  <c r="H39" i="129"/>
  <c r="H40" i="129"/>
  <c r="H41" i="129"/>
  <c r="H42" i="129"/>
  <c r="H43" i="129"/>
  <c r="H44" i="129"/>
  <c r="H45" i="129"/>
  <c r="H46" i="129"/>
  <c r="H47" i="129"/>
  <c r="H48" i="129"/>
  <c r="H49" i="129"/>
  <c r="H50" i="129"/>
  <c r="H51" i="129"/>
  <c r="H52" i="129"/>
  <c r="H53" i="129"/>
  <c r="H54" i="129"/>
  <c r="H55" i="129"/>
  <c r="H56" i="129"/>
  <c r="H57" i="129"/>
  <c r="B57" i="129"/>
  <c r="B58" i="129"/>
  <c r="B59" i="129"/>
  <c r="B60" i="129"/>
  <c r="B61" i="129"/>
  <c r="H11" i="143"/>
  <c r="Y11" i="143" s="1"/>
  <c r="H12" i="143"/>
  <c r="H13" i="143"/>
  <c r="H14" i="143"/>
  <c r="H15" i="143"/>
  <c r="H16" i="143"/>
  <c r="H17" i="143"/>
  <c r="H18" i="143"/>
  <c r="H19" i="143"/>
  <c r="H20" i="143"/>
  <c r="H21" i="143"/>
  <c r="H22" i="143"/>
  <c r="H23" i="143"/>
  <c r="H24" i="143"/>
  <c r="H25" i="143"/>
  <c r="E11" i="143"/>
  <c r="Z11" i="143" s="1"/>
  <c r="AA11" i="143" s="1"/>
  <c r="E12" i="143"/>
  <c r="E13" i="143"/>
  <c r="E14" i="143"/>
  <c r="E15" i="143"/>
  <c r="E16" i="143"/>
  <c r="E17" i="143"/>
  <c r="E18" i="143"/>
  <c r="E19" i="143"/>
  <c r="E20" i="143"/>
  <c r="E21" i="143"/>
  <c r="E22" i="143"/>
  <c r="E23" i="143"/>
  <c r="E24" i="143"/>
  <c r="E25" i="143"/>
  <c r="X54" i="143"/>
  <c r="W54" i="143"/>
  <c r="V54" i="143"/>
  <c r="U54" i="143"/>
  <c r="T11" i="143"/>
  <c r="T54" i="143" s="1"/>
  <c r="A7" i="143"/>
  <c r="A5" i="143"/>
  <c r="H11" i="142"/>
  <c r="H12" i="142"/>
  <c r="H13" i="142"/>
  <c r="H14" i="142"/>
  <c r="E11" i="142"/>
  <c r="E12" i="142"/>
  <c r="E13" i="142"/>
  <c r="E14" i="142"/>
  <c r="X54" i="142"/>
  <c r="W54" i="142"/>
  <c r="V54" i="142"/>
  <c r="U54" i="142"/>
  <c r="Z11" i="142"/>
  <c r="AA11" i="142" s="1"/>
  <c r="Y11" i="142"/>
  <c r="T11" i="142"/>
  <c r="T54" i="142" s="1"/>
  <c r="A7" i="142"/>
  <c r="A5" i="142"/>
  <c r="B11" i="141"/>
  <c r="W54" i="141"/>
  <c r="V54" i="141"/>
  <c r="U54" i="141"/>
  <c r="X54" i="141"/>
  <c r="Z11" i="141"/>
  <c r="AA11" i="141" s="1"/>
  <c r="Y11" i="141"/>
  <c r="T11" i="141"/>
  <c r="T54" i="141" s="1"/>
  <c r="A7" i="141"/>
  <c r="A5" i="141"/>
  <c r="B11" i="140"/>
  <c r="B12" i="140"/>
  <c r="W54" i="140"/>
  <c r="V54" i="140"/>
  <c r="U54" i="140"/>
  <c r="Z50" i="140"/>
  <c r="AA50" i="140" s="1"/>
  <c r="Y50" i="140"/>
  <c r="X50" i="140"/>
  <c r="Z49" i="140"/>
  <c r="AA49" i="140" s="1"/>
  <c r="Y49" i="140"/>
  <c r="X49" i="140"/>
  <c r="Z48" i="140"/>
  <c r="AA48" i="140" s="1"/>
  <c r="Y48" i="140"/>
  <c r="X48" i="140"/>
  <c r="Z47" i="140"/>
  <c r="AA47" i="140" s="1"/>
  <c r="Y47" i="140"/>
  <c r="X47" i="140"/>
  <c r="Z46" i="140"/>
  <c r="AA46" i="140" s="1"/>
  <c r="Y46" i="140"/>
  <c r="X46" i="140"/>
  <c r="Z45" i="140"/>
  <c r="AA45" i="140" s="1"/>
  <c r="Y45" i="140"/>
  <c r="X45" i="140"/>
  <c r="Z44" i="140"/>
  <c r="AA44" i="140" s="1"/>
  <c r="Y44" i="140"/>
  <c r="X44" i="140"/>
  <c r="Z43" i="140"/>
  <c r="AA43" i="140" s="1"/>
  <c r="Y43" i="140"/>
  <c r="X43" i="140"/>
  <c r="AA42" i="140"/>
  <c r="Z42" i="140"/>
  <c r="Y42" i="140"/>
  <c r="X42" i="140"/>
  <c r="Z41" i="140"/>
  <c r="AA41" i="140" s="1"/>
  <c r="Y41" i="140"/>
  <c r="X41" i="140"/>
  <c r="Z40" i="140"/>
  <c r="AA40" i="140" s="1"/>
  <c r="Y40" i="140"/>
  <c r="X40" i="140"/>
  <c r="Z39" i="140"/>
  <c r="AA39" i="140" s="1"/>
  <c r="Y39" i="140"/>
  <c r="X39" i="140"/>
  <c r="AA38" i="140"/>
  <c r="Z38" i="140"/>
  <c r="Y38" i="140"/>
  <c r="X38" i="140"/>
  <c r="Z37" i="140"/>
  <c r="AA37" i="140" s="1"/>
  <c r="Y37" i="140"/>
  <c r="X37" i="140"/>
  <c r="Z36" i="140"/>
  <c r="AA36" i="140" s="1"/>
  <c r="Y36" i="140"/>
  <c r="X36" i="140"/>
  <c r="Z35" i="140"/>
  <c r="AA35" i="140" s="1"/>
  <c r="Y35" i="140"/>
  <c r="X35" i="140"/>
  <c r="Z34" i="140"/>
  <c r="AA34" i="140" s="1"/>
  <c r="Y34" i="140"/>
  <c r="X34" i="140"/>
  <c r="Z33" i="140"/>
  <c r="AA33" i="140" s="1"/>
  <c r="Y33" i="140"/>
  <c r="X33" i="140"/>
  <c r="AA32" i="140"/>
  <c r="Z32" i="140"/>
  <c r="Y32" i="140"/>
  <c r="X32" i="140"/>
  <c r="Z31" i="140"/>
  <c r="AA31" i="140" s="1"/>
  <c r="Y31" i="140"/>
  <c r="X31" i="140"/>
  <c r="Z30" i="140"/>
  <c r="AA30" i="140" s="1"/>
  <c r="Y30" i="140"/>
  <c r="X30" i="140"/>
  <c r="Z29" i="140"/>
  <c r="AA29" i="140" s="1"/>
  <c r="Y29" i="140"/>
  <c r="X29" i="140"/>
  <c r="Z28" i="140"/>
  <c r="AA28" i="140" s="1"/>
  <c r="Y28" i="140"/>
  <c r="X28" i="140"/>
  <c r="Z27" i="140"/>
  <c r="AA27" i="140" s="1"/>
  <c r="Y27" i="140"/>
  <c r="X27" i="140"/>
  <c r="AA26" i="140"/>
  <c r="Z26" i="140"/>
  <c r="Y26" i="140"/>
  <c r="X26" i="140"/>
  <c r="Z25" i="140"/>
  <c r="AA25" i="140" s="1"/>
  <c r="Y25" i="140"/>
  <c r="X25" i="140"/>
  <c r="Z24" i="140"/>
  <c r="AA24" i="140" s="1"/>
  <c r="Y24" i="140"/>
  <c r="X24" i="140"/>
  <c r="Z23" i="140"/>
  <c r="AA23" i="140" s="1"/>
  <c r="Y23" i="140"/>
  <c r="X23" i="140"/>
  <c r="X54" i="140" s="1"/>
  <c r="AA22" i="140"/>
  <c r="Z22" i="140"/>
  <c r="Z21" i="140"/>
  <c r="AA21" i="140" s="1"/>
  <c r="Z20" i="140"/>
  <c r="AA20" i="140" s="1"/>
  <c r="Z19" i="140"/>
  <c r="AA19" i="140" s="1"/>
  <c r="Z18" i="140"/>
  <c r="AA18" i="140" s="1"/>
  <c r="AA17" i="140"/>
  <c r="Z17" i="140"/>
  <c r="Z16" i="140"/>
  <c r="AA16" i="140" s="1"/>
  <c r="Z15" i="140"/>
  <c r="AA15" i="140" s="1"/>
  <c r="AA14" i="140"/>
  <c r="Z14" i="140"/>
  <c r="AC13" i="140"/>
  <c r="AA13" i="140"/>
  <c r="Z13" i="140"/>
  <c r="Z12" i="140"/>
  <c r="AA12" i="140" s="1"/>
  <c r="T11" i="140"/>
  <c r="T54" i="140" s="1"/>
  <c r="Y11" i="140"/>
  <c r="A7" i="140"/>
  <c r="A5" i="140"/>
  <c r="R33" i="104"/>
  <c r="R34" i="104"/>
  <c r="R35" i="104"/>
  <c r="R36" i="104"/>
  <c r="R37" i="104"/>
  <c r="R38" i="104"/>
  <c r="R39" i="104"/>
  <c r="R40" i="104"/>
  <c r="R41" i="104"/>
  <c r="R42" i="104"/>
  <c r="R43" i="104"/>
  <c r="R44" i="104"/>
  <c r="R45" i="104"/>
  <c r="R46" i="104"/>
  <c r="R47" i="104"/>
  <c r="R48" i="104"/>
  <c r="R49" i="104"/>
  <c r="R50" i="104"/>
  <c r="R51" i="104"/>
  <c r="R52" i="104"/>
  <c r="R53" i="104"/>
  <c r="R54" i="104"/>
  <c r="R55" i="104"/>
  <c r="Q34" i="104"/>
  <c r="Q35" i="104"/>
  <c r="Q36" i="104"/>
  <c r="Q37" i="104"/>
  <c r="Q38" i="104"/>
  <c r="Q39" i="104"/>
  <c r="Q40" i="104"/>
  <c r="Q41" i="104"/>
  <c r="Q42" i="104"/>
  <c r="Q43" i="104"/>
  <c r="Q44" i="104"/>
  <c r="Q45" i="104"/>
  <c r="Q46" i="104"/>
  <c r="Q47" i="104"/>
  <c r="Q48" i="104"/>
  <c r="Q49" i="104"/>
  <c r="Q50" i="104"/>
  <c r="Q51" i="104"/>
  <c r="Q52" i="104"/>
  <c r="Q53" i="104"/>
  <c r="Q54" i="104"/>
  <c r="Q55" i="104"/>
  <c r="H34" i="104"/>
  <c r="H40" i="104"/>
  <c r="H41" i="104"/>
  <c r="H48" i="104"/>
  <c r="H11" i="104"/>
  <c r="H12" i="104"/>
  <c r="H14" i="104"/>
  <c r="H17" i="104"/>
  <c r="D11" i="104"/>
  <c r="D12" i="104"/>
  <c r="D14" i="104"/>
  <c r="D17" i="104"/>
  <c r="D34" i="104"/>
  <c r="D40" i="104"/>
  <c r="D41" i="104"/>
  <c r="D48" i="104"/>
  <c r="B52" i="104"/>
  <c r="B53" i="104"/>
  <c r="E29" i="101"/>
  <c r="B21" i="34"/>
  <c r="B24" i="143" s="1"/>
  <c r="B22" i="34"/>
  <c r="B25" i="143" s="1"/>
  <c r="B11" i="139"/>
  <c r="B13" i="144" s="1"/>
  <c r="B12" i="139"/>
  <c r="B14" i="144" s="1"/>
  <c r="B13" i="139"/>
  <c r="B15" i="144" s="1"/>
  <c r="B14" i="139"/>
  <c r="B16" i="144" s="1"/>
  <c r="B15" i="139"/>
  <c r="B17" i="144" s="1"/>
  <c r="B16" i="139"/>
  <c r="B18" i="144" s="1"/>
  <c r="B17" i="139"/>
  <c r="B19" i="144" s="1"/>
  <c r="B18" i="139"/>
  <c r="B20" i="144" s="1"/>
  <c r="B19" i="139"/>
  <c r="B21" i="144" s="1"/>
  <c r="B20" i="139"/>
  <c r="B22" i="144" s="1"/>
  <c r="B21" i="139"/>
  <c r="B23" i="144" s="1"/>
  <c r="B22" i="139"/>
  <c r="B24" i="144" s="1"/>
  <c r="B23" i="139"/>
  <c r="B25" i="144" s="1"/>
  <c r="B24" i="139"/>
  <c r="B26" i="144" s="1"/>
  <c r="B25" i="139"/>
  <c r="B27" i="144" s="1"/>
  <c r="B26" i="139"/>
  <c r="B28" i="144" s="1"/>
  <c r="B27" i="139"/>
  <c r="B29" i="144" s="1"/>
  <c r="B28" i="139"/>
  <c r="B30" i="144" s="1"/>
  <c r="B29" i="139"/>
  <c r="B31" i="144" s="1"/>
  <c r="B30" i="139"/>
  <c r="B32" i="144" s="1"/>
  <c r="B31" i="139"/>
  <c r="B33" i="144" s="1"/>
  <c r="B32" i="139"/>
  <c r="B34" i="144" s="1"/>
  <c r="B33" i="139"/>
  <c r="B35" i="144" s="1"/>
  <c r="B34" i="139"/>
  <c r="B36" i="144" s="1"/>
  <c r="B35" i="139"/>
  <c r="B37" i="144" s="1"/>
  <c r="B36" i="139"/>
  <c r="B38" i="144" s="1"/>
  <c r="B37" i="139"/>
  <c r="B39" i="144" s="1"/>
  <c r="B38" i="139"/>
  <c r="B40" i="144" s="1"/>
  <c r="B39" i="139"/>
  <c r="B41" i="144" s="1"/>
  <c r="B40" i="139"/>
  <c r="B42" i="144" s="1"/>
  <c r="B41" i="139"/>
  <c r="B43" i="144" s="1"/>
  <c r="B10" i="139"/>
  <c r="B12" i="144" s="1"/>
  <c r="B11" i="134"/>
  <c r="B13" i="136" s="1"/>
  <c r="B12" i="134"/>
  <c r="B14" i="136" s="1"/>
  <c r="B13" i="134"/>
  <c r="B15" i="136" s="1"/>
  <c r="B14" i="134"/>
  <c r="B16" i="136" s="1"/>
  <c r="B10" i="134"/>
  <c r="B12" i="136" s="1"/>
  <c r="B42" i="98"/>
  <c r="B44" i="129" s="1"/>
  <c r="B43" i="98"/>
  <c r="B45" i="129" s="1"/>
  <c r="B44" i="98"/>
  <c r="B46" i="129" s="1"/>
  <c r="B45" i="98"/>
  <c r="B47" i="129" s="1"/>
  <c r="B46" i="98"/>
  <c r="B48" i="129" s="1"/>
  <c r="B47" i="98"/>
  <c r="B49" i="129" s="1"/>
  <c r="B48" i="98"/>
  <c r="B50" i="129" s="1"/>
  <c r="B49" i="98"/>
  <c r="B51" i="129" s="1"/>
  <c r="B50" i="98"/>
  <c r="B52" i="129" s="1"/>
  <c r="B51" i="98"/>
  <c r="B53" i="129" s="1"/>
  <c r="B52" i="98"/>
  <c r="B54" i="129" s="1"/>
  <c r="B53" i="98"/>
  <c r="B55" i="129" s="1"/>
  <c r="B54" i="98"/>
  <c r="B56" i="129" s="1"/>
  <c r="AV7" i="139"/>
  <c r="AR7" i="139"/>
  <c r="AN7" i="139"/>
  <c r="AJ7" i="139"/>
  <c r="AF7" i="139"/>
  <c r="AB7" i="139"/>
  <c r="X7" i="139"/>
  <c r="T7" i="139"/>
  <c r="P7" i="139"/>
  <c r="L7" i="139"/>
  <c r="H7" i="139"/>
  <c r="D7" i="139"/>
  <c r="C5" i="139"/>
  <c r="K27" i="101"/>
  <c r="K28" i="101"/>
  <c r="I28" i="101"/>
  <c r="G27" i="101"/>
  <c r="G28" i="101"/>
  <c r="E27" i="101"/>
  <c r="B27" i="101"/>
  <c r="L27" i="101" s="1"/>
  <c r="B28" i="101"/>
  <c r="D28" i="101" s="1"/>
  <c r="A28" i="101"/>
  <c r="A27" i="101"/>
  <c r="B22" i="101"/>
  <c r="B23" i="101"/>
  <c r="B24" i="101"/>
  <c r="B25" i="101"/>
  <c r="B26" i="101"/>
  <c r="A24" i="101"/>
  <c r="A25" i="101"/>
  <c r="A26" i="101"/>
  <c r="AF52" i="4"/>
  <c r="AC52" i="4"/>
  <c r="Z52" i="4"/>
  <c r="B55" i="104"/>
  <c r="B8" i="34"/>
  <c r="B11" i="143" s="1"/>
  <c r="B9" i="34"/>
  <c r="B12" i="143" s="1"/>
  <c r="B10" i="34"/>
  <c r="B13" i="143" s="1"/>
  <c r="B11" i="34"/>
  <c r="B14" i="143" s="1"/>
  <c r="B12" i="34"/>
  <c r="B15" i="143" s="1"/>
  <c r="B13" i="34"/>
  <c r="B16" i="143" s="1"/>
  <c r="B14" i="34"/>
  <c r="B17" i="143" s="1"/>
  <c r="B15" i="34"/>
  <c r="B18" i="143" s="1"/>
  <c r="B16" i="34"/>
  <c r="B19" i="143" s="1"/>
  <c r="B17" i="34"/>
  <c r="B20" i="143" s="1"/>
  <c r="B18" i="34"/>
  <c r="B21" i="143" s="1"/>
  <c r="B19" i="34"/>
  <c r="B22" i="143" s="1"/>
  <c r="B20" i="34"/>
  <c r="B23" i="143" s="1"/>
  <c r="B8" i="30"/>
  <c r="B11" i="145" s="1"/>
  <c r="B9" i="30"/>
  <c r="B12" i="145" s="1"/>
  <c r="B10" i="30"/>
  <c r="B13" i="145" s="1"/>
  <c r="B11" i="30"/>
  <c r="B14" i="145" s="1"/>
  <c r="B5" i="29"/>
  <c r="B6" i="29"/>
  <c r="B7" i="29"/>
  <c r="B8" i="29"/>
  <c r="AG8" i="20"/>
  <c r="AF23" i="4"/>
  <c r="Z13" i="4"/>
  <c r="Z14" i="4"/>
  <c r="Z15" i="4"/>
  <c r="Z16" i="4"/>
  <c r="Z20" i="4"/>
  <c r="AF51" i="4"/>
  <c r="AC51" i="4"/>
  <c r="Z51" i="4"/>
  <c r="B54" i="104"/>
  <c r="AF49" i="4"/>
  <c r="AF50" i="4"/>
  <c r="AC49" i="4"/>
  <c r="AC50" i="4"/>
  <c r="Z49" i="4"/>
  <c r="Z50" i="4"/>
  <c r="AF42" i="4"/>
  <c r="AF43" i="4"/>
  <c r="AF44" i="4"/>
  <c r="AF45" i="4"/>
  <c r="AF46" i="4"/>
  <c r="AF47" i="4"/>
  <c r="AF48" i="4"/>
  <c r="AC42" i="4"/>
  <c r="AC43" i="4"/>
  <c r="AC44" i="4"/>
  <c r="AC45" i="4"/>
  <c r="AC46" i="4"/>
  <c r="AC47" i="4"/>
  <c r="AC48" i="4"/>
  <c r="Z42" i="4"/>
  <c r="Z43" i="4"/>
  <c r="Z44" i="4"/>
  <c r="Z45" i="4"/>
  <c r="Z46" i="4"/>
  <c r="Z47" i="4"/>
  <c r="Z48" i="4"/>
  <c r="AG48" i="4" s="1"/>
  <c r="D51" i="104" s="1"/>
  <c r="B46" i="104"/>
  <c r="B47" i="104"/>
  <c r="B48" i="104"/>
  <c r="B49" i="104"/>
  <c r="B50" i="104"/>
  <c r="B51" i="104"/>
  <c r="AG46" i="16"/>
  <c r="AG48" i="16"/>
  <c r="AG50" i="16"/>
  <c r="AG51" i="16"/>
  <c r="AG52" i="16"/>
  <c r="AG53" i="16"/>
  <c r="AG54" i="16"/>
  <c r="AG55" i="16"/>
  <c r="AG56" i="16"/>
  <c r="Z46" i="12"/>
  <c r="AF45" i="12"/>
  <c r="AC45" i="12"/>
  <c r="Z45" i="12"/>
  <c r="B46" i="12"/>
  <c r="AF44" i="12"/>
  <c r="AC44" i="12"/>
  <c r="Z44" i="12"/>
  <c r="AF43" i="12"/>
  <c r="AC43" i="12"/>
  <c r="Z43" i="12"/>
  <c r="B43" i="14"/>
  <c r="B43" i="12"/>
  <c r="B46" i="108" s="1"/>
  <c r="B44" i="12"/>
  <c r="B47" i="108" s="1"/>
  <c r="B45" i="12"/>
  <c r="B48" i="108" s="1"/>
  <c r="B40" i="14"/>
  <c r="B41" i="14"/>
  <c r="B42" i="14"/>
  <c r="B45" i="14"/>
  <c r="B47" i="14"/>
  <c r="B48" i="14"/>
  <c r="B49" i="14"/>
  <c r="AF17" i="10"/>
  <c r="AG41" i="10"/>
  <c r="AG42" i="10"/>
  <c r="AF42" i="138"/>
  <c r="AC42" i="138"/>
  <c r="Z42" i="138"/>
  <c r="AG42" i="138" s="1"/>
  <c r="AF41" i="138"/>
  <c r="AC41" i="138"/>
  <c r="Z41" i="138"/>
  <c r="AG41" i="138" s="1"/>
  <c r="AF40" i="138"/>
  <c r="AC40" i="138"/>
  <c r="Z40" i="138"/>
  <c r="AG40" i="138" s="1"/>
  <c r="AF39" i="138"/>
  <c r="AC39" i="138"/>
  <c r="Z39" i="138"/>
  <c r="AG39" i="138" s="1"/>
  <c r="AF38" i="138"/>
  <c r="AC38" i="138"/>
  <c r="Z38" i="138"/>
  <c r="AG38" i="138" s="1"/>
  <c r="AF37" i="138"/>
  <c r="AC37" i="138"/>
  <c r="Z37" i="138"/>
  <c r="AG37" i="138" s="1"/>
  <c r="AF36" i="138"/>
  <c r="AC36" i="138"/>
  <c r="Z36" i="138"/>
  <c r="AG36" i="138" s="1"/>
  <c r="AF35" i="138"/>
  <c r="AC35" i="138"/>
  <c r="Z35" i="138"/>
  <c r="AG35" i="138" s="1"/>
  <c r="AF34" i="138"/>
  <c r="AC34" i="138"/>
  <c r="Z34" i="138"/>
  <c r="AG34" i="138" s="1"/>
  <c r="AF33" i="138"/>
  <c r="AC33" i="138"/>
  <c r="Z33" i="138"/>
  <c r="AG33" i="138" s="1"/>
  <c r="AF32" i="138"/>
  <c r="AC32" i="138"/>
  <c r="Z32" i="138"/>
  <c r="AG32" i="138" s="1"/>
  <c r="AF31" i="138"/>
  <c r="AC31" i="138"/>
  <c r="Z31" i="138"/>
  <c r="AG31" i="138" s="1"/>
  <c r="AF30" i="138"/>
  <c r="AC30" i="138"/>
  <c r="Z30" i="138"/>
  <c r="AG30" i="138" s="1"/>
  <c r="AF29" i="138"/>
  <c r="AC29" i="138"/>
  <c r="Z29" i="138"/>
  <c r="AG29" i="138" s="1"/>
  <c r="AF28" i="138"/>
  <c r="AC28" i="138"/>
  <c r="Z28" i="138"/>
  <c r="AG28" i="138" s="1"/>
  <c r="AF27" i="138"/>
  <c r="AC27" i="138"/>
  <c r="Z27" i="138"/>
  <c r="AG27" i="138" s="1"/>
  <c r="AF26" i="138"/>
  <c r="AC26" i="138"/>
  <c r="Z26" i="138"/>
  <c r="AG26" i="138" s="1"/>
  <c r="AG25" i="138"/>
  <c r="AF25" i="138"/>
  <c r="AC25" i="138"/>
  <c r="Z25" i="138"/>
  <c r="AF24" i="138"/>
  <c r="AC24" i="138"/>
  <c r="Z24" i="138"/>
  <c r="AG24" i="138" s="1"/>
  <c r="AF23" i="138"/>
  <c r="AC23" i="138"/>
  <c r="Z23" i="138"/>
  <c r="AG23" i="138" s="1"/>
  <c r="AF22" i="138"/>
  <c r="AC22" i="138"/>
  <c r="Z22" i="138"/>
  <c r="AG22" i="138" s="1"/>
  <c r="AF21" i="138"/>
  <c r="AC21" i="138"/>
  <c r="Z21" i="138"/>
  <c r="AG21" i="138" s="1"/>
  <c r="AG20" i="138"/>
  <c r="AF20" i="138"/>
  <c r="AC20" i="138"/>
  <c r="Z20" i="138"/>
  <c r="AF19" i="138"/>
  <c r="AC19" i="138"/>
  <c r="Z19" i="138"/>
  <c r="AG19" i="138" s="1"/>
  <c r="AG18" i="138"/>
  <c r="AF18" i="138"/>
  <c r="AC18" i="138"/>
  <c r="Z18" i="138"/>
  <c r="AG17" i="138"/>
  <c r="AF17" i="138"/>
  <c r="AC17" i="138"/>
  <c r="Z17" i="138"/>
  <c r="AF16" i="138"/>
  <c r="AC16" i="138"/>
  <c r="Z16" i="138"/>
  <c r="AG16" i="138" s="1"/>
  <c r="AF15" i="138"/>
  <c r="AC15" i="138"/>
  <c r="Z15" i="138"/>
  <c r="AG15" i="138" s="1"/>
  <c r="AF14" i="138"/>
  <c r="AC14" i="138"/>
  <c r="Z14" i="138"/>
  <c r="AG14" i="138" s="1"/>
  <c r="AF13" i="138"/>
  <c r="AC13" i="138"/>
  <c r="Z13" i="138"/>
  <c r="AG13" i="138" s="1"/>
  <c r="AG12" i="138"/>
  <c r="AF12" i="138"/>
  <c r="AC12" i="138"/>
  <c r="Z12" i="138"/>
  <c r="AF11" i="138"/>
  <c r="AC11" i="138"/>
  <c r="Z11" i="138"/>
  <c r="AG11" i="138" s="1"/>
  <c r="B11" i="138"/>
  <c r="B14" i="142" s="1"/>
  <c r="AF10" i="138"/>
  <c r="AC10" i="138"/>
  <c r="Z10" i="138"/>
  <c r="AG10" i="138" s="1"/>
  <c r="B10" i="138"/>
  <c r="B13" i="142" s="1"/>
  <c r="AF9" i="138"/>
  <c r="AC9" i="138"/>
  <c r="AG9" i="138" s="1"/>
  <c r="Z9" i="138"/>
  <c r="B9" i="138"/>
  <c r="B12" i="142" s="1"/>
  <c r="AF8" i="138"/>
  <c r="AC8" i="138"/>
  <c r="Z8" i="138"/>
  <c r="AG8" i="138" s="1"/>
  <c r="B8" i="138"/>
  <c r="B11" i="142" s="1"/>
  <c r="N3" i="138"/>
  <c r="AG45" i="12" l="1"/>
  <c r="D48" i="108" s="1"/>
  <c r="H48" i="108" s="1"/>
  <c r="AG51" i="4"/>
  <c r="D54" i="104" s="1"/>
  <c r="H54" i="104"/>
  <c r="H51" i="104"/>
  <c r="AG52" i="4"/>
  <c r="T44" i="144"/>
  <c r="T41" i="144"/>
  <c r="T51" i="144"/>
  <c r="T36" i="144"/>
  <c r="T35" i="144"/>
  <c r="T49" i="144"/>
  <c r="T48" i="144"/>
  <c r="T52" i="144"/>
  <c r="T43" i="144"/>
  <c r="T53" i="144"/>
  <c r="T54" i="144"/>
  <c r="T21" i="129"/>
  <c r="T52" i="129"/>
  <c r="T44" i="129"/>
  <c r="T36" i="129"/>
  <c r="T28" i="129"/>
  <c r="T20" i="129"/>
  <c r="T50" i="129"/>
  <c r="T48" i="129"/>
  <c r="T32" i="129"/>
  <c r="T30" i="129"/>
  <c r="T51" i="129"/>
  <c r="T43" i="129"/>
  <c r="T27" i="129"/>
  <c r="T19" i="129"/>
  <c r="T39" i="129"/>
  <c r="T29" i="129"/>
  <c r="T17" i="129"/>
  <c r="T26" i="129"/>
  <c r="T33" i="129"/>
  <c r="T56" i="129"/>
  <c r="T40" i="129"/>
  <c r="T24" i="129"/>
  <c r="T16" i="129"/>
  <c r="T25" i="129"/>
  <c r="T55" i="129"/>
  <c r="T23" i="129"/>
  <c r="T54" i="129"/>
  <c r="T46" i="129"/>
  <c r="T38" i="129"/>
  <c r="T34" i="129"/>
  <c r="T47" i="129"/>
  <c r="T31" i="129"/>
  <c r="T53" i="129"/>
  <c r="T45" i="129"/>
  <c r="T37" i="129"/>
  <c r="T14" i="129"/>
  <c r="H27" i="101"/>
  <c r="J28" i="101"/>
  <c r="J27" i="101"/>
  <c r="F27" i="101"/>
  <c r="Z11" i="140"/>
  <c r="AA11" i="140" s="1"/>
  <c r="H28" i="101"/>
  <c r="F28" i="101"/>
  <c r="L28" i="101"/>
  <c r="D27" i="101"/>
  <c r="AG49" i="4"/>
  <c r="AG44" i="4"/>
  <c r="AG42" i="4"/>
  <c r="AG46" i="4"/>
  <c r="AG47" i="4"/>
  <c r="AG50" i="4"/>
  <c r="AG43" i="4"/>
  <c r="AG44" i="12"/>
  <c r="D47" i="108" s="1"/>
  <c r="H47" i="108" s="1"/>
  <c r="AG43" i="12"/>
  <c r="D46" i="108" s="1"/>
  <c r="H46" i="108" s="1"/>
  <c r="B5" i="23"/>
  <c r="B6" i="23"/>
  <c r="B7" i="23"/>
  <c r="B8" i="23"/>
  <c r="AF14" i="2"/>
  <c r="AF15" i="2"/>
  <c r="B8" i="22"/>
  <c r="B11" i="147" s="1"/>
  <c r="B9" i="22"/>
  <c r="B12" i="147" s="1"/>
  <c r="B5" i="21"/>
  <c r="B6" i="21"/>
  <c r="B8" i="36"/>
  <c r="B5" i="35"/>
  <c r="AF41" i="4"/>
  <c r="AC41" i="4"/>
  <c r="CG6" i="82"/>
  <c r="B26" i="98"/>
  <c r="B28" i="129" s="1"/>
  <c r="B27" i="98"/>
  <c r="B29" i="129" s="1"/>
  <c r="B28" i="98"/>
  <c r="B30" i="129" s="1"/>
  <c r="B29" i="98"/>
  <c r="B31" i="129" s="1"/>
  <c r="B30" i="98"/>
  <c r="B32" i="129" s="1"/>
  <c r="F29" i="89"/>
  <c r="AC13" i="112"/>
  <c r="AC22" i="111"/>
  <c r="AC45" i="109"/>
  <c r="AC31" i="108"/>
  <c r="AC29" i="107"/>
  <c r="AC41" i="106"/>
  <c r="AC28" i="104"/>
  <c r="B57" i="136"/>
  <c r="B56" i="136"/>
  <c r="B55" i="136"/>
  <c r="S54" i="136"/>
  <c r="R54" i="136"/>
  <c r="Q54" i="136"/>
  <c r="P54" i="136"/>
  <c r="O54" i="136"/>
  <c r="N54" i="136"/>
  <c r="J54" i="136"/>
  <c r="I54" i="136"/>
  <c r="H54" i="136"/>
  <c r="F54" i="136"/>
  <c r="E54" i="136"/>
  <c r="B54" i="136"/>
  <c r="S53" i="136"/>
  <c r="R53" i="136"/>
  <c r="Q53" i="136"/>
  <c r="P53" i="136"/>
  <c r="O53" i="136"/>
  <c r="N53" i="136"/>
  <c r="J53" i="136"/>
  <c r="I53" i="136"/>
  <c r="H53" i="136"/>
  <c r="F53" i="136"/>
  <c r="E53" i="136"/>
  <c r="B53" i="136"/>
  <c r="S52" i="136"/>
  <c r="R52" i="136"/>
  <c r="Q52" i="136"/>
  <c r="P52" i="136"/>
  <c r="O52" i="136"/>
  <c r="N52" i="136"/>
  <c r="J52" i="136"/>
  <c r="I52" i="136"/>
  <c r="H52" i="136"/>
  <c r="F52" i="136"/>
  <c r="E52" i="136"/>
  <c r="B52" i="136"/>
  <c r="S34" i="136"/>
  <c r="R34" i="136"/>
  <c r="S33" i="136"/>
  <c r="R33" i="136"/>
  <c r="S32" i="136"/>
  <c r="R32" i="136"/>
  <c r="S31" i="136"/>
  <c r="R31" i="136"/>
  <c r="S30" i="136"/>
  <c r="R30" i="136"/>
  <c r="S29" i="136"/>
  <c r="R29" i="136"/>
  <c r="S28" i="136"/>
  <c r="R28" i="136"/>
  <c r="S27" i="136"/>
  <c r="R27" i="136"/>
  <c r="S26" i="136"/>
  <c r="R26" i="136"/>
  <c r="S25" i="136"/>
  <c r="R25" i="136"/>
  <c r="S24" i="136"/>
  <c r="R24" i="136"/>
  <c r="S23" i="136"/>
  <c r="R23" i="136"/>
  <c r="S22" i="136"/>
  <c r="R22" i="136"/>
  <c r="S21" i="136"/>
  <c r="R21" i="136"/>
  <c r="S20" i="136"/>
  <c r="R20" i="136"/>
  <c r="S19" i="136"/>
  <c r="R19" i="136"/>
  <c r="S18" i="136"/>
  <c r="R18" i="136"/>
  <c r="S17" i="136"/>
  <c r="R17" i="136"/>
  <c r="S16" i="136"/>
  <c r="R16" i="136"/>
  <c r="S15" i="136"/>
  <c r="T15" i="136" s="1"/>
  <c r="S14" i="136"/>
  <c r="T14" i="136" s="1"/>
  <c r="S13" i="136"/>
  <c r="T13" i="136" s="1"/>
  <c r="S12" i="136"/>
  <c r="S5" i="136"/>
  <c r="P5" i="136"/>
  <c r="O5" i="136"/>
  <c r="N5" i="136"/>
  <c r="M5" i="136"/>
  <c r="L5" i="136"/>
  <c r="K5" i="136"/>
  <c r="J5" i="136"/>
  <c r="I5" i="136"/>
  <c r="H5" i="136"/>
  <c r="G5" i="136"/>
  <c r="F5" i="136"/>
  <c r="E5" i="136"/>
  <c r="B57" i="135"/>
  <c r="B56" i="135"/>
  <c r="B55" i="135"/>
  <c r="S54" i="135"/>
  <c r="R54" i="135"/>
  <c r="Q54" i="135"/>
  <c r="P54" i="135"/>
  <c r="O54" i="135"/>
  <c r="N54" i="135"/>
  <c r="J54" i="135"/>
  <c r="I54" i="135"/>
  <c r="H54" i="135"/>
  <c r="F54" i="135"/>
  <c r="E54" i="135"/>
  <c r="B54" i="135"/>
  <c r="S53" i="135"/>
  <c r="R53" i="135"/>
  <c r="Q53" i="135"/>
  <c r="P53" i="135"/>
  <c r="O53" i="135"/>
  <c r="N53" i="135"/>
  <c r="J53" i="135"/>
  <c r="I53" i="135"/>
  <c r="H53" i="135"/>
  <c r="F53" i="135"/>
  <c r="E53" i="135"/>
  <c r="B53" i="135"/>
  <c r="S52" i="135"/>
  <c r="R52" i="135"/>
  <c r="Q52" i="135"/>
  <c r="P52" i="135"/>
  <c r="O52" i="135"/>
  <c r="N52" i="135"/>
  <c r="J52" i="135"/>
  <c r="I52" i="135"/>
  <c r="H52" i="135"/>
  <c r="F52" i="135"/>
  <c r="E52" i="135"/>
  <c r="B52" i="135"/>
  <c r="S51" i="135"/>
  <c r="R51" i="135"/>
  <c r="Q51" i="135"/>
  <c r="P51" i="135"/>
  <c r="O51" i="135"/>
  <c r="N51" i="135"/>
  <c r="M51" i="135"/>
  <c r="L51" i="135"/>
  <c r="K51" i="135"/>
  <c r="J51" i="135"/>
  <c r="I51" i="135"/>
  <c r="H51" i="135"/>
  <c r="G51" i="135"/>
  <c r="F51" i="135"/>
  <c r="E51" i="135"/>
  <c r="S50" i="135"/>
  <c r="R50" i="135"/>
  <c r="Q50" i="135"/>
  <c r="P50" i="135"/>
  <c r="O50" i="135"/>
  <c r="N50" i="135"/>
  <c r="M50" i="135"/>
  <c r="L50" i="135"/>
  <c r="K50" i="135"/>
  <c r="J50" i="135"/>
  <c r="I50" i="135"/>
  <c r="H50" i="135"/>
  <c r="G50" i="135"/>
  <c r="F50" i="135"/>
  <c r="E50" i="135"/>
  <c r="R49" i="135"/>
  <c r="Q49" i="135"/>
  <c r="P49" i="135"/>
  <c r="O49" i="135"/>
  <c r="N49" i="135"/>
  <c r="M49" i="135"/>
  <c r="L49" i="135"/>
  <c r="K49" i="135"/>
  <c r="J49" i="135"/>
  <c r="I49" i="135"/>
  <c r="H49" i="135"/>
  <c r="G49" i="135"/>
  <c r="F49" i="135"/>
  <c r="E49" i="135"/>
  <c r="R48" i="135"/>
  <c r="Q48" i="135"/>
  <c r="P48" i="135"/>
  <c r="O48" i="135"/>
  <c r="N48" i="135"/>
  <c r="M48" i="135"/>
  <c r="L48" i="135"/>
  <c r="K48" i="135"/>
  <c r="J48" i="135"/>
  <c r="I48" i="135"/>
  <c r="H48" i="135"/>
  <c r="G48" i="135"/>
  <c r="F48" i="135"/>
  <c r="E48" i="135"/>
  <c r="R47" i="135"/>
  <c r="Q47" i="135"/>
  <c r="P47" i="135"/>
  <c r="O47" i="135"/>
  <c r="N47" i="135"/>
  <c r="M47" i="135"/>
  <c r="L47" i="135"/>
  <c r="K47" i="135"/>
  <c r="J47" i="135"/>
  <c r="I47" i="135"/>
  <c r="H47" i="135"/>
  <c r="G47" i="135"/>
  <c r="F47" i="135"/>
  <c r="E47" i="135"/>
  <c r="R46" i="135"/>
  <c r="Q46" i="135"/>
  <c r="P46" i="135"/>
  <c r="O46" i="135"/>
  <c r="N46" i="135"/>
  <c r="M46" i="135"/>
  <c r="L46" i="135"/>
  <c r="K46" i="135"/>
  <c r="J46" i="135"/>
  <c r="I46" i="135"/>
  <c r="H46" i="135"/>
  <c r="G46" i="135"/>
  <c r="F46" i="135"/>
  <c r="E46" i="135"/>
  <c r="R45" i="135"/>
  <c r="Q45" i="135"/>
  <c r="P45" i="135"/>
  <c r="O45" i="135"/>
  <c r="N45" i="135"/>
  <c r="M45" i="135"/>
  <c r="L45" i="135"/>
  <c r="K45" i="135"/>
  <c r="J45" i="135"/>
  <c r="I45" i="135"/>
  <c r="H45" i="135"/>
  <c r="G45" i="135"/>
  <c r="F45" i="135"/>
  <c r="E45" i="135"/>
  <c r="R44" i="135"/>
  <c r="Q44" i="135"/>
  <c r="P44" i="135"/>
  <c r="O44" i="135"/>
  <c r="N44" i="135"/>
  <c r="M44" i="135"/>
  <c r="L44" i="135"/>
  <c r="K44" i="135"/>
  <c r="J44" i="135"/>
  <c r="I44" i="135"/>
  <c r="H44" i="135"/>
  <c r="G44" i="135"/>
  <c r="F44" i="135"/>
  <c r="E44" i="135"/>
  <c r="R43" i="135"/>
  <c r="Q43" i="135"/>
  <c r="P43" i="135"/>
  <c r="O43" i="135"/>
  <c r="N43" i="135"/>
  <c r="M43" i="135"/>
  <c r="L43" i="135"/>
  <c r="K43" i="135"/>
  <c r="J43" i="135"/>
  <c r="I43" i="135"/>
  <c r="H43" i="135"/>
  <c r="G43" i="135"/>
  <c r="F43" i="135"/>
  <c r="E43" i="135"/>
  <c r="R42" i="135"/>
  <c r="Q42" i="135"/>
  <c r="P42" i="135"/>
  <c r="O42" i="135"/>
  <c r="N42" i="135"/>
  <c r="M42" i="135"/>
  <c r="L42" i="135"/>
  <c r="K42" i="135"/>
  <c r="J42" i="135"/>
  <c r="I42" i="135"/>
  <c r="H42" i="135"/>
  <c r="G42" i="135"/>
  <c r="F42" i="135"/>
  <c r="E42" i="135"/>
  <c r="R41" i="135"/>
  <c r="Q41" i="135"/>
  <c r="P41" i="135"/>
  <c r="O41" i="135"/>
  <c r="N41" i="135"/>
  <c r="M41" i="135"/>
  <c r="L41" i="135"/>
  <c r="K41" i="135"/>
  <c r="J41" i="135"/>
  <c r="I41" i="135"/>
  <c r="H41" i="135"/>
  <c r="G41" i="135"/>
  <c r="F41" i="135"/>
  <c r="E41" i="135"/>
  <c r="R40" i="135"/>
  <c r="Q40" i="135"/>
  <c r="P40" i="135"/>
  <c r="O40" i="135"/>
  <c r="N40" i="135"/>
  <c r="M40" i="135"/>
  <c r="L40" i="135"/>
  <c r="K40" i="135"/>
  <c r="J40" i="135"/>
  <c r="I40" i="135"/>
  <c r="H40" i="135"/>
  <c r="G40" i="135"/>
  <c r="F40" i="135"/>
  <c r="E40" i="135"/>
  <c r="R39" i="135"/>
  <c r="Q39" i="135"/>
  <c r="P39" i="135"/>
  <c r="O39" i="135"/>
  <c r="N39" i="135"/>
  <c r="M39" i="135"/>
  <c r="L39" i="135"/>
  <c r="K39" i="135"/>
  <c r="J39" i="135"/>
  <c r="I39" i="135"/>
  <c r="H39" i="135"/>
  <c r="G39" i="135"/>
  <c r="F39" i="135"/>
  <c r="E39" i="135"/>
  <c r="R38" i="135"/>
  <c r="Q38" i="135"/>
  <c r="P38" i="135"/>
  <c r="O38" i="135"/>
  <c r="N38" i="135"/>
  <c r="M38" i="135"/>
  <c r="L38" i="135"/>
  <c r="K38" i="135"/>
  <c r="J38" i="135"/>
  <c r="I38" i="135"/>
  <c r="H38" i="135"/>
  <c r="G38" i="135"/>
  <c r="F38" i="135"/>
  <c r="E38" i="135"/>
  <c r="R37" i="135"/>
  <c r="Q37" i="135"/>
  <c r="P37" i="135"/>
  <c r="O37" i="135"/>
  <c r="N37" i="135"/>
  <c r="M37" i="135"/>
  <c r="L37" i="135"/>
  <c r="K37" i="135"/>
  <c r="J37" i="135"/>
  <c r="I37" i="135"/>
  <c r="H37" i="135"/>
  <c r="G37" i="135"/>
  <c r="F37" i="135"/>
  <c r="E37" i="135"/>
  <c r="R36" i="135"/>
  <c r="Q36" i="135"/>
  <c r="P36" i="135"/>
  <c r="O36" i="135"/>
  <c r="N36" i="135"/>
  <c r="M36" i="135"/>
  <c r="L36" i="135"/>
  <c r="K36" i="135"/>
  <c r="J36" i="135"/>
  <c r="I36" i="135"/>
  <c r="H36" i="135"/>
  <c r="G36" i="135"/>
  <c r="F36" i="135"/>
  <c r="E36" i="135"/>
  <c r="R35" i="135"/>
  <c r="Q35" i="135"/>
  <c r="P35" i="135"/>
  <c r="O35" i="135"/>
  <c r="N35" i="135"/>
  <c r="M35" i="135"/>
  <c r="L35" i="135"/>
  <c r="K35" i="135"/>
  <c r="J35" i="135"/>
  <c r="I35" i="135"/>
  <c r="H35" i="135"/>
  <c r="G35" i="135"/>
  <c r="F35" i="135"/>
  <c r="E35" i="135"/>
  <c r="R34" i="135"/>
  <c r="R33" i="135"/>
  <c r="R32" i="135"/>
  <c r="R31" i="135"/>
  <c r="R30" i="135"/>
  <c r="R29" i="135"/>
  <c r="R28" i="135"/>
  <c r="R27" i="135"/>
  <c r="R26" i="135"/>
  <c r="R25" i="135"/>
  <c r="R24" i="135"/>
  <c r="R23" i="135"/>
  <c r="R22" i="135"/>
  <c r="R21" i="135"/>
  <c r="R20" i="135"/>
  <c r="R19" i="135"/>
  <c r="R18" i="135"/>
  <c r="R17" i="135"/>
  <c r="R16" i="135"/>
  <c r="R15" i="135"/>
  <c r="S5" i="135"/>
  <c r="P5" i="135"/>
  <c r="O5" i="135"/>
  <c r="N5" i="135"/>
  <c r="M5" i="135"/>
  <c r="L5" i="135"/>
  <c r="K5" i="135"/>
  <c r="J5" i="135"/>
  <c r="I5" i="135"/>
  <c r="H5" i="135"/>
  <c r="G5" i="135"/>
  <c r="F5" i="135"/>
  <c r="E5" i="135"/>
  <c r="W55" i="103"/>
  <c r="X55" i="103"/>
  <c r="Y55" i="103"/>
  <c r="Y53" i="107"/>
  <c r="V53" i="107"/>
  <c r="W53" i="107"/>
  <c r="X53" i="107"/>
  <c r="T53" i="107"/>
  <c r="D14" i="107"/>
  <c r="H14" i="107" s="1"/>
  <c r="D31" i="107"/>
  <c r="H31" i="107" s="1"/>
  <c r="D33" i="107"/>
  <c r="H33" i="107" s="1"/>
  <c r="AV7" i="134"/>
  <c r="AR7" i="134"/>
  <c r="AN7" i="134"/>
  <c r="AJ7" i="134"/>
  <c r="AF7" i="134"/>
  <c r="AB7" i="134"/>
  <c r="X7" i="134"/>
  <c r="T7" i="134"/>
  <c r="P7" i="134"/>
  <c r="L7" i="134"/>
  <c r="H7" i="134"/>
  <c r="D7" i="134"/>
  <c r="C5" i="134"/>
  <c r="AV7" i="133"/>
  <c r="AR7" i="133"/>
  <c r="AN7" i="133"/>
  <c r="AJ7" i="133"/>
  <c r="AF7" i="133"/>
  <c r="AB7" i="133"/>
  <c r="X7" i="133"/>
  <c r="T7" i="133"/>
  <c r="P7" i="133"/>
  <c r="L7" i="133"/>
  <c r="H7" i="133"/>
  <c r="D7" i="133"/>
  <c r="C5" i="133"/>
  <c r="CB6" i="82"/>
  <c r="BW6" i="82"/>
  <c r="B3" i="132"/>
  <c r="AC9" i="34"/>
  <c r="AC10" i="34"/>
  <c r="AC11" i="34"/>
  <c r="AC12" i="34"/>
  <c r="AC13" i="34"/>
  <c r="B7" i="21"/>
  <c r="V54" i="106"/>
  <c r="W54" i="106"/>
  <c r="X54" i="106"/>
  <c r="Y54" i="106"/>
  <c r="T54" i="106"/>
  <c r="Z46" i="8"/>
  <c r="AG46" i="8" s="1"/>
  <c r="D49" i="106" s="1"/>
  <c r="H49" i="106" s="1"/>
  <c r="AF46" i="8"/>
  <c r="AC46" i="8"/>
  <c r="B46" i="8"/>
  <c r="B49" i="106" s="1"/>
  <c r="U54" i="112"/>
  <c r="V54" i="112"/>
  <c r="W54" i="112"/>
  <c r="V53" i="111"/>
  <c r="W53" i="111"/>
  <c r="X53" i="111"/>
  <c r="T53" i="111"/>
  <c r="V59" i="110"/>
  <c r="W59" i="110"/>
  <c r="X59" i="110"/>
  <c r="Y59" i="110"/>
  <c r="T59" i="110"/>
  <c r="V60" i="109"/>
  <c r="W60" i="109"/>
  <c r="X60" i="109"/>
  <c r="Y60" i="109"/>
  <c r="T60" i="109"/>
  <c r="V53" i="108"/>
  <c r="W53" i="108"/>
  <c r="X53" i="108"/>
  <c r="Y53" i="108"/>
  <c r="T53" i="108"/>
  <c r="V53" i="105"/>
  <c r="W53" i="105"/>
  <c r="X53" i="105"/>
  <c r="Y53" i="105"/>
  <c r="T53" i="105"/>
  <c r="T60" i="104"/>
  <c r="V60" i="104"/>
  <c r="W60" i="104"/>
  <c r="X60" i="104"/>
  <c r="Y60" i="104"/>
  <c r="V12" i="103"/>
  <c r="V13" i="103"/>
  <c r="V14" i="103"/>
  <c r="V15" i="103"/>
  <c r="V16" i="103"/>
  <c r="V17" i="103"/>
  <c r="V18" i="103"/>
  <c r="V19" i="103"/>
  <c r="V20" i="103"/>
  <c r="V21" i="103"/>
  <c r="V22" i="103"/>
  <c r="V23" i="103"/>
  <c r="V24" i="103"/>
  <c r="V25" i="103"/>
  <c r="D11" i="112"/>
  <c r="H11" i="112" s="1"/>
  <c r="B11" i="112"/>
  <c r="B10" i="133" s="1"/>
  <c r="B12" i="135" s="1"/>
  <c r="B11" i="133"/>
  <c r="B13" i="135" s="1"/>
  <c r="B12" i="133"/>
  <c r="B14" i="135" s="1"/>
  <c r="D11" i="111"/>
  <c r="H11" i="111" s="1"/>
  <c r="U11" i="111" s="1"/>
  <c r="U12" i="111"/>
  <c r="U18" i="111"/>
  <c r="U24" i="111"/>
  <c r="D30" i="110"/>
  <c r="H30" i="110" s="1"/>
  <c r="U30" i="110" s="1"/>
  <c r="D37" i="110"/>
  <c r="H37" i="110" s="1"/>
  <c r="U37" i="110" s="1"/>
  <c r="D42" i="110"/>
  <c r="H42" i="110" s="1"/>
  <c r="U42" i="110" s="1"/>
  <c r="AF43" i="14"/>
  <c r="D26" i="109"/>
  <c r="H26" i="109" s="1"/>
  <c r="U26" i="109" s="1"/>
  <c r="K18" i="103"/>
  <c r="B8" i="28"/>
  <c r="B9" i="28"/>
  <c r="B10" i="28"/>
  <c r="AF45" i="6"/>
  <c r="Z44" i="6"/>
  <c r="AG44" i="6" s="1"/>
  <c r="AC44" i="6"/>
  <c r="AF44" i="6"/>
  <c r="B42" i="5"/>
  <c r="B45" i="6" s="1"/>
  <c r="B8" i="18"/>
  <c r="B11" i="111" s="1"/>
  <c r="B9" i="18"/>
  <c r="B10" i="18"/>
  <c r="B11" i="18"/>
  <c r="B12" i="18"/>
  <c r="B13" i="18"/>
  <c r="B14" i="18"/>
  <c r="B15" i="18"/>
  <c r="B16" i="18"/>
  <c r="B17" i="18"/>
  <c r="B18" i="18"/>
  <c r="B19" i="18"/>
  <c r="B20" i="18"/>
  <c r="B21" i="18"/>
  <c r="B22" i="18"/>
  <c r="B6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AF55" i="16"/>
  <c r="AF56" i="16"/>
  <c r="AC55" i="16"/>
  <c r="AC56" i="16"/>
  <c r="Z55" i="16"/>
  <c r="Z56" i="16"/>
  <c r="B56" i="16"/>
  <c r="B53" i="15"/>
  <c r="AF57" i="14"/>
  <c r="AC57" i="14"/>
  <c r="Z57" i="14"/>
  <c r="AF56" i="14"/>
  <c r="AC56" i="14"/>
  <c r="Z56" i="14"/>
  <c r="AF52" i="14"/>
  <c r="AF53" i="14"/>
  <c r="AF54" i="14"/>
  <c r="AF55" i="14"/>
  <c r="AC52" i="14"/>
  <c r="AC53" i="14"/>
  <c r="AC54" i="14"/>
  <c r="AC55" i="14"/>
  <c r="Z52" i="14"/>
  <c r="Z53" i="14"/>
  <c r="Z54" i="14"/>
  <c r="Z55" i="14"/>
  <c r="Z43" i="8"/>
  <c r="Z44" i="8"/>
  <c r="Z45" i="8"/>
  <c r="AC43" i="8"/>
  <c r="AC44" i="8"/>
  <c r="AC45" i="8"/>
  <c r="AF43" i="8"/>
  <c r="AF44" i="8"/>
  <c r="AF45" i="8"/>
  <c r="AF42" i="6"/>
  <c r="AF43" i="6"/>
  <c r="AC42" i="6"/>
  <c r="AC43" i="6"/>
  <c r="AF22" i="2"/>
  <c r="Z16" i="16"/>
  <c r="Z50" i="16"/>
  <c r="Z51" i="16"/>
  <c r="Z52" i="16"/>
  <c r="Z53" i="16"/>
  <c r="Z54" i="16"/>
  <c r="AF47" i="14"/>
  <c r="AF48" i="14"/>
  <c r="AF49" i="14"/>
  <c r="AF50" i="14"/>
  <c r="AF51" i="14"/>
  <c r="AC45" i="14"/>
  <c r="AC47" i="14"/>
  <c r="AC48" i="14"/>
  <c r="AC49" i="14"/>
  <c r="AC50" i="14"/>
  <c r="AC51" i="14"/>
  <c r="Z45" i="14"/>
  <c r="Z47" i="14"/>
  <c r="Z48" i="14"/>
  <c r="Z49" i="14"/>
  <c r="Z50" i="14"/>
  <c r="Z51" i="14"/>
  <c r="AF46" i="16"/>
  <c r="AF47" i="16"/>
  <c r="AF48" i="16"/>
  <c r="AF49" i="16"/>
  <c r="AF50" i="16"/>
  <c r="AF51" i="16"/>
  <c r="AF52" i="16"/>
  <c r="AF53" i="16"/>
  <c r="AF54" i="16"/>
  <c r="AC45" i="16"/>
  <c r="AC46" i="16"/>
  <c r="AC47" i="16"/>
  <c r="AC48" i="16"/>
  <c r="AC49" i="16"/>
  <c r="AC50" i="16"/>
  <c r="AC51" i="16"/>
  <c r="AC52" i="16"/>
  <c r="AC53" i="16"/>
  <c r="AC54" i="16"/>
  <c r="Z49" i="16"/>
  <c r="AG49" i="16" s="1"/>
  <c r="Z48" i="16"/>
  <c r="Z47" i="16"/>
  <c r="AG47" i="16" s="1"/>
  <c r="Z46" i="16"/>
  <c r="AC25" i="12"/>
  <c r="AC26" i="12"/>
  <c r="AC27" i="12"/>
  <c r="AC28" i="12"/>
  <c r="AP18" i="3"/>
  <c r="AQ18" i="3"/>
  <c r="AQ15" i="11"/>
  <c r="B54" i="16"/>
  <c r="B55" i="16"/>
  <c r="B52" i="15"/>
  <c r="B51" i="15"/>
  <c r="B49" i="15"/>
  <c r="B50" i="15"/>
  <c r="Z43" i="6"/>
  <c r="AP24" i="9"/>
  <c r="AP47" i="15"/>
  <c r="AQ47" i="15"/>
  <c r="AP46" i="15"/>
  <c r="AQ46" i="15"/>
  <c r="AP45" i="15"/>
  <c r="AQ45" i="15"/>
  <c r="AP44" i="15"/>
  <c r="AQ44" i="15"/>
  <c r="AP43" i="15"/>
  <c r="AQ43" i="15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5" i="14"/>
  <c r="B36" i="14"/>
  <c r="B37" i="14"/>
  <c r="B38" i="14"/>
  <c r="B39" i="14"/>
  <c r="B46" i="109"/>
  <c r="B47" i="109"/>
  <c r="B48" i="109"/>
  <c r="B52" i="16"/>
  <c r="B53" i="16"/>
  <c r="B48" i="15"/>
  <c r="B51" i="16"/>
  <c r="B11" i="110"/>
  <c r="B12" i="110"/>
  <c r="B13" i="110"/>
  <c r="B14" i="110"/>
  <c r="B15" i="110"/>
  <c r="B16" i="110"/>
  <c r="B17" i="110"/>
  <c r="B18" i="110"/>
  <c r="B19" i="110"/>
  <c r="B20" i="110"/>
  <c r="B21" i="110"/>
  <c r="B22" i="110"/>
  <c r="B23" i="110"/>
  <c r="B24" i="110"/>
  <c r="B25" i="110"/>
  <c r="B26" i="110"/>
  <c r="B27" i="110"/>
  <c r="B28" i="110"/>
  <c r="B29" i="110"/>
  <c r="B30" i="110"/>
  <c r="B31" i="110"/>
  <c r="B32" i="110"/>
  <c r="B33" i="110"/>
  <c r="B34" i="110"/>
  <c r="B35" i="110"/>
  <c r="B36" i="110"/>
  <c r="B37" i="110"/>
  <c r="B38" i="110"/>
  <c r="B39" i="110"/>
  <c r="B40" i="110"/>
  <c r="B41" i="110"/>
  <c r="B42" i="110"/>
  <c r="B43" i="110"/>
  <c r="B44" i="110"/>
  <c r="AP51" i="13"/>
  <c r="AQ51" i="13"/>
  <c r="AP50" i="13"/>
  <c r="AQ50" i="13"/>
  <c r="AP49" i="13"/>
  <c r="AQ49" i="13"/>
  <c r="AP48" i="13"/>
  <c r="AQ48" i="13"/>
  <c r="AP47" i="13"/>
  <c r="AQ47" i="13"/>
  <c r="AP46" i="13"/>
  <c r="AQ46" i="13"/>
  <c r="K48" i="109" s="1"/>
  <c r="AP45" i="13"/>
  <c r="AQ45" i="13"/>
  <c r="K47" i="109" s="1"/>
  <c r="AP44" i="13"/>
  <c r="AQ44" i="13"/>
  <c r="K46" i="109" s="1"/>
  <c r="B47" i="106"/>
  <c r="B48" i="106"/>
  <c r="B41" i="5"/>
  <c r="B44" i="6" s="1"/>
  <c r="B40" i="5"/>
  <c r="B43" i="6" s="1"/>
  <c r="B46" i="106"/>
  <c r="B28" i="12"/>
  <c r="B31" i="108" s="1"/>
  <c r="B29" i="12"/>
  <c r="B32" i="108" s="1"/>
  <c r="B30" i="12"/>
  <c r="B33" i="108" s="1"/>
  <c r="B31" i="12"/>
  <c r="B34" i="108" s="1"/>
  <c r="B6" i="5"/>
  <c r="B9" i="6" s="1"/>
  <c r="B12" i="105" s="1"/>
  <c r="B7" i="5"/>
  <c r="B10" i="6" s="1"/>
  <c r="B13" i="105" s="1"/>
  <c r="B8" i="5"/>
  <c r="B11" i="6" s="1"/>
  <c r="B14" i="105" s="1"/>
  <c r="B9" i="5"/>
  <c r="B12" i="6" s="1"/>
  <c r="B15" i="105" s="1"/>
  <c r="B10" i="5"/>
  <c r="B13" i="6" s="1"/>
  <c r="B16" i="105" s="1"/>
  <c r="B11" i="5"/>
  <c r="B14" i="6" s="1"/>
  <c r="B17" i="105" s="1"/>
  <c r="B12" i="5"/>
  <c r="B15" i="6" s="1"/>
  <c r="B18" i="105" s="1"/>
  <c r="B13" i="5"/>
  <c r="B16" i="6" s="1"/>
  <c r="B19" i="105" s="1"/>
  <c r="B14" i="5"/>
  <c r="B17" i="6" s="1"/>
  <c r="B20" i="105" s="1"/>
  <c r="B15" i="5"/>
  <c r="B18" i="6" s="1"/>
  <c r="B21" i="105" s="1"/>
  <c r="B16" i="5"/>
  <c r="B19" i="6" s="1"/>
  <c r="B22" i="105" s="1"/>
  <c r="B17" i="5"/>
  <c r="B20" i="6" s="1"/>
  <c r="B23" i="105" s="1"/>
  <c r="B18" i="5"/>
  <c r="B21" i="6" s="1"/>
  <c r="B24" i="105" s="1"/>
  <c r="B19" i="5"/>
  <c r="B22" i="6" s="1"/>
  <c r="B25" i="105" s="1"/>
  <c r="B20" i="5"/>
  <c r="B23" i="6" s="1"/>
  <c r="B26" i="105" s="1"/>
  <c r="B21" i="5"/>
  <c r="B24" i="6" s="1"/>
  <c r="B27" i="105" s="1"/>
  <c r="B22" i="5"/>
  <c r="B25" i="6" s="1"/>
  <c r="B28" i="105" s="1"/>
  <c r="B23" i="5"/>
  <c r="B26" i="6" s="1"/>
  <c r="B29" i="105" s="1"/>
  <c r="B24" i="5"/>
  <c r="B27" i="6" s="1"/>
  <c r="B30" i="105" s="1"/>
  <c r="B25" i="5"/>
  <c r="B28" i="6" s="1"/>
  <c r="B31" i="105" s="1"/>
  <c r="B26" i="5"/>
  <c r="B29" i="6" s="1"/>
  <c r="B27" i="5"/>
  <c r="B30" i="6" s="1"/>
  <c r="B28" i="5"/>
  <c r="B31" i="6" s="1"/>
  <c r="B29" i="5"/>
  <c r="B32" i="6" s="1"/>
  <c r="B30" i="5"/>
  <c r="B33" i="6" s="1"/>
  <c r="B31" i="5"/>
  <c r="B34" i="6" s="1"/>
  <c r="B32" i="5"/>
  <c r="B35" i="6" s="1"/>
  <c r="B33" i="5"/>
  <c r="B36" i="6" s="1"/>
  <c r="B34" i="5"/>
  <c r="B37" i="6" s="1"/>
  <c r="B35" i="5"/>
  <c r="B38" i="6" s="1"/>
  <c r="B36" i="5"/>
  <c r="B39" i="6" s="1"/>
  <c r="B37" i="5"/>
  <c r="B40" i="6" s="1"/>
  <c r="B41" i="6"/>
  <c r="B39" i="5"/>
  <c r="B42" i="6" s="1"/>
  <c r="B5" i="5"/>
  <c r="B8" i="6" s="1"/>
  <c r="B11" i="105" s="1"/>
  <c r="B11" i="98"/>
  <c r="B13" i="129" s="1"/>
  <c r="B12" i="98"/>
  <c r="B14" i="129" s="1"/>
  <c r="B13" i="98"/>
  <c r="B15" i="129" s="1"/>
  <c r="B14" i="98"/>
  <c r="B16" i="129" s="1"/>
  <c r="B15" i="98"/>
  <c r="B17" i="129" s="1"/>
  <c r="B16" i="98"/>
  <c r="B18" i="129" s="1"/>
  <c r="B17" i="98"/>
  <c r="B19" i="129" s="1"/>
  <c r="B18" i="98"/>
  <c r="B20" i="129" s="1"/>
  <c r="B19" i="98"/>
  <c r="B21" i="129" s="1"/>
  <c r="B20" i="98"/>
  <c r="B22" i="129" s="1"/>
  <c r="B21" i="98"/>
  <c r="B23" i="129" s="1"/>
  <c r="B22" i="98"/>
  <c r="B24" i="129" s="1"/>
  <c r="B23" i="98"/>
  <c r="B25" i="129" s="1"/>
  <c r="B24" i="98"/>
  <c r="B26" i="129" s="1"/>
  <c r="B25" i="98"/>
  <c r="B27" i="129" s="1"/>
  <c r="B31" i="98"/>
  <c r="B33" i="129" s="1"/>
  <c r="B32" i="98"/>
  <c r="B34" i="129" s="1"/>
  <c r="B33" i="98"/>
  <c r="B35" i="129" s="1"/>
  <c r="B34" i="98"/>
  <c r="B36" i="129" s="1"/>
  <c r="B35" i="98"/>
  <c r="B37" i="129" s="1"/>
  <c r="B36" i="98"/>
  <c r="B38" i="129" s="1"/>
  <c r="B37" i="98"/>
  <c r="B39" i="129" s="1"/>
  <c r="B38" i="98"/>
  <c r="B40" i="129" s="1"/>
  <c r="B39" i="98"/>
  <c r="B41" i="129" s="1"/>
  <c r="B40" i="98"/>
  <c r="B42" i="129" s="1"/>
  <c r="B41" i="98"/>
  <c r="B43" i="129" s="1"/>
  <c r="B10" i="98"/>
  <c r="B12" i="129" s="1"/>
  <c r="B8" i="12"/>
  <c r="B11" i="108" s="1"/>
  <c r="B9" i="12"/>
  <c r="B12" i="108" s="1"/>
  <c r="B10" i="12"/>
  <c r="B13" i="108" s="1"/>
  <c r="B11" i="12"/>
  <c r="B14" i="108" s="1"/>
  <c r="B12" i="12"/>
  <c r="B15" i="108" s="1"/>
  <c r="B13" i="12"/>
  <c r="B16" i="108" s="1"/>
  <c r="B14" i="12"/>
  <c r="B17" i="108" s="1"/>
  <c r="B15" i="12"/>
  <c r="B18" i="108" s="1"/>
  <c r="B16" i="12"/>
  <c r="B19" i="108" s="1"/>
  <c r="B17" i="12"/>
  <c r="B20" i="108" s="1"/>
  <c r="B18" i="12"/>
  <c r="B21" i="108" s="1"/>
  <c r="B19" i="12"/>
  <c r="B22" i="108" s="1"/>
  <c r="B20" i="12"/>
  <c r="B23" i="108" s="1"/>
  <c r="B21" i="12"/>
  <c r="B24" i="108" s="1"/>
  <c r="B22" i="12"/>
  <c r="B25" i="108" s="1"/>
  <c r="B23" i="12"/>
  <c r="B26" i="108" s="1"/>
  <c r="B24" i="12"/>
  <c r="B27" i="108" s="1"/>
  <c r="B25" i="12"/>
  <c r="B28" i="108" s="1"/>
  <c r="B26" i="12"/>
  <c r="B29" i="108" s="1"/>
  <c r="B27" i="12"/>
  <c r="B30" i="108" s="1"/>
  <c r="B32" i="12"/>
  <c r="B35" i="108" s="1"/>
  <c r="B33" i="12"/>
  <c r="B36" i="108" s="1"/>
  <c r="B34" i="12"/>
  <c r="B37" i="108" s="1"/>
  <c r="B35" i="12"/>
  <c r="B38" i="108" s="1"/>
  <c r="B36" i="12"/>
  <c r="B39" i="108" s="1"/>
  <c r="B37" i="12"/>
  <c r="B40" i="108" s="1"/>
  <c r="B38" i="12"/>
  <c r="B41" i="108" s="1"/>
  <c r="B39" i="12"/>
  <c r="B42" i="108" s="1"/>
  <c r="B40" i="12"/>
  <c r="B43" i="108" s="1"/>
  <c r="B41" i="12"/>
  <c r="B44" i="108" s="1"/>
  <c r="B42" i="12"/>
  <c r="B45" i="108" s="1"/>
  <c r="B11" i="107"/>
  <c r="B12" i="107"/>
  <c r="B13" i="107"/>
  <c r="B14" i="107"/>
  <c r="B15" i="107"/>
  <c r="B16" i="107"/>
  <c r="B17" i="107"/>
  <c r="B18" i="107"/>
  <c r="B19" i="107"/>
  <c r="B20" i="107"/>
  <c r="B21" i="107"/>
  <c r="B22" i="107"/>
  <c r="B23" i="107"/>
  <c r="B24" i="107"/>
  <c r="B25" i="107"/>
  <c r="B26" i="107"/>
  <c r="B27" i="107"/>
  <c r="B28" i="107"/>
  <c r="B29" i="107"/>
  <c r="B30" i="107"/>
  <c r="B31" i="107"/>
  <c r="B32" i="107"/>
  <c r="B33" i="107"/>
  <c r="B34" i="107"/>
  <c r="B35" i="107"/>
  <c r="B36" i="107"/>
  <c r="B37" i="107"/>
  <c r="B38" i="107"/>
  <c r="B39" i="107"/>
  <c r="B40" i="107"/>
  <c r="B41" i="107"/>
  <c r="B42" i="107"/>
  <c r="B5" i="7"/>
  <c r="B12" i="104"/>
  <c r="B13" i="104"/>
  <c r="B14" i="104"/>
  <c r="B15" i="104"/>
  <c r="B16" i="104"/>
  <c r="B17" i="104"/>
  <c r="B18" i="104"/>
  <c r="B19" i="104"/>
  <c r="B20" i="104"/>
  <c r="B21" i="104"/>
  <c r="B22" i="104"/>
  <c r="B23" i="104"/>
  <c r="B24" i="104"/>
  <c r="B25" i="104"/>
  <c r="B26" i="104"/>
  <c r="B27" i="104"/>
  <c r="B28" i="104"/>
  <c r="B29" i="104"/>
  <c r="B30" i="104"/>
  <c r="B31" i="104"/>
  <c r="B32" i="104"/>
  <c r="B33" i="104"/>
  <c r="B34" i="104"/>
  <c r="B35" i="104"/>
  <c r="B36" i="104"/>
  <c r="B37" i="104"/>
  <c r="B38" i="104"/>
  <c r="B39" i="104"/>
  <c r="B40" i="104"/>
  <c r="B41" i="104"/>
  <c r="B42" i="104"/>
  <c r="B43" i="104"/>
  <c r="B44" i="104"/>
  <c r="B45" i="104"/>
  <c r="B11" i="104"/>
  <c r="AF9" i="2"/>
  <c r="AF10" i="2"/>
  <c r="AF11" i="2"/>
  <c r="AF12" i="2"/>
  <c r="AF13" i="2"/>
  <c r="AF16" i="2"/>
  <c r="AF17" i="2"/>
  <c r="AF19" i="2"/>
  <c r="AF20" i="2"/>
  <c r="AF21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C9" i="2"/>
  <c r="AC10" i="2"/>
  <c r="AC11" i="2"/>
  <c r="AC12" i="2"/>
  <c r="AC13" i="2"/>
  <c r="AC14" i="2"/>
  <c r="AC15" i="2"/>
  <c r="AC16" i="2"/>
  <c r="AC17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Z9" i="2"/>
  <c r="Z10" i="2"/>
  <c r="Z11" i="2"/>
  <c r="Z12" i="2"/>
  <c r="Z13" i="2"/>
  <c r="Z14" i="2"/>
  <c r="Z15" i="2"/>
  <c r="Z16" i="2"/>
  <c r="Z17" i="2"/>
  <c r="Z19" i="2"/>
  <c r="Z20" i="2"/>
  <c r="Z21" i="2"/>
  <c r="Z22" i="2"/>
  <c r="Z23" i="2"/>
  <c r="Z24" i="2"/>
  <c r="Z25" i="2"/>
  <c r="Z26" i="2"/>
  <c r="Z27" i="2"/>
  <c r="Z28" i="2"/>
  <c r="Z29" i="2"/>
  <c r="AG29" i="2" s="1"/>
  <c r="Z30" i="2"/>
  <c r="AG30" i="2" s="1"/>
  <c r="Z31" i="2"/>
  <c r="Z32" i="2"/>
  <c r="AG32" i="2" s="1"/>
  <c r="Z33" i="2"/>
  <c r="AG33" i="2" s="1"/>
  <c r="Z34" i="2"/>
  <c r="Z35" i="2"/>
  <c r="Z36" i="2"/>
  <c r="AG36" i="2" s="1"/>
  <c r="Z37" i="2"/>
  <c r="AG37" i="2" s="1"/>
  <c r="Z38" i="2"/>
  <c r="Z39" i="2"/>
  <c r="Z40" i="2"/>
  <c r="AG40" i="2" s="1"/>
  <c r="Z41" i="2"/>
  <c r="AG41" i="2" s="1"/>
  <c r="Z42" i="2"/>
  <c r="C3" i="2"/>
  <c r="AG50" i="14" l="1"/>
  <c r="AG39" i="2"/>
  <c r="AG35" i="2"/>
  <c r="AG31" i="2"/>
  <c r="AG38" i="2"/>
  <c r="AG9" i="2"/>
  <c r="D12" i="103" s="1"/>
  <c r="G12" i="103" s="1"/>
  <c r="AG42" i="2"/>
  <c r="AG34" i="2"/>
  <c r="H47" i="104"/>
  <c r="D47" i="104"/>
  <c r="D52" i="104"/>
  <c r="H52" i="104"/>
  <c r="H55" i="104"/>
  <c r="D55" i="104"/>
  <c r="H50" i="104"/>
  <c r="D50" i="104"/>
  <c r="D49" i="104"/>
  <c r="H49" i="104"/>
  <c r="D45" i="104"/>
  <c r="H45" i="104"/>
  <c r="H46" i="104"/>
  <c r="D46" i="104"/>
  <c r="H53" i="104"/>
  <c r="D53" i="104"/>
  <c r="AG49" i="14"/>
  <c r="D48" i="109" s="1"/>
  <c r="H48" i="109" s="1"/>
  <c r="U48" i="109" s="1"/>
  <c r="D47" i="109"/>
  <c r="H47" i="109" s="1"/>
  <c r="U47" i="109" s="1"/>
  <c r="D46" i="109"/>
  <c r="H46" i="109" s="1"/>
  <c r="U46" i="109" s="1"/>
  <c r="AG26" i="2"/>
  <c r="AG25" i="2"/>
  <c r="AG20" i="2"/>
  <c r="AG24" i="2"/>
  <c r="AG22" i="2"/>
  <c r="AG19" i="2"/>
  <c r="AG10" i="2"/>
  <c r="AG23" i="2"/>
  <c r="D25" i="103" s="1"/>
  <c r="G25" i="103" s="1"/>
  <c r="AG17" i="2"/>
  <c r="AG15" i="2"/>
  <c r="D18" i="103" s="1"/>
  <c r="AG16" i="2"/>
  <c r="AG13" i="2"/>
  <c r="AG12" i="2"/>
  <c r="D15" i="103" s="1"/>
  <c r="G15" i="103" s="1"/>
  <c r="AG11" i="2"/>
  <c r="AG43" i="8"/>
  <c r="D46" i="106" s="1"/>
  <c r="H46" i="106" s="1"/>
  <c r="T53" i="136"/>
  <c r="T52" i="135"/>
  <c r="T54" i="135"/>
  <c r="T51" i="135"/>
  <c r="T54" i="136"/>
  <c r="T53" i="135"/>
  <c r="T52" i="136"/>
  <c r="AG45" i="8"/>
  <c r="D48" i="106" s="1"/>
  <c r="H48" i="106" s="1"/>
  <c r="AG44" i="8"/>
  <c r="D47" i="106" s="1"/>
  <c r="H47" i="106" s="1"/>
  <c r="AG43" i="6"/>
  <c r="G17" i="103"/>
  <c r="G23" i="103"/>
  <c r="AF14" i="4"/>
  <c r="D24" i="103" l="1"/>
  <c r="G24" i="103" s="1"/>
  <c r="D16" i="103"/>
  <c r="AA16" i="103" s="1"/>
  <c r="D19" i="103"/>
  <c r="G19" i="103" s="1"/>
  <c r="D13" i="103"/>
  <c r="AA13" i="103" s="1"/>
  <c r="D22" i="103"/>
  <c r="G22" i="103" s="1"/>
  <c r="D20" i="103"/>
  <c r="AA20" i="103" s="1"/>
  <c r="D14" i="103"/>
  <c r="G14" i="103" s="1"/>
  <c r="D21" i="103"/>
  <c r="AA21" i="103" s="1"/>
  <c r="G18" i="103"/>
  <c r="AA18" i="103"/>
  <c r="AA23" i="103"/>
  <c r="AA15" i="103"/>
  <c r="AA17" i="103"/>
  <c r="AA25" i="103"/>
  <c r="AA14" i="103"/>
  <c r="K44" i="129"/>
  <c r="K45" i="129"/>
  <c r="K46" i="129"/>
  <c r="I44" i="129"/>
  <c r="I45" i="129"/>
  <c r="I46" i="129"/>
  <c r="G44" i="129"/>
  <c r="G45" i="129"/>
  <c r="G46" i="129"/>
  <c r="F44" i="129"/>
  <c r="F45" i="129"/>
  <c r="F46" i="129"/>
  <c r="E44" i="129"/>
  <c r="E45" i="129"/>
  <c r="E46" i="129"/>
  <c r="P5" i="129"/>
  <c r="O5" i="129"/>
  <c r="N5" i="129"/>
  <c r="M5" i="129"/>
  <c r="L5" i="129"/>
  <c r="K5" i="129"/>
  <c r="J5" i="129"/>
  <c r="I5" i="129"/>
  <c r="H5" i="129"/>
  <c r="S5" i="129"/>
  <c r="G5" i="129"/>
  <c r="F5" i="129"/>
  <c r="E5" i="129"/>
  <c r="S54" i="129"/>
  <c r="O54" i="129"/>
  <c r="I54" i="129"/>
  <c r="F54" i="129"/>
  <c r="E54" i="129"/>
  <c r="S53" i="129"/>
  <c r="O53" i="129"/>
  <c r="I53" i="129"/>
  <c r="F53" i="129"/>
  <c r="E53" i="129"/>
  <c r="S52" i="129"/>
  <c r="O52" i="129"/>
  <c r="I52" i="129"/>
  <c r="F52" i="129"/>
  <c r="E52" i="129"/>
  <c r="S51" i="129"/>
  <c r="O51" i="129"/>
  <c r="L51" i="129"/>
  <c r="K51" i="129"/>
  <c r="I51" i="129"/>
  <c r="G51" i="129"/>
  <c r="F51" i="129"/>
  <c r="E51" i="129"/>
  <c r="S50" i="129"/>
  <c r="O50" i="129"/>
  <c r="L50" i="129"/>
  <c r="K50" i="129"/>
  <c r="I50" i="129"/>
  <c r="G50" i="129"/>
  <c r="F50" i="129"/>
  <c r="E50" i="129"/>
  <c r="S49" i="129"/>
  <c r="O49" i="129"/>
  <c r="L49" i="129"/>
  <c r="K49" i="129"/>
  <c r="I49" i="129"/>
  <c r="G49" i="129"/>
  <c r="F49" i="129"/>
  <c r="E49" i="129"/>
  <c r="S48" i="129"/>
  <c r="O48" i="129"/>
  <c r="L48" i="129"/>
  <c r="K48" i="129"/>
  <c r="I48" i="129"/>
  <c r="G48" i="129"/>
  <c r="F48" i="129"/>
  <c r="E48" i="129"/>
  <c r="S47" i="129"/>
  <c r="O47" i="129"/>
  <c r="L47" i="129"/>
  <c r="K47" i="129"/>
  <c r="I47" i="129"/>
  <c r="G47" i="129"/>
  <c r="F47" i="129"/>
  <c r="E47" i="129"/>
  <c r="S46" i="129"/>
  <c r="O46" i="129"/>
  <c r="L46" i="129"/>
  <c r="S45" i="129"/>
  <c r="O45" i="129"/>
  <c r="L45" i="129"/>
  <c r="S44" i="129"/>
  <c r="O44" i="129"/>
  <c r="L44" i="129"/>
  <c r="S43" i="129"/>
  <c r="S42" i="129"/>
  <c r="S41" i="129"/>
  <c r="S40" i="129"/>
  <c r="S39" i="129"/>
  <c r="S38" i="129"/>
  <c r="S37" i="129"/>
  <c r="S36" i="129"/>
  <c r="S35" i="129"/>
  <c r="S34" i="129"/>
  <c r="S33" i="129"/>
  <c r="S32" i="129"/>
  <c r="S31" i="129"/>
  <c r="S30" i="129"/>
  <c r="S29" i="129"/>
  <c r="S28" i="129"/>
  <c r="S27" i="129"/>
  <c r="S26" i="129"/>
  <c r="S25" i="129"/>
  <c r="S24" i="129"/>
  <c r="S23" i="129"/>
  <c r="S22" i="129"/>
  <c r="S21" i="129"/>
  <c r="S20" i="129"/>
  <c r="S19" i="129"/>
  <c r="S18" i="129"/>
  <c r="S17" i="129"/>
  <c r="S16" i="129"/>
  <c r="S15" i="129"/>
  <c r="S14" i="129"/>
  <c r="S13" i="129"/>
  <c r="S12" i="129"/>
  <c r="B10" i="89"/>
  <c r="B11" i="90"/>
  <c r="AA22" i="103" l="1"/>
  <c r="AA24" i="103"/>
  <c r="AA19" i="103"/>
  <c r="G21" i="103"/>
  <c r="G20" i="103"/>
  <c r="G13" i="103"/>
  <c r="G16" i="103"/>
  <c r="I2" i="97"/>
  <c r="BN12" i="82" l="1"/>
  <c r="BI12" i="82"/>
  <c r="BD12" i="82"/>
  <c r="AY12" i="82"/>
  <c r="AT12" i="82"/>
  <c r="AO12" i="82"/>
  <c r="AJ12" i="82"/>
  <c r="AE12" i="82"/>
  <c r="Z12" i="82"/>
  <c r="U4" i="82"/>
  <c r="U12" i="82" s="1"/>
  <c r="P4" i="82"/>
  <c r="P12" i="82" s="1"/>
  <c r="K4" i="82"/>
  <c r="K12" i="82" s="1"/>
  <c r="F4" i="82"/>
  <c r="F12" i="82" s="1"/>
  <c r="A4" i="82"/>
  <c r="A12" i="82" s="1"/>
  <c r="AV7" i="98"/>
  <c r="B35" i="25" l="1"/>
  <c r="B39" i="25"/>
  <c r="B38" i="25"/>
  <c r="B37" i="25"/>
  <c r="B36" i="25"/>
  <c r="B34" i="25"/>
  <c r="B33" i="25"/>
  <c r="B32" i="25"/>
  <c r="B31" i="25"/>
  <c r="B30" i="25"/>
  <c r="B29" i="25"/>
  <c r="D16" i="97" l="1"/>
  <c r="D18" i="97"/>
  <c r="D17" i="97"/>
  <c r="H24" i="97" l="1"/>
  <c r="G24" i="97"/>
  <c r="H7" i="110"/>
  <c r="C7" i="110"/>
  <c r="H7" i="109"/>
  <c r="C7" i="109"/>
  <c r="H7" i="108"/>
  <c r="C7" i="108"/>
  <c r="A7" i="112"/>
  <c r="A5" i="112"/>
  <c r="A7" i="111"/>
  <c r="A5" i="111"/>
  <c r="A7" i="110"/>
  <c r="A5" i="110"/>
  <c r="K4" i="110"/>
  <c r="A7" i="109"/>
  <c r="A5" i="109"/>
  <c r="K4" i="109"/>
  <c r="A7" i="108"/>
  <c r="A5" i="108"/>
  <c r="K4" i="108"/>
  <c r="H7" i="107"/>
  <c r="C7" i="107"/>
  <c r="H7" i="106"/>
  <c r="C7" i="106"/>
  <c r="A7" i="107"/>
  <c r="A5" i="107"/>
  <c r="K4" i="107"/>
  <c r="A7" i="106"/>
  <c r="A5" i="106"/>
  <c r="D25" i="101" l="1"/>
  <c r="J25" i="101"/>
  <c r="E25" i="101"/>
  <c r="F25" i="101" s="1"/>
  <c r="K25" i="101"/>
  <c r="L25" i="101" s="1"/>
  <c r="G25" i="101"/>
  <c r="H25" i="101" s="1"/>
  <c r="J26" i="101"/>
  <c r="K26" i="101"/>
  <c r="G26" i="101"/>
  <c r="E26" i="101"/>
  <c r="D26" i="101"/>
  <c r="H7" i="105"/>
  <c r="C7" i="105"/>
  <c r="A7" i="105"/>
  <c r="A5" i="105"/>
  <c r="H7" i="104"/>
  <c r="C7" i="104"/>
  <c r="A7" i="104"/>
  <c r="A5" i="104"/>
  <c r="E39" i="90"/>
  <c r="G34" i="89"/>
  <c r="D28" i="88"/>
  <c r="B32" i="101"/>
  <c r="C7" i="103"/>
  <c r="H7" i="103"/>
  <c r="A7" i="103"/>
  <c r="A5" i="103"/>
  <c r="Z50" i="112"/>
  <c r="AA50" i="112" s="1"/>
  <c r="X50" i="112" s="1"/>
  <c r="Z49" i="112"/>
  <c r="AA49" i="112" s="1"/>
  <c r="Y49" i="112" s="1"/>
  <c r="Z48" i="112"/>
  <c r="AA48" i="112" s="1"/>
  <c r="Z47" i="112"/>
  <c r="AA47" i="112" s="1"/>
  <c r="T11" i="112"/>
  <c r="T54" i="112" s="1"/>
  <c r="Z50" i="111"/>
  <c r="AA50" i="111" s="1"/>
  <c r="Z49" i="111"/>
  <c r="AA49" i="111" s="1"/>
  <c r="Z48" i="111"/>
  <c r="AA48" i="111" s="1"/>
  <c r="Z47" i="111"/>
  <c r="AA47" i="111" s="1"/>
  <c r="J48" i="109"/>
  <c r="I48" i="109"/>
  <c r="E48" i="109"/>
  <c r="C48" i="109"/>
  <c r="Z48" i="109" s="1"/>
  <c r="AA48" i="109" s="1"/>
  <c r="Z47" i="109"/>
  <c r="AA47" i="109" s="1"/>
  <c r="Z50" i="108"/>
  <c r="AA50" i="108" s="1"/>
  <c r="Z49" i="108"/>
  <c r="AA49" i="108" s="1"/>
  <c r="Z48" i="108"/>
  <c r="AA48" i="108" s="1"/>
  <c r="Z47" i="108"/>
  <c r="AA47" i="108" s="1"/>
  <c r="N50" i="106"/>
  <c r="M50" i="106"/>
  <c r="L50" i="106"/>
  <c r="K50" i="106"/>
  <c r="J50" i="106"/>
  <c r="I50" i="106"/>
  <c r="E50" i="106"/>
  <c r="D50" i="106"/>
  <c r="C50" i="106"/>
  <c r="Z50" i="106" s="1"/>
  <c r="B50" i="106"/>
  <c r="E49" i="106"/>
  <c r="C49" i="106"/>
  <c r="Z49" i="106" s="1"/>
  <c r="E48" i="106"/>
  <c r="C48" i="106"/>
  <c r="Z48" i="106" s="1"/>
  <c r="E47" i="106"/>
  <c r="C47" i="106"/>
  <c r="Z47" i="106" s="1"/>
  <c r="E46" i="106"/>
  <c r="C46" i="106"/>
  <c r="Z46" i="106" s="1"/>
  <c r="Z55" i="104"/>
  <c r="AA55" i="104" s="1"/>
  <c r="Z49" i="104"/>
  <c r="AA49" i="104" s="1"/>
  <c r="Z48" i="104"/>
  <c r="AA48" i="104" s="1"/>
  <c r="Z47" i="104"/>
  <c r="AA47" i="104" s="1"/>
  <c r="Z46" i="104"/>
  <c r="AA46" i="104" s="1"/>
  <c r="AA50" i="103"/>
  <c r="AB50" i="103" s="1"/>
  <c r="AA49" i="103"/>
  <c r="AB49" i="103" s="1"/>
  <c r="AA48" i="103"/>
  <c r="AB48" i="103" s="1"/>
  <c r="AA47" i="103"/>
  <c r="AB47" i="103" s="1"/>
  <c r="AA46" i="103"/>
  <c r="AB46" i="103" s="1"/>
  <c r="V11" i="103"/>
  <c r="V55" i="103" s="1"/>
  <c r="L26" i="101" l="1"/>
  <c r="F26" i="101"/>
  <c r="H26" i="101"/>
  <c r="AA49" i="106"/>
  <c r="AA48" i="106"/>
  <c r="AA50" i="106"/>
  <c r="H50" i="106" s="1"/>
  <c r="AA47" i="106"/>
  <c r="BR6" i="82"/>
  <c r="BM6" i="82"/>
  <c r="AA46" i="106"/>
  <c r="Z46" i="108"/>
  <c r="AA46" i="108" s="1"/>
  <c r="Z46" i="109"/>
  <c r="AA46" i="109" s="1"/>
  <c r="Z46" i="112"/>
  <c r="AA46" i="112" s="1"/>
  <c r="Y46" i="112" s="1"/>
  <c r="Z46" i="111"/>
  <c r="AA46" i="111" s="1"/>
  <c r="X49" i="112"/>
  <c r="L5" i="110"/>
  <c r="L5" i="109"/>
  <c r="L5" i="108"/>
  <c r="L5" i="107"/>
  <c r="U48" i="106"/>
  <c r="Y50" i="112"/>
  <c r="U47" i="106"/>
  <c r="U49" i="106"/>
  <c r="X48" i="112"/>
  <c r="Y48" i="112"/>
  <c r="Y47" i="112"/>
  <c r="X47" i="112"/>
  <c r="V50" i="106" l="1"/>
  <c r="U50" i="106"/>
  <c r="X46" i="112"/>
  <c r="U46" i="106"/>
  <c r="Q11" i="111" l="1"/>
  <c r="AQ6" i="35"/>
  <c r="AQ7" i="35"/>
  <c r="AQ8" i="35"/>
  <c r="AQ9" i="35"/>
  <c r="AQ10" i="35"/>
  <c r="AQ11" i="35"/>
  <c r="AQ12" i="35"/>
  <c r="AQ13" i="35"/>
  <c r="AQ14" i="35"/>
  <c r="AQ15" i="35"/>
  <c r="AQ16" i="35"/>
  <c r="AQ17" i="35"/>
  <c r="AQ18" i="35"/>
  <c r="AQ19" i="35"/>
  <c r="AQ20" i="35"/>
  <c r="AQ21" i="35"/>
  <c r="AQ22" i="35"/>
  <c r="AQ23" i="35"/>
  <c r="AQ24" i="35"/>
  <c r="AQ25" i="35"/>
  <c r="AQ26" i="35"/>
  <c r="AQ27" i="35"/>
  <c r="AQ28" i="35"/>
  <c r="AQ29" i="35"/>
  <c r="AQ30" i="35"/>
  <c r="AQ31" i="35"/>
  <c r="AQ32" i="35"/>
  <c r="AQ33" i="35"/>
  <c r="AQ34" i="35"/>
  <c r="AQ35" i="35"/>
  <c r="AQ36" i="35"/>
  <c r="AQ37" i="35"/>
  <c r="AQ38" i="35"/>
  <c r="AQ39" i="35"/>
  <c r="AQ5" i="35"/>
  <c r="AQ6" i="29"/>
  <c r="AQ7" i="29"/>
  <c r="AQ8" i="29"/>
  <c r="AQ9" i="29"/>
  <c r="AQ10" i="29"/>
  <c r="AQ11" i="29"/>
  <c r="AQ12" i="29"/>
  <c r="AQ13" i="29"/>
  <c r="AQ14" i="29"/>
  <c r="AQ15" i="29"/>
  <c r="AQ16" i="29"/>
  <c r="AQ17" i="29"/>
  <c r="AQ18" i="29"/>
  <c r="AQ19" i="29"/>
  <c r="AQ20" i="29"/>
  <c r="AQ21" i="29"/>
  <c r="AQ22" i="29"/>
  <c r="AQ23" i="29"/>
  <c r="AQ24" i="29"/>
  <c r="AQ25" i="29"/>
  <c r="AQ26" i="29"/>
  <c r="AQ27" i="29"/>
  <c r="AQ28" i="29"/>
  <c r="AQ29" i="29"/>
  <c r="AQ30" i="29"/>
  <c r="AQ31" i="29"/>
  <c r="AQ32" i="29"/>
  <c r="AQ33" i="29"/>
  <c r="AQ34" i="29"/>
  <c r="AQ35" i="29"/>
  <c r="AQ36" i="29"/>
  <c r="AQ37" i="29"/>
  <c r="AQ38" i="29"/>
  <c r="AQ39" i="29"/>
  <c r="AQ5" i="29"/>
  <c r="AQ6" i="27"/>
  <c r="AQ7" i="27"/>
  <c r="AQ8" i="27"/>
  <c r="AQ9" i="27"/>
  <c r="AQ10" i="27"/>
  <c r="AQ11" i="27"/>
  <c r="AQ12" i="27"/>
  <c r="AQ13" i="27"/>
  <c r="AQ14" i="27"/>
  <c r="AQ15" i="27"/>
  <c r="AQ16" i="27"/>
  <c r="AQ17" i="27"/>
  <c r="AQ18" i="27"/>
  <c r="AQ19" i="27"/>
  <c r="AQ20" i="27"/>
  <c r="AQ21" i="27"/>
  <c r="AQ22" i="27"/>
  <c r="AQ23" i="27"/>
  <c r="AQ24" i="27"/>
  <c r="AQ25" i="27"/>
  <c r="AQ26" i="27"/>
  <c r="AQ27" i="27"/>
  <c r="AQ28" i="27"/>
  <c r="AQ29" i="27"/>
  <c r="AQ30" i="27"/>
  <c r="AQ31" i="27"/>
  <c r="AQ32" i="27"/>
  <c r="AQ33" i="27"/>
  <c r="AQ34" i="27"/>
  <c r="AQ35" i="27"/>
  <c r="AQ36" i="27"/>
  <c r="AQ37" i="27"/>
  <c r="AQ38" i="27"/>
  <c r="AQ39" i="27"/>
  <c r="AQ5" i="27"/>
  <c r="AQ6" i="25"/>
  <c r="AQ7" i="25"/>
  <c r="AQ8" i="25"/>
  <c r="AQ9" i="25"/>
  <c r="I15" i="107" s="1"/>
  <c r="AQ10" i="25"/>
  <c r="I16" i="107" s="1"/>
  <c r="AQ11" i="25"/>
  <c r="I17" i="107" s="1"/>
  <c r="AQ12" i="25"/>
  <c r="I18" i="107" s="1"/>
  <c r="AQ13" i="25"/>
  <c r="I19" i="107" s="1"/>
  <c r="AQ14" i="25"/>
  <c r="I20" i="107" s="1"/>
  <c r="AQ15" i="25"/>
  <c r="I21" i="107" s="1"/>
  <c r="AQ16" i="25"/>
  <c r="I22" i="107" s="1"/>
  <c r="AQ17" i="25"/>
  <c r="I23" i="107" s="1"/>
  <c r="AQ18" i="25"/>
  <c r="I24" i="107" s="1"/>
  <c r="AQ19" i="25"/>
  <c r="I25" i="107" s="1"/>
  <c r="AQ20" i="25"/>
  <c r="I26" i="107" s="1"/>
  <c r="AQ21" i="25"/>
  <c r="I27" i="107" s="1"/>
  <c r="AQ22" i="25"/>
  <c r="I28" i="107" s="1"/>
  <c r="AQ23" i="25"/>
  <c r="I29" i="107" s="1"/>
  <c r="AQ24" i="25"/>
  <c r="I30" i="107" s="1"/>
  <c r="AQ25" i="25"/>
  <c r="I31" i="107" s="1"/>
  <c r="AQ26" i="25"/>
  <c r="I32" i="107" s="1"/>
  <c r="AQ27" i="25"/>
  <c r="I33" i="107" s="1"/>
  <c r="AQ28" i="25"/>
  <c r="I34" i="107" s="1"/>
  <c r="AQ29" i="25"/>
  <c r="I35" i="107" s="1"/>
  <c r="AQ30" i="25"/>
  <c r="I36" i="107" s="1"/>
  <c r="AQ31" i="25"/>
  <c r="I37" i="107" s="1"/>
  <c r="AQ32" i="25"/>
  <c r="I38" i="107" s="1"/>
  <c r="AQ33" i="25"/>
  <c r="I39" i="107" s="1"/>
  <c r="AQ34" i="25"/>
  <c r="I40" i="107" s="1"/>
  <c r="AQ35" i="25"/>
  <c r="I41" i="107" s="1"/>
  <c r="AQ36" i="25"/>
  <c r="I42" i="107" s="1"/>
  <c r="AQ37" i="25"/>
  <c r="AQ38" i="25"/>
  <c r="AQ39" i="25"/>
  <c r="AQ5" i="25"/>
  <c r="AQ6" i="23"/>
  <c r="AQ7" i="23"/>
  <c r="AQ8" i="23"/>
  <c r="AQ9" i="23"/>
  <c r="AQ10" i="23"/>
  <c r="AQ11" i="23"/>
  <c r="AQ12" i="23"/>
  <c r="AQ13" i="23"/>
  <c r="AQ14" i="23"/>
  <c r="AQ15" i="23"/>
  <c r="AQ16" i="23"/>
  <c r="AQ17" i="23"/>
  <c r="AQ18" i="23"/>
  <c r="AQ19" i="23"/>
  <c r="AQ20" i="23"/>
  <c r="AQ21" i="23"/>
  <c r="AQ22" i="23"/>
  <c r="AQ23" i="23"/>
  <c r="AQ24" i="23"/>
  <c r="AQ25" i="23"/>
  <c r="AQ26" i="23"/>
  <c r="AQ27" i="23"/>
  <c r="AQ28" i="23"/>
  <c r="AQ29" i="23"/>
  <c r="AQ30" i="23"/>
  <c r="AQ31" i="23"/>
  <c r="AQ32" i="23"/>
  <c r="AQ33" i="23"/>
  <c r="AQ34" i="23"/>
  <c r="AQ35" i="23"/>
  <c r="AQ36" i="23"/>
  <c r="AQ37" i="23"/>
  <c r="AQ38" i="23"/>
  <c r="AQ39" i="23"/>
  <c r="AQ5" i="23"/>
  <c r="AQ6" i="21"/>
  <c r="AQ7" i="21"/>
  <c r="AQ8" i="21"/>
  <c r="AQ9" i="21"/>
  <c r="AQ10" i="21"/>
  <c r="AQ11" i="21"/>
  <c r="AQ12" i="21"/>
  <c r="AQ13" i="21"/>
  <c r="AQ14" i="21"/>
  <c r="AQ15" i="21"/>
  <c r="AQ16" i="21"/>
  <c r="AQ17" i="21"/>
  <c r="AQ18" i="21"/>
  <c r="AQ19" i="21"/>
  <c r="AQ20" i="21"/>
  <c r="AQ21" i="21"/>
  <c r="AQ22" i="21"/>
  <c r="AQ23" i="21"/>
  <c r="AQ24" i="21"/>
  <c r="AQ25" i="21"/>
  <c r="AQ26" i="21"/>
  <c r="AQ27" i="21"/>
  <c r="AQ28" i="21"/>
  <c r="AQ29" i="21"/>
  <c r="AQ30" i="21"/>
  <c r="AQ31" i="21"/>
  <c r="AQ32" i="21"/>
  <c r="AQ33" i="21"/>
  <c r="AQ34" i="21"/>
  <c r="AQ35" i="21"/>
  <c r="AQ36" i="21"/>
  <c r="AQ37" i="21"/>
  <c r="AQ38" i="21"/>
  <c r="AQ39" i="21"/>
  <c r="AQ5" i="21"/>
  <c r="AQ6" i="17"/>
  <c r="AQ7" i="17"/>
  <c r="AQ8" i="17"/>
  <c r="AQ9" i="17"/>
  <c r="AQ10" i="17"/>
  <c r="AQ11" i="17"/>
  <c r="AQ12" i="17"/>
  <c r="AQ13" i="17"/>
  <c r="AQ14" i="17"/>
  <c r="AQ15" i="17"/>
  <c r="AQ16" i="17"/>
  <c r="AQ17" i="17"/>
  <c r="AQ18" i="17"/>
  <c r="AQ19" i="17"/>
  <c r="AQ20" i="17"/>
  <c r="AQ21" i="17"/>
  <c r="AQ22" i="17"/>
  <c r="AQ23" i="17"/>
  <c r="AQ24" i="17"/>
  <c r="AQ25" i="17"/>
  <c r="AQ26" i="17"/>
  <c r="AQ27" i="17"/>
  <c r="AQ28" i="17"/>
  <c r="AQ29" i="17"/>
  <c r="AQ30" i="17"/>
  <c r="AQ31" i="17"/>
  <c r="AQ32" i="17"/>
  <c r="AQ33" i="17"/>
  <c r="AQ34" i="17"/>
  <c r="AQ35" i="17"/>
  <c r="AQ36" i="17"/>
  <c r="AQ37" i="17"/>
  <c r="AQ38" i="17"/>
  <c r="AQ39" i="17"/>
  <c r="AQ5" i="17"/>
  <c r="AQ6" i="15"/>
  <c r="AQ7" i="15"/>
  <c r="AQ8" i="15"/>
  <c r="AQ9" i="15"/>
  <c r="AQ10" i="15"/>
  <c r="AQ11" i="15"/>
  <c r="AQ12" i="15"/>
  <c r="AQ13" i="15"/>
  <c r="AQ14" i="15"/>
  <c r="AQ15" i="15"/>
  <c r="AQ16" i="15"/>
  <c r="AQ17" i="15"/>
  <c r="AQ18" i="15"/>
  <c r="AQ19" i="15"/>
  <c r="AQ21" i="15"/>
  <c r="AQ22" i="15"/>
  <c r="AQ23" i="15"/>
  <c r="AQ24" i="15"/>
  <c r="AQ25" i="15"/>
  <c r="AQ27" i="15"/>
  <c r="AQ28" i="15"/>
  <c r="AQ29" i="15"/>
  <c r="AQ30" i="15"/>
  <c r="AQ31" i="15"/>
  <c r="AQ32" i="15"/>
  <c r="AQ33" i="15"/>
  <c r="AQ34" i="15"/>
  <c r="AQ35" i="15"/>
  <c r="AQ36" i="15"/>
  <c r="AQ37" i="15"/>
  <c r="AQ38" i="15"/>
  <c r="AQ39" i="15"/>
  <c r="AQ40" i="15"/>
  <c r="AQ42" i="15"/>
  <c r="AQ5" i="15"/>
  <c r="AQ7" i="13"/>
  <c r="K12" i="109" s="1"/>
  <c r="AQ8" i="13"/>
  <c r="K13" i="109" s="1"/>
  <c r="AQ9" i="13"/>
  <c r="K14" i="109" s="1"/>
  <c r="AQ10" i="13"/>
  <c r="K15" i="109" s="1"/>
  <c r="AQ11" i="13"/>
  <c r="K16" i="109" s="1"/>
  <c r="AQ12" i="13"/>
  <c r="K17" i="109" s="1"/>
  <c r="AQ13" i="13"/>
  <c r="K18" i="109" s="1"/>
  <c r="AQ14" i="13"/>
  <c r="K19" i="109" s="1"/>
  <c r="AQ15" i="13"/>
  <c r="K20" i="109" s="1"/>
  <c r="AQ16" i="13"/>
  <c r="K21" i="109" s="1"/>
  <c r="AQ17" i="13"/>
  <c r="K22" i="109" s="1"/>
  <c r="AQ18" i="13"/>
  <c r="K23" i="109" s="1"/>
  <c r="AQ19" i="13"/>
  <c r="K24" i="109" s="1"/>
  <c r="AQ20" i="13"/>
  <c r="K25" i="109" s="1"/>
  <c r="AQ21" i="13"/>
  <c r="K26" i="109" s="1"/>
  <c r="AQ22" i="13"/>
  <c r="K27" i="109" s="1"/>
  <c r="AQ23" i="13"/>
  <c r="K28" i="109" s="1"/>
  <c r="AQ24" i="13"/>
  <c r="K29" i="109" s="1"/>
  <c r="AQ25" i="13"/>
  <c r="K30" i="109" s="1"/>
  <c r="AQ26" i="13"/>
  <c r="K31" i="109" s="1"/>
  <c r="AQ27" i="13"/>
  <c r="K32" i="109" s="1"/>
  <c r="AQ28" i="13"/>
  <c r="K33" i="109" s="1"/>
  <c r="AQ29" i="13"/>
  <c r="K34" i="109" s="1"/>
  <c r="AQ30" i="13"/>
  <c r="K35" i="109" s="1"/>
  <c r="AQ32" i="13"/>
  <c r="K36" i="109" s="1"/>
  <c r="AQ33" i="13"/>
  <c r="K37" i="109" s="1"/>
  <c r="AQ34" i="13"/>
  <c r="K38" i="109" s="1"/>
  <c r="AQ35" i="13"/>
  <c r="K39" i="109" s="1"/>
  <c r="AQ36" i="13"/>
  <c r="K40" i="109" s="1"/>
  <c r="AQ37" i="13"/>
  <c r="K41" i="109" s="1"/>
  <c r="AQ38" i="13"/>
  <c r="K42" i="109" s="1"/>
  <c r="AQ39" i="13"/>
  <c r="K43" i="109" s="1"/>
  <c r="AQ40" i="13"/>
  <c r="K44" i="109" s="1"/>
  <c r="AQ42" i="13"/>
  <c r="K45" i="109" s="1"/>
  <c r="AQ6" i="13"/>
  <c r="K11" i="109" s="1"/>
  <c r="AQ6" i="11"/>
  <c r="AQ8" i="11"/>
  <c r="AQ9" i="11"/>
  <c r="AQ10" i="11"/>
  <c r="AQ11" i="11"/>
  <c r="AQ12" i="11"/>
  <c r="AQ13" i="11"/>
  <c r="AQ14" i="11"/>
  <c r="AQ16" i="11"/>
  <c r="AQ17" i="11"/>
  <c r="AQ18" i="11"/>
  <c r="AQ19" i="11"/>
  <c r="AQ20" i="11"/>
  <c r="AQ21" i="11"/>
  <c r="AQ22" i="11"/>
  <c r="AQ23" i="11"/>
  <c r="AQ24" i="11"/>
  <c r="AQ25" i="11"/>
  <c r="AQ26" i="11"/>
  <c r="AQ27" i="11"/>
  <c r="AQ28" i="11"/>
  <c r="AQ29" i="11"/>
  <c r="AQ30" i="11"/>
  <c r="AQ31" i="11"/>
  <c r="AQ32" i="11"/>
  <c r="AQ33" i="11"/>
  <c r="AQ34" i="11"/>
  <c r="AQ35" i="11"/>
  <c r="AQ36" i="11"/>
  <c r="AQ37" i="11"/>
  <c r="AQ38" i="11"/>
  <c r="AQ39" i="11"/>
  <c r="AQ5" i="11"/>
  <c r="AQ6" i="9"/>
  <c r="AQ7" i="9"/>
  <c r="AQ8" i="9"/>
  <c r="AQ9" i="9"/>
  <c r="AQ10" i="9"/>
  <c r="AQ11" i="9"/>
  <c r="AQ12" i="9"/>
  <c r="AQ13" i="9"/>
  <c r="AQ14" i="9"/>
  <c r="AQ15" i="9"/>
  <c r="AQ16" i="9"/>
  <c r="AQ17" i="9"/>
  <c r="AQ18" i="9"/>
  <c r="AQ19" i="9"/>
  <c r="AQ20" i="9"/>
  <c r="AQ21" i="9"/>
  <c r="AQ22" i="9"/>
  <c r="AQ23" i="9"/>
  <c r="AQ24" i="9"/>
  <c r="AQ25" i="9"/>
  <c r="AQ26" i="9"/>
  <c r="AQ27" i="9"/>
  <c r="AQ28" i="9"/>
  <c r="AQ29" i="9"/>
  <c r="AQ30" i="9"/>
  <c r="AQ31" i="9"/>
  <c r="AQ32" i="9"/>
  <c r="AQ33" i="9"/>
  <c r="AQ34" i="9"/>
  <c r="AQ35" i="9"/>
  <c r="AQ36" i="9"/>
  <c r="AQ37" i="9"/>
  <c r="AQ38" i="9"/>
  <c r="AQ39" i="9"/>
  <c r="AQ5" i="9"/>
  <c r="AQ6" i="7"/>
  <c r="AQ7" i="7"/>
  <c r="AQ8" i="7"/>
  <c r="AQ9" i="7"/>
  <c r="AQ10" i="7"/>
  <c r="AQ11" i="7"/>
  <c r="AQ12" i="7"/>
  <c r="AQ13" i="7"/>
  <c r="AQ14" i="7"/>
  <c r="AQ15" i="7"/>
  <c r="AQ16" i="7"/>
  <c r="AQ17" i="7"/>
  <c r="AQ18" i="7"/>
  <c r="AQ19" i="7"/>
  <c r="AQ20" i="7"/>
  <c r="AQ21" i="7"/>
  <c r="AQ22" i="7"/>
  <c r="AQ23" i="7"/>
  <c r="AQ24" i="7"/>
  <c r="AQ25" i="7"/>
  <c r="AQ26" i="7"/>
  <c r="AQ27" i="7"/>
  <c r="AQ28" i="7"/>
  <c r="AQ29" i="7"/>
  <c r="AQ30" i="7"/>
  <c r="AQ31" i="7"/>
  <c r="AQ32" i="7"/>
  <c r="AQ33" i="7"/>
  <c r="AQ34" i="7"/>
  <c r="AQ35" i="7"/>
  <c r="AQ36" i="7"/>
  <c r="AQ37" i="7"/>
  <c r="AQ38" i="7"/>
  <c r="AQ39" i="7"/>
  <c r="AQ5" i="7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5" i="5"/>
  <c r="AQ9" i="3"/>
  <c r="K15" i="103" s="1"/>
  <c r="AQ6" i="3"/>
  <c r="AQ7" i="3"/>
  <c r="AQ8" i="3"/>
  <c r="K14" i="103" s="1"/>
  <c r="AQ10" i="3"/>
  <c r="AQ11" i="3"/>
  <c r="K17" i="103" s="1"/>
  <c r="K19" i="103"/>
  <c r="AQ15" i="3"/>
  <c r="AQ16" i="3"/>
  <c r="K22" i="103" s="1"/>
  <c r="AQ17" i="3"/>
  <c r="K24" i="103"/>
  <c r="K25" i="103"/>
  <c r="AQ20" i="3"/>
  <c r="AQ21" i="3"/>
  <c r="AQ22" i="3"/>
  <c r="AQ23" i="3"/>
  <c r="AQ24" i="3"/>
  <c r="AQ25" i="3"/>
  <c r="AQ26" i="3"/>
  <c r="AQ28" i="3"/>
  <c r="AQ29" i="3"/>
  <c r="AQ30" i="3"/>
  <c r="AQ31" i="3"/>
  <c r="AQ32" i="3"/>
  <c r="AQ33" i="3"/>
  <c r="AQ34" i="3"/>
  <c r="AQ35" i="3"/>
  <c r="AQ36" i="3"/>
  <c r="AQ37" i="3"/>
  <c r="AQ38" i="3"/>
  <c r="AQ39" i="3"/>
  <c r="K45" i="103" s="1"/>
  <c r="AQ5" i="3"/>
  <c r="AQ6" i="1"/>
  <c r="AP8" i="1"/>
  <c r="AP7" i="1"/>
  <c r="AP6" i="1"/>
  <c r="K37" i="110" l="1"/>
  <c r="K29" i="110"/>
  <c r="K21" i="110"/>
  <c r="K13" i="110"/>
  <c r="K43" i="110"/>
  <c r="K35" i="110"/>
  <c r="K27" i="110"/>
  <c r="K19" i="110"/>
  <c r="K11" i="110"/>
  <c r="K22" i="110"/>
  <c r="K44" i="110"/>
  <c r="K12" i="110"/>
  <c r="K26" i="110"/>
  <c r="K14" i="110"/>
  <c r="K28" i="110"/>
  <c r="K18" i="110"/>
  <c r="K41" i="110"/>
  <c r="K33" i="110"/>
  <c r="K25" i="110"/>
  <c r="K17" i="110"/>
  <c r="K38" i="110"/>
  <c r="K40" i="110"/>
  <c r="K32" i="110"/>
  <c r="K24" i="110"/>
  <c r="K16" i="110"/>
  <c r="K30" i="110"/>
  <c r="K36" i="110"/>
  <c r="K20" i="110"/>
  <c r="K42" i="110"/>
  <c r="K34" i="110"/>
  <c r="K39" i="110"/>
  <c r="K31" i="110"/>
  <c r="K23" i="110"/>
  <c r="K15" i="110"/>
  <c r="K11" i="104"/>
  <c r="Q11" i="104" s="1"/>
  <c r="K23" i="104"/>
  <c r="Q23" i="104" s="1"/>
  <c r="K30" i="104"/>
  <c r="Q30" i="104" s="1"/>
  <c r="K28" i="104"/>
  <c r="Q28" i="104" s="1"/>
  <c r="K27" i="104"/>
  <c r="Q27" i="104" s="1"/>
  <c r="K19" i="104"/>
  <c r="Q19" i="104" s="1"/>
  <c r="K15" i="104"/>
  <c r="Q15" i="104" s="1"/>
  <c r="K22" i="104"/>
  <c r="Q22" i="104" s="1"/>
  <c r="K20" i="104"/>
  <c r="Q20" i="104" s="1"/>
  <c r="K25" i="104"/>
  <c r="Q25" i="104" s="1"/>
  <c r="K17" i="104"/>
  <c r="Q17" i="104" s="1"/>
  <c r="K14" i="104"/>
  <c r="Q14" i="104" s="1"/>
  <c r="K29" i="104"/>
  <c r="Q29" i="104" s="1"/>
  <c r="K24" i="104"/>
  <c r="Q24" i="104" s="1"/>
  <c r="K16" i="104"/>
  <c r="Q16" i="104" s="1"/>
  <c r="Q31" i="104"/>
  <c r="Q11" i="112"/>
  <c r="Q12" i="103"/>
  <c r="AQ7" i="1"/>
  <c r="Q13" i="103" s="1"/>
  <c r="Q21" i="104"/>
  <c r="Q13" i="104"/>
  <c r="Q26" i="104"/>
  <c r="Q18" i="104"/>
  <c r="Q33" i="104"/>
  <c r="Q32" i="104"/>
  <c r="Q12" i="104"/>
  <c r="B3" i="91" l="1"/>
  <c r="F8" i="90"/>
  <c r="B3" i="90"/>
  <c r="C8" i="90"/>
  <c r="B3" i="89"/>
  <c r="C8" i="89"/>
  <c r="I6" i="89"/>
  <c r="E6" i="89"/>
  <c r="D3" i="88"/>
  <c r="A3" i="88"/>
  <c r="A2" i="88"/>
  <c r="D1" i="88"/>
  <c r="A23" i="101"/>
  <c r="A22" i="101"/>
  <c r="B21" i="101"/>
  <c r="A21" i="101"/>
  <c r="B20" i="101"/>
  <c r="A20" i="101"/>
  <c r="B19" i="101"/>
  <c r="A19" i="101"/>
  <c r="B18" i="101"/>
  <c r="A18" i="101"/>
  <c r="B17" i="101"/>
  <c r="A17" i="101"/>
  <c r="B16" i="101"/>
  <c r="A16" i="101"/>
  <c r="B15" i="101"/>
  <c r="A15" i="101"/>
  <c r="B14" i="101"/>
  <c r="A14" i="101"/>
  <c r="B13" i="101"/>
  <c r="A13" i="101"/>
  <c r="A12" i="101"/>
  <c r="I9" i="101"/>
  <c r="B9" i="101"/>
  <c r="G8" i="101"/>
  <c r="C8" i="101"/>
  <c r="C7" i="91" l="1"/>
  <c r="C7" i="132"/>
  <c r="B29" i="101"/>
  <c r="C5" i="98"/>
  <c r="AR7" i="98" l="1"/>
  <c r="AN7" i="98"/>
  <c r="AJ7" i="98"/>
  <c r="AF7" i="98"/>
  <c r="AB7" i="98"/>
  <c r="X7" i="98"/>
  <c r="T7" i="98"/>
  <c r="P7" i="98"/>
  <c r="L7" i="98"/>
  <c r="H7" i="98"/>
  <c r="D7" i="98"/>
  <c r="B13" i="103" l="1"/>
  <c r="B45" i="103"/>
  <c r="B18" i="103"/>
  <c r="B21" i="103"/>
  <c r="B17" i="103"/>
  <c r="B24" i="103"/>
  <c r="B12" i="103"/>
  <c r="B23" i="103"/>
  <c r="B19" i="103"/>
  <c r="B22" i="103"/>
  <c r="B25" i="103"/>
  <c r="B11" i="103"/>
  <c r="B14" i="103"/>
  <c r="B20" i="103"/>
  <c r="B16" i="103"/>
  <c r="B15" i="103"/>
  <c r="C3" i="4" l="1"/>
  <c r="D15" i="97"/>
  <c r="D14" i="97"/>
  <c r="D13" i="97"/>
  <c r="D12" i="97"/>
  <c r="D11" i="97"/>
  <c r="D10" i="97"/>
  <c r="D9" i="97"/>
  <c r="D8" i="97"/>
  <c r="D7" i="97"/>
  <c r="D6" i="97"/>
  <c r="I8" i="101" l="1"/>
  <c r="C2" i="29" l="1"/>
  <c r="C2" i="23"/>
  <c r="C3" i="138" s="1"/>
  <c r="Q2" i="1"/>
  <c r="Q2" i="27" l="1"/>
  <c r="C2" i="15"/>
  <c r="Z45" i="112" l="1"/>
  <c r="AA45" i="112" s="1"/>
  <c r="Z44" i="112"/>
  <c r="AA44" i="112" s="1"/>
  <c r="Z43" i="112"/>
  <c r="AA43" i="112" s="1"/>
  <c r="R11" i="112"/>
  <c r="Z45" i="111"/>
  <c r="AA45" i="111" s="1"/>
  <c r="Z44" i="111"/>
  <c r="AA44" i="111" s="1"/>
  <c r="Z43" i="111"/>
  <c r="AA43" i="111" s="1"/>
  <c r="L15" i="129" l="1"/>
  <c r="Z30" i="110"/>
  <c r="AA30" i="110" s="1"/>
  <c r="L31" i="129"/>
  <c r="Z39" i="111"/>
  <c r="AA39" i="111" s="1"/>
  <c r="Z26" i="112"/>
  <c r="AA26" i="112" s="1"/>
  <c r="Z28" i="112"/>
  <c r="AA28" i="112" s="1"/>
  <c r="Z42" i="112"/>
  <c r="AA42" i="112" s="1"/>
  <c r="X44" i="112"/>
  <c r="Y44" i="112"/>
  <c r="O24" i="129"/>
  <c r="O26" i="129"/>
  <c r="O40" i="129"/>
  <c r="O42" i="129"/>
  <c r="K38" i="129"/>
  <c r="K26" i="129"/>
  <c r="K42" i="129"/>
  <c r="L19" i="129"/>
  <c r="L35" i="129"/>
  <c r="Z27" i="111"/>
  <c r="AA27" i="111" s="1"/>
  <c r="L23" i="129"/>
  <c r="L39" i="129"/>
  <c r="Z31" i="111"/>
  <c r="AA31" i="111" s="1"/>
  <c r="Z18" i="112"/>
  <c r="AA18" i="112" s="1"/>
  <c r="Z20" i="112"/>
  <c r="AA20" i="112" s="1"/>
  <c r="Z34" i="112"/>
  <c r="AA34" i="112" s="1"/>
  <c r="Z36" i="112"/>
  <c r="AA36" i="112" s="1"/>
  <c r="O16" i="129"/>
  <c r="O18" i="129"/>
  <c r="O32" i="129"/>
  <c r="O34" i="129"/>
  <c r="K22" i="129"/>
  <c r="K14" i="129"/>
  <c r="K30" i="129"/>
  <c r="K18" i="129"/>
  <c r="K34" i="129"/>
  <c r="L27" i="129"/>
  <c r="Z42" i="110"/>
  <c r="AA42" i="110" s="1"/>
  <c r="L43" i="129"/>
  <c r="Z35" i="111"/>
  <c r="AA35" i="111" s="1"/>
  <c r="K16" i="129"/>
  <c r="K24" i="129"/>
  <c r="L22" i="129"/>
  <c r="Z26" i="111"/>
  <c r="AA26" i="111" s="1"/>
  <c r="Z29" i="111"/>
  <c r="AA29" i="111" s="1"/>
  <c r="Z37" i="111"/>
  <c r="AA37" i="111" s="1"/>
  <c r="Z14" i="112"/>
  <c r="AA14" i="112" s="1"/>
  <c r="Z19" i="112"/>
  <c r="AA19" i="112" s="1"/>
  <c r="Z22" i="112"/>
  <c r="AA22" i="112" s="1"/>
  <c r="Z27" i="112"/>
  <c r="AA27" i="112" s="1"/>
  <c r="Z30" i="112"/>
  <c r="AA30" i="112" s="1"/>
  <c r="Z35" i="112"/>
  <c r="AA35" i="112" s="1"/>
  <c r="Y43" i="112"/>
  <c r="X43" i="112"/>
  <c r="O17" i="129"/>
  <c r="O20" i="129"/>
  <c r="O28" i="129"/>
  <c r="O33" i="129"/>
  <c r="O36" i="129"/>
  <c r="O41" i="129"/>
  <c r="L14" i="129"/>
  <c r="L17" i="129"/>
  <c r="L30" i="129"/>
  <c r="L33" i="129"/>
  <c r="Z37" i="110"/>
  <c r="AA37" i="110" s="1"/>
  <c r="L38" i="129"/>
  <c r="L41" i="129"/>
  <c r="Z34" i="111"/>
  <c r="AA34" i="111" s="1"/>
  <c r="Z38" i="112"/>
  <c r="AA38" i="112" s="1"/>
  <c r="O25" i="129"/>
  <c r="K15" i="129"/>
  <c r="K23" i="129"/>
  <c r="K31" i="129"/>
  <c r="K39" i="129"/>
  <c r="L16" i="129"/>
  <c r="L24" i="129"/>
  <c r="L32" i="129"/>
  <c r="L40" i="129"/>
  <c r="Z28" i="111"/>
  <c r="AA28" i="111" s="1"/>
  <c r="Z36" i="111"/>
  <c r="AA36" i="111" s="1"/>
  <c r="Z16" i="112"/>
  <c r="AA16" i="112" s="1"/>
  <c r="Z21" i="112"/>
  <c r="AA21" i="112" s="1"/>
  <c r="Z24" i="112"/>
  <c r="AA24" i="112" s="1"/>
  <c r="Z29" i="112"/>
  <c r="AA29" i="112" s="1"/>
  <c r="Z32" i="112"/>
  <c r="AA32" i="112" s="1"/>
  <c r="Z37" i="112"/>
  <c r="AA37" i="112" s="1"/>
  <c r="Z40" i="112"/>
  <c r="AA40" i="112" s="1"/>
  <c r="X45" i="112"/>
  <c r="Y45" i="112"/>
  <c r="O14" i="129"/>
  <c r="O19" i="129"/>
  <c r="O22" i="129"/>
  <c r="O27" i="129"/>
  <c r="O30" i="129"/>
  <c r="O35" i="129"/>
  <c r="O38" i="129"/>
  <c r="O43" i="129"/>
  <c r="K40" i="129"/>
  <c r="L25" i="129"/>
  <c r="K17" i="129"/>
  <c r="K20" i="129"/>
  <c r="K28" i="129"/>
  <c r="K36" i="129"/>
  <c r="K41" i="129"/>
  <c r="L18" i="129"/>
  <c r="L21" i="129"/>
  <c r="L26" i="129"/>
  <c r="L34" i="129"/>
  <c r="L37" i="129"/>
  <c r="L42" i="129"/>
  <c r="Z30" i="111"/>
  <c r="AA30" i="111" s="1"/>
  <c r="Z33" i="111"/>
  <c r="AA33" i="111" s="1"/>
  <c r="Z38" i="111"/>
  <c r="AA38" i="111" s="1"/>
  <c r="Z41" i="111"/>
  <c r="AA41" i="111" s="1"/>
  <c r="Z15" i="112"/>
  <c r="AA15" i="112" s="1"/>
  <c r="Z23" i="112"/>
  <c r="AA23" i="112" s="1"/>
  <c r="Z31" i="112"/>
  <c r="AA31" i="112" s="1"/>
  <c r="Z39" i="112"/>
  <c r="AA39" i="112" s="1"/>
  <c r="O21" i="129"/>
  <c r="O29" i="129"/>
  <c r="O37" i="129"/>
  <c r="K21" i="129"/>
  <c r="K29" i="129"/>
  <c r="K32" i="129"/>
  <c r="K37" i="129"/>
  <c r="Z18" i="111"/>
  <c r="AA18" i="111" s="1"/>
  <c r="Z42" i="111"/>
  <c r="AA42" i="111" s="1"/>
  <c r="K25" i="129"/>
  <c r="K33" i="129"/>
  <c r="L29" i="129"/>
  <c r="K19" i="129"/>
  <c r="Z26" i="109"/>
  <c r="AA26" i="109" s="1"/>
  <c r="K27" i="129"/>
  <c r="K35" i="129"/>
  <c r="K43" i="129"/>
  <c r="L20" i="129"/>
  <c r="L28" i="129"/>
  <c r="L36" i="129"/>
  <c r="R11" i="111"/>
  <c r="Z24" i="111"/>
  <c r="AA24" i="111" s="1"/>
  <c r="Z32" i="111"/>
  <c r="AA32" i="111" s="1"/>
  <c r="Z40" i="111"/>
  <c r="AA40" i="111" s="1"/>
  <c r="Z17" i="112"/>
  <c r="AA17" i="112" s="1"/>
  <c r="Z25" i="112"/>
  <c r="AA25" i="112" s="1"/>
  <c r="Z33" i="112"/>
  <c r="AA33" i="112" s="1"/>
  <c r="Z41" i="112"/>
  <c r="AA41" i="112" s="1"/>
  <c r="O15" i="129"/>
  <c r="O23" i="129"/>
  <c r="O31" i="129"/>
  <c r="O39" i="129"/>
  <c r="AF42" i="36"/>
  <c r="AC42" i="36"/>
  <c r="Z42" i="36"/>
  <c r="AG42" i="36" s="1"/>
  <c r="B42" i="36"/>
  <c r="AF41" i="36"/>
  <c r="AC41" i="36"/>
  <c r="Z41" i="36"/>
  <c r="AG41" i="36" s="1"/>
  <c r="E44" i="108" s="1"/>
  <c r="B41" i="36"/>
  <c r="AF40" i="36"/>
  <c r="AC40" i="36"/>
  <c r="Z40" i="36"/>
  <c r="AG40" i="36" s="1"/>
  <c r="E43" i="108" s="1"/>
  <c r="B40" i="36"/>
  <c r="AF39" i="36"/>
  <c r="AC39" i="36"/>
  <c r="Z39" i="36"/>
  <c r="AG39" i="36" s="1"/>
  <c r="B39" i="36"/>
  <c r="AF38" i="36"/>
  <c r="AC38" i="36"/>
  <c r="Z38" i="36"/>
  <c r="AG38" i="36" s="1"/>
  <c r="B38" i="36"/>
  <c r="AF37" i="36"/>
  <c r="AC37" i="36"/>
  <c r="Z37" i="36"/>
  <c r="AG37" i="36" s="1"/>
  <c r="B37" i="36"/>
  <c r="AF36" i="36"/>
  <c r="AC36" i="36"/>
  <c r="Z36" i="36"/>
  <c r="AG36" i="36" s="1"/>
  <c r="B36" i="36"/>
  <c r="AF35" i="36"/>
  <c r="AC35" i="36"/>
  <c r="Z35" i="36"/>
  <c r="AG35" i="36" s="1"/>
  <c r="B35" i="36"/>
  <c r="AF34" i="36"/>
  <c r="AC34" i="36"/>
  <c r="Z34" i="36"/>
  <c r="AG34" i="36" s="1"/>
  <c r="B34" i="36"/>
  <c r="AF33" i="36"/>
  <c r="AC33" i="36"/>
  <c r="Z33" i="36"/>
  <c r="AG33" i="36" s="1"/>
  <c r="B33" i="36"/>
  <c r="AF32" i="36"/>
  <c r="AC32" i="36"/>
  <c r="Z32" i="36"/>
  <c r="AG32" i="36" s="1"/>
  <c r="B32" i="36"/>
  <c r="AF31" i="36"/>
  <c r="AC31" i="36"/>
  <c r="Z31" i="36"/>
  <c r="AG31" i="36" s="1"/>
  <c r="B31" i="36"/>
  <c r="AF30" i="36"/>
  <c r="AC30" i="36"/>
  <c r="Z30" i="36"/>
  <c r="AG30" i="36" s="1"/>
  <c r="B30" i="36"/>
  <c r="AF29" i="36"/>
  <c r="AC29" i="36"/>
  <c r="Z29" i="36"/>
  <c r="AG29" i="36" s="1"/>
  <c r="B29" i="36"/>
  <c r="AF28" i="36"/>
  <c r="AC28" i="36"/>
  <c r="Z28" i="36"/>
  <c r="AG28" i="36" s="1"/>
  <c r="B28" i="36"/>
  <c r="AF27" i="36"/>
  <c r="AC27" i="36"/>
  <c r="Z27" i="36"/>
  <c r="AG27" i="36" s="1"/>
  <c r="B27" i="36"/>
  <c r="AF26" i="36"/>
  <c r="AC26" i="36"/>
  <c r="Z26" i="36"/>
  <c r="AG26" i="36" s="1"/>
  <c r="B26" i="36"/>
  <c r="AF25" i="36"/>
  <c r="AC25" i="36"/>
  <c r="Z25" i="36"/>
  <c r="AG25" i="36" s="1"/>
  <c r="B25" i="36"/>
  <c r="AF24" i="36"/>
  <c r="AC24" i="36"/>
  <c r="Z24" i="36"/>
  <c r="AG24" i="36" s="1"/>
  <c r="B24" i="36"/>
  <c r="AF23" i="36"/>
  <c r="AC23" i="36"/>
  <c r="Z23" i="36"/>
  <c r="AG23" i="36" s="1"/>
  <c r="AF22" i="36"/>
  <c r="AC22" i="36"/>
  <c r="Z22" i="36"/>
  <c r="AG22" i="36" s="1"/>
  <c r="AF21" i="36"/>
  <c r="AC21" i="36"/>
  <c r="Z21" i="36"/>
  <c r="AG21" i="36" s="1"/>
  <c r="AF20" i="36"/>
  <c r="AC20" i="36"/>
  <c r="Z20" i="36"/>
  <c r="AG20" i="36" s="1"/>
  <c r="AF19" i="36"/>
  <c r="AC19" i="36"/>
  <c r="Z19" i="36"/>
  <c r="AG19" i="36" s="1"/>
  <c r="AF18" i="36"/>
  <c r="AC18" i="36"/>
  <c r="Z18" i="36"/>
  <c r="AG18" i="36" s="1"/>
  <c r="AF17" i="36"/>
  <c r="AC17" i="36"/>
  <c r="Z17" i="36"/>
  <c r="AG17" i="36" s="1"/>
  <c r="AF16" i="36"/>
  <c r="AC16" i="36"/>
  <c r="Z16" i="36"/>
  <c r="AG16" i="36" s="1"/>
  <c r="AF15" i="36"/>
  <c r="AC15" i="36"/>
  <c r="Z15" i="36"/>
  <c r="AG15" i="36" s="1"/>
  <c r="AF14" i="36"/>
  <c r="AC14" i="36"/>
  <c r="Z14" i="36"/>
  <c r="AG14" i="36" s="1"/>
  <c r="AF13" i="36"/>
  <c r="AC13" i="36"/>
  <c r="Z13" i="36"/>
  <c r="AG13" i="36" s="1"/>
  <c r="AF12" i="36"/>
  <c r="AC12" i="36"/>
  <c r="Z12" i="36"/>
  <c r="AG12" i="36" s="1"/>
  <c r="AF11" i="36"/>
  <c r="AC11" i="36"/>
  <c r="Z11" i="36"/>
  <c r="AG11" i="36" s="1"/>
  <c r="AF10" i="36"/>
  <c r="AC10" i="36"/>
  <c r="Z10" i="36"/>
  <c r="AG10" i="36" s="1"/>
  <c r="AF9" i="36"/>
  <c r="AC9" i="36"/>
  <c r="Z9" i="36"/>
  <c r="AF8" i="36"/>
  <c r="AC8" i="36"/>
  <c r="Z8" i="36"/>
  <c r="N3" i="36"/>
  <c r="C3" i="36"/>
  <c r="AP39" i="35"/>
  <c r="B39" i="35"/>
  <c r="AP38" i="35"/>
  <c r="B38" i="35"/>
  <c r="AP37" i="35"/>
  <c r="B37" i="35"/>
  <c r="AP36" i="35"/>
  <c r="B36" i="35"/>
  <c r="AP35" i="35"/>
  <c r="B35" i="35"/>
  <c r="AP34" i="35"/>
  <c r="B34" i="35"/>
  <c r="AP33" i="35"/>
  <c r="B33" i="35"/>
  <c r="AP32" i="35"/>
  <c r="B32" i="35"/>
  <c r="AP31" i="35"/>
  <c r="B31" i="35"/>
  <c r="AP30" i="35"/>
  <c r="B30" i="35"/>
  <c r="AP29" i="35"/>
  <c r="B29" i="35"/>
  <c r="AP28" i="35"/>
  <c r="B28" i="35"/>
  <c r="AP27" i="35"/>
  <c r="B27" i="35"/>
  <c r="AP26" i="35"/>
  <c r="B26" i="35"/>
  <c r="AP25" i="35"/>
  <c r="B25" i="35"/>
  <c r="AP24" i="35"/>
  <c r="B24" i="35"/>
  <c r="AP23" i="35"/>
  <c r="B23" i="35"/>
  <c r="AP22" i="35"/>
  <c r="B22" i="35"/>
  <c r="AP21" i="35"/>
  <c r="B21" i="35"/>
  <c r="AP20" i="35"/>
  <c r="B20" i="35"/>
  <c r="AP19" i="35"/>
  <c r="B19" i="35"/>
  <c r="AP18" i="35"/>
  <c r="B18" i="35"/>
  <c r="AP17" i="35"/>
  <c r="B17" i="35"/>
  <c r="AP16" i="35"/>
  <c r="AP15" i="35"/>
  <c r="AP14" i="35"/>
  <c r="AP13" i="35"/>
  <c r="AP12" i="35"/>
  <c r="AP11" i="35"/>
  <c r="AP10" i="35"/>
  <c r="AP9" i="35"/>
  <c r="AP8" i="35"/>
  <c r="AP7" i="35"/>
  <c r="AP6" i="35"/>
  <c r="AP5" i="35"/>
  <c r="AF42" i="34"/>
  <c r="AC42" i="34"/>
  <c r="Z42" i="34"/>
  <c r="AG42" i="34" s="1"/>
  <c r="AF41" i="34"/>
  <c r="AC41" i="34"/>
  <c r="Z41" i="34"/>
  <c r="AG41" i="34" s="1"/>
  <c r="AF40" i="34"/>
  <c r="AC40" i="34"/>
  <c r="Z40" i="34"/>
  <c r="AG40" i="34" s="1"/>
  <c r="AF39" i="34"/>
  <c r="AC39" i="34"/>
  <c r="Z39" i="34"/>
  <c r="AG39" i="34" s="1"/>
  <c r="AF38" i="34"/>
  <c r="AC38" i="34"/>
  <c r="Z38" i="34"/>
  <c r="AG38" i="34" s="1"/>
  <c r="AF37" i="34"/>
  <c r="AC37" i="34"/>
  <c r="Z37" i="34"/>
  <c r="AG37" i="34" s="1"/>
  <c r="AF36" i="34"/>
  <c r="AC36" i="34"/>
  <c r="Z36" i="34"/>
  <c r="AG36" i="34" s="1"/>
  <c r="AF35" i="34"/>
  <c r="AC35" i="34"/>
  <c r="Z35" i="34"/>
  <c r="AG35" i="34" s="1"/>
  <c r="AF34" i="34"/>
  <c r="AC34" i="34"/>
  <c r="Z34" i="34"/>
  <c r="AG34" i="34" s="1"/>
  <c r="AF33" i="34"/>
  <c r="AC33" i="34"/>
  <c r="Z33" i="34"/>
  <c r="AG33" i="34" s="1"/>
  <c r="AF32" i="34"/>
  <c r="AC32" i="34"/>
  <c r="Z32" i="34"/>
  <c r="AG32" i="34" s="1"/>
  <c r="AF31" i="34"/>
  <c r="AC31" i="34"/>
  <c r="Z31" i="34"/>
  <c r="AG31" i="34" s="1"/>
  <c r="AF30" i="34"/>
  <c r="AC30" i="34"/>
  <c r="Z30" i="34"/>
  <c r="AG30" i="34" s="1"/>
  <c r="AF29" i="34"/>
  <c r="AC29" i="34"/>
  <c r="Z29" i="34"/>
  <c r="AG29" i="34" s="1"/>
  <c r="AF28" i="34"/>
  <c r="AC28" i="34"/>
  <c r="Z28" i="34"/>
  <c r="AG28" i="34" s="1"/>
  <c r="AF27" i="34"/>
  <c r="AC27" i="34"/>
  <c r="Z27" i="34"/>
  <c r="AG27" i="34" s="1"/>
  <c r="AF26" i="34"/>
  <c r="AC26" i="34"/>
  <c r="Z26" i="34"/>
  <c r="AG26" i="34" s="1"/>
  <c r="AF25" i="34"/>
  <c r="AC25" i="34"/>
  <c r="Z25" i="34"/>
  <c r="AG25" i="34" s="1"/>
  <c r="AF24" i="34"/>
  <c r="AC24" i="34"/>
  <c r="Z24" i="34"/>
  <c r="AG24" i="34" s="1"/>
  <c r="AF23" i="34"/>
  <c r="AC23" i="34"/>
  <c r="Z23" i="34"/>
  <c r="AG23" i="34" s="1"/>
  <c r="AF22" i="34"/>
  <c r="AC22" i="34"/>
  <c r="Z22" i="34"/>
  <c r="AF21" i="34"/>
  <c r="AC21" i="34"/>
  <c r="Z21" i="34"/>
  <c r="AF20" i="34"/>
  <c r="AC20" i="34"/>
  <c r="Z20" i="34"/>
  <c r="AF19" i="34"/>
  <c r="AC19" i="34"/>
  <c r="Z19" i="34"/>
  <c r="AF18" i="34"/>
  <c r="AC18" i="34"/>
  <c r="Z18" i="34"/>
  <c r="AF17" i="34"/>
  <c r="AC17" i="34"/>
  <c r="Z17" i="34"/>
  <c r="AF16" i="34"/>
  <c r="AC16" i="34"/>
  <c r="Z16" i="34"/>
  <c r="AF15" i="34"/>
  <c r="AC15" i="34"/>
  <c r="Z15" i="34"/>
  <c r="AF14" i="34"/>
  <c r="AC14" i="34"/>
  <c r="Z14" i="34"/>
  <c r="AF13" i="34"/>
  <c r="Z13" i="34"/>
  <c r="AF12" i="34"/>
  <c r="Z12" i="34"/>
  <c r="AF11" i="34"/>
  <c r="Z11" i="34"/>
  <c r="AF10" i="34"/>
  <c r="Z10" i="34"/>
  <c r="AF9" i="34"/>
  <c r="Z9" i="34"/>
  <c r="AF8" i="34"/>
  <c r="AC8" i="34"/>
  <c r="Z8" i="34"/>
  <c r="C3" i="34"/>
  <c r="C44" i="108"/>
  <c r="Z44" i="108" s="1"/>
  <c r="AA44" i="108" s="1"/>
  <c r="C43" i="108"/>
  <c r="Z43" i="108" s="1"/>
  <c r="AA43" i="108" s="1"/>
  <c r="AF42" i="30"/>
  <c r="AC42" i="30"/>
  <c r="Z42" i="30"/>
  <c r="AG42" i="30" s="1"/>
  <c r="AF41" i="30"/>
  <c r="AC41" i="30"/>
  <c r="Z41" i="30"/>
  <c r="AG41" i="30" s="1"/>
  <c r="AF40" i="30"/>
  <c r="AC40" i="30"/>
  <c r="Z40" i="30"/>
  <c r="AG40" i="30" s="1"/>
  <c r="AF39" i="30"/>
  <c r="AC39" i="30"/>
  <c r="Z39" i="30"/>
  <c r="AG39" i="30" s="1"/>
  <c r="AF38" i="30"/>
  <c r="AC38" i="30"/>
  <c r="Z38" i="30"/>
  <c r="AG38" i="30" s="1"/>
  <c r="AF37" i="30"/>
  <c r="AC37" i="30"/>
  <c r="Z37" i="30"/>
  <c r="AG37" i="30" s="1"/>
  <c r="AF36" i="30"/>
  <c r="AC36" i="30"/>
  <c r="Z36" i="30"/>
  <c r="AG36" i="30" s="1"/>
  <c r="AF35" i="30"/>
  <c r="AC35" i="30"/>
  <c r="Z35" i="30"/>
  <c r="AG35" i="30" s="1"/>
  <c r="AF34" i="30"/>
  <c r="AC34" i="30"/>
  <c r="Z34" i="30"/>
  <c r="AG34" i="30" s="1"/>
  <c r="AF33" i="30"/>
  <c r="AC33" i="30"/>
  <c r="Z33" i="30"/>
  <c r="AG33" i="30" s="1"/>
  <c r="AF32" i="30"/>
  <c r="AC32" i="30"/>
  <c r="Z32" i="30"/>
  <c r="AG32" i="30" s="1"/>
  <c r="AF31" i="30"/>
  <c r="AC31" i="30"/>
  <c r="Z31" i="30"/>
  <c r="AG31" i="30" s="1"/>
  <c r="AF30" i="30"/>
  <c r="AC30" i="30"/>
  <c r="Z30" i="30"/>
  <c r="AG30" i="30" s="1"/>
  <c r="B30" i="30"/>
  <c r="AF29" i="30"/>
  <c r="AC29" i="30"/>
  <c r="Z29" i="30"/>
  <c r="AG29" i="30" s="1"/>
  <c r="B29" i="30"/>
  <c r="AF28" i="30"/>
  <c r="AC28" i="30"/>
  <c r="Z28" i="30"/>
  <c r="AG28" i="30" s="1"/>
  <c r="B28" i="30"/>
  <c r="AF27" i="30"/>
  <c r="AC27" i="30"/>
  <c r="Z27" i="30"/>
  <c r="AG27" i="30" s="1"/>
  <c r="B27" i="30"/>
  <c r="AF26" i="30"/>
  <c r="AC26" i="30"/>
  <c r="Z26" i="30"/>
  <c r="AG26" i="30" s="1"/>
  <c r="B26" i="30"/>
  <c r="AF25" i="30"/>
  <c r="AC25" i="30"/>
  <c r="Z25" i="30"/>
  <c r="AG25" i="30" s="1"/>
  <c r="B25" i="30"/>
  <c r="AF24" i="30"/>
  <c r="AC24" i="30"/>
  <c r="Z24" i="30"/>
  <c r="AG24" i="30" s="1"/>
  <c r="B24" i="30"/>
  <c r="AF23" i="30"/>
  <c r="AC23" i="30"/>
  <c r="Z23" i="30"/>
  <c r="AG23" i="30" s="1"/>
  <c r="B23" i="30"/>
  <c r="AF22" i="30"/>
  <c r="AC22" i="30"/>
  <c r="Z22" i="30"/>
  <c r="AG22" i="30" s="1"/>
  <c r="B22" i="30"/>
  <c r="AF21" i="30"/>
  <c r="AC21" i="30"/>
  <c r="Z21" i="30"/>
  <c r="AG21" i="30" s="1"/>
  <c r="B21" i="30"/>
  <c r="AF20" i="30"/>
  <c r="AC20" i="30"/>
  <c r="Z20" i="30"/>
  <c r="AG20" i="30" s="1"/>
  <c r="B20" i="30"/>
  <c r="AF19" i="30"/>
  <c r="AC19" i="30"/>
  <c r="Z19" i="30"/>
  <c r="AG19" i="30" s="1"/>
  <c r="B19" i="30"/>
  <c r="AF18" i="30"/>
  <c r="AC18" i="30"/>
  <c r="Z18" i="30"/>
  <c r="AG18" i="30" s="1"/>
  <c r="B18" i="30"/>
  <c r="AF17" i="30"/>
  <c r="AC17" i="30"/>
  <c r="Z17" i="30"/>
  <c r="AG17" i="30" s="1"/>
  <c r="B17" i="30"/>
  <c r="AF16" i="30"/>
  <c r="AC16" i="30"/>
  <c r="Z16" i="30"/>
  <c r="AG16" i="30" s="1"/>
  <c r="B16" i="30"/>
  <c r="AF15" i="30"/>
  <c r="AC15" i="30"/>
  <c r="Z15" i="30"/>
  <c r="AG15" i="30" s="1"/>
  <c r="B15" i="30"/>
  <c r="AF14" i="30"/>
  <c r="AC14" i="30"/>
  <c r="Z14" i="30"/>
  <c r="AG14" i="30" s="1"/>
  <c r="B14" i="30"/>
  <c r="AF13" i="30"/>
  <c r="AC13" i="30"/>
  <c r="Z13" i="30"/>
  <c r="AG13" i="30" s="1"/>
  <c r="B13" i="30"/>
  <c r="AF12" i="30"/>
  <c r="AC12" i="30"/>
  <c r="Z12" i="30"/>
  <c r="AG12" i="30" s="1"/>
  <c r="B12" i="30"/>
  <c r="AF11" i="30"/>
  <c r="AC11" i="30"/>
  <c r="Z11" i="30"/>
  <c r="AF10" i="30"/>
  <c r="AC10" i="30"/>
  <c r="Z10" i="30"/>
  <c r="AG10" i="30" s="1"/>
  <c r="AF9" i="30"/>
  <c r="AC9" i="30"/>
  <c r="Z9" i="30"/>
  <c r="AF8" i="30"/>
  <c r="AC8" i="30"/>
  <c r="Z8" i="30"/>
  <c r="N3" i="30"/>
  <c r="C3" i="30"/>
  <c r="AP39" i="29"/>
  <c r="B39" i="29"/>
  <c r="AP38" i="29"/>
  <c r="B38" i="29"/>
  <c r="AP37" i="29"/>
  <c r="B37" i="29"/>
  <c r="AP36" i="29"/>
  <c r="B36" i="29"/>
  <c r="AP35" i="29"/>
  <c r="B35" i="29"/>
  <c r="AP34" i="29"/>
  <c r="B34" i="29"/>
  <c r="AP33" i="29"/>
  <c r="B33" i="29"/>
  <c r="AP32" i="29"/>
  <c r="B32" i="29"/>
  <c r="AP31" i="29"/>
  <c r="B31" i="29"/>
  <c r="AP30" i="29"/>
  <c r="B30" i="29"/>
  <c r="AP29" i="29"/>
  <c r="B29" i="29"/>
  <c r="AP28" i="29"/>
  <c r="B28" i="29"/>
  <c r="AP27" i="29"/>
  <c r="B27" i="29"/>
  <c r="AP26" i="29"/>
  <c r="B26" i="29"/>
  <c r="AP25" i="29"/>
  <c r="B25" i="29"/>
  <c r="AP24" i="29"/>
  <c r="B24" i="29"/>
  <c r="AP23" i="29"/>
  <c r="B23" i="29"/>
  <c r="AP22" i="29"/>
  <c r="B22" i="29"/>
  <c r="AP21" i="29"/>
  <c r="B21" i="29"/>
  <c r="AP20" i="29"/>
  <c r="B20" i="29"/>
  <c r="AP19" i="29"/>
  <c r="B19" i="29"/>
  <c r="AP18" i="29"/>
  <c r="B18" i="29"/>
  <c r="AP17" i="29"/>
  <c r="B17" i="29"/>
  <c r="AP16" i="29"/>
  <c r="B16" i="29"/>
  <c r="AP15" i="29"/>
  <c r="B15" i="29"/>
  <c r="AP14" i="29"/>
  <c r="B14" i="29"/>
  <c r="AP13" i="29"/>
  <c r="B13" i="29"/>
  <c r="AP12" i="29"/>
  <c r="B12" i="29"/>
  <c r="AP11" i="29"/>
  <c r="B11" i="29"/>
  <c r="AP10" i="29"/>
  <c r="B10" i="29"/>
  <c r="AP9" i="29"/>
  <c r="B9" i="29"/>
  <c r="AP8" i="29"/>
  <c r="AP7" i="29"/>
  <c r="AP6" i="29"/>
  <c r="AP5" i="29"/>
  <c r="AF42" i="28"/>
  <c r="AC42" i="28"/>
  <c r="Z42" i="28"/>
  <c r="AG42" i="28" s="1"/>
  <c r="B42" i="28"/>
  <c r="AF41" i="28"/>
  <c r="AC41" i="28"/>
  <c r="Z41" i="28"/>
  <c r="AG41" i="28" s="1"/>
  <c r="B41" i="28"/>
  <c r="AF40" i="28"/>
  <c r="AC40" i="28"/>
  <c r="Z40" i="28"/>
  <c r="AG40" i="28" s="1"/>
  <c r="B40" i="28"/>
  <c r="AF39" i="28"/>
  <c r="AC39" i="28"/>
  <c r="Z39" i="28"/>
  <c r="AG39" i="28" s="1"/>
  <c r="B39" i="28"/>
  <c r="AF38" i="28"/>
  <c r="AC38" i="28"/>
  <c r="Z38" i="28"/>
  <c r="AG38" i="28" s="1"/>
  <c r="B38" i="28"/>
  <c r="AF37" i="28"/>
  <c r="AC37" i="28"/>
  <c r="Z37" i="28"/>
  <c r="AG37" i="28" s="1"/>
  <c r="B37" i="28"/>
  <c r="AF36" i="28"/>
  <c r="AC36" i="28"/>
  <c r="Z36" i="28"/>
  <c r="AG36" i="28" s="1"/>
  <c r="B36" i="28"/>
  <c r="AF35" i="28"/>
  <c r="AC35" i="28"/>
  <c r="Z35" i="28"/>
  <c r="AG35" i="28" s="1"/>
  <c r="B35" i="28"/>
  <c r="AF34" i="28"/>
  <c r="AC34" i="28"/>
  <c r="Z34" i="28"/>
  <c r="AG34" i="28" s="1"/>
  <c r="B34" i="28"/>
  <c r="AF33" i="28"/>
  <c r="AC33" i="28"/>
  <c r="Z33" i="28"/>
  <c r="AG33" i="28" s="1"/>
  <c r="B33" i="28"/>
  <c r="AF32" i="28"/>
  <c r="AC32" i="28"/>
  <c r="Z32" i="28"/>
  <c r="AG32" i="28" s="1"/>
  <c r="B32" i="28"/>
  <c r="AF31" i="28"/>
  <c r="AC31" i="28"/>
  <c r="Z31" i="28"/>
  <c r="AG31" i="28" s="1"/>
  <c r="B31" i="28"/>
  <c r="AF30" i="28"/>
  <c r="AC30" i="28"/>
  <c r="Z30" i="28"/>
  <c r="AG30" i="28" s="1"/>
  <c r="B30" i="28"/>
  <c r="AF29" i="28"/>
  <c r="AC29" i="28"/>
  <c r="Z29" i="28"/>
  <c r="AG29" i="28" s="1"/>
  <c r="B29" i="28"/>
  <c r="AF28" i="28"/>
  <c r="AC28" i="28"/>
  <c r="Z28" i="28"/>
  <c r="AG28" i="28" s="1"/>
  <c r="B28" i="28"/>
  <c r="AF27" i="28"/>
  <c r="AC27" i="28"/>
  <c r="Z27" i="28"/>
  <c r="AG27" i="28" s="1"/>
  <c r="B27" i="28"/>
  <c r="AF26" i="28"/>
  <c r="AC26" i="28"/>
  <c r="Z26" i="28"/>
  <c r="AG26" i="28" s="1"/>
  <c r="B26" i="28"/>
  <c r="AF25" i="28"/>
  <c r="AC25" i="28"/>
  <c r="Z25" i="28"/>
  <c r="AG25" i="28" s="1"/>
  <c r="B25" i="28"/>
  <c r="AF24" i="28"/>
  <c r="AC24" i="28"/>
  <c r="Z24" i="28"/>
  <c r="AG24" i="28" s="1"/>
  <c r="B24" i="28"/>
  <c r="AF23" i="28"/>
  <c r="AC23" i="28"/>
  <c r="Z23" i="28"/>
  <c r="AG23" i="28" s="1"/>
  <c r="B23" i="28"/>
  <c r="AF22" i="28"/>
  <c r="AC22" i="28"/>
  <c r="Z22" i="28"/>
  <c r="AG22" i="28" s="1"/>
  <c r="B22" i="28"/>
  <c r="AF21" i="28"/>
  <c r="AC21" i="28"/>
  <c r="Z21" i="28"/>
  <c r="AG21" i="28" s="1"/>
  <c r="B21" i="28"/>
  <c r="AF20" i="28"/>
  <c r="AC20" i="28"/>
  <c r="Z20" i="28"/>
  <c r="AG20" i="28" s="1"/>
  <c r="B20" i="28"/>
  <c r="AF19" i="28"/>
  <c r="AC19" i="28"/>
  <c r="Z19" i="28"/>
  <c r="AG19" i="28" s="1"/>
  <c r="B19" i="28"/>
  <c r="AF18" i="28"/>
  <c r="AC18" i="28"/>
  <c r="Z18" i="28"/>
  <c r="AG18" i="28" s="1"/>
  <c r="B18" i="28"/>
  <c r="AF17" i="28"/>
  <c r="AC17" i="28"/>
  <c r="Z17" i="28"/>
  <c r="AG17" i="28" s="1"/>
  <c r="B17" i="28"/>
  <c r="AF16" i="28"/>
  <c r="AC16" i="28"/>
  <c r="Z16" i="28"/>
  <c r="AG16" i="28" s="1"/>
  <c r="B16" i="28"/>
  <c r="AF15" i="28"/>
  <c r="AC15" i="28"/>
  <c r="Z15" i="28"/>
  <c r="AG15" i="28" s="1"/>
  <c r="B15" i="28"/>
  <c r="AF14" i="28"/>
  <c r="AC14" i="28"/>
  <c r="Z14" i="28"/>
  <c r="AG14" i="28" s="1"/>
  <c r="B14" i="28"/>
  <c r="AF13" i="28"/>
  <c r="AC13" i="28"/>
  <c r="Z13" i="28"/>
  <c r="AG13" i="28" s="1"/>
  <c r="B13" i="28"/>
  <c r="AF12" i="28"/>
  <c r="AC12" i="28"/>
  <c r="Z12" i="28"/>
  <c r="AG12" i="28" s="1"/>
  <c r="B12" i="28"/>
  <c r="AF11" i="28"/>
  <c r="AC11" i="28"/>
  <c r="Z11" i="28"/>
  <c r="AG11" i="28" s="1"/>
  <c r="AF10" i="28"/>
  <c r="AC10" i="28"/>
  <c r="Z10" i="28"/>
  <c r="AF9" i="28"/>
  <c r="AC9" i="28"/>
  <c r="Z9" i="28"/>
  <c r="AF8" i="28"/>
  <c r="AC8" i="28"/>
  <c r="Z8" i="28"/>
  <c r="N3" i="28"/>
  <c r="C3" i="28"/>
  <c r="AP39" i="27"/>
  <c r="AP38" i="27"/>
  <c r="AP37" i="27"/>
  <c r="AP36" i="27"/>
  <c r="AP35" i="27"/>
  <c r="AP34" i="27"/>
  <c r="AP33" i="27"/>
  <c r="AP32" i="27"/>
  <c r="AP31" i="27"/>
  <c r="AP30" i="27"/>
  <c r="AP29" i="27"/>
  <c r="AP28" i="27"/>
  <c r="AP27" i="27"/>
  <c r="AP26" i="27"/>
  <c r="AP25" i="27"/>
  <c r="AP24" i="27"/>
  <c r="AP23" i="27"/>
  <c r="AP22" i="27"/>
  <c r="AP21" i="27"/>
  <c r="AP20" i="27"/>
  <c r="AP19" i="27"/>
  <c r="AP18" i="27"/>
  <c r="AP17" i="27"/>
  <c r="AP16" i="27"/>
  <c r="AP15" i="27"/>
  <c r="AP14" i="27"/>
  <c r="AP13" i="27"/>
  <c r="AP12" i="27"/>
  <c r="AP11" i="27"/>
  <c r="AP10" i="27"/>
  <c r="AP9" i="27"/>
  <c r="AP8" i="27"/>
  <c r="AP7" i="27"/>
  <c r="AP6" i="27"/>
  <c r="AP5" i="27"/>
  <c r="AF42" i="26"/>
  <c r="AC42" i="26"/>
  <c r="Z42" i="26"/>
  <c r="AG42" i="26" s="1"/>
  <c r="B42" i="26"/>
  <c r="AF41" i="26"/>
  <c r="AC41" i="26"/>
  <c r="Z41" i="26"/>
  <c r="AG41" i="26" s="1"/>
  <c r="AF40" i="26"/>
  <c r="AC40" i="26"/>
  <c r="Z40" i="26"/>
  <c r="AG40" i="26" s="1"/>
  <c r="AF39" i="26"/>
  <c r="AC39" i="26"/>
  <c r="Z39" i="26"/>
  <c r="AG39" i="26" s="1"/>
  <c r="AF38" i="26"/>
  <c r="AC38" i="26"/>
  <c r="Z38" i="26"/>
  <c r="AG38" i="26" s="1"/>
  <c r="AF37" i="26"/>
  <c r="AC37" i="26"/>
  <c r="Z37" i="26"/>
  <c r="AG37" i="26" s="1"/>
  <c r="AF36" i="26"/>
  <c r="AC36" i="26"/>
  <c r="Z36" i="26"/>
  <c r="AG36" i="26" s="1"/>
  <c r="AF35" i="26"/>
  <c r="AC35" i="26"/>
  <c r="Z35" i="26"/>
  <c r="AG35" i="26" s="1"/>
  <c r="AF34" i="26"/>
  <c r="AC34" i="26"/>
  <c r="Z34" i="26"/>
  <c r="AG34" i="26" s="1"/>
  <c r="AF33" i="26"/>
  <c r="AC33" i="26"/>
  <c r="Z33" i="26"/>
  <c r="AG33" i="26" s="1"/>
  <c r="AF32" i="26"/>
  <c r="AC32" i="26"/>
  <c r="Z32" i="26"/>
  <c r="AG32" i="26" s="1"/>
  <c r="AF31" i="26"/>
  <c r="AC31" i="26"/>
  <c r="Z31" i="26"/>
  <c r="AG31" i="26" s="1"/>
  <c r="B31" i="26"/>
  <c r="AF30" i="26"/>
  <c r="AC30" i="26"/>
  <c r="Z30" i="26"/>
  <c r="AG30" i="26" s="1"/>
  <c r="B30" i="26"/>
  <c r="AF29" i="26"/>
  <c r="AC29" i="26"/>
  <c r="Z29" i="26"/>
  <c r="AG29" i="26" s="1"/>
  <c r="B29" i="26"/>
  <c r="AF28" i="26"/>
  <c r="AC28" i="26"/>
  <c r="Z28" i="26"/>
  <c r="AG28" i="26" s="1"/>
  <c r="B28" i="26"/>
  <c r="AF27" i="26"/>
  <c r="AC27" i="26"/>
  <c r="Z27" i="26"/>
  <c r="AG27" i="26" s="1"/>
  <c r="B27" i="26"/>
  <c r="AF26" i="26"/>
  <c r="AC26" i="26"/>
  <c r="Z26" i="26"/>
  <c r="AG26" i="26" s="1"/>
  <c r="B26" i="26"/>
  <c r="AF25" i="26"/>
  <c r="AC25" i="26"/>
  <c r="Z25" i="26"/>
  <c r="AG25" i="26" s="1"/>
  <c r="B25" i="26"/>
  <c r="AF24" i="26"/>
  <c r="AC24" i="26"/>
  <c r="Z24" i="26"/>
  <c r="AG24" i="26" s="1"/>
  <c r="B24" i="26"/>
  <c r="AF23" i="26"/>
  <c r="AC23" i="26"/>
  <c r="Z23" i="26"/>
  <c r="AG23" i="26" s="1"/>
  <c r="B23" i="26"/>
  <c r="AF22" i="26"/>
  <c r="AC22" i="26"/>
  <c r="Z22" i="26"/>
  <c r="AG22" i="26" s="1"/>
  <c r="B22" i="26"/>
  <c r="AF21" i="26"/>
  <c r="AC21" i="26"/>
  <c r="Z21" i="26"/>
  <c r="AG21" i="26" s="1"/>
  <c r="B21" i="26"/>
  <c r="AF20" i="26"/>
  <c r="AC20" i="26"/>
  <c r="Z20" i="26"/>
  <c r="AG20" i="26" s="1"/>
  <c r="B20" i="26"/>
  <c r="AF19" i="26"/>
  <c r="AC19" i="26"/>
  <c r="Z19" i="26"/>
  <c r="AG19" i="26" s="1"/>
  <c r="B19" i="26"/>
  <c r="AF18" i="26"/>
  <c r="AC18" i="26"/>
  <c r="Z18" i="26"/>
  <c r="AG18" i="26" s="1"/>
  <c r="B18" i="26"/>
  <c r="AF17" i="26"/>
  <c r="AC17" i="26"/>
  <c r="Z17" i="26"/>
  <c r="AG17" i="26" s="1"/>
  <c r="B17" i="26"/>
  <c r="AF16" i="26"/>
  <c r="AC16" i="26"/>
  <c r="Z16" i="26"/>
  <c r="AG16" i="26" s="1"/>
  <c r="B16" i="26"/>
  <c r="AF15" i="26"/>
  <c r="AC15" i="26"/>
  <c r="Z15" i="26"/>
  <c r="AG15" i="26" s="1"/>
  <c r="B15" i="26"/>
  <c r="AF14" i="26"/>
  <c r="AC14" i="26"/>
  <c r="Z14" i="26"/>
  <c r="AG14" i="26" s="1"/>
  <c r="B14" i="26"/>
  <c r="AF13" i="26"/>
  <c r="AC13" i="26"/>
  <c r="Z13" i="26"/>
  <c r="AG13" i="26" s="1"/>
  <c r="B13" i="26"/>
  <c r="AF12" i="26"/>
  <c r="AC12" i="26"/>
  <c r="Z12" i="26"/>
  <c r="AG12" i="26" s="1"/>
  <c r="B12" i="26"/>
  <c r="AF11" i="26"/>
  <c r="AC11" i="26"/>
  <c r="Z11" i="26"/>
  <c r="AG11" i="26" s="1"/>
  <c r="AF10" i="26"/>
  <c r="AC10" i="26"/>
  <c r="Z10" i="26"/>
  <c r="AF9" i="26"/>
  <c r="AC9" i="26"/>
  <c r="Z9" i="26"/>
  <c r="AF8" i="26"/>
  <c r="AC8" i="26"/>
  <c r="Z8" i="26"/>
  <c r="AP39" i="25"/>
  <c r="AP38" i="25"/>
  <c r="AP37" i="25"/>
  <c r="AP36" i="25"/>
  <c r="AP35" i="25"/>
  <c r="AP34" i="25"/>
  <c r="AP33" i="25"/>
  <c r="AP32" i="25"/>
  <c r="AP31" i="25"/>
  <c r="AP30" i="25"/>
  <c r="AP29" i="25"/>
  <c r="AP28" i="25"/>
  <c r="AP27" i="25"/>
  <c r="AP26" i="25"/>
  <c r="AP25" i="25"/>
  <c r="AP24" i="25"/>
  <c r="AP23" i="25"/>
  <c r="AP22" i="25"/>
  <c r="AP21" i="25"/>
  <c r="AP20" i="25"/>
  <c r="AP19" i="25"/>
  <c r="AP18" i="25"/>
  <c r="AP17" i="25"/>
  <c r="AP16" i="25"/>
  <c r="AP15" i="25"/>
  <c r="AP14" i="25"/>
  <c r="AP13" i="25"/>
  <c r="AP12" i="25"/>
  <c r="AP11" i="25"/>
  <c r="AP10" i="25"/>
  <c r="AP9" i="25"/>
  <c r="AP8" i="25"/>
  <c r="AP7" i="25"/>
  <c r="AP6" i="25"/>
  <c r="AP5" i="25"/>
  <c r="E45" i="106"/>
  <c r="E44" i="106"/>
  <c r="E43" i="106"/>
  <c r="E38" i="106"/>
  <c r="AP39" i="23"/>
  <c r="B39" i="23"/>
  <c r="AP38" i="23"/>
  <c r="B38" i="23"/>
  <c r="AP37" i="23"/>
  <c r="B37" i="23"/>
  <c r="AP36" i="23"/>
  <c r="B36" i="23"/>
  <c r="AP35" i="23"/>
  <c r="B35" i="23"/>
  <c r="AP34" i="23"/>
  <c r="B34" i="23"/>
  <c r="AP33" i="23"/>
  <c r="B33" i="23"/>
  <c r="AP32" i="23"/>
  <c r="B32" i="23"/>
  <c r="AP31" i="23"/>
  <c r="B31" i="23"/>
  <c r="AP30" i="23"/>
  <c r="B30" i="23"/>
  <c r="AP29" i="23"/>
  <c r="B29" i="23"/>
  <c r="AP28" i="23"/>
  <c r="B28" i="23"/>
  <c r="AP27" i="23"/>
  <c r="B27" i="23"/>
  <c r="AP26" i="23"/>
  <c r="B26" i="23"/>
  <c r="AP25" i="23"/>
  <c r="B25" i="23"/>
  <c r="AP24" i="23"/>
  <c r="B24" i="23"/>
  <c r="AP23" i="23"/>
  <c r="B23" i="23"/>
  <c r="AP22" i="23"/>
  <c r="B22" i="23"/>
  <c r="AP21" i="23"/>
  <c r="B21" i="23"/>
  <c r="AP20" i="23"/>
  <c r="B20" i="23"/>
  <c r="AP19" i="23"/>
  <c r="B19" i="23"/>
  <c r="AP18" i="23"/>
  <c r="B18" i="23"/>
  <c r="AP17" i="23"/>
  <c r="B17" i="23"/>
  <c r="AP16" i="23"/>
  <c r="B16" i="23"/>
  <c r="AP15" i="23"/>
  <c r="B15" i="23"/>
  <c r="AP14" i="23"/>
  <c r="B14" i="23"/>
  <c r="AP13" i="23"/>
  <c r="B13" i="23"/>
  <c r="AP12" i="23"/>
  <c r="B12" i="23"/>
  <c r="AP11" i="23"/>
  <c r="B11" i="23"/>
  <c r="AP10" i="23"/>
  <c r="B10" i="23"/>
  <c r="AP9" i="23"/>
  <c r="B9" i="23"/>
  <c r="AP8" i="23"/>
  <c r="AP7" i="23"/>
  <c r="AP6" i="23"/>
  <c r="AP5" i="23"/>
  <c r="AF42" i="22"/>
  <c r="AC42" i="22"/>
  <c r="Z42" i="22"/>
  <c r="AG42" i="22" s="1"/>
  <c r="AF41" i="22"/>
  <c r="AC41" i="22"/>
  <c r="Z41" i="22"/>
  <c r="AG41" i="22" s="1"/>
  <c r="AF40" i="22"/>
  <c r="AC40" i="22"/>
  <c r="Z40" i="22"/>
  <c r="AG40" i="22" s="1"/>
  <c r="AF39" i="22"/>
  <c r="AC39" i="22"/>
  <c r="Z39" i="22"/>
  <c r="AG39" i="22" s="1"/>
  <c r="AF38" i="22"/>
  <c r="AC38" i="22"/>
  <c r="Z38" i="22"/>
  <c r="AG38" i="22" s="1"/>
  <c r="AF37" i="22"/>
  <c r="AC37" i="22"/>
  <c r="Z37" i="22"/>
  <c r="AG37" i="22" s="1"/>
  <c r="AF36" i="22"/>
  <c r="AC36" i="22"/>
  <c r="Z36" i="22"/>
  <c r="AG36" i="22" s="1"/>
  <c r="AF35" i="22"/>
  <c r="AC35" i="22"/>
  <c r="Z35" i="22"/>
  <c r="AG35" i="22" s="1"/>
  <c r="AF34" i="22"/>
  <c r="AC34" i="22"/>
  <c r="Z34" i="22"/>
  <c r="AG34" i="22" s="1"/>
  <c r="AF33" i="22"/>
  <c r="AC33" i="22"/>
  <c r="Z33" i="22"/>
  <c r="AG33" i="22" s="1"/>
  <c r="AF32" i="22"/>
  <c r="AC32" i="22"/>
  <c r="Z32" i="22"/>
  <c r="AG32" i="22" s="1"/>
  <c r="AF31" i="22"/>
  <c r="AC31" i="22"/>
  <c r="Z31" i="22"/>
  <c r="AG31" i="22" s="1"/>
  <c r="AF30" i="22"/>
  <c r="AC30" i="22"/>
  <c r="Z30" i="22"/>
  <c r="AG30" i="22" s="1"/>
  <c r="AF29" i="22"/>
  <c r="AC29" i="22"/>
  <c r="Z29" i="22"/>
  <c r="AG29" i="22" s="1"/>
  <c r="AF28" i="22"/>
  <c r="AC28" i="22"/>
  <c r="Z28" i="22"/>
  <c r="AG28" i="22" s="1"/>
  <c r="AF27" i="22"/>
  <c r="AC27" i="22"/>
  <c r="Z27" i="22"/>
  <c r="AG27" i="22" s="1"/>
  <c r="AF26" i="22"/>
  <c r="AC26" i="22"/>
  <c r="Z26" i="22"/>
  <c r="AG26" i="22" s="1"/>
  <c r="AF25" i="22"/>
  <c r="AC25" i="22"/>
  <c r="Z25" i="22"/>
  <c r="AG25" i="22" s="1"/>
  <c r="AF24" i="22"/>
  <c r="AC24" i="22"/>
  <c r="Z24" i="22"/>
  <c r="AG24" i="22" s="1"/>
  <c r="AF23" i="22"/>
  <c r="AC23" i="22"/>
  <c r="Z23" i="22"/>
  <c r="AG23" i="22" s="1"/>
  <c r="AF22" i="22"/>
  <c r="AC22" i="22"/>
  <c r="Z22" i="22"/>
  <c r="AG22" i="22" s="1"/>
  <c r="AF21" i="22"/>
  <c r="AC21" i="22"/>
  <c r="Z21" i="22"/>
  <c r="AG21" i="22" s="1"/>
  <c r="AF20" i="22"/>
  <c r="AC20" i="22"/>
  <c r="Z20" i="22"/>
  <c r="AG20" i="22" s="1"/>
  <c r="AF19" i="22"/>
  <c r="AC19" i="22"/>
  <c r="Z19" i="22"/>
  <c r="AG19" i="22" s="1"/>
  <c r="AF18" i="22"/>
  <c r="AC18" i="22"/>
  <c r="Z18" i="22"/>
  <c r="AG18" i="22" s="1"/>
  <c r="AF17" i="22"/>
  <c r="AC17" i="22"/>
  <c r="Z17" i="22"/>
  <c r="AG17" i="22" s="1"/>
  <c r="AF16" i="22"/>
  <c r="AC16" i="22"/>
  <c r="Z16" i="22"/>
  <c r="AG16" i="22" s="1"/>
  <c r="AF15" i="22"/>
  <c r="AC15" i="22"/>
  <c r="Z15" i="22"/>
  <c r="AG15" i="22" s="1"/>
  <c r="AF14" i="22"/>
  <c r="AC14" i="22"/>
  <c r="Z14" i="22"/>
  <c r="AG14" i="22" s="1"/>
  <c r="AF13" i="22"/>
  <c r="AC13" i="22"/>
  <c r="Z13" i="22"/>
  <c r="AG13" i="22" s="1"/>
  <c r="AF12" i="22"/>
  <c r="AC12" i="22"/>
  <c r="Z12" i="22"/>
  <c r="AG12" i="22" s="1"/>
  <c r="AF11" i="22"/>
  <c r="AC11" i="22"/>
  <c r="Z11" i="22"/>
  <c r="AG11" i="22" s="1"/>
  <c r="AF10" i="22"/>
  <c r="AC10" i="22"/>
  <c r="Z10" i="22"/>
  <c r="AF9" i="22"/>
  <c r="AC9" i="22"/>
  <c r="Z9" i="22"/>
  <c r="AF8" i="22"/>
  <c r="AC8" i="22"/>
  <c r="Z8" i="22"/>
  <c r="N3" i="22"/>
  <c r="C3" i="22"/>
  <c r="AP39" i="21"/>
  <c r="B39" i="21"/>
  <c r="AP38" i="21"/>
  <c r="B38" i="21"/>
  <c r="AP37" i="21"/>
  <c r="B37" i="21"/>
  <c r="AP36" i="21"/>
  <c r="B36" i="21"/>
  <c r="AP35" i="21"/>
  <c r="B35" i="21"/>
  <c r="AP34" i="21"/>
  <c r="B34" i="21"/>
  <c r="AP33" i="21"/>
  <c r="B33" i="21"/>
  <c r="AP32" i="21"/>
  <c r="B32" i="21"/>
  <c r="AP31" i="21"/>
  <c r="B31" i="21"/>
  <c r="AP30" i="21"/>
  <c r="B30" i="21"/>
  <c r="AP29" i="21"/>
  <c r="B29" i="21"/>
  <c r="AP28" i="21"/>
  <c r="B28" i="21"/>
  <c r="AP27" i="21"/>
  <c r="B27" i="21"/>
  <c r="AP26" i="21"/>
  <c r="B26" i="21"/>
  <c r="AP25" i="21"/>
  <c r="B25" i="21"/>
  <c r="AP24" i="21"/>
  <c r="B24" i="21"/>
  <c r="AP23" i="21"/>
  <c r="B23" i="21"/>
  <c r="AP22" i="21"/>
  <c r="B22" i="21"/>
  <c r="AP21" i="21"/>
  <c r="B21" i="21"/>
  <c r="AP20" i="21"/>
  <c r="B20" i="21"/>
  <c r="AP19" i="21"/>
  <c r="B19" i="21"/>
  <c r="AP18" i="21"/>
  <c r="B18" i="21"/>
  <c r="AP17" i="21"/>
  <c r="B17" i="21"/>
  <c r="AP16" i="21"/>
  <c r="B16" i="21"/>
  <c r="AP15" i="21"/>
  <c r="B15" i="21"/>
  <c r="AP14" i="21"/>
  <c r="B14" i="21"/>
  <c r="AP13" i="21"/>
  <c r="B13" i="21"/>
  <c r="AP12" i="21"/>
  <c r="B12" i="21"/>
  <c r="AP11" i="21"/>
  <c r="B11" i="21"/>
  <c r="AP10" i="21"/>
  <c r="B10" i="21"/>
  <c r="AP9" i="21"/>
  <c r="AP8" i="21"/>
  <c r="AP7" i="21"/>
  <c r="AP6" i="21"/>
  <c r="AP5" i="21"/>
  <c r="AF42" i="20"/>
  <c r="AC42" i="20"/>
  <c r="Z42" i="20"/>
  <c r="AG42" i="20" s="1"/>
  <c r="C45" i="106" s="1"/>
  <c r="Z45" i="106" s="1"/>
  <c r="AF41" i="20"/>
  <c r="AC41" i="20"/>
  <c r="Z41" i="20"/>
  <c r="AG41" i="20" s="1"/>
  <c r="C44" i="106" s="1"/>
  <c r="Z44" i="106" s="1"/>
  <c r="AF40" i="20"/>
  <c r="AC40" i="20"/>
  <c r="Z40" i="20"/>
  <c r="AG40" i="20" s="1"/>
  <c r="C43" i="106" s="1"/>
  <c r="Z43" i="106" s="1"/>
  <c r="AF39" i="20"/>
  <c r="AC39" i="20"/>
  <c r="Z39" i="20"/>
  <c r="AG39" i="20" s="1"/>
  <c r="AF38" i="20"/>
  <c r="AC38" i="20"/>
  <c r="Z38" i="20"/>
  <c r="AG38" i="20" s="1"/>
  <c r="AF37" i="20"/>
  <c r="AC37" i="20"/>
  <c r="Z37" i="20"/>
  <c r="AG37" i="20" s="1"/>
  <c r="AF36" i="20"/>
  <c r="AC36" i="20"/>
  <c r="Z36" i="20"/>
  <c r="AG36" i="20" s="1"/>
  <c r="AF35" i="20"/>
  <c r="AC35" i="20"/>
  <c r="Z35" i="20"/>
  <c r="AG35" i="20" s="1"/>
  <c r="AF34" i="20"/>
  <c r="AC34" i="20"/>
  <c r="Z34" i="20"/>
  <c r="AG34" i="20" s="1"/>
  <c r="AF33" i="20"/>
  <c r="AC33" i="20"/>
  <c r="Z33" i="20"/>
  <c r="AG33" i="20" s="1"/>
  <c r="AF32" i="20"/>
  <c r="AC32" i="20"/>
  <c r="Z32" i="20"/>
  <c r="AG32" i="20" s="1"/>
  <c r="AF31" i="20"/>
  <c r="AC31" i="20"/>
  <c r="Z31" i="20"/>
  <c r="AG31" i="20" s="1"/>
  <c r="AF30" i="20"/>
  <c r="AC30" i="20"/>
  <c r="Z30" i="20"/>
  <c r="AG30" i="20" s="1"/>
  <c r="AF29" i="20"/>
  <c r="AC29" i="20"/>
  <c r="Z29" i="20"/>
  <c r="AG29" i="20" s="1"/>
  <c r="AF28" i="20"/>
  <c r="AC28" i="20"/>
  <c r="Z28" i="20"/>
  <c r="AG28" i="20" s="1"/>
  <c r="AF27" i="20"/>
  <c r="AC27" i="20"/>
  <c r="Z27" i="20"/>
  <c r="AG27" i="20" s="1"/>
  <c r="AF26" i="20"/>
  <c r="AC26" i="20"/>
  <c r="Z26" i="20"/>
  <c r="AG26" i="20" s="1"/>
  <c r="AF25" i="20"/>
  <c r="AC25" i="20"/>
  <c r="Z25" i="20"/>
  <c r="AG25" i="20" s="1"/>
  <c r="AF24" i="20"/>
  <c r="AC24" i="20"/>
  <c r="Z24" i="20"/>
  <c r="AG24" i="20" s="1"/>
  <c r="AF23" i="20"/>
  <c r="AC23" i="20"/>
  <c r="Z23" i="20"/>
  <c r="AG23" i="20" s="1"/>
  <c r="AF22" i="20"/>
  <c r="AC22" i="20"/>
  <c r="Z22" i="20"/>
  <c r="AG22" i="20" s="1"/>
  <c r="AF21" i="20"/>
  <c r="AC21" i="20"/>
  <c r="Z21" i="20"/>
  <c r="AG21" i="20" s="1"/>
  <c r="AF20" i="20"/>
  <c r="AC20" i="20"/>
  <c r="Z20" i="20"/>
  <c r="AG20" i="20" s="1"/>
  <c r="AF19" i="20"/>
  <c r="AC19" i="20"/>
  <c r="Z19" i="20"/>
  <c r="AG19" i="20" s="1"/>
  <c r="AF18" i="20"/>
  <c r="AC18" i="20"/>
  <c r="Z18" i="20"/>
  <c r="AG18" i="20" s="1"/>
  <c r="AF17" i="20"/>
  <c r="AC17" i="20"/>
  <c r="Z17" i="20"/>
  <c r="AG17" i="20" s="1"/>
  <c r="AF16" i="20"/>
  <c r="AC16" i="20"/>
  <c r="Z16" i="20"/>
  <c r="AG16" i="20" s="1"/>
  <c r="AF15" i="20"/>
  <c r="AC15" i="20"/>
  <c r="Z15" i="20"/>
  <c r="AG15" i="20" s="1"/>
  <c r="AF14" i="20"/>
  <c r="AC14" i="20"/>
  <c r="Z14" i="20"/>
  <c r="AG14" i="20" s="1"/>
  <c r="AF13" i="20"/>
  <c r="AC13" i="20"/>
  <c r="Z13" i="20"/>
  <c r="AG13" i="20" s="1"/>
  <c r="AF12" i="20"/>
  <c r="AC12" i="20"/>
  <c r="Z12" i="20"/>
  <c r="AG12" i="20" s="1"/>
  <c r="AF11" i="20"/>
  <c r="AC11" i="20"/>
  <c r="Z11" i="20"/>
  <c r="AG11" i="20" s="1"/>
  <c r="AF10" i="20"/>
  <c r="AC10" i="20"/>
  <c r="Z10" i="20"/>
  <c r="AF9" i="20"/>
  <c r="AC9" i="20"/>
  <c r="Z9" i="20"/>
  <c r="AF8" i="20"/>
  <c r="AC8" i="20"/>
  <c r="Z8" i="20"/>
  <c r="AF42" i="18"/>
  <c r="AC42" i="18"/>
  <c r="Z42" i="18"/>
  <c r="AG42" i="18" s="1"/>
  <c r="AF41" i="18"/>
  <c r="AC41" i="18"/>
  <c r="Z41" i="18"/>
  <c r="AG41" i="18" s="1"/>
  <c r="AF40" i="18"/>
  <c r="AC40" i="18"/>
  <c r="Z40" i="18"/>
  <c r="AG40" i="18" s="1"/>
  <c r="AF39" i="18"/>
  <c r="AC39" i="18"/>
  <c r="Z39" i="18"/>
  <c r="AG39" i="18" s="1"/>
  <c r="AF38" i="18"/>
  <c r="AC38" i="18"/>
  <c r="Z38" i="18"/>
  <c r="AG38" i="18" s="1"/>
  <c r="AF37" i="18"/>
  <c r="AC37" i="18"/>
  <c r="Z37" i="18"/>
  <c r="AG37" i="18" s="1"/>
  <c r="AF36" i="18"/>
  <c r="AC36" i="18"/>
  <c r="Z36" i="18"/>
  <c r="AG36" i="18" s="1"/>
  <c r="AF35" i="18"/>
  <c r="AC35" i="18"/>
  <c r="Z35" i="18"/>
  <c r="AG35" i="18" s="1"/>
  <c r="AF34" i="18"/>
  <c r="AC34" i="18"/>
  <c r="Z34" i="18"/>
  <c r="AG34" i="18" s="1"/>
  <c r="AF33" i="18"/>
  <c r="AC33" i="18"/>
  <c r="Z33" i="18"/>
  <c r="AG33" i="18" s="1"/>
  <c r="AF32" i="18"/>
  <c r="AC32" i="18"/>
  <c r="Z32" i="18"/>
  <c r="AG32" i="18" s="1"/>
  <c r="AF31" i="18"/>
  <c r="AC31" i="18"/>
  <c r="Z31" i="18"/>
  <c r="AG31" i="18" s="1"/>
  <c r="AF30" i="18"/>
  <c r="AC30" i="18"/>
  <c r="Z30" i="18"/>
  <c r="AG30" i="18" s="1"/>
  <c r="AF29" i="18"/>
  <c r="AC29" i="18"/>
  <c r="Z29" i="18"/>
  <c r="AG29" i="18" s="1"/>
  <c r="AF28" i="18"/>
  <c r="AC28" i="18"/>
  <c r="Z28" i="18"/>
  <c r="AG28" i="18" s="1"/>
  <c r="AF27" i="18"/>
  <c r="AC27" i="18"/>
  <c r="Z27" i="18"/>
  <c r="AG27" i="18" s="1"/>
  <c r="AF26" i="18"/>
  <c r="AC26" i="18"/>
  <c r="Z26" i="18"/>
  <c r="AG26" i="18" s="1"/>
  <c r="U19" i="111"/>
  <c r="U17" i="111"/>
  <c r="AP39" i="17"/>
  <c r="AP38" i="17"/>
  <c r="AP37" i="17"/>
  <c r="AP36" i="17"/>
  <c r="AP35" i="17"/>
  <c r="AP34" i="17"/>
  <c r="AP33" i="17"/>
  <c r="AP32" i="17"/>
  <c r="AP31" i="17"/>
  <c r="AP30" i="17"/>
  <c r="AP29" i="17"/>
  <c r="AP28" i="17"/>
  <c r="AP27" i="17"/>
  <c r="AP26" i="17"/>
  <c r="AP25" i="17"/>
  <c r="AP24" i="17"/>
  <c r="AP23" i="17"/>
  <c r="AP22" i="17"/>
  <c r="AP21" i="17"/>
  <c r="AP20" i="17"/>
  <c r="AP19" i="17"/>
  <c r="AP18" i="17"/>
  <c r="AP17" i="17"/>
  <c r="AP16" i="17"/>
  <c r="AP15" i="17"/>
  <c r="AP14" i="17"/>
  <c r="AP13" i="17"/>
  <c r="AP12" i="17"/>
  <c r="AP11" i="17"/>
  <c r="AP10" i="17"/>
  <c r="AP9" i="17"/>
  <c r="AP8" i="17"/>
  <c r="AP7" i="17"/>
  <c r="AP6" i="17"/>
  <c r="AP5" i="17"/>
  <c r="AF45" i="16"/>
  <c r="Z45" i="16"/>
  <c r="AG45" i="16" s="1"/>
  <c r="AF43" i="16"/>
  <c r="AC43" i="16"/>
  <c r="Z43" i="16"/>
  <c r="AF42" i="16"/>
  <c r="AC42" i="16"/>
  <c r="Z42" i="16"/>
  <c r="AG42" i="16" s="1"/>
  <c r="AF41" i="16"/>
  <c r="AC41" i="16"/>
  <c r="Z41" i="16"/>
  <c r="AF40" i="16"/>
  <c r="AC40" i="16"/>
  <c r="Z40" i="16"/>
  <c r="AG40" i="16" s="1"/>
  <c r="AF39" i="16"/>
  <c r="AC39" i="16"/>
  <c r="Z39" i="16"/>
  <c r="AF38" i="16"/>
  <c r="AC38" i="16"/>
  <c r="Z38" i="16"/>
  <c r="AF37" i="16"/>
  <c r="AC37" i="16"/>
  <c r="Z37" i="16"/>
  <c r="AF36" i="16"/>
  <c r="AC36" i="16"/>
  <c r="Z36" i="16"/>
  <c r="AF35" i="16"/>
  <c r="AC35" i="16"/>
  <c r="Z35" i="16"/>
  <c r="AF34" i="16"/>
  <c r="AC34" i="16"/>
  <c r="Z34" i="16"/>
  <c r="AF33" i="16"/>
  <c r="AC33" i="16"/>
  <c r="Z33" i="16"/>
  <c r="AF32" i="16"/>
  <c r="AC32" i="16"/>
  <c r="Z32" i="16"/>
  <c r="AF31" i="16"/>
  <c r="AC31" i="16"/>
  <c r="Z31" i="16"/>
  <c r="AG31" i="16" s="1"/>
  <c r="AF30" i="16"/>
  <c r="AC30" i="16"/>
  <c r="Z30" i="16"/>
  <c r="AF28" i="16"/>
  <c r="AC28" i="16"/>
  <c r="Z28" i="16"/>
  <c r="AF27" i="16"/>
  <c r="AC27" i="16"/>
  <c r="Z27" i="16"/>
  <c r="AF26" i="16"/>
  <c r="AC26" i="16"/>
  <c r="Z26" i="16"/>
  <c r="AF25" i="16"/>
  <c r="AC25" i="16"/>
  <c r="Z25" i="16"/>
  <c r="AF24" i="16"/>
  <c r="AC24" i="16"/>
  <c r="Z24" i="16"/>
  <c r="AF22" i="16"/>
  <c r="AC22" i="16"/>
  <c r="AF21" i="16"/>
  <c r="AC21" i="16"/>
  <c r="Z21" i="16"/>
  <c r="AG21" i="16" s="1"/>
  <c r="AF20" i="16"/>
  <c r="AC20" i="16"/>
  <c r="Z20" i="16"/>
  <c r="AF19" i="16"/>
  <c r="AC19" i="16"/>
  <c r="Z19" i="16"/>
  <c r="AF18" i="16"/>
  <c r="AC18" i="16"/>
  <c r="Z18" i="16"/>
  <c r="AG18" i="16" s="1"/>
  <c r="AF17" i="16"/>
  <c r="AC17" i="16"/>
  <c r="Z17" i="16"/>
  <c r="AF16" i="16"/>
  <c r="AC16" i="16"/>
  <c r="AF15" i="16"/>
  <c r="AC15" i="16"/>
  <c r="Z15" i="16"/>
  <c r="AF14" i="16"/>
  <c r="AC14" i="16"/>
  <c r="Z14" i="16"/>
  <c r="AF13" i="16"/>
  <c r="AC13" i="16"/>
  <c r="Z13" i="16"/>
  <c r="AF12" i="16"/>
  <c r="AC12" i="16"/>
  <c r="Z12" i="16"/>
  <c r="AF11" i="16"/>
  <c r="AC11" i="16"/>
  <c r="Z11" i="16"/>
  <c r="AF10" i="16"/>
  <c r="AC10" i="16"/>
  <c r="Z10" i="16"/>
  <c r="AF9" i="16"/>
  <c r="AC9" i="16"/>
  <c r="Z9" i="16"/>
  <c r="AF8" i="16"/>
  <c r="AC8" i="16"/>
  <c r="Z8" i="16"/>
  <c r="AG8" i="16" s="1"/>
  <c r="N3" i="16"/>
  <c r="C3" i="16"/>
  <c r="AP42" i="15"/>
  <c r="AP40" i="15"/>
  <c r="AP39" i="15"/>
  <c r="AP38" i="15"/>
  <c r="AP37" i="15"/>
  <c r="AP36" i="15"/>
  <c r="AP35" i="15"/>
  <c r="AP34" i="15"/>
  <c r="AP33" i="15"/>
  <c r="AP32" i="15"/>
  <c r="AP31" i="15"/>
  <c r="AP30" i="15"/>
  <c r="AP29" i="15"/>
  <c r="AP28" i="15"/>
  <c r="AP27" i="15"/>
  <c r="AP25" i="15"/>
  <c r="AP24" i="15"/>
  <c r="AP23" i="15"/>
  <c r="AP22" i="15"/>
  <c r="AP21" i="15"/>
  <c r="AP19" i="15"/>
  <c r="AP18" i="15"/>
  <c r="AP17" i="15"/>
  <c r="AP16" i="15"/>
  <c r="AP15" i="15"/>
  <c r="AP14" i="15"/>
  <c r="AP13" i="15"/>
  <c r="AP12" i="15"/>
  <c r="AP11" i="15"/>
  <c r="AP10" i="15"/>
  <c r="AP9" i="15"/>
  <c r="AP8" i="15"/>
  <c r="AP7" i="15"/>
  <c r="AP6" i="15"/>
  <c r="AP5" i="15"/>
  <c r="AF45" i="14"/>
  <c r="B45" i="109"/>
  <c r="AC43" i="14"/>
  <c r="Z43" i="14"/>
  <c r="B44" i="109"/>
  <c r="AF42" i="14"/>
  <c r="AC42" i="14"/>
  <c r="Z42" i="14"/>
  <c r="B43" i="109"/>
  <c r="AF41" i="14"/>
  <c r="AC41" i="14"/>
  <c r="Z41" i="14"/>
  <c r="B42" i="109"/>
  <c r="AF40" i="14"/>
  <c r="AC40" i="14"/>
  <c r="Z40" i="14"/>
  <c r="B41" i="109"/>
  <c r="AF39" i="14"/>
  <c r="AC39" i="14"/>
  <c r="Z39" i="14"/>
  <c r="B40" i="109"/>
  <c r="AF38" i="14"/>
  <c r="AC38" i="14"/>
  <c r="Z38" i="14"/>
  <c r="B39" i="109"/>
  <c r="AF37" i="14"/>
  <c r="AC37" i="14"/>
  <c r="Z37" i="14"/>
  <c r="B38" i="109"/>
  <c r="AF36" i="14"/>
  <c r="AC36" i="14"/>
  <c r="Z36" i="14"/>
  <c r="B37" i="109"/>
  <c r="AF35" i="14"/>
  <c r="AC35" i="14"/>
  <c r="Z35" i="14"/>
  <c r="B36" i="109"/>
  <c r="AF33" i="14"/>
  <c r="AC33" i="14"/>
  <c r="Z33" i="14"/>
  <c r="B35" i="109"/>
  <c r="AF32" i="14"/>
  <c r="AC32" i="14"/>
  <c r="Z32" i="14"/>
  <c r="B34" i="109"/>
  <c r="AF31" i="14"/>
  <c r="AC31" i="14"/>
  <c r="Z31" i="14"/>
  <c r="B33" i="109"/>
  <c r="AF30" i="14"/>
  <c r="AC30" i="14"/>
  <c r="Z30" i="14"/>
  <c r="B32" i="109"/>
  <c r="AF29" i="14"/>
  <c r="AC29" i="14"/>
  <c r="Z29" i="14"/>
  <c r="B31" i="109"/>
  <c r="AF28" i="14"/>
  <c r="AC28" i="14"/>
  <c r="Z28" i="14"/>
  <c r="B30" i="109"/>
  <c r="AF27" i="14"/>
  <c r="AC27" i="14"/>
  <c r="Z27" i="14"/>
  <c r="B29" i="109"/>
  <c r="AF26" i="14"/>
  <c r="AC26" i="14"/>
  <c r="Z26" i="14"/>
  <c r="B28" i="109"/>
  <c r="AF25" i="14"/>
  <c r="AC25" i="14"/>
  <c r="Z25" i="14"/>
  <c r="B27" i="109"/>
  <c r="AF24" i="14"/>
  <c r="AC24" i="14"/>
  <c r="Z24" i="14"/>
  <c r="B26" i="109"/>
  <c r="AF23" i="14"/>
  <c r="AC23" i="14"/>
  <c r="Z23" i="14"/>
  <c r="B25" i="109"/>
  <c r="AF22" i="14"/>
  <c r="AC22" i="14"/>
  <c r="Z22" i="14"/>
  <c r="B24" i="109"/>
  <c r="AF21" i="14"/>
  <c r="AC21" i="14"/>
  <c r="Z21" i="14"/>
  <c r="B23" i="109"/>
  <c r="AF20" i="14"/>
  <c r="AC20" i="14"/>
  <c r="Z20" i="14"/>
  <c r="B22" i="109"/>
  <c r="AF19" i="14"/>
  <c r="AC19" i="14"/>
  <c r="Z19" i="14"/>
  <c r="B21" i="109"/>
  <c r="AF18" i="14"/>
  <c r="AC18" i="14"/>
  <c r="Z18" i="14"/>
  <c r="B20" i="109"/>
  <c r="AF17" i="14"/>
  <c r="AC17" i="14"/>
  <c r="Z17" i="14"/>
  <c r="B19" i="109"/>
  <c r="AF16" i="14"/>
  <c r="AC16" i="14"/>
  <c r="Z16" i="14"/>
  <c r="B18" i="109"/>
  <c r="AF15" i="14"/>
  <c r="AC15" i="14"/>
  <c r="Z15" i="14"/>
  <c r="B17" i="109"/>
  <c r="AF14" i="14"/>
  <c r="AC14" i="14"/>
  <c r="Z14" i="14"/>
  <c r="B16" i="109"/>
  <c r="AF13" i="14"/>
  <c r="AC13" i="14"/>
  <c r="Z13" i="14"/>
  <c r="D15" i="109" s="1"/>
  <c r="H15" i="109" s="1"/>
  <c r="U15" i="109" s="1"/>
  <c r="B15" i="109"/>
  <c r="AF12" i="14"/>
  <c r="AC12" i="14"/>
  <c r="Z12" i="14"/>
  <c r="B14" i="109"/>
  <c r="AF11" i="14"/>
  <c r="AC11" i="14"/>
  <c r="Z11" i="14"/>
  <c r="B13" i="109"/>
  <c r="AF10" i="14"/>
  <c r="AC10" i="14"/>
  <c r="Z10" i="14"/>
  <c r="B12" i="109"/>
  <c r="AF9" i="14"/>
  <c r="AC9" i="14"/>
  <c r="Z9" i="14"/>
  <c r="B11" i="109"/>
  <c r="N3" i="14"/>
  <c r="AP42" i="13"/>
  <c r="AP40" i="13"/>
  <c r="AP39" i="13"/>
  <c r="AP38" i="13"/>
  <c r="AP37" i="13"/>
  <c r="AP36" i="13"/>
  <c r="AP35" i="13"/>
  <c r="AP34" i="13"/>
  <c r="AP33" i="13"/>
  <c r="AP32" i="13"/>
  <c r="AP30" i="13"/>
  <c r="AP29" i="13"/>
  <c r="AP28" i="13"/>
  <c r="AP27" i="13"/>
  <c r="AP26" i="13"/>
  <c r="AP25" i="13"/>
  <c r="AP24" i="13"/>
  <c r="AP23" i="13"/>
  <c r="AP22" i="13"/>
  <c r="AP21" i="13"/>
  <c r="AP20" i="13"/>
  <c r="AP19" i="13"/>
  <c r="AP18" i="13"/>
  <c r="AP17" i="13"/>
  <c r="AP16" i="13"/>
  <c r="AP15" i="13"/>
  <c r="AP14" i="13"/>
  <c r="AP13" i="13"/>
  <c r="AP12" i="13"/>
  <c r="AP11" i="13"/>
  <c r="AP10" i="13"/>
  <c r="AP9" i="13"/>
  <c r="AP8" i="13"/>
  <c r="AP7" i="13"/>
  <c r="AP6" i="13"/>
  <c r="AF42" i="12"/>
  <c r="AC42" i="12"/>
  <c r="Z42" i="12"/>
  <c r="AF41" i="12"/>
  <c r="AC41" i="12"/>
  <c r="Z41" i="12"/>
  <c r="AF40" i="12"/>
  <c r="AC40" i="12"/>
  <c r="Z40" i="12"/>
  <c r="AF39" i="12"/>
  <c r="AC39" i="12"/>
  <c r="Z39" i="12"/>
  <c r="AF38" i="12"/>
  <c r="AC38" i="12"/>
  <c r="Z38" i="12"/>
  <c r="AF37" i="12"/>
  <c r="AC37" i="12"/>
  <c r="Z37" i="12"/>
  <c r="AF36" i="12"/>
  <c r="AC36" i="12"/>
  <c r="Z36" i="12"/>
  <c r="AF35" i="12"/>
  <c r="AC35" i="12"/>
  <c r="Z35" i="12"/>
  <c r="AF34" i="12"/>
  <c r="AC34" i="12"/>
  <c r="Z34" i="12"/>
  <c r="AF33" i="12"/>
  <c r="AC33" i="12"/>
  <c r="Z33" i="12"/>
  <c r="AF32" i="12"/>
  <c r="AC32" i="12"/>
  <c r="Z32" i="12"/>
  <c r="AF31" i="12"/>
  <c r="AC31" i="12"/>
  <c r="Z31" i="12"/>
  <c r="AF30" i="12"/>
  <c r="AC30" i="12"/>
  <c r="Z30" i="12"/>
  <c r="AF29" i="12"/>
  <c r="AC29" i="12"/>
  <c r="Z29" i="12"/>
  <c r="AF28" i="12"/>
  <c r="Z28" i="12"/>
  <c r="AF27" i="12"/>
  <c r="Z27" i="12"/>
  <c r="AF26" i="12"/>
  <c r="Z26" i="12"/>
  <c r="AF25" i="12"/>
  <c r="Z25" i="12"/>
  <c r="AF24" i="12"/>
  <c r="AC24" i="12"/>
  <c r="Z24" i="12"/>
  <c r="AF23" i="12"/>
  <c r="AC23" i="12"/>
  <c r="Z23" i="12"/>
  <c r="AF22" i="12"/>
  <c r="AC22" i="12"/>
  <c r="Z22" i="12"/>
  <c r="AF21" i="12"/>
  <c r="AC21" i="12"/>
  <c r="Z21" i="12"/>
  <c r="AF20" i="12"/>
  <c r="AC20" i="12"/>
  <c r="Z20" i="12"/>
  <c r="AF19" i="12"/>
  <c r="AC19" i="12"/>
  <c r="Z19" i="12"/>
  <c r="AF18" i="12"/>
  <c r="AC18" i="12"/>
  <c r="Z18" i="12"/>
  <c r="AF17" i="12"/>
  <c r="AC17" i="12"/>
  <c r="Z17" i="12"/>
  <c r="AF16" i="12"/>
  <c r="AC16" i="12"/>
  <c r="Z16" i="12"/>
  <c r="AF15" i="12"/>
  <c r="AC15" i="12"/>
  <c r="Z15" i="12"/>
  <c r="AF14" i="12"/>
  <c r="AC14" i="12"/>
  <c r="Z14" i="12"/>
  <c r="AF13" i="12"/>
  <c r="AC13" i="12"/>
  <c r="Z13" i="12"/>
  <c r="AF12" i="12"/>
  <c r="AC12" i="12"/>
  <c r="Z12" i="12"/>
  <c r="AF11" i="12"/>
  <c r="AC11" i="12"/>
  <c r="Z11" i="12"/>
  <c r="AF10" i="12"/>
  <c r="AC10" i="12"/>
  <c r="Z10" i="12"/>
  <c r="AF9" i="12"/>
  <c r="AC9" i="12"/>
  <c r="Z9" i="12"/>
  <c r="AF8" i="12"/>
  <c r="AC8" i="12"/>
  <c r="Z8" i="12"/>
  <c r="N3" i="12"/>
  <c r="AP39" i="11"/>
  <c r="AP38" i="11"/>
  <c r="AP37" i="11"/>
  <c r="AP36" i="11"/>
  <c r="AP35" i="11"/>
  <c r="AP34" i="11"/>
  <c r="AP33" i="11"/>
  <c r="AP32" i="11"/>
  <c r="AP31" i="11"/>
  <c r="AP30" i="11"/>
  <c r="AP29" i="11"/>
  <c r="AP28" i="11"/>
  <c r="AP27" i="11"/>
  <c r="AP26" i="11"/>
  <c r="AP25" i="11"/>
  <c r="AP24" i="11"/>
  <c r="AP23" i="11"/>
  <c r="AP22" i="11"/>
  <c r="AP21" i="11"/>
  <c r="AP20" i="11"/>
  <c r="AP19" i="11"/>
  <c r="AP18" i="11"/>
  <c r="AP17" i="11"/>
  <c r="AP16" i="11"/>
  <c r="AP15" i="11"/>
  <c r="AP14" i="11"/>
  <c r="AP13" i="11"/>
  <c r="AP12" i="11"/>
  <c r="AP11" i="11"/>
  <c r="AP10" i="11"/>
  <c r="AP9" i="11"/>
  <c r="AP8" i="11"/>
  <c r="AP7" i="11"/>
  <c r="AP6" i="11"/>
  <c r="AP5" i="11"/>
  <c r="AF42" i="10"/>
  <c r="AC42" i="10"/>
  <c r="Z42" i="10"/>
  <c r="AF41" i="10"/>
  <c r="AC41" i="10"/>
  <c r="Z41" i="10"/>
  <c r="AF40" i="10"/>
  <c r="AC40" i="10"/>
  <c r="Z40" i="10"/>
  <c r="AG40" i="10" s="1"/>
  <c r="AF39" i="10"/>
  <c r="AC39" i="10"/>
  <c r="Z39" i="10"/>
  <c r="AF38" i="10"/>
  <c r="AC38" i="10"/>
  <c r="Z38" i="10"/>
  <c r="AF37" i="10"/>
  <c r="AC37" i="10"/>
  <c r="Z37" i="10"/>
  <c r="AF36" i="10"/>
  <c r="AC36" i="10"/>
  <c r="Z36" i="10"/>
  <c r="AF35" i="10"/>
  <c r="AC35" i="10"/>
  <c r="Z35" i="10"/>
  <c r="AF34" i="10"/>
  <c r="AC34" i="10"/>
  <c r="Z34" i="10"/>
  <c r="AG34" i="10" s="1"/>
  <c r="AF33" i="10"/>
  <c r="AC33" i="10"/>
  <c r="Z33" i="10"/>
  <c r="AF32" i="10"/>
  <c r="AC32" i="10"/>
  <c r="Z32" i="10"/>
  <c r="AF31" i="10"/>
  <c r="AC31" i="10"/>
  <c r="Z31" i="10"/>
  <c r="AF30" i="10"/>
  <c r="AC30" i="10"/>
  <c r="Z30" i="10"/>
  <c r="AF29" i="10"/>
  <c r="AC29" i="10"/>
  <c r="Z29" i="10"/>
  <c r="AF28" i="10"/>
  <c r="AC28" i="10"/>
  <c r="Z28" i="10"/>
  <c r="AF27" i="10"/>
  <c r="AC27" i="10"/>
  <c r="Z27" i="10"/>
  <c r="AF26" i="10"/>
  <c r="AC26" i="10"/>
  <c r="Z26" i="10"/>
  <c r="AG26" i="10" s="1"/>
  <c r="AF25" i="10"/>
  <c r="AC25" i="10"/>
  <c r="Z25" i="10"/>
  <c r="AF24" i="10"/>
  <c r="AC24" i="10"/>
  <c r="Z24" i="10"/>
  <c r="D27" i="107" s="1"/>
  <c r="H27" i="107" s="1"/>
  <c r="AF23" i="10"/>
  <c r="AC23" i="10"/>
  <c r="Z23" i="10"/>
  <c r="D26" i="107" s="1"/>
  <c r="H26" i="107" s="1"/>
  <c r="AF22" i="10"/>
  <c r="AC22" i="10"/>
  <c r="Z22" i="10"/>
  <c r="AF21" i="10"/>
  <c r="AC21" i="10"/>
  <c r="Z21" i="10"/>
  <c r="AF20" i="10"/>
  <c r="AC20" i="10"/>
  <c r="Z20" i="10"/>
  <c r="AF19" i="10"/>
  <c r="AC19" i="10"/>
  <c r="Z19" i="10"/>
  <c r="AG19" i="10" s="1"/>
  <c r="AF18" i="10"/>
  <c r="AC18" i="10"/>
  <c r="Z18" i="10"/>
  <c r="AG18" i="10" s="1"/>
  <c r="D21" i="107" s="1"/>
  <c r="H21" i="107" s="1"/>
  <c r="AC17" i="10"/>
  <c r="Z17" i="10"/>
  <c r="AG17" i="10" s="1"/>
  <c r="AF16" i="10"/>
  <c r="AC16" i="10"/>
  <c r="Z16" i="10"/>
  <c r="AG16" i="10" s="1"/>
  <c r="AF15" i="10"/>
  <c r="AG15" i="10" s="1"/>
  <c r="AC15" i="10"/>
  <c r="Z15" i="10"/>
  <c r="AF14" i="10"/>
  <c r="AC14" i="10"/>
  <c r="Z14" i="10"/>
  <c r="AF13" i="10"/>
  <c r="AC13" i="10"/>
  <c r="Z13" i="10"/>
  <c r="AG13" i="10" s="1"/>
  <c r="AF12" i="10"/>
  <c r="AC12" i="10"/>
  <c r="Z12" i="10"/>
  <c r="AF11" i="10"/>
  <c r="AC11" i="10"/>
  <c r="Z11" i="10"/>
  <c r="AF10" i="10"/>
  <c r="AC10" i="10"/>
  <c r="Z10" i="10"/>
  <c r="AG10" i="10" s="1"/>
  <c r="AF9" i="10"/>
  <c r="AC9" i="10"/>
  <c r="Z9" i="10"/>
  <c r="AF8" i="10"/>
  <c r="AC8" i="10"/>
  <c r="Z8" i="10"/>
  <c r="N3" i="10"/>
  <c r="AP39" i="9"/>
  <c r="AP38" i="9"/>
  <c r="AP37" i="9"/>
  <c r="AP36" i="9"/>
  <c r="AP35" i="9"/>
  <c r="AP34" i="9"/>
  <c r="AP33" i="9"/>
  <c r="AP32" i="9"/>
  <c r="AP31" i="9"/>
  <c r="AP30" i="9"/>
  <c r="AP29" i="9"/>
  <c r="AP28" i="9"/>
  <c r="AP27" i="9"/>
  <c r="AP26" i="9"/>
  <c r="L32" i="104" s="1"/>
  <c r="AP25" i="9"/>
  <c r="L31" i="104" s="1"/>
  <c r="L30" i="104"/>
  <c r="AP23" i="9"/>
  <c r="L29" i="104" s="1"/>
  <c r="AP22" i="9"/>
  <c r="L28" i="104" s="1"/>
  <c r="AP21" i="9"/>
  <c r="L27" i="104" s="1"/>
  <c r="AP20" i="9"/>
  <c r="L26" i="104" s="1"/>
  <c r="AP19" i="9"/>
  <c r="L25" i="104" s="1"/>
  <c r="AP18" i="9"/>
  <c r="L24" i="104" s="1"/>
  <c r="AP17" i="9"/>
  <c r="L23" i="104" s="1"/>
  <c r="AP16" i="9"/>
  <c r="L22" i="104" s="1"/>
  <c r="AP15" i="9"/>
  <c r="L21" i="104" s="1"/>
  <c r="AP14" i="9"/>
  <c r="L20" i="104" s="1"/>
  <c r="AP13" i="9"/>
  <c r="L19" i="104" s="1"/>
  <c r="AP12" i="9"/>
  <c r="L18" i="104" s="1"/>
  <c r="AP11" i="9"/>
  <c r="L17" i="104" s="1"/>
  <c r="AP10" i="9"/>
  <c r="L16" i="104" s="1"/>
  <c r="AP9" i="9"/>
  <c r="L15" i="104" s="1"/>
  <c r="AP8" i="9"/>
  <c r="L14" i="104" s="1"/>
  <c r="AP7" i="9"/>
  <c r="L13" i="104" s="1"/>
  <c r="AP6" i="9"/>
  <c r="L12" i="104" s="1"/>
  <c r="AP5" i="9"/>
  <c r="L11" i="104" s="1"/>
  <c r="AF42" i="8"/>
  <c r="AC42" i="8"/>
  <c r="Z42" i="8"/>
  <c r="B45" i="106"/>
  <c r="AF41" i="8"/>
  <c r="AC41" i="8"/>
  <c r="Z41" i="8"/>
  <c r="B44" i="106"/>
  <c r="AF40" i="8"/>
  <c r="AC40" i="8"/>
  <c r="Z40" i="8"/>
  <c r="B43" i="106"/>
  <c r="AF39" i="8"/>
  <c r="AC39" i="8"/>
  <c r="Z39" i="8"/>
  <c r="B42" i="106"/>
  <c r="AF38" i="8"/>
  <c r="AC38" i="8"/>
  <c r="Z38" i="8"/>
  <c r="B41" i="106"/>
  <c r="AF37" i="8"/>
  <c r="AC37" i="8"/>
  <c r="Z37" i="8"/>
  <c r="B40" i="106"/>
  <c r="AF36" i="8"/>
  <c r="AC36" i="8"/>
  <c r="Z36" i="8"/>
  <c r="B39" i="106"/>
  <c r="AF35" i="8"/>
  <c r="AC35" i="8"/>
  <c r="Z35" i="8"/>
  <c r="B38" i="106"/>
  <c r="AF34" i="8"/>
  <c r="AC34" i="8"/>
  <c r="Z34" i="8"/>
  <c r="B37" i="106"/>
  <c r="AF33" i="8"/>
  <c r="AC33" i="8"/>
  <c r="Z33" i="8"/>
  <c r="B36" i="106"/>
  <c r="AF32" i="8"/>
  <c r="AC32" i="8"/>
  <c r="Z32" i="8"/>
  <c r="B35" i="106"/>
  <c r="AF31" i="8"/>
  <c r="AC31" i="8"/>
  <c r="Z31" i="8"/>
  <c r="B34" i="106"/>
  <c r="AF30" i="8"/>
  <c r="AC30" i="8"/>
  <c r="Z30" i="8"/>
  <c r="B33" i="106"/>
  <c r="AF29" i="8"/>
  <c r="AC29" i="8"/>
  <c r="Z29" i="8"/>
  <c r="B32" i="106"/>
  <c r="AF28" i="8"/>
  <c r="AC28" i="8"/>
  <c r="Z28" i="8"/>
  <c r="B31" i="106"/>
  <c r="AF27" i="8"/>
  <c r="AC27" i="8"/>
  <c r="Z27" i="8"/>
  <c r="B30" i="106"/>
  <c r="AF26" i="8"/>
  <c r="AC26" i="8"/>
  <c r="Z26" i="8"/>
  <c r="B29" i="106"/>
  <c r="AF25" i="8"/>
  <c r="AC25" i="8"/>
  <c r="Z25" i="8"/>
  <c r="B28" i="106"/>
  <c r="AF24" i="8"/>
  <c r="AC24" i="8"/>
  <c r="Z24" i="8"/>
  <c r="B27" i="106"/>
  <c r="AF23" i="8"/>
  <c r="AC23" i="8"/>
  <c r="Z23" i="8"/>
  <c r="B26" i="106"/>
  <c r="AF22" i="8"/>
  <c r="AC22" i="8"/>
  <c r="Z22" i="8"/>
  <c r="B25" i="106"/>
  <c r="AF21" i="8"/>
  <c r="AC21" i="8"/>
  <c r="Z21" i="8"/>
  <c r="B24" i="106"/>
  <c r="AF20" i="8"/>
  <c r="AC20" i="8"/>
  <c r="Z20" i="8"/>
  <c r="B23" i="106"/>
  <c r="AF19" i="8"/>
  <c r="AC19" i="8"/>
  <c r="Z19" i="8"/>
  <c r="B22" i="106"/>
  <c r="AF18" i="8"/>
  <c r="AC18" i="8"/>
  <c r="Z18" i="8"/>
  <c r="B21" i="106"/>
  <c r="AF17" i="8"/>
  <c r="AC17" i="8"/>
  <c r="Z17" i="8"/>
  <c r="B20" i="106"/>
  <c r="AF16" i="8"/>
  <c r="AC16" i="8"/>
  <c r="Z16" i="8"/>
  <c r="B19" i="106"/>
  <c r="AF15" i="8"/>
  <c r="AC15" i="8"/>
  <c r="Z15" i="8"/>
  <c r="B18" i="106"/>
  <c r="AF14" i="8"/>
  <c r="AC14" i="8"/>
  <c r="Z14" i="8"/>
  <c r="B17" i="106"/>
  <c r="AF13" i="8"/>
  <c r="AC13" i="8"/>
  <c r="Z13" i="8"/>
  <c r="B16" i="106"/>
  <c r="AF12" i="8"/>
  <c r="AC12" i="8"/>
  <c r="Z12" i="8"/>
  <c r="B15" i="106"/>
  <c r="AF11" i="8"/>
  <c r="AC11" i="8"/>
  <c r="Z11" i="8"/>
  <c r="B14" i="106"/>
  <c r="AF10" i="8"/>
  <c r="AC10" i="8"/>
  <c r="Z10" i="8"/>
  <c r="B13" i="106"/>
  <c r="AF9" i="8"/>
  <c r="AC9" i="8"/>
  <c r="Z9" i="8"/>
  <c r="B12" i="106"/>
  <c r="AF8" i="8"/>
  <c r="AC8" i="8"/>
  <c r="Z8" i="8"/>
  <c r="B8" i="8"/>
  <c r="B11" i="106" s="1"/>
  <c r="N3" i="8"/>
  <c r="C3" i="8"/>
  <c r="AP39" i="7"/>
  <c r="AP38" i="7"/>
  <c r="AP37" i="7"/>
  <c r="AP36" i="7"/>
  <c r="AP35" i="7"/>
  <c r="AP34" i="7"/>
  <c r="AP33" i="7"/>
  <c r="AP32" i="7"/>
  <c r="AP31" i="7"/>
  <c r="AP30" i="7"/>
  <c r="AP29" i="7"/>
  <c r="AP28" i="7"/>
  <c r="AP27" i="7"/>
  <c r="AP26" i="7"/>
  <c r="AP25" i="7"/>
  <c r="AP24" i="7"/>
  <c r="AP23" i="7"/>
  <c r="AP22" i="7"/>
  <c r="AP21" i="7"/>
  <c r="AP20" i="7"/>
  <c r="AP19" i="7"/>
  <c r="AP18" i="7"/>
  <c r="AP17" i="7"/>
  <c r="AP16" i="7"/>
  <c r="AP15" i="7"/>
  <c r="AP14" i="7"/>
  <c r="AP13" i="7"/>
  <c r="AP12" i="7"/>
  <c r="AP11" i="7"/>
  <c r="AP10" i="7"/>
  <c r="AP9" i="7"/>
  <c r="AP8" i="7"/>
  <c r="AP7" i="7"/>
  <c r="AP6" i="7"/>
  <c r="AP5" i="7"/>
  <c r="Z42" i="6"/>
  <c r="AG42" i="6" s="1"/>
  <c r="AF41" i="6"/>
  <c r="AC41" i="6"/>
  <c r="Z41" i="6"/>
  <c r="AF40" i="6"/>
  <c r="AC40" i="6"/>
  <c r="Z40" i="6"/>
  <c r="AF39" i="6"/>
  <c r="AC39" i="6"/>
  <c r="Z39" i="6"/>
  <c r="AF38" i="6"/>
  <c r="AC38" i="6"/>
  <c r="Z38" i="6"/>
  <c r="AF37" i="6"/>
  <c r="AC37" i="6"/>
  <c r="Z37" i="6"/>
  <c r="AF36" i="6"/>
  <c r="AC36" i="6"/>
  <c r="Z36" i="6"/>
  <c r="AF35" i="6"/>
  <c r="AC35" i="6"/>
  <c r="Z35" i="6"/>
  <c r="AF34" i="6"/>
  <c r="AC34" i="6"/>
  <c r="Z34" i="6"/>
  <c r="AF33" i="6"/>
  <c r="AC33" i="6"/>
  <c r="Z33" i="6"/>
  <c r="AF32" i="6"/>
  <c r="AC32" i="6"/>
  <c r="Z32" i="6"/>
  <c r="AF31" i="6"/>
  <c r="AC31" i="6"/>
  <c r="Z31" i="6"/>
  <c r="AF30" i="6"/>
  <c r="AC30" i="6"/>
  <c r="Z30" i="6"/>
  <c r="AF29" i="6"/>
  <c r="AC29" i="6"/>
  <c r="Z29" i="6"/>
  <c r="AF28" i="6"/>
  <c r="AC28" i="6"/>
  <c r="Z28" i="6"/>
  <c r="AF27" i="6"/>
  <c r="AC27" i="6"/>
  <c r="Z27" i="6"/>
  <c r="AF26" i="6"/>
  <c r="AC26" i="6"/>
  <c r="Z26" i="6"/>
  <c r="AF25" i="6"/>
  <c r="AC25" i="6"/>
  <c r="Z25" i="6"/>
  <c r="AF24" i="6"/>
  <c r="AC24" i="6"/>
  <c r="Z24" i="6"/>
  <c r="AF23" i="6"/>
  <c r="AC23" i="6"/>
  <c r="Z23" i="6"/>
  <c r="AF22" i="6"/>
  <c r="AC22" i="6"/>
  <c r="Z22" i="6"/>
  <c r="AF21" i="6"/>
  <c r="AC21" i="6"/>
  <c r="Z21" i="6"/>
  <c r="AF20" i="6"/>
  <c r="AC20" i="6"/>
  <c r="Z20" i="6"/>
  <c r="AF19" i="6"/>
  <c r="AC19" i="6"/>
  <c r="Z19" i="6"/>
  <c r="AF18" i="6"/>
  <c r="AC18" i="6"/>
  <c r="Z18" i="6"/>
  <c r="AF17" i="6"/>
  <c r="AC17" i="6"/>
  <c r="Z17" i="6"/>
  <c r="AF16" i="6"/>
  <c r="AC16" i="6"/>
  <c r="Z16" i="6"/>
  <c r="AF15" i="6"/>
  <c r="AC15" i="6"/>
  <c r="Z15" i="6"/>
  <c r="AF14" i="6"/>
  <c r="AC14" i="6"/>
  <c r="Z14" i="6"/>
  <c r="AF13" i="6"/>
  <c r="AC13" i="6"/>
  <c r="Z13" i="6"/>
  <c r="AF12" i="6"/>
  <c r="AC12" i="6"/>
  <c r="Z12" i="6"/>
  <c r="AF11" i="6"/>
  <c r="AC11" i="6"/>
  <c r="Z11" i="6"/>
  <c r="AF10" i="6"/>
  <c r="AC10" i="6"/>
  <c r="Z10" i="6"/>
  <c r="AF9" i="6"/>
  <c r="AC9" i="6"/>
  <c r="Z9" i="6"/>
  <c r="AF8" i="6"/>
  <c r="AC8" i="6"/>
  <c r="Z8" i="6"/>
  <c r="N3" i="6"/>
  <c r="C3" i="6"/>
  <c r="AP39" i="5"/>
  <c r="AP38" i="5"/>
  <c r="AP37" i="5"/>
  <c r="AP36" i="5"/>
  <c r="AP35" i="5"/>
  <c r="AP34" i="5"/>
  <c r="AP33" i="5"/>
  <c r="AP32" i="5"/>
  <c r="AP31" i="5"/>
  <c r="AP30" i="5"/>
  <c r="AP29" i="5"/>
  <c r="AP28" i="5"/>
  <c r="AP27" i="5"/>
  <c r="AP26" i="5"/>
  <c r="AP25" i="5"/>
  <c r="AP24" i="5"/>
  <c r="AP23" i="5"/>
  <c r="AP22" i="5"/>
  <c r="AP21" i="5"/>
  <c r="AP20" i="5"/>
  <c r="AP19" i="5"/>
  <c r="AP18" i="5"/>
  <c r="AP17" i="5"/>
  <c r="AP16" i="5"/>
  <c r="AP15" i="5"/>
  <c r="AP14" i="5"/>
  <c r="AP13" i="5"/>
  <c r="AP12" i="5"/>
  <c r="AP11" i="5"/>
  <c r="AP10" i="5"/>
  <c r="AP9" i="5"/>
  <c r="AP8" i="5"/>
  <c r="AP7" i="5"/>
  <c r="AP6" i="5"/>
  <c r="AP5" i="5"/>
  <c r="Z41" i="4"/>
  <c r="AG41" i="4" s="1"/>
  <c r="AF40" i="4"/>
  <c r="AC40" i="4"/>
  <c r="Z40" i="4"/>
  <c r="AF39" i="4"/>
  <c r="AC39" i="4"/>
  <c r="Z39" i="4"/>
  <c r="AF38" i="4"/>
  <c r="AC38" i="4"/>
  <c r="Z38" i="4"/>
  <c r="AF37" i="4"/>
  <c r="AC37" i="4"/>
  <c r="Z37" i="4"/>
  <c r="AF36" i="4"/>
  <c r="AC36" i="4"/>
  <c r="Z36" i="4"/>
  <c r="AF35" i="4"/>
  <c r="AC35" i="4"/>
  <c r="Z35" i="4"/>
  <c r="AF34" i="4"/>
  <c r="AC34" i="4"/>
  <c r="Z34" i="4"/>
  <c r="AF33" i="4"/>
  <c r="AC33" i="4"/>
  <c r="Z33" i="4"/>
  <c r="AF32" i="4"/>
  <c r="AC32" i="4"/>
  <c r="Z32" i="4"/>
  <c r="AF31" i="4"/>
  <c r="AC31" i="4"/>
  <c r="Z31" i="4"/>
  <c r="AF30" i="4"/>
  <c r="AC30" i="4"/>
  <c r="Z30" i="4"/>
  <c r="AF29" i="4"/>
  <c r="AC29" i="4"/>
  <c r="Z29" i="4"/>
  <c r="AF28" i="4"/>
  <c r="AC28" i="4"/>
  <c r="Z28" i="4"/>
  <c r="AF27" i="4"/>
  <c r="AC27" i="4"/>
  <c r="Z27" i="4"/>
  <c r="AF26" i="4"/>
  <c r="AC26" i="4"/>
  <c r="Z26" i="4"/>
  <c r="AF25" i="4"/>
  <c r="AC25" i="4"/>
  <c r="Z25" i="4"/>
  <c r="AF24" i="4"/>
  <c r="AC24" i="4"/>
  <c r="Z24" i="4"/>
  <c r="AC23" i="4"/>
  <c r="Z23" i="4"/>
  <c r="AF22" i="4"/>
  <c r="AC22" i="4"/>
  <c r="Z22" i="4"/>
  <c r="AF21" i="4"/>
  <c r="AC21" i="4"/>
  <c r="Z21" i="4"/>
  <c r="AF20" i="4"/>
  <c r="AC20" i="4"/>
  <c r="AF19" i="4"/>
  <c r="AC19" i="4"/>
  <c r="Z19" i="4"/>
  <c r="AF18" i="4"/>
  <c r="AC18" i="4"/>
  <c r="Z18" i="4"/>
  <c r="AF17" i="4"/>
  <c r="AC17" i="4"/>
  <c r="Z17" i="4"/>
  <c r="AF16" i="4"/>
  <c r="AC16" i="4"/>
  <c r="AF15" i="4"/>
  <c r="AC15" i="4"/>
  <c r="AC14" i="4"/>
  <c r="AF13" i="4"/>
  <c r="AC13" i="4"/>
  <c r="AF12" i="4"/>
  <c r="AC12" i="4"/>
  <c r="Z12" i="4"/>
  <c r="AF11" i="4"/>
  <c r="AC11" i="4"/>
  <c r="Z11" i="4"/>
  <c r="AF10" i="4"/>
  <c r="AC10" i="4"/>
  <c r="Z10" i="4"/>
  <c r="AG10" i="4" s="1"/>
  <c r="AF9" i="4"/>
  <c r="AC9" i="4"/>
  <c r="Z9" i="4"/>
  <c r="AF8" i="4"/>
  <c r="AC8" i="4"/>
  <c r="Z8" i="4"/>
  <c r="N3" i="4"/>
  <c r="AP39" i="3"/>
  <c r="L45" i="103" s="1"/>
  <c r="AP38" i="3"/>
  <c r="AP37" i="3"/>
  <c r="AP36" i="3"/>
  <c r="AP35" i="3"/>
  <c r="AP34" i="3"/>
  <c r="AP33" i="3"/>
  <c r="AP32" i="3"/>
  <c r="AP31" i="3"/>
  <c r="AP30" i="3"/>
  <c r="AP29" i="3"/>
  <c r="AP28" i="3"/>
  <c r="AP27" i="3"/>
  <c r="AP26" i="3"/>
  <c r="AP25" i="3"/>
  <c r="AP24" i="3"/>
  <c r="AP23" i="3"/>
  <c r="AP22" i="3"/>
  <c r="AP21" i="3"/>
  <c r="AP20" i="3"/>
  <c r="AP19" i="3"/>
  <c r="L25" i="103" s="1"/>
  <c r="L24" i="103"/>
  <c r="AP17" i="3"/>
  <c r="L23" i="103" s="1"/>
  <c r="AP16" i="3"/>
  <c r="AP15" i="3"/>
  <c r="AP14" i="3"/>
  <c r="L20" i="103" s="1"/>
  <c r="AP13" i="3"/>
  <c r="L19" i="103" s="1"/>
  <c r="AP12" i="3"/>
  <c r="L18" i="103" s="1"/>
  <c r="AP11" i="3"/>
  <c r="L17" i="103" s="1"/>
  <c r="AP10" i="3"/>
  <c r="AP9" i="3"/>
  <c r="L15" i="103" s="1"/>
  <c r="AP8" i="3"/>
  <c r="L14" i="103" s="1"/>
  <c r="AP7" i="3"/>
  <c r="L13" i="103" s="1"/>
  <c r="AP6" i="3"/>
  <c r="L12" i="103" s="1"/>
  <c r="AP5" i="3"/>
  <c r="L11" i="103" s="1"/>
  <c r="B8" i="2"/>
  <c r="AG33" i="14" l="1"/>
  <c r="AG15" i="14"/>
  <c r="AG16" i="14"/>
  <c r="D44" i="104"/>
  <c r="Z44" i="104" s="1"/>
  <c r="AA44" i="104" s="1"/>
  <c r="H44" i="104"/>
  <c r="D13" i="104"/>
  <c r="H13" i="104"/>
  <c r="AG21" i="34"/>
  <c r="AG22" i="34"/>
  <c r="AG18" i="34"/>
  <c r="AG14" i="34"/>
  <c r="AG10" i="34"/>
  <c r="AG20" i="34"/>
  <c r="AG11" i="30"/>
  <c r="AG15" i="4"/>
  <c r="AG43" i="16"/>
  <c r="AG13" i="16"/>
  <c r="AG25" i="16"/>
  <c r="D27" i="110" s="1"/>
  <c r="AG22" i="16"/>
  <c r="D25" i="110" s="1"/>
  <c r="H25" i="110" s="1"/>
  <c r="U25" i="110" s="1"/>
  <c r="AG30" i="16"/>
  <c r="AG9" i="16"/>
  <c r="D12" i="110" s="1"/>
  <c r="H12" i="110" s="1"/>
  <c r="U12" i="110" s="1"/>
  <c r="AG12" i="16"/>
  <c r="AG24" i="16"/>
  <c r="D26" i="110" s="1"/>
  <c r="H26" i="110" s="1"/>
  <c r="U26" i="110" s="1"/>
  <c r="AG10" i="16"/>
  <c r="D13" i="110" s="1"/>
  <c r="H13" i="110" s="1"/>
  <c r="U13" i="110" s="1"/>
  <c r="AG39" i="16"/>
  <c r="D40" i="110" s="1"/>
  <c r="H40" i="110" s="1"/>
  <c r="U40" i="110" s="1"/>
  <c r="AG15" i="16"/>
  <c r="AG33" i="16"/>
  <c r="D34" i="110" s="1"/>
  <c r="H34" i="110" s="1"/>
  <c r="U34" i="110" s="1"/>
  <c r="AG26" i="16"/>
  <c r="D28" i="110" s="1"/>
  <c r="H28" i="110" s="1"/>
  <c r="U28" i="110" s="1"/>
  <c r="AG37" i="16"/>
  <c r="D38" i="110" s="1"/>
  <c r="H38" i="110" s="1"/>
  <c r="U38" i="110" s="1"/>
  <c r="AG32" i="16"/>
  <c r="AG27" i="16"/>
  <c r="D29" i="110" s="1"/>
  <c r="H29" i="110" s="1"/>
  <c r="U29" i="110" s="1"/>
  <c r="AG19" i="16"/>
  <c r="D22" i="108"/>
  <c r="H22" i="108" s="1"/>
  <c r="U22" i="108" s="1"/>
  <c r="D17" i="108"/>
  <c r="H17" i="108" s="1"/>
  <c r="U17" i="108" s="1"/>
  <c r="D29" i="108"/>
  <c r="H29" i="108" s="1"/>
  <c r="U29" i="108" s="1"/>
  <c r="AG35" i="12"/>
  <c r="D38" i="108" s="1"/>
  <c r="H38" i="108" s="1"/>
  <c r="U38" i="108" s="1"/>
  <c r="D41" i="108"/>
  <c r="H41" i="108" s="1"/>
  <c r="U41" i="108" s="1"/>
  <c r="D30" i="108"/>
  <c r="H30" i="108" s="1"/>
  <c r="U30" i="108" s="1"/>
  <c r="AG12" i="14"/>
  <c r="D14" i="109" s="1"/>
  <c r="H14" i="109" s="1"/>
  <c r="U14" i="109" s="1"/>
  <c r="AG18" i="12"/>
  <c r="AG14" i="14"/>
  <c r="D16" i="109" s="1"/>
  <c r="H16" i="109" s="1"/>
  <c r="U16" i="109" s="1"/>
  <c r="AG15" i="12"/>
  <c r="AG16" i="12"/>
  <c r="D19" i="108" s="1"/>
  <c r="H19" i="108" s="1"/>
  <c r="U19" i="108" s="1"/>
  <c r="AG19" i="14"/>
  <c r="D21" i="109" s="1"/>
  <c r="AG10" i="12"/>
  <c r="D13" i="108" s="1"/>
  <c r="H13" i="108" s="1"/>
  <c r="AG17" i="14"/>
  <c r="AG20" i="14"/>
  <c r="D22" i="109" s="1"/>
  <c r="H22" i="109" s="1"/>
  <c r="U22" i="109" s="1"/>
  <c r="AG40" i="12"/>
  <c r="D43" i="108" s="1"/>
  <c r="H43" i="108" s="1"/>
  <c r="U43" i="108" s="1"/>
  <c r="AG35" i="14"/>
  <c r="D36" i="109" s="1"/>
  <c r="H36" i="109" s="1"/>
  <c r="U36" i="109" s="1"/>
  <c r="D20" i="109"/>
  <c r="H20" i="109" s="1"/>
  <c r="U20" i="109" s="1"/>
  <c r="AG34" i="12"/>
  <c r="D37" i="108" s="1"/>
  <c r="H37" i="108" s="1"/>
  <c r="U37" i="108" s="1"/>
  <c r="AG45" i="14"/>
  <c r="D45" i="109" s="1"/>
  <c r="AG11" i="14"/>
  <c r="D13" i="109" s="1"/>
  <c r="AG24" i="12"/>
  <c r="D27" i="108" s="1"/>
  <c r="H27" i="108" s="1"/>
  <c r="U27" i="108" s="1"/>
  <c r="AG36" i="12"/>
  <c r="D39" i="108" s="1"/>
  <c r="H39" i="108" s="1"/>
  <c r="U39" i="108" s="1"/>
  <c r="AG43" i="14"/>
  <c r="D44" i="109" s="1"/>
  <c r="AG25" i="12"/>
  <c r="D28" i="108" s="1"/>
  <c r="H28" i="108" s="1"/>
  <c r="U28" i="108" s="1"/>
  <c r="AG29" i="12"/>
  <c r="D32" i="108" s="1"/>
  <c r="H32" i="108" s="1"/>
  <c r="U32" i="108" s="1"/>
  <c r="AG42" i="14"/>
  <c r="AG39" i="12"/>
  <c r="D42" i="108" s="1"/>
  <c r="H42" i="108" s="1"/>
  <c r="U42" i="108" s="1"/>
  <c r="AG21" i="14"/>
  <c r="AG33" i="12"/>
  <c r="D36" i="108" s="1"/>
  <c r="H36" i="108" s="1"/>
  <c r="U36" i="108" s="1"/>
  <c r="AG36" i="14"/>
  <c r="D37" i="109" s="1"/>
  <c r="AG12" i="12"/>
  <c r="D15" i="108" s="1"/>
  <c r="H15" i="108" s="1"/>
  <c r="AG31" i="14"/>
  <c r="D33" i="109" s="1"/>
  <c r="H33" i="109" s="1"/>
  <c r="U33" i="109" s="1"/>
  <c r="AG25" i="14"/>
  <c r="D27" i="109" s="1"/>
  <c r="Z15" i="109"/>
  <c r="AA15" i="109" s="1"/>
  <c r="AG31" i="12"/>
  <c r="D34" i="108" s="1"/>
  <c r="H34" i="108" s="1"/>
  <c r="U34" i="108" s="1"/>
  <c r="AG37" i="12"/>
  <c r="D40" i="108" s="1"/>
  <c r="H40" i="108" s="1"/>
  <c r="U40" i="108" s="1"/>
  <c r="AG32" i="12"/>
  <c r="D35" i="108" s="1"/>
  <c r="H35" i="108" s="1"/>
  <c r="U35" i="108" s="1"/>
  <c r="AG9" i="12"/>
  <c r="D12" i="108" s="1"/>
  <c r="H12" i="108" s="1"/>
  <c r="AG40" i="14"/>
  <c r="D41" i="109" s="1"/>
  <c r="H41" i="109" s="1"/>
  <c r="U41" i="109" s="1"/>
  <c r="AG42" i="12"/>
  <c r="D45" i="108" s="1"/>
  <c r="AG32" i="14"/>
  <c r="AG21" i="12"/>
  <c r="D24" i="108" s="1"/>
  <c r="H24" i="108" s="1"/>
  <c r="U24" i="108" s="1"/>
  <c r="AG39" i="14"/>
  <c r="D40" i="109" s="1"/>
  <c r="AG30" i="12"/>
  <c r="D33" i="108" s="1"/>
  <c r="H33" i="108" s="1"/>
  <c r="U33" i="108" s="1"/>
  <c r="AG8" i="12"/>
  <c r="AG41" i="14"/>
  <c r="D42" i="109" s="1"/>
  <c r="AG38" i="14"/>
  <c r="D39" i="109" s="1"/>
  <c r="AG26" i="14"/>
  <c r="D28" i="109" s="1"/>
  <c r="AG23" i="12"/>
  <c r="D26" i="108" s="1"/>
  <c r="H26" i="108" s="1"/>
  <c r="U26" i="108" s="1"/>
  <c r="AG22" i="12"/>
  <c r="D25" i="108" s="1"/>
  <c r="H25" i="108" s="1"/>
  <c r="U25" i="108" s="1"/>
  <c r="AG41" i="12"/>
  <c r="D44" i="108" s="1"/>
  <c r="H44" i="108" s="1"/>
  <c r="U44" i="108" s="1"/>
  <c r="AG13" i="12"/>
  <c r="D16" i="108" s="1"/>
  <c r="H16" i="108" s="1"/>
  <c r="U16" i="108" s="1"/>
  <c r="AG39" i="10"/>
  <c r="D42" i="107" s="1"/>
  <c r="H42" i="107" s="1"/>
  <c r="AG38" i="10"/>
  <c r="D41" i="107" s="1"/>
  <c r="H41" i="107" s="1"/>
  <c r="AG36" i="10"/>
  <c r="D39" i="107" s="1"/>
  <c r="H39" i="107" s="1"/>
  <c r="D20" i="107"/>
  <c r="H20" i="107" s="1"/>
  <c r="D18" i="107"/>
  <c r="H18" i="107" s="1"/>
  <c r="AG12" i="10"/>
  <c r="D15" i="107" s="1"/>
  <c r="H15" i="107" s="1"/>
  <c r="D16" i="107"/>
  <c r="H16" i="107" s="1"/>
  <c r="AG31" i="10"/>
  <c r="D34" i="107" s="1"/>
  <c r="H34" i="107" s="1"/>
  <c r="AG32" i="10"/>
  <c r="D35" i="107" s="1"/>
  <c r="H35" i="107" s="1"/>
  <c r="AG25" i="10"/>
  <c r="D28" i="107" s="1"/>
  <c r="H28" i="107" s="1"/>
  <c r="AG20" i="10"/>
  <c r="AG21" i="10"/>
  <c r="AG22" i="10"/>
  <c r="AG9" i="10"/>
  <c r="D12" i="107" s="1"/>
  <c r="H12" i="107" s="1"/>
  <c r="AG33" i="10"/>
  <c r="D36" i="107" s="1"/>
  <c r="H36" i="107" s="1"/>
  <c r="AG27" i="10"/>
  <c r="D30" i="107" s="1"/>
  <c r="H30" i="107" s="1"/>
  <c r="AG35" i="10"/>
  <c r="AG37" i="10"/>
  <c r="AG29" i="10"/>
  <c r="D32" i="107" s="1"/>
  <c r="H32" i="107" s="1"/>
  <c r="AG19" i="4"/>
  <c r="AG22" i="4"/>
  <c r="AG30" i="4"/>
  <c r="AG10" i="6"/>
  <c r="D13" i="105" s="1"/>
  <c r="G13" i="105" s="1"/>
  <c r="D25" i="109"/>
  <c r="H25" i="109" s="1"/>
  <c r="U25" i="109" s="1"/>
  <c r="AG26" i="4"/>
  <c r="AG34" i="4"/>
  <c r="AG16" i="4"/>
  <c r="AG27" i="4"/>
  <c r="AG35" i="4"/>
  <c r="AG15" i="6"/>
  <c r="AG14" i="8"/>
  <c r="D17" i="106" s="1"/>
  <c r="Z17" i="106" s="1"/>
  <c r="AG24" i="8"/>
  <c r="D27" i="106" s="1"/>
  <c r="H27" i="106" s="1"/>
  <c r="AG32" i="8"/>
  <c r="D35" i="106" s="1"/>
  <c r="H35" i="106" s="1"/>
  <c r="AG38" i="8"/>
  <c r="D41" i="106" s="1"/>
  <c r="H41" i="106" s="1"/>
  <c r="AG42" i="8"/>
  <c r="D45" i="106" s="1"/>
  <c r="H45" i="106" s="1"/>
  <c r="D19" i="110"/>
  <c r="H19" i="110" s="1"/>
  <c r="U19" i="110" s="1"/>
  <c r="AG21" i="4"/>
  <c r="AG17" i="6"/>
  <c r="D20" i="105" s="1"/>
  <c r="D37" i="107"/>
  <c r="H37" i="107" s="1"/>
  <c r="D35" i="110"/>
  <c r="D43" i="110"/>
  <c r="AG18" i="4"/>
  <c r="AG29" i="4"/>
  <c r="AG12" i="4"/>
  <c r="AG24" i="4"/>
  <c r="AG32" i="4"/>
  <c r="AG40" i="4"/>
  <c r="AG28" i="6"/>
  <c r="D31" i="105" s="1"/>
  <c r="G31" i="105" s="1"/>
  <c r="D14" i="108"/>
  <c r="H14" i="108" s="1"/>
  <c r="D22" i="110"/>
  <c r="AG13" i="4"/>
  <c r="AG25" i="4"/>
  <c r="AG33" i="4"/>
  <c r="AG21" i="6"/>
  <c r="D24" i="105" s="1"/>
  <c r="G24" i="105" s="1"/>
  <c r="D25" i="107"/>
  <c r="H25" i="107" s="1"/>
  <c r="AG17" i="4"/>
  <c r="AG28" i="4"/>
  <c r="AG36" i="4"/>
  <c r="AG20" i="4"/>
  <c r="AG23" i="4"/>
  <c r="AG39" i="4"/>
  <c r="AG13" i="8"/>
  <c r="D16" i="106" s="1"/>
  <c r="Z16" i="106" s="1"/>
  <c r="AA16" i="106" s="1"/>
  <c r="D23" i="107"/>
  <c r="H23" i="107" s="1"/>
  <c r="D21" i="110"/>
  <c r="Z17" i="111"/>
  <c r="AA17" i="111" s="1"/>
  <c r="Z19" i="111"/>
  <c r="AA19" i="111" s="1"/>
  <c r="AG13" i="34"/>
  <c r="AG9" i="6"/>
  <c r="D12" i="105" s="1"/>
  <c r="G12" i="105" s="1"/>
  <c r="AG19" i="6"/>
  <c r="D22" i="105" s="1"/>
  <c r="G22" i="105" s="1"/>
  <c r="AG18" i="6"/>
  <c r="D21" i="105" s="1"/>
  <c r="G21" i="105" s="1"/>
  <c r="AG16" i="6"/>
  <c r="D19" i="105" s="1"/>
  <c r="G19" i="105" s="1"/>
  <c r="AG39" i="8"/>
  <c r="D42" i="106" s="1"/>
  <c r="H42" i="106" s="1"/>
  <c r="AG37" i="8"/>
  <c r="D40" i="106" s="1"/>
  <c r="H40" i="106" s="1"/>
  <c r="AG36" i="8"/>
  <c r="D39" i="106" s="1"/>
  <c r="H39" i="106" s="1"/>
  <c r="AG35" i="8"/>
  <c r="D38" i="106" s="1"/>
  <c r="H38" i="106" s="1"/>
  <c r="AG34" i="8"/>
  <c r="D37" i="106" s="1"/>
  <c r="H37" i="106" s="1"/>
  <c r="AG31" i="8"/>
  <c r="D34" i="106" s="1"/>
  <c r="H34" i="106" s="1"/>
  <c r="AG30" i="8"/>
  <c r="D33" i="106" s="1"/>
  <c r="H33" i="106" s="1"/>
  <c r="AG12" i="8"/>
  <c r="D15" i="106" s="1"/>
  <c r="AG11" i="8"/>
  <c r="D14" i="106" s="1"/>
  <c r="Z14" i="106" s="1"/>
  <c r="AG10" i="8"/>
  <c r="D13" i="106" s="1"/>
  <c r="Z13" i="106" s="1"/>
  <c r="AG40" i="8"/>
  <c r="D43" i="106" s="1"/>
  <c r="H43" i="106" s="1"/>
  <c r="U43" i="106" s="1"/>
  <c r="AG29" i="8"/>
  <c r="D32" i="106" s="1"/>
  <c r="H32" i="106" s="1"/>
  <c r="AG33" i="8"/>
  <c r="D36" i="106" s="1"/>
  <c r="H36" i="106" s="1"/>
  <c r="AG20" i="6"/>
  <c r="D23" i="105" s="1"/>
  <c r="G23" i="105" s="1"/>
  <c r="Z17" i="104"/>
  <c r="AA17" i="104" s="1"/>
  <c r="AA43" i="106"/>
  <c r="AA45" i="106"/>
  <c r="AA44" i="106"/>
  <c r="AG17" i="8"/>
  <c r="D20" i="106" s="1"/>
  <c r="H20" i="106" s="1"/>
  <c r="D44" i="106"/>
  <c r="H44" i="106" s="1"/>
  <c r="U44" i="106" s="1"/>
  <c r="AG27" i="8"/>
  <c r="D30" i="106" s="1"/>
  <c r="H30" i="106" s="1"/>
  <c r="AG15" i="8"/>
  <c r="D18" i="106" s="1"/>
  <c r="Z18" i="106" s="1"/>
  <c r="AG25" i="8"/>
  <c r="D28" i="106" s="1"/>
  <c r="H28" i="106" s="1"/>
  <c r="AG28" i="8"/>
  <c r="D31" i="106" s="1"/>
  <c r="H31" i="106" s="1"/>
  <c r="D18" i="108"/>
  <c r="H18" i="108" s="1"/>
  <c r="U18" i="108" s="1"/>
  <c r="D22" i="107"/>
  <c r="H22" i="107" s="1"/>
  <c r="D24" i="109"/>
  <c r="AG10" i="28"/>
  <c r="AG24" i="6"/>
  <c r="D27" i="105" s="1"/>
  <c r="G27" i="105" s="1"/>
  <c r="AG32" i="6"/>
  <c r="AG41" i="6"/>
  <c r="AG13" i="6"/>
  <c r="D16" i="105" s="1"/>
  <c r="G16" i="105" s="1"/>
  <c r="AG29" i="6"/>
  <c r="AG37" i="6"/>
  <c r="D15" i="105"/>
  <c r="G15" i="105" s="1"/>
  <c r="AG36" i="6"/>
  <c r="AG27" i="6"/>
  <c r="D30" i="105" s="1"/>
  <c r="G30" i="105" s="1"/>
  <c r="AG10" i="26"/>
  <c r="AG10" i="20"/>
  <c r="D17" i="110"/>
  <c r="D33" i="110"/>
  <c r="D41" i="110"/>
  <c r="D20" i="110"/>
  <c r="D36" i="110"/>
  <c r="D44" i="110"/>
  <c r="D31" i="110"/>
  <c r="D39" i="110"/>
  <c r="D15" i="110"/>
  <c r="D16" i="110"/>
  <c r="D32" i="110"/>
  <c r="D24" i="110"/>
  <c r="D31" i="109"/>
  <c r="D17" i="109"/>
  <c r="D21" i="108"/>
  <c r="H21" i="108" s="1"/>
  <c r="U21" i="108" s="1"/>
  <c r="D20" i="108"/>
  <c r="H20" i="108" s="1"/>
  <c r="U20" i="108" s="1"/>
  <c r="D13" i="107"/>
  <c r="H13" i="107" s="1"/>
  <c r="Z45" i="104"/>
  <c r="AA45" i="104" s="1"/>
  <c r="AG19" i="8"/>
  <c r="AG21" i="8"/>
  <c r="AG23" i="8"/>
  <c r="D26" i="106" s="1"/>
  <c r="H26" i="106" s="1"/>
  <c r="AG26" i="6"/>
  <c r="D29" i="105" s="1"/>
  <c r="G29" i="105" s="1"/>
  <c r="D17" i="105"/>
  <c r="G17" i="105" s="1"/>
  <c r="AG22" i="6"/>
  <c r="D25" i="105" s="1"/>
  <c r="G25" i="105" s="1"/>
  <c r="AG30" i="6"/>
  <c r="D18" i="105"/>
  <c r="G18" i="105" s="1"/>
  <c r="AG23" i="6"/>
  <c r="D26" i="105" s="1"/>
  <c r="G26" i="105" s="1"/>
  <c r="AG39" i="6"/>
  <c r="AG40" i="6"/>
  <c r="D14" i="105"/>
  <c r="G14" i="105" s="1"/>
  <c r="AG35" i="6"/>
  <c r="AG38" i="6"/>
  <c r="D28" i="105"/>
  <c r="G28" i="105" s="1"/>
  <c r="AG33" i="6"/>
  <c r="D23" i="110"/>
  <c r="D18" i="110"/>
  <c r="D14" i="110"/>
  <c r="D38" i="109"/>
  <c r="D30" i="109"/>
  <c r="D35" i="109"/>
  <c r="D19" i="109"/>
  <c r="D31" i="108"/>
  <c r="H31" i="108" s="1"/>
  <c r="U31" i="108" s="1"/>
  <c r="D23" i="108"/>
  <c r="H23" i="108" s="1"/>
  <c r="U23" i="108" s="1"/>
  <c r="D29" i="107"/>
  <c r="H29" i="107" s="1"/>
  <c r="D38" i="107"/>
  <c r="H38" i="107" s="1"/>
  <c r="D40" i="107"/>
  <c r="H40" i="107" s="1"/>
  <c r="D11" i="107"/>
  <c r="H11" i="107" s="1"/>
  <c r="D19" i="107"/>
  <c r="H19" i="107" s="1"/>
  <c r="D24" i="107"/>
  <c r="H24" i="107" s="1"/>
  <c r="D17" i="107"/>
  <c r="H17" i="107" s="1"/>
  <c r="D34" i="109"/>
  <c r="AG16" i="8"/>
  <c r="D19" i="106" s="1"/>
  <c r="Z19" i="106" s="1"/>
  <c r="AG18" i="8"/>
  <c r="D21" i="106" s="1"/>
  <c r="H21" i="106" s="1"/>
  <c r="D23" i="106"/>
  <c r="H23" i="106" s="1"/>
  <c r="AG22" i="8"/>
  <c r="D25" i="106" s="1"/>
  <c r="H25" i="106" s="1"/>
  <c r="AG26" i="8"/>
  <c r="D29" i="106" s="1"/>
  <c r="H29" i="106" s="1"/>
  <c r="D11" i="110"/>
  <c r="H11" i="110" s="1"/>
  <c r="D18" i="109"/>
  <c r="D32" i="109"/>
  <c r="R32" i="104"/>
  <c r="R14" i="103"/>
  <c r="R13" i="103"/>
  <c r="R12" i="103"/>
  <c r="R23" i="104"/>
  <c r="R30" i="104"/>
  <c r="R28" i="104"/>
  <c r="R26" i="104"/>
  <c r="R24" i="104"/>
  <c r="R22" i="104"/>
  <c r="R16" i="104"/>
  <c r="R14" i="104"/>
  <c r="R20" i="104"/>
  <c r="R18" i="104"/>
  <c r="R12" i="104"/>
  <c r="AG8" i="28"/>
  <c r="AG8" i="36"/>
  <c r="R19" i="104"/>
  <c r="R21" i="104"/>
  <c r="R25" i="104"/>
  <c r="D11" i="108"/>
  <c r="H11" i="108" s="1"/>
  <c r="F43" i="129"/>
  <c r="C23" i="106"/>
  <c r="Z23" i="106" s="1"/>
  <c r="C39" i="106"/>
  <c r="Z39" i="106" s="1"/>
  <c r="E35" i="106"/>
  <c r="C28" i="107"/>
  <c r="Z28" i="107" s="1"/>
  <c r="AA28" i="107" s="1"/>
  <c r="I29" i="129"/>
  <c r="E25" i="107"/>
  <c r="E41" i="107"/>
  <c r="C27" i="106"/>
  <c r="Z27" i="106" s="1"/>
  <c r="E23" i="106"/>
  <c r="E39" i="106"/>
  <c r="C16" i="107"/>
  <c r="Z16" i="107" s="1"/>
  <c r="AA16" i="107" s="1"/>
  <c r="I17" i="129"/>
  <c r="C32" i="107"/>
  <c r="Z32" i="107" s="1"/>
  <c r="AA32" i="107" s="1"/>
  <c r="I33" i="129"/>
  <c r="E29" i="107"/>
  <c r="C42" i="108"/>
  <c r="Z42" i="108" s="1"/>
  <c r="AA42" i="108" s="1"/>
  <c r="G39" i="129"/>
  <c r="C31" i="106"/>
  <c r="Z31" i="106" s="1"/>
  <c r="E27" i="106"/>
  <c r="C20" i="107"/>
  <c r="Z20" i="107" s="1"/>
  <c r="AA20" i="107" s="1"/>
  <c r="I21" i="129"/>
  <c r="C36" i="107"/>
  <c r="Z36" i="107" s="1"/>
  <c r="AA36" i="107" s="1"/>
  <c r="I37" i="129"/>
  <c r="E17" i="107"/>
  <c r="E33" i="107"/>
  <c r="F39" i="129"/>
  <c r="C35" i="106"/>
  <c r="Z35" i="106" s="1"/>
  <c r="E31" i="106"/>
  <c r="C24" i="107"/>
  <c r="Z24" i="107" s="1"/>
  <c r="AA24" i="107" s="1"/>
  <c r="I25" i="129"/>
  <c r="C40" i="107"/>
  <c r="Z40" i="107" s="1"/>
  <c r="AA40" i="107" s="1"/>
  <c r="I41" i="129"/>
  <c r="E21" i="107"/>
  <c r="E37" i="107"/>
  <c r="F34" i="129"/>
  <c r="R11" i="104"/>
  <c r="R15" i="104"/>
  <c r="R27" i="104"/>
  <c r="R31" i="104"/>
  <c r="F36" i="129"/>
  <c r="D11" i="109"/>
  <c r="H11" i="109" s="1"/>
  <c r="D12" i="109"/>
  <c r="H12" i="109" s="1"/>
  <c r="U12" i="109" s="1"/>
  <c r="G15" i="129"/>
  <c r="Z15" i="105"/>
  <c r="AA15" i="105" s="1"/>
  <c r="G16" i="129"/>
  <c r="G17" i="129"/>
  <c r="G21" i="129"/>
  <c r="G22" i="129"/>
  <c r="G23" i="129"/>
  <c r="G24" i="129"/>
  <c r="Z24" i="105"/>
  <c r="AA24" i="105" s="1"/>
  <c r="G25" i="129"/>
  <c r="G28" i="129"/>
  <c r="G34" i="129"/>
  <c r="C24" i="106"/>
  <c r="Z24" i="106" s="1"/>
  <c r="C32" i="106"/>
  <c r="Z32" i="106" s="1"/>
  <c r="C40" i="106"/>
  <c r="Z40" i="106" s="1"/>
  <c r="AG8" i="22"/>
  <c r="E20" i="106"/>
  <c r="E28" i="106"/>
  <c r="E36" i="106"/>
  <c r="C17" i="107"/>
  <c r="Z17" i="107" s="1"/>
  <c r="AA17" i="107" s="1"/>
  <c r="I18" i="129"/>
  <c r="C25" i="107"/>
  <c r="Z25" i="107" s="1"/>
  <c r="AA25" i="107" s="1"/>
  <c r="I26" i="129"/>
  <c r="C33" i="107"/>
  <c r="Z33" i="107" s="1"/>
  <c r="AA33" i="107" s="1"/>
  <c r="I34" i="129"/>
  <c r="C41" i="107"/>
  <c r="Z41" i="107" s="1"/>
  <c r="AA41" i="107" s="1"/>
  <c r="I42" i="129"/>
  <c r="E22" i="107"/>
  <c r="E30" i="107"/>
  <c r="E38" i="107"/>
  <c r="Z35" i="108"/>
  <c r="AA35" i="108" s="1"/>
  <c r="E42" i="108"/>
  <c r="Y18" i="111"/>
  <c r="Y39" i="112"/>
  <c r="X39" i="112"/>
  <c r="Y23" i="112"/>
  <c r="X23" i="112"/>
  <c r="X40" i="112"/>
  <c r="Y40" i="112"/>
  <c r="Y32" i="112"/>
  <c r="X32" i="112"/>
  <c r="X24" i="112"/>
  <c r="Y24" i="112"/>
  <c r="Z11" i="112"/>
  <c r="AA11" i="112" s="1"/>
  <c r="X38" i="112"/>
  <c r="Y38" i="112"/>
  <c r="Y35" i="112"/>
  <c r="X35" i="112"/>
  <c r="X27" i="112"/>
  <c r="Y27" i="112"/>
  <c r="G41" i="129"/>
  <c r="C21" i="106"/>
  <c r="Z21" i="106" s="1"/>
  <c r="C26" i="106"/>
  <c r="Z26" i="106" s="1"/>
  <c r="C29" i="106"/>
  <c r="Z29" i="106" s="1"/>
  <c r="C34" i="106"/>
  <c r="Z34" i="106" s="1"/>
  <c r="C37" i="106"/>
  <c r="Z37" i="106" s="1"/>
  <c r="C42" i="106"/>
  <c r="Z42" i="106" s="1"/>
  <c r="E22" i="106"/>
  <c r="E25" i="106"/>
  <c r="E30" i="106"/>
  <c r="E33" i="106"/>
  <c r="E41" i="106"/>
  <c r="Z14" i="107"/>
  <c r="AA14" i="107" s="1"/>
  <c r="I15" i="129"/>
  <c r="C19" i="107"/>
  <c r="Z19" i="107" s="1"/>
  <c r="AA19" i="107" s="1"/>
  <c r="I20" i="129"/>
  <c r="C22" i="107"/>
  <c r="Z22" i="107" s="1"/>
  <c r="AA22" i="107" s="1"/>
  <c r="I23" i="129"/>
  <c r="C27" i="107"/>
  <c r="Z27" i="107" s="1"/>
  <c r="AA27" i="107" s="1"/>
  <c r="I28" i="129"/>
  <c r="C30" i="107"/>
  <c r="Z30" i="107" s="1"/>
  <c r="AA30" i="107" s="1"/>
  <c r="I31" i="129"/>
  <c r="C35" i="107"/>
  <c r="Z35" i="107" s="1"/>
  <c r="AA35" i="107" s="1"/>
  <c r="I36" i="129"/>
  <c r="C38" i="107"/>
  <c r="Z38" i="107" s="1"/>
  <c r="AA38" i="107" s="1"/>
  <c r="I39" i="129"/>
  <c r="E16" i="107"/>
  <c r="E19" i="107"/>
  <c r="E24" i="107"/>
  <c r="E27" i="107"/>
  <c r="E32" i="107"/>
  <c r="E35" i="107"/>
  <c r="E40" i="107"/>
  <c r="Z29" i="108"/>
  <c r="AA29" i="108" s="1"/>
  <c r="Z32" i="108"/>
  <c r="AA32" i="108" s="1"/>
  <c r="C40" i="108"/>
  <c r="Z40" i="108" s="1"/>
  <c r="AA40" i="108" s="1"/>
  <c r="Y33" i="112"/>
  <c r="X33" i="112"/>
  <c r="Z11" i="111"/>
  <c r="AA11" i="111" s="1"/>
  <c r="J21" i="101"/>
  <c r="G21" i="101"/>
  <c r="H21" i="101" s="1"/>
  <c r="D21" i="101"/>
  <c r="K22" i="101"/>
  <c r="L22" i="101" s="1"/>
  <c r="G22" i="101"/>
  <c r="H22" i="101" s="1"/>
  <c r="E22" i="101"/>
  <c r="F22" i="101" s="1"/>
  <c r="X34" i="112"/>
  <c r="Y34" i="112"/>
  <c r="Y28" i="112"/>
  <c r="X28" i="112"/>
  <c r="F33" i="129"/>
  <c r="F38" i="129"/>
  <c r="Z40" i="104"/>
  <c r="AA40" i="104" s="1"/>
  <c r="F41" i="129"/>
  <c r="R13" i="104"/>
  <c r="R17" i="104"/>
  <c r="R29" i="104"/>
  <c r="AG8" i="8"/>
  <c r="D11" i="106" s="1"/>
  <c r="H11" i="106" s="1"/>
  <c r="AG9" i="8"/>
  <c r="D12" i="106" s="1"/>
  <c r="Z12" i="106" s="1"/>
  <c r="F15" i="129"/>
  <c r="F16" i="129"/>
  <c r="F19" i="129"/>
  <c r="F21" i="129"/>
  <c r="F22" i="129"/>
  <c r="F23" i="129"/>
  <c r="F27" i="129"/>
  <c r="F28" i="129"/>
  <c r="F29" i="129"/>
  <c r="F31" i="129"/>
  <c r="F32" i="129"/>
  <c r="F40" i="129"/>
  <c r="G40" i="129"/>
  <c r="AG9" i="20"/>
  <c r="C20" i="106"/>
  <c r="Z20" i="106" s="1"/>
  <c r="C28" i="106"/>
  <c r="Z28" i="106" s="1"/>
  <c r="C36" i="106"/>
  <c r="Z36" i="106" s="1"/>
  <c r="E24" i="106"/>
  <c r="E32" i="106"/>
  <c r="E40" i="106"/>
  <c r="C21" i="107"/>
  <c r="Z21" i="107" s="1"/>
  <c r="AA21" i="107" s="1"/>
  <c r="I22" i="129"/>
  <c r="C29" i="107"/>
  <c r="Z29" i="107" s="1"/>
  <c r="AA29" i="107" s="1"/>
  <c r="I30" i="129"/>
  <c r="C37" i="107"/>
  <c r="Z37" i="107" s="1"/>
  <c r="AA37" i="107" s="1"/>
  <c r="I38" i="129"/>
  <c r="AG9" i="28"/>
  <c r="E18" i="107"/>
  <c r="E26" i="107"/>
  <c r="E34" i="107"/>
  <c r="E42" i="107"/>
  <c r="Z39" i="108"/>
  <c r="AA39" i="108" s="1"/>
  <c r="AG9" i="36"/>
  <c r="E41" i="108"/>
  <c r="X31" i="112"/>
  <c r="Y31" i="112"/>
  <c r="X37" i="112"/>
  <c r="Y37" i="112"/>
  <c r="X29" i="112"/>
  <c r="Y29" i="112"/>
  <c r="X30" i="112"/>
  <c r="Y30" i="112"/>
  <c r="AG8" i="6"/>
  <c r="D11" i="105" s="1"/>
  <c r="G11" i="105" s="1"/>
  <c r="Z41" i="104"/>
  <c r="AA41" i="104" s="1"/>
  <c r="F42" i="129"/>
  <c r="G37" i="129"/>
  <c r="G42" i="129"/>
  <c r="C22" i="106"/>
  <c r="Z22" i="106" s="1"/>
  <c r="C25" i="106"/>
  <c r="Z25" i="106" s="1"/>
  <c r="C30" i="106"/>
  <c r="Z30" i="106" s="1"/>
  <c r="C33" i="106"/>
  <c r="Z33" i="106" s="1"/>
  <c r="C38" i="106"/>
  <c r="Z38" i="106" s="1"/>
  <c r="C41" i="106"/>
  <c r="Z41" i="106" s="1"/>
  <c r="AG9" i="22"/>
  <c r="E21" i="106"/>
  <c r="E26" i="106"/>
  <c r="E29" i="106"/>
  <c r="E34" i="106"/>
  <c r="E37" i="106"/>
  <c r="E42" i="106"/>
  <c r="C15" i="107"/>
  <c r="Z15" i="107" s="1"/>
  <c r="AA15" i="107" s="1"/>
  <c r="I16" i="129"/>
  <c r="C18" i="107"/>
  <c r="Z18" i="107" s="1"/>
  <c r="AA18" i="107" s="1"/>
  <c r="I19" i="129"/>
  <c r="C23" i="107"/>
  <c r="Z23" i="107" s="1"/>
  <c r="AA23" i="107" s="1"/>
  <c r="I24" i="129"/>
  <c r="C26" i="107"/>
  <c r="Z26" i="107" s="1"/>
  <c r="AA26" i="107" s="1"/>
  <c r="I27" i="129"/>
  <c r="C31" i="107"/>
  <c r="Z31" i="107" s="1"/>
  <c r="AA31" i="107" s="1"/>
  <c r="I32" i="129"/>
  <c r="C34" i="107"/>
  <c r="Z34" i="107" s="1"/>
  <c r="AA34" i="107" s="1"/>
  <c r="I35" i="129"/>
  <c r="C39" i="107"/>
  <c r="Z39" i="107" s="1"/>
  <c r="AA39" i="107" s="1"/>
  <c r="I40" i="129"/>
  <c r="C42" i="107"/>
  <c r="Z42" i="107" s="1"/>
  <c r="AA42" i="107" s="1"/>
  <c r="I43" i="129"/>
  <c r="AG9" i="30"/>
  <c r="E15" i="107"/>
  <c r="E20" i="107"/>
  <c r="E23" i="107"/>
  <c r="E28" i="107"/>
  <c r="E31" i="107"/>
  <c r="E36" i="107"/>
  <c r="E39" i="107"/>
  <c r="C41" i="108"/>
  <c r="Z41" i="108" s="1"/>
  <c r="AA41" i="108" s="1"/>
  <c r="E40" i="108"/>
  <c r="Y41" i="112"/>
  <c r="X41" i="112"/>
  <c r="Y25" i="112"/>
  <c r="X25" i="112"/>
  <c r="Y24" i="111"/>
  <c r="Z12" i="110"/>
  <c r="AA12" i="110" s="1"/>
  <c r="J20" i="101"/>
  <c r="G20" i="101"/>
  <c r="H20" i="101" s="1"/>
  <c r="F20" i="101"/>
  <c r="D20" i="101"/>
  <c r="K20" i="101"/>
  <c r="L20" i="101" s="1"/>
  <c r="K13" i="129"/>
  <c r="X36" i="112"/>
  <c r="Y36" i="112"/>
  <c r="Y42" i="112"/>
  <c r="X42" i="112"/>
  <c r="Y26" i="112"/>
  <c r="X26" i="112"/>
  <c r="N3" i="2"/>
  <c r="AA45" i="103"/>
  <c r="AB45" i="103" s="1"/>
  <c r="AF8" i="2"/>
  <c r="AC8" i="2"/>
  <c r="Z8" i="2"/>
  <c r="AQ8" i="1"/>
  <c r="Q14" i="103" s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50" i="1"/>
  <c r="Z25" i="109" l="1"/>
  <c r="AA25" i="109" s="1"/>
  <c r="Z22" i="108"/>
  <c r="AA22" i="108" s="1"/>
  <c r="H45" i="108"/>
  <c r="Z45" i="108"/>
  <c r="AA45" i="108" s="1"/>
  <c r="Z28" i="108"/>
  <c r="AA28" i="108" s="1"/>
  <c r="Z26" i="110"/>
  <c r="AA26" i="110" s="1"/>
  <c r="Z16" i="109"/>
  <c r="AA16" i="109" s="1"/>
  <c r="Z33" i="109"/>
  <c r="AA33" i="109" s="1"/>
  <c r="D19" i="104"/>
  <c r="Z19" i="104" s="1"/>
  <c r="AA19" i="104" s="1"/>
  <c r="H19" i="104"/>
  <c r="H39" i="104"/>
  <c r="D39" i="104"/>
  <c r="Z39" i="104" s="1"/>
  <c r="AA39" i="104" s="1"/>
  <c r="D37" i="104"/>
  <c r="Z37" i="104" s="1"/>
  <c r="AA37" i="104" s="1"/>
  <c r="H37" i="104"/>
  <c r="D31" i="104"/>
  <c r="Z31" i="104" s="1"/>
  <c r="AA31" i="104" s="1"/>
  <c r="H31" i="104"/>
  <c r="U31" i="104" s="1"/>
  <c r="D29" i="104"/>
  <c r="Z29" i="104" s="1"/>
  <c r="AA29" i="104" s="1"/>
  <c r="H29" i="104"/>
  <c r="D20" i="104"/>
  <c r="Z20" i="104" s="1"/>
  <c r="AA20" i="104" s="1"/>
  <c r="H20" i="104"/>
  <c r="D23" i="104"/>
  <c r="H23" i="104"/>
  <c r="U23" i="104" s="1"/>
  <c r="H18" i="104"/>
  <c r="U18" i="104" s="1"/>
  <c r="D18" i="104"/>
  <c r="D35" i="104"/>
  <c r="Z35" i="104" s="1"/>
  <c r="AA35" i="104" s="1"/>
  <c r="H35" i="104"/>
  <c r="D33" i="104"/>
  <c r="H33" i="104"/>
  <c r="H16" i="104"/>
  <c r="D16" i="104"/>
  <c r="Z16" i="104" s="1"/>
  <c r="AA16" i="104" s="1"/>
  <c r="D42" i="104"/>
  <c r="Z42" i="104" s="1"/>
  <c r="AA42" i="104" s="1"/>
  <c r="H42" i="104"/>
  <c r="D36" i="104"/>
  <c r="Z36" i="104" s="1"/>
  <c r="AA36" i="104" s="1"/>
  <c r="H36" i="104"/>
  <c r="D27" i="104"/>
  <c r="H27" i="104"/>
  <c r="D24" i="104"/>
  <c r="H24" i="104"/>
  <c r="U24" i="104" s="1"/>
  <c r="D38" i="104"/>
  <c r="Z38" i="104" s="1"/>
  <c r="AA38" i="104" s="1"/>
  <c r="H38" i="104"/>
  <c r="H25" i="104"/>
  <c r="U25" i="104" s="1"/>
  <c r="D25" i="104"/>
  <c r="Z25" i="104" s="1"/>
  <c r="AA25" i="104" s="1"/>
  <c r="H32" i="104"/>
  <c r="U32" i="104" s="1"/>
  <c r="D32" i="104"/>
  <c r="Z32" i="104" s="1"/>
  <c r="AA32" i="104" s="1"/>
  <c r="D21" i="104"/>
  <c r="H21" i="104"/>
  <c r="D43" i="104"/>
  <c r="Z43" i="104" s="1"/>
  <c r="AA43" i="104" s="1"/>
  <c r="H43" i="104"/>
  <c r="H26" i="104"/>
  <c r="D26" i="104"/>
  <c r="Z26" i="104" s="1"/>
  <c r="AA26" i="104" s="1"/>
  <c r="D28" i="104"/>
  <c r="H28" i="104"/>
  <c r="D15" i="104"/>
  <c r="H15" i="104"/>
  <c r="D30" i="104"/>
  <c r="Z30" i="104" s="1"/>
  <c r="AA30" i="104" s="1"/>
  <c r="H30" i="104"/>
  <c r="U30" i="104" s="1"/>
  <c r="D22" i="104"/>
  <c r="H22" i="104"/>
  <c r="U22" i="104" s="1"/>
  <c r="X54" i="112"/>
  <c r="Z25" i="110"/>
  <c r="AA25" i="110" s="1"/>
  <c r="Z13" i="110"/>
  <c r="AA13" i="110" s="1"/>
  <c r="Z34" i="110"/>
  <c r="AA34" i="110" s="1"/>
  <c r="Z28" i="110"/>
  <c r="AA28" i="110" s="1"/>
  <c r="Z38" i="110"/>
  <c r="AA38" i="110" s="1"/>
  <c r="Z29" i="110"/>
  <c r="AA29" i="110" s="1"/>
  <c r="Z40" i="110"/>
  <c r="AA40" i="110" s="1"/>
  <c r="Z25" i="108"/>
  <c r="AA25" i="108" s="1"/>
  <c r="Z26" i="108"/>
  <c r="AA26" i="108" s="1"/>
  <c r="Z38" i="108"/>
  <c r="AA38" i="108" s="1"/>
  <c r="Z15" i="108"/>
  <c r="AA15" i="108" s="1"/>
  <c r="Z34" i="108"/>
  <c r="AA34" i="108" s="1"/>
  <c r="Z14" i="109"/>
  <c r="AA14" i="109" s="1"/>
  <c r="Z22" i="109"/>
  <c r="AA22" i="109" s="1"/>
  <c r="Z36" i="109"/>
  <c r="AA36" i="109" s="1"/>
  <c r="Z20" i="109"/>
  <c r="AA20" i="109" s="1"/>
  <c r="Z41" i="109"/>
  <c r="AA41" i="109" s="1"/>
  <c r="Z16" i="108"/>
  <c r="AA16" i="108" s="1"/>
  <c r="Z23" i="108"/>
  <c r="AA23" i="108" s="1"/>
  <c r="Z27" i="108"/>
  <c r="AA27" i="108" s="1"/>
  <c r="Z24" i="108"/>
  <c r="AA24" i="108" s="1"/>
  <c r="Z37" i="108"/>
  <c r="AA37" i="108" s="1"/>
  <c r="Z33" i="108"/>
  <c r="AA33" i="108" s="1"/>
  <c r="Z30" i="108"/>
  <c r="AA30" i="108" s="1"/>
  <c r="Z20" i="108"/>
  <c r="AA20" i="108" s="1"/>
  <c r="Z17" i="108"/>
  <c r="AA17" i="108" s="1"/>
  <c r="Z13" i="108"/>
  <c r="AA13" i="108" s="1"/>
  <c r="Z18" i="108"/>
  <c r="AA18" i="108" s="1"/>
  <c r="Z11" i="110"/>
  <c r="AA11" i="110" s="1"/>
  <c r="Z13" i="105"/>
  <c r="AA13" i="105" s="1"/>
  <c r="Z31" i="108"/>
  <c r="AA31" i="108" s="1"/>
  <c r="Z33" i="104"/>
  <c r="AA33" i="104" s="1"/>
  <c r="Z11" i="109"/>
  <c r="AA11" i="109" s="1"/>
  <c r="G20" i="105"/>
  <c r="Z20" i="105"/>
  <c r="AA20" i="105" s="1"/>
  <c r="Z36" i="108"/>
  <c r="AA36" i="108" s="1"/>
  <c r="Z19" i="110"/>
  <c r="AA19" i="110" s="1"/>
  <c r="Z19" i="108"/>
  <c r="AA19" i="108" s="1"/>
  <c r="H39" i="110"/>
  <c r="U39" i="110" s="1"/>
  <c r="Z39" i="110"/>
  <c r="AA39" i="110" s="1"/>
  <c r="Z13" i="112"/>
  <c r="AA13" i="112" s="1"/>
  <c r="Z14" i="108"/>
  <c r="AA14" i="108" s="1"/>
  <c r="H15" i="106"/>
  <c r="U15" i="106" s="1"/>
  <c r="Z15" i="106"/>
  <c r="AA15" i="106" s="1"/>
  <c r="H27" i="110"/>
  <c r="U27" i="110" s="1"/>
  <c r="Z27" i="110"/>
  <c r="AA27" i="110" s="1"/>
  <c r="H31" i="110"/>
  <c r="U31" i="110" s="1"/>
  <c r="Z31" i="110"/>
  <c r="AA31" i="110" s="1"/>
  <c r="H21" i="110"/>
  <c r="U21" i="110" s="1"/>
  <c r="Z21" i="110"/>
  <c r="AA21" i="110" s="1"/>
  <c r="H14" i="110"/>
  <c r="U14" i="110" s="1"/>
  <c r="Z14" i="110"/>
  <c r="AA14" i="110" s="1"/>
  <c r="H44" i="110"/>
  <c r="U44" i="110" s="1"/>
  <c r="Z44" i="110"/>
  <c r="AA44" i="110" s="1"/>
  <c r="Z23" i="104"/>
  <c r="AA23" i="104" s="1"/>
  <c r="H18" i="110"/>
  <c r="U18" i="110" s="1"/>
  <c r="Z18" i="110"/>
  <c r="AA18" i="110" s="1"/>
  <c r="H24" i="110"/>
  <c r="U24" i="110" s="1"/>
  <c r="Z24" i="110"/>
  <c r="AA24" i="110" s="1"/>
  <c r="H36" i="110"/>
  <c r="U36" i="110" s="1"/>
  <c r="Z36" i="110"/>
  <c r="AA36" i="110" s="1"/>
  <c r="H16" i="106"/>
  <c r="H23" i="110"/>
  <c r="U23" i="110" s="1"/>
  <c r="Z23" i="110"/>
  <c r="AA23" i="110" s="1"/>
  <c r="H20" i="110"/>
  <c r="U20" i="110" s="1"/>
  <c r="Z20" i="110"/>
  <c r="AA20" i="110" s="1"/>
  <c r="H32" i="110"/>
  <c r="U32" i="110" s="1"/>
  <c r="Z32" i="110"/>
  <c r="AA32" i="110" s="1"/>
  <c r="H41" i="110"/>
  <c r="U41" i="110" s="1"/>
  <c r="Z41" i="110"/>
  <c r="AA41" i="110" s="1"/>
  <c r="Z21" i="108"/>
  <c r="AA21" i="108" s="1"/>
  <c r="H22" i="110"/>
  <c r="U22" i="110" s="1"/>
  <c r="Z22" i="110"/>
  <c r="AA22" i="110" s="1"/>
  <c r="Z24" i="104"/>
  <c r="AA24" i="104" s="1"/>
  <c r="H16" i="110"/>
  <c r="U16" i="110" s="1"/>
  <c r="Z16" i="110"/>
  <c r="AA16" i="110" s="1"/>
  <c r="H33" i="110"/>
  <c r="U33" i="110" s="1"/>
  <c r="Z33" i="110"/>
  <c r="AA33" i="110" s="1"/>
  <c r="H43" i="110"/>
  <c r="U43" i="110" s="1"/>
  <c r="Z43" i="110"/>
  <c r="AA43" i="110" s="1"/>
  <c r="H15" i="110"/>
  <c r="U15" i="110" s="1"/>
  <c r="Z15" i="110"/>
  <c r="AA15" i="110" s="1"/>
  <c r="H17" i="110"/>
  <c r="U17" i="110" s="1"/>
  <c r="Z17" i="110"/>
  <c r="AA17" i="110" s="1"/>
  <c r="H35" i="110"/>
  <c r="U35" i="110" s="1"/>
  <c r="Z35" i="110"/>
  <c r="AA35" i="110" s="1"/>
  <c r="U21" i="111"/>
  <c r="Z21" i="111"/>
  <c r="AA21" i="111" s="1"/>
  <c r="U23" i="111"/>
  <c r="Z23" i="111"/>
  <c r="AA23" i="111" s="1"/>
  <c r="U20" i="111"/>
  <c r="Z20" i="111"/>
  <c r="AA20" i="111" s="1"/>
  <c r="U25" i="111"/>
  <c r="Z25" i="111"/>
  <c r="AA25" i="111" s="1"/>
  <c r="U22" i="111"/>
  <c r="Z22" i="111"/>
  <c r="AA22" i="111" s="1"/>
  <c r="U15" i="111"/>
  <c r="Z15" i="111"/>
  <c r="AA15" i="111" s="1"/>
  <c r="U14" i="111"/>
  <c r="Z14" i="111"/>
  <c r="AA14" i="111" s="1"/>
  <c r="U13" i="111"/>
  <c r="Z13" i="111"/>
  <c r="AA13" i="111" s="1"/>
  <c r="U16" i="111"/>
  <c r="Z16" i="111"/>
  <c r="AA16" i="111" s="1"/>
  <c r="Z27" i="105"/>
  <c r="AA27" i="105" s="1"/>
  <c r="Z22" i="104"/>
  <c r="AA22" i="104" s="1"/>
  <c r="D22" i="106"/>
  <c r="H22" i="106" s="1"/>
  <c r="U22" i="106" s="1"/>
  <c r="H17" i="106"/>
  <c r="U17" i="106" s="1"/>
  <c r="AA17" i="106"/>
  <c r="AA14" i="106"/>
  <c r="H14" i="106"/>
  <c r="U14" i="106" s="1"/>
  <c r="H12" i="106"/>
  <c r="AA12" i="106"/>
  <c r="H19" i="106"/>
  <c r="AA19" i="106"/>
  <c r="AA13" i="106"/>
  <c r="H13" i="106"/>
  <c r="D24" i="106"/>
  <c r="H24" i="106" s="1"/>
  <c r="U24" i="106" s="1"/>
  <c r="H18" i="106"/>
  <c r="U18" i="106" s="1"/>
  <c r="AA18" i="106"/>
  <c r="Z16" i="105"/>
  <c r="AA16" i="105" s="1"/>
  <c r="Z21" i="105"/>
  <c r="AA21" i="105" s="1"/>
  <c r="Z14" i="105"/>
  <c r="AA14" i="105" s="1"/>
  <c r="Z22" i="105"/>
  <c r="AA22" i="105" s="1"/>
  <c r="Z18" i="104"/>
  <c r="AA18" i="104" s="1"/>
  <c r="Z21" i="104"/>
  <c r="AA21" i="104" s="1"/>
  <c r="Z13" i="104"/>
  <c r="AA13" i="104" s="1"/>
  <c r="Z14" i="104"/>
  <c r="AA14" i="104" s="1"/>
  <c r="Z15" i="104"/>
  <c r="AA15" i="104" s="1"/>
  <c r="Z27" i="104"/>
  <c r="AA27" i="104" s="1"/>
  <c r="Z11" i="104"/>
  <c r="AA11" i="104" s="1"/>
  <c r="Z12" i="109"/>
  <c r="AA12" i="109" s="1"/>
  <c r="AA23" i="106"/>
  <c r="AA33" i="106"/>
  <c r="AA34" i="106"/>
  <c r="AA38" i="106"/>
  <c r="AA29" i="106"/>
  <c r="AA35" i="106"/>
  <c r="AA25" i="106"/>
  <c r="AA26" i="106"/>
  <c r="AA40" i="106"/>
  <c r="AA30" i="106"/>
  <c r="AA22" i="106"/>
  <c r="AA36" i="106"/>
  <c r="AA21" i="106"/>
  <c r="AA32" i="106"/>
  <c r="AA28" i="106"/>
  <c r="AA42" i="106"/>
  <c r="AA24" i="106"/>
  <c r="AA27" i="106"/>
  <c r="AA31" i="106"/>
  <c r="AA41" i="106"/>
  <c r="AA20" i="106"/>
  <c r="AA37" i="106"/>
  <c r="AA39" i="106"/>
  <c r="Z28" i="104"/>
  <c r="AA28" i="104" s="1"/>
  <c r="H40" i="109"/>
  <c r="U40" i="109" s="1"/>
  <c r="Z40" i="109"/>
  <c r="AA40" i="109" s="1"/>
  <c r="H34" i="109"/>
  <c r="U34" i="109" s="1"/>
  <c r="Z34" i="109"/>
  <c r="AA34" i="109" s="1"/>
  <c r="H28" i="109"/>
  <c r="U28" i="109" s="1"/>
  <c r="Z28" i="109"/>
  <c r="AA28" i="109" s="1"/>
  <c r="H19" i="109"/>
  <c r="U19" i="109" s="1"/>
  <c r="Z19" i="109"/>
  <c r="AA19" i="109" s="1"/>
  <c r="D43" i="109"/>
  <c r="H13" i="109"/>
  <c r="U13" i="109" s="1"/>
  <c r="Z13" i="109"/>
  <c r="AA13" i="109" s="1"/>
  <c r="H45" i="109"/>
  <c r="U45" i="109" s="1"/>
  <c r="Z45" i="109"/>
  <c r="AA45" i="109" s="1"/>
  <c r="Z23" i="105"/>
  <c r="AA23" i="105" s="1"/>
  <c r="D23" i="109"/>
  <c r="H32" i="109"/>
  <c r="U32" i="109" s="1"/>
  <c r="Z32" i="109"/>
  <c r="AA32" i="109" s="1"/>
  <c r="H42" i="109"/>
  <c r="U42" i="109" s="1"/>
  <c r="Z42" i="109"/>
  <c r="AA42" i="109" s="1"/>
  <c r="H27" i="109"/>
  <c r="U27" i="109" s="1"/>
  <c r="Z27" i="109"/>
  <c r="AA27" i="109" s="1"/>
  <c r="H18" i="109"/>
  <c r="U18" i="109" s="1"/>
  <c r="Z18" i="109"/>
  <c r="AA18" i="109" s="1"/>
  <c r="H17" i="109"/>
  <c r="U17" i="109" s="1"/>
  <c r="Z17" i="109"/>
  <c r="AA17" i="109" s="1"/>
  <c r="H21" i="109"/>
  <c r="U21" i="109" s="1"/>
  <c r="Z21" i="109"/>
  <c r="AA21" i="109" s="1"/>
  <c r="H39" i="109"/>
  <c r="U39" i="109" s="1"/>
  <c r="Z39" i="109"/>
  <c r="AA39" i="109" s="1"/>
  <c r="H37" i="109"/>
  <c r="U37" i="109" s="1"/>
  <c r="Z37" i="109"/>
  <c r="AA37" i="109" s="1"/>
  <c r="H38" i="109"/>
  <c r="U38" i="109" s="1"/>
  <c r="Z38" i="109"/>
  <c r="AA38" i="109" s="1"/>
  <c r="H35" i="109"/>
  <c r="U35" i="109" s="1"/>
  <c r="Z35" i="109"/>
  <c r="AA35" i="109" s="1"/>
  <c r="H31" i="109"/>
  <c r="U31" i="109" s="1"/>
  <c r="Z31" i="109"/>
  <c r="AA31" i="109" s="1"/>
  <c r="H30" i="109"/>
  <c r="U30" i="109" s="1"/>
  <c r="Z30" i="109"/>
  <c r="AA30" i="109" s="1"/>
  <c r="Z29" i="105"/>
  <c r="AA29" i="105" s="1"/>
  <c r="D29" i="109"/>
  <c r="H24" i="109"/>
  <c r="U24" i="109" s="1"/>
  <c r="Z24" i="109"/>
  <c r="AA24" i="109" s="1"/>
  <c r="G27" i="129"/>
  <c r="Z26" i="105"/>
  <c r="AA26" i="105" s="1"/>
  <c r="G35" i="129"/>
  <c r="Z13" i="107"/>
  <c r="AA13" i="107" s="1"/>
  <c r="U13" i="107" s="1"/>
  <c r="I14" i="129"/>
  <c r="G18" i="129"/>
  <c r="Z17" i="105"/>
  <c r="AA17" i="105" s="1"/>
  <c r="Z31" i="105"/>
  <c r="AA31" i="105" s="1"/>
  <c r="G30" i="129"/>
  <c r="Z34" i="104"/>
  <c r="AA34" i="104" s="1"/>
  <c r="F37" i="129"/>
  <c r="F24" i="129"/>
  <c r="F20" i="129"/>
  <c r="F18" i="129"/>
  <c r="F14" i="129"/>
  <c r="F25" i="129"/>
  <c r="F17" i="129"/>
  <c r="F35" i="129"/>
  <c r="G11" i="103"/>
  <c r="G26" i="129"/>
  <c r="Z25" i="105"/>
  <c r="AA25" i="105" s="1"/>
  <c r="G43" i="129"/>
  <c r="Z28" i="105"/>
  <c r="AA28" i="105" s="1"/>
  <c r="G29" i="129"/>
  <c r="G38" i="129"/>
  <c r="G31" i="129"/>
  <c r="G20" i="129"/>
  <c r="Z19" i="105"/>
  <c r="AA19" i="105" s="1"/>
  <c r="G19" i="129"/>
  <c r="Z30" i="105"/>
  <c r="AA30" i="105" s="1"/>
  <c r="J14" i="101"/>
  <c r="Z18" i="105"/>
  <c r="AA18" i="105" s="1"/>
  <c r="G36" i="129"/>
  <c r="G14" i="129"/>
  <c r="F26" i="129"/>
  <c r="F30" i="129"/>
  <c r="G32" i="129"/>
  <c r="G33" i="129"/>
  <c r="Z12" i="112"/>
  <c r="AA12" i="112" s="1"/>
  <c r="F21" i="101"/>
  <c r="Z12" i="111"/>
  <c r="AA12" i="111" s="1"/>
  <c r="D22" i="101"/>
  <c r="J22" i="101"/>
  <c r="K21" i="101"/>
  <c r="L21" i="101" s="1"/>
  <c r="E35" i="129"/>
  <c r="E37" i="129"/>
  <c r="E33" i="129"/>
  <c r="E29" i="129"/>
  <c r="AB24" i="103"/>
  <c r="E25" i="129"/>
  <c r="AB20" i="103"/>
  <c r="E21" i="129"/>
  <c r="E43" i="129"/>
  <c r="E31" i="129"/>
  <c r="E19" i="129"/>
  <c r="E41" i="129"/>
  <c r="E40" i="129"/>
  <c r="E36" i="129"/>
  <c r="E32" i="129"/>
  <c r="E28" i="129"/>
  <c r="AB23" i="103"/>
  <c r="E24" i="129"/>
  <c r="E20" i="129"/>
  <c r="AB15" i="103"/>
  <c r="AB22" i="103"/>
  <c r="E23" i="129"/>
  <c r="E39" i="129"/>
  <c r="E27" i="129"/>
  <c r="AB14" i="103"/>
  <c r="E42" i="129"/>
  <c r="E38" i="129"/>
  <c r="E34" i="129"/>
  <c r="E30" i="129"/>
  <c r="AB25" i="103"/>
  <c r="E26" i="129"/>
  <c r="E22" i="129"/>
  <c r="AB17" i="103"/>
  <c r="E18" i="129"/>
  <c r="AB13" i="103"/>
  <c r="R45" i="103"/>
  <c r="AQ50" i="1"/>
  <c r="Q45" i="103" s="1"/>
  <c r="AQ27" i="1"/>
  <c r="AQ23" i="1"/>
  <c r="R25" i="103"/>
  <c r="AQ19" i="1"/>
  <c r="Q25" i="103" s="1"/>
  <c r="R21" i="103"/>
  <c r="AQ15" i="1"/>
  <c r="Q21" i="103" s="1"/>
  <c r="R17" i="103"/>
  <c r="AQ11" i="1"/>
  <c r="Q17" i="103" s="1"/>
  <c r="U42" i="107"/>
  <c r="U34" i="107"/>
  <c r="U26" i="107"/>
  <c r="U18" i="107"/>
  <c r="U28" i="106"/>
  <c r="J24" i="101"/>
  <c r="G24" i="101"/>
  <c r="H24" i="101" s="1"/>
  <c r="F24" i="101"/>
  <c r="D24" i="101"/>
  <c r="K24" i="101"/>
  <c r="L24" i="101" s="1"/>
  <c r="U13" i="108"/>
  <c r="U35" i="107"/>
  <c r="U27" i="107"/>
  <c r="U19" i="107"/>
  <c r="U45" i="106"/>
  <c r="U37" i="106"/>
  <c r="U29" i="106"/>
  <c r="U21" i="106"/>
  <c r="Z12" i="105"/>
  <c r="AA12" i="105" s="1"/>
  <c r="AQ32" i="1"/>
  <c r="AQ31" i="1"/>
  <c r="AQ38" i="1"/>
  <c r="AQ34" i="1"/>
  <c r="AQ30" i="1"/>
  <c r="AQ26" i="1"/>
  <c r="AQ22" i="1"/>
  <c r="R24" i="103"/>
  <c r="AQ18" i="1"/>
  <c r="Q24" i="103" s="1"/>
  <c r="R20" i="103"/>
  <c r="AQ14" i="1"/>
  <c r="Q20" i="103" s="1"/>
  <c r="R16" i="103"/>
  <c r="AQ10" i="1"/>
  <c r="Q16" i="103" s="1"/>
  <c r="U11" i="109"/>
  <c r="Y12" i="111"/>
  <c r="Y53" i="111" s="1"/>
  <c r="U41" i="106"/>
  <c r="U33" i="106"/>
  <c r="U25" i="106"/>
  <c r="U15" i="108"/>
  <c r="U29" i="107"/>
  <c r="Y11" i="112"/>
  <c r="U41" i="107"/>
  <c r="U25" i="107"/>
  <c r="U40" i="106"/>
  <c r="Z11" i="105"/>
  <c r="AA11" i="105" s="1"/>
  <c r="U33" i="104"/>
  <c r="U40" i="107"/>
  <c r="U35" i="106"/>
  <c r="U14" i="108"/>
  <c r="U20" i="107"/>
  <c r="U31" i="106"/>
  <c r="U32" i="107"/>
  <c r="U39" i="106"/>
  <c r="AQ28" i="1"/>
  <c r="AQ35" i="1"/>
  <c r="AQ37" i="1"/>
  <c r="AQ33" i="1"/>
  <c r="AQ29" i="1"/>
  <c r="AQ25" i="1"/>
  <c r="AQ21" i="1"/>
  <c r="R23" i="103"/>
  <c r="AQ17" i="1"/>
  <c r="Q23" i="103" s="1"/>
  <c r="R19" i="103"/>
  <c r="AQ13" i="1"/>
  <c r="Q19" i="103" s="1"/>
  <c r="R15" i="103"/>
  <c r="AQ9" i="1"/>
  <c r="Q15" i="103" s="1"/>
  <c r="L13" i="129"/>
  <c r="U39" i="107"/>
  <c r="U31" i="107"/>
  <c r="U23" i="107"/>
  <c r="U15" i="107"/>
  <c r="U36" i="106"/>
  <c r="U20" i="106"/>
  <c r="Z11" i="108"/>
  <c r="AA11" i="108" s="1"/>
  <c r="U38" i="107"/>
  <c r="U30" i="107"/>
  <c r="U22" i="107"/>
  <c r="U14" i="107"/>
  <c r="U42" i="106"/>
  <c r="U34" i="106"/>
  <c r="U26" i="106"/>
  <c r="J19" i="101"/>
  <c r="H19" i="101"/>
  <c r="F19" i="101"/>
  <c r="D19" i="101"/>
  <c r="K19" i="101"/>
  <c r="L19" i="101" s="1"/>
  <c r="AQ36" i="1"/>
  <c r="AQ24" i="1"/>
  <c r="AQ20" i="1"/>
  <c r="R22" i="103"/>
  <c r="AQ16" i="1"/>
  <c r="Q22" i="103" s="1"/>
  <c r="R18" i="103"/>
  <c r="AQ12" i="1"/>
  <c r="Q18" i="103" s="1"/>
  <c r="I13" i="129"/>
  <c r="U38" i="106"/>
  <c r="U30" i="106"/>
  <c r="U11" i="110"/>
  <c r="O13" i="129"/>
  <c r="U37" i="107"/>
  <c r="U21" i="107"/>
  <c r="U17" i="104"/>
  <c r="L12" i="129"/>
  <c r="J16" i="101"/>
  <c r="G16" i="101"/>
  <c r="H16" i="101" s="1"/>
  <c r="F16" i="101"/>
  <c r="D16" i="101"/>
  <c r="K16" i="101"/>
  <c r="L16" i="101" s="1"/>
  <c r="J15" i="101"/>
  <c r="G15" i="101"/>
  <c r="H15" i="101" s="1"/>
  <c r="F15" i="101"/>
  <c r="D15" i="101"/>
  <c r="K15" i="101"/>
  <c r="L15" i="101" s="1"/>
  <c r="I23" i="101"/>
  <c r="J23" i="101" s="1"/>
  <c r="G23" i="101"/>
  <c r="H23" i="101" s="1"/>
  <c r="E23" i="101"/>
  <c r="F23" i="101" s="1"/>
  <c r="D23" i="101"/>
  <c r="K23" i="101"/>
  <c r="L23" i="101" s="1"/>
  <c r="U33" i="107"/>
  <c r="U17" i="107"/>
  <c r="Z11" i="106"/>
  <c r="AA11" i="106" s="1"/>
  <c r="U32" i="106"/>
  <c r="U16" i="106"/>
  <c r="U24" i="107"/>
  <c r="U19" i="106"/>
  <c r="U36" i="107"/>
  <c r="U16" i="107"/>
  <c r="U27" i="106"/>
  <c r="U28" i="107"/>
  <c r="U23" i="106"/>
  <c r="U16" i="104" l="1"/>
  <c r="U14" i="104"/>
  <c r="U26" i="104"/>
  <c r="U15" i="104"/>
  <c r="U19" i="104"/>
  <c r="U13" i="106"/>
  <c r="U27" i="104"/>
  <c r="U21" i="104"/>
  <c r="U13" i="104"/>
  <c r="U29" i="104"/>
  <c r="U28" i="104"/>
  <c r="H44" i="109"/>
  <c r="U44" i="109" s="1"/>
  <c r="Z44" i="109"/>
  <c r="AA44" i="109" s="1"/>
  <c r="H23" i="109"/>
  <c r="U23" i="109" s="1"/>
  <c r="Z23" i="109"/>
  <c r="AA23" i="109" s="1"/>
  <c r="H43" i="109"/>
  <c r="U43" i="109" s="1"/>
  <c r="Z43" i="109"/>
  <c r="AA43" i="109" s="1"/>
  <c r="H29" i="109"/>
  <c r="U29" i="109" s="1"/>
  <c r="Z29" i="109"/>
  <c r="AA29" i="109" s="1"/>
  <c r="U59" i="110"/>
  <c r="Z12" i="107"/>
  <c r="AA12" i="107" s="1"/>
  <c r="K14" i="101"/>
  <c r="L14" i="101" s="1"/>
  <c r="D14" i="101"/>
  <c r="F14" i="101"/>
  <c r="G14" i="101"/>
  <c r="H14" i="101" s="1"/>
  <c r="Z12" i="104"/>
  <c r="AA12" i="104" s="1"/>
  <c r="J18" i="101"/>
  <c r="Z12" i="108"/>
  <c r="AA12" i="108" s="1"/>
  <c r="K18" i="101"/>
  <c r="L18" i="101" s="1"/>
  <c r="D18" i="101"/>
  <c r="F18" i="101"/>
  <c r="H18" i="101"/>
  <c r="U12" i="107"/>
  <c r="U11" i="106"/>
  <c r="Z11" i="107"/>
  <c r="AA11" i="107" s="1"/>
  <c r="O12" i="129"/>
  <c r="AI6" i="82"/>
  <c r="U53" i="111"/>
  <c r="J17" i="101"/>
  <c r="G17" i="101"/>
  <c r="H17" i="101" s="1"/>
  <c r="F17" i="101"/>
  <c r="D17" i="101"/>
  <c r="K17" i="101"/>
  <c r="L17" i="101" s="1"/>
  <c r="G13" i="129"/>
  <c r="BC6" i="82"/>
  <c r="AA11" i="103"/>
  <c r="AB11" i="103" s="1"/>
  <c r="U17" i="103"/>
  <c r="T17" i="103"/>
  <c r="U25" i="103"/>
  <c r="T25" i="103"/>
  <c r="T14" i="103"/>
  <c r="U14" i="103"/>
  <c r="T22" i="103"/>
  <c r="U22" i="103"/>
  <c r="U19" i="103"/>
  <c r="U16" i="103"/>
  <c r="T24" i="103"/>
  <c r="U24" i="103"/>
  <c r="BH6" i="82"/>
  <c r="U12" i="106"/>
  <c r="AS6" i="82"/>
  <c r="F13" i="129"/>
  <c r="E13" i="129"/>
  <c r="AN6" i="82"/>
  <c r="U11" i="104"/>
  <c r="G13" i="101"/>
  <c r="K13" i="101"/>
  <c r="K12" i="129"/>
  <c r="U13" i="103"/>
  <c r="T13" i="103"/>
  <c r="U21" i="103"/>
  <c r="U15" i="103"/>
  <c r="T15" i="103"/>
  <c r="T23" i="103"/>
  <c r="U23" i="103"/>
  <c r="U18" i="103"/>
  <c r="AA12" i="103"/>
  <c r="T20" i="103"/>
  <c r="U20" i="103"/>
  <c r="AX6" i="82" l="1"/>
  <c r="U54" i="106"/>
  <c r="U53" i="108"/>
  <c r="U12" i="104"/>
  <c r="U60" i="104" s="1"/>
  <c r="U53" i="105"/>
  <c r="T12" i="103"/>
  <c r="U12" i="103"/>
  <c r="F13" i="101"/>
  <c r="F29" i="101"/>
  <c r="Y6" i="82"/>
  <c r="F12" i="129"/>
  <c r="O6" i="82"/>
  <c r="T6" i="82"/>
  <c r="L13" i="101"/>
  <c r="K29" i="101"/>
  <c r="L29" i="101" s="1"/>
  <c r="G29" i="101"/>
  <c r="H29" i="101" s="1"/>
  <c r="H13" i="101"/>
  <c r="J6" i="82"/>
  <c r="U11" i="103"/>
  <c r="T11" i="103"/>
  <c r="E6" i="82"/>
  <c r="U11" i="107"/>
  <c r="U53" i="107" s="1"/>
  <c r="E12" i="129"/>
  <c r="J13" i="101"/>
  <c r="I29" i="101"/>
  <c r="J29" i="101" s="1"/>
  <c r="AD6" i="82"/>
  <c r="C29" i="101"/>
  <c r="D29" i="101" s="1"/>
  <c r="D13" i="101"/>
  <c r="I12" i="129"/>
  <c r="G12" i="129"/>
  <c r="T55" i="103" l="1"/>
  <c r="U55" i="103"/>
  <c r="U60" i="109"/>
  <c r="J29" i="89"/>
  <c r="G7" i="88" l="1"/>
  <c r="AP5" i="1"/>
  <c r="R11" i="103" s="1"/>
  <c r="AQ5" i="1"/>
  <c r="Q11" i="103" s="1"/>
</calcChain>
</file>

<file path=xl/connections.xml><?xml version="1.0" encoding="utf-8"?>
<connections xmlns="http://schemas.openxmlformats.org/spreadsheetml/2006/main">
  <connection id="1" name="FORMATO" type="6" refreshedVersion="5" background="1" saveData="1">
    <textPr codePage="850" sourceFile="C:\Users\Ricardo\Documents\MeducaBocasdelToro\FORMATO.txt" decimal="," thousands="." tab="0">
      <textFields>
        <textField/>
      </textFields>
    </textPr>
  </connection>
</connections>
</file>

<file path=xl/sharedStrings.xml><?xml version="1.0" encoding="utf-8"?>
<sst xmlns="http://schemas.openxmlformats.org/spreadsheetml/2006/main" count="4124" uniqueCount="884">
  <si>
    <t>ASIGNATURA</t>
  </si>
  <si>
    <t>GRADO DE ASIGNATURA</t>
  </si>
  <si>
    <t>Nombre de Participantes</t>
  </si>
  <si>
    <t>N°</t>
  </si>
  <si>
    <t>ASISTENCIA</t>
  </si>
  <si>
    <t>CONTROL DE ASISTENCIA TRIMESTRAL</t>
  </si>
  <si>
    <t>Total de Tardanzas</t>
  </si>
  <si>
    <t>Total de Ausencias</t>
  </si>
  <si>
    <t>CONTROL DE EVALUACIÓN TRIMESTRAL</t>
  </si>
  <si>
    <t>Trabajo en grupo</t>
  </si>
  <si>
    <t>Trabajo individual</t>
  </si>
  <si>
    <t>Charla</t>
  </si>
  <si>
    <t>Nombre del participante</t>
  </si>
  <si>
    <t>Nombre y Fecha de la Actividad</t>
  </si>
  <si>
    <t>GRADO DE LA ASIGNATURA</t>
  </si>
  <si>
    <t>Participación en Clases</t>
  </si>
  <si>
    <t>Pruebas Parciales</t>
  </si>
  <si>
    <t>Prueba Trimestral</t>
  </si>
  <si>
    <t>Unidireccional 80%</t>
  </si>
  <si>
    <t>Autoevaluación 10%</t>
  </si>
  <si>
    <t>Coevaluación 10%</t>
  </si>
  <si>
    <t>Nota Trimestral</t>
  </si>
  <si>
    <t>Español</t>
  </si>
  <si>
    <t>1°</t>
  </si>
  <si>
    <t>2°</t>
  </si>
  <si>
    <t>3°</t>
  </si>
  <si>
    <t>T</t>
  </si>
  <si>
    <t>REPROBADOS</t>
  </si>
  <si>
    <t>APROBADOS</t>
  </si>
  <si>
    <t>RETIRADOS</t>
  </si>
  <si>
    <t>TOTALES</t>
  </si>
  <si>
    <t>SIN NOTA POR INASISTENCIA A CLASES</t>
  </si>
  <si>
    <t>REPÚBLICA DE PANAMÁ</t>
  </si>
  <si>
    <t>MINISTERIO DE EDUCACIÓN</t>
  </si>
  <si>
    <t>ESCUELA SECUNDARIA DE PUERTO ARMUELLES</t>
  </si>
  <si>
    <t>RESUMEN DE CALIFICACIONES POR PROFESOR</t>
  </si>
  <si>
    <t>AÑO ESCOLAR:</t>
  </si>
  <si>
    <t>NIVEL:</t>
  </si>
  <si>
    <t xml:space="preserve">TRIMESTRE: </t>
  </si>
  <si>
    <t xml:space="preserve"> PROFESOR (A): </t>
  </si>
  <si>
    <t xml:space="preserve"> </t>
  </si>
  <si>
    <t>REPR A LA FECHA</t>
  </si>
  <si>
    <t>SIN CALIFICACIÓN</t>
  </si>
  <si>
    <t>MATRÍCULA</t>
  </si>
  <si>
    <t>TOTAL</t>
  </si>
  <si>
    <t>%</t>
  </si>
  <si>
    <t>DIRECTOR</t>
  </si>
  <si>
    <t>PROFESOR</t>
  </si>
  <si>
    <t>OBSERVACIONES:</t>
  </si>
  <si>
    <t>1. Haga cada cuadro por triplicado.</t>
  </si>
  <si>
    <t>2. Escriba el nombre de la asignatura como aparece en el plan de estudios.</t>
  </si>
  <si>
    <t>3. Use una hoja para cada nivel o año, anote los grupos con la letra o número que le identifica</t>
  </si>
  <si>
    <t xml:space="preserve">    en la columna  izquierda.</t>
  </si>
  <si>
    <t>PROFESOR:</t>
  </si>
  <si>
    <t>I TRIMESTRE</t>
  </si>
  <si>
    <t>Notas</t>
  </si>
  <si>
    <t>FIRMA</t>
  </si>
  <si>
    <t>FECHA</t>
  </si>
  <si>
    <t>II TRIMESTRE</t>
  </si>
  <si>
    <t>III TRIMESTRE</t>
  </si>
  <si>
    <t>PROMEDIOS FINALES POR GRUPO, NIVEL Y DEL PROFESOR</t>
  </si>
  <si>
    <t>Materia:</t>
  </si>
  <si>
    <t>Nivel:</t>
  </si>
  <si>
    <t>Grado:</t>
  </si>
  <si>
    <t>Año:</t>
  </si>
  <si>
    <t xml:space="preserve">Profesor: </t>
  </si>
  <si>
    <t>PROMEDIO DE GRUPO</t>
  </si>
  <si>
    <t>PROMEDIO</t>
  </si>
  <si>
    <t>FINAL/ANUAL</t>
  </si>
  <si>
    <t>PROMEDIO DEL</t>
  </si>
  <si>
    <t>_______________________________</t>
  </si>
  <si>
    <t>LISTADO DE APROBADOS Y REPROBADOS</t>
  </si>
  <si>
    <t>Profesor:</t>
  </si>
  <si>
    <t>Grupo</t>
  </si>
  <si>
    <t>Total/Estudiantes</t>
  </si>
  <si>
    <t>Aprobados</t>
  </si>
  <si>
    <t>Reprobados</t>
  </si>
  <si>
    <t>Hombres</t>
  </si>
  <si>
    <t>Mujeres</t>
  </si>
  <si>
    <t>___________________________________</t>
  </si>
  <si>
    <t>Firma del Profesor</t>
  </si>
  <si>
    <t>Fecha</t>
  </si>
  <si>
    <t>FORMATO DE ESTUDIANTES REPROBADOS</t>
  </si>
  <si>
    <t>POR NIVEL Y SEXO</t>
  </si>
  <si>
    <t>Asignarura:</t>
  </si>
  <si>
    <t>Nombre del Estudiante</t>
  </si>
  <si>
    <t>Año o Nivel</t>
  </si>
  <si>
    <t>Nota obtenida</t>
  </si>
  <si>
    <t>Sexo</t>
  </si>
  <si>
    <t>M</t>
  </si>
  <si>
    <t>F</t>
  </si>
  <si>
    <t>9°B</t>
  </si>
  <si>
    <t>_______________________</t>
  </si>
  <si>
    <t>Grupo:</t>
  </si>
  <si>
    <t>Año Lectivo:</t>
  </si>
  <si>
    <t>Nivel</t>
  </si>
  <si>
    <t>COLEGIO:</t>
  </si>
  <si>
    <t>Nº</t>
  </si>
  <si>
    <t>Grado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</si>
  <si>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</si>
  <si>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</si>
  <si>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</si>
  <si>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</si>
  <si>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</si>
  <si>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</si>
  <si>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</si>
  <si>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</si>
  <si>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</si>
  <si>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</si>
  <si>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</si>
  <si>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</si>
  <si>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Ingles</t>
  </si>
  <si>
    <t>Matematica</t>
  </si>
  <si>
    <t>Historia</t>
  </si>
  <si>
    <t>Geografia</t>
  </si>
  <si>
    <t>Civica</t>
  </si>
  <si>
    <t>Religion</t>
  </si>
  <si>
    <t>Educacion Física</t>
  </si>
  <si>
    <t>Informatica</t>
  </si>
  <si>
    <t>Ciencias Naturales</t>
  </si>
  <si>
    <t>Artistica</t>
  </si>
  <si>
    <t>Escuela Multigrado: (Si=1 - No=2)</t>
  </si>
  <si>
    <t>Docente:</t>
  </si>
  <si>
    <t>Matrícula</t>
  </si>
  <si>
    <t>FECHA:</t>
  </si>
  <si>
    <t>Biologia</t>
  </si>
  <si>
    <t>Código</t>
  </si>
  <si>
    <t>Grupos:</t>
  </si>
  <si>
    <t>Consejeros</t>
  </si>
  <si>
    <t>Asignatura:</t>
  </si>
  <si>
    <t>No escriba en esta columna</t>
  </si>
  <si>
    <t>Matrícula:</t>
  </si>
  <si>
    <t xml:space="preserve">REPUBLICA DE PANAMA </t>
  </si>
  <si>
    <t xml:space="preserve">MINISTERIO DE EDUCACION </t>
  </si>
  <si>
    <t>CONSOLIDADO TRIMESTREL Y ANUAL  - PROGRAMA DE TERMINACIÓN DE ESTUDIOS PRIMARIOS</t>
  </si>
  <si>
    <t>INSTRUCTOR:</t>
  </si>
  <si>
    <t>TRIMESTRE:</t>
  </si>
  <si>
    <t>NIVEL</t>
  </si>
  <si>
    <t>NOMBRE</t>
  </si>
  <si>
    <t>TRIM</t>
  </si>
  <si>
    <t>NF</t>
  </si>
  <si>
    <t>TRIM.</t>
  </si>
  <si>
    <t>firma del consejero:__________________________________</t>
  </si>
  <si>
    <t>fecha de entrega:____________________________</t>
  </si>
  <si>
    <t>recibido por:_______________________________</t>
  </si>
  <si>
    <t>Nombre</t>
  </si>
  <si>
    <t>Cédula</t>
  </si>
  <si>
    <t>NO COPIAR NADA AQUÍ</t>
  </si>
  <si>
    <t>M/F</t>
  </si>
  <si>
    <t>Consejero:</t>
  </si>
  <si>
    <t>Trimestre</t>
  </si>
  <si>
    <t>4°</t>
  </si>
  <si>
    <t>A</t>
  </si>
  <si>
    <t>REPUBLICA DE PANAMA</t>
  </si>
  <si>
    <t>MINISTERIO DE EDUCACION</t>
  </si>
  <si>
    <t>INFORME DE CALIFICACIONES DE AUSENCIAS Y TARDANZAS</t>
  </si>
  <si>
    <t>Plantel:</t>
  </si>
  <si>
    <t>Nombre del Alumno</t>
  </si>
  <si>
    <t>Ex F</t>
  </si>
  <si>
    <t>N. F.</t>
  </si>
  <si>
    <t>Trimestres</t>
  </si>
  <si>
    <t>Total Anual</t>
  </si>
  <si>
    <t>Firma de Profesor por Trimestre</t>
  </si>
  <si>
    <t>T: Tardanzas</t>
  </si>
  <si>
    <r>
      <t>A:</t>
    </r>
    <r>
      <rPr>
        <sz val="11"/>
        <color theme="1"/>
        <rFont val="Calibri"/>
        <family val="2"/>
        <scheme val="minor"/>
      </rPr>
      <t xml:space="preserve"> Ausencias</t>
    </r>
  </si>
  <si>
    <t>N F.</t>
  </si>
  <si>
    <t>Firma de Profesor por Bimestre</t>
  </si>
  <si>
    <t>NIVEL (1=Primaria - 2=Premedia - 3=Media)</t>
  </si>
  <si>
    <t>Bachiller:</t>
  </si>
  <si>
    <t>Bachiller: (1=Ciencias - 2=Informática - 3=Turismo)</t>
  </si>
  <si>
    <t>Asignatura (s):</t>
  </si>
  <si>
    <t>Asignaturas Asignadas:</t>
  </si>
  <si>
    <t>Física</t>
  </si>
  <si>
    <t>Química</t>
  </si>
  <si>
    <t>Música</t>
  </si>
  <si>
    <t>Servicios Turísticos</t>
  </si>
  <si>
    <t>G13</t>
  </si>
  <si>
    <t>G14</t>
  </si>
  <si>
    <t>Tercero</t>
  </si>
  <si>
    <t>IDIOMAS</t>
  </si>
  <si>
    <t>HUMANIADES</t>
  </si>
  <si>
    <t>CIENTÍFICAS Y TECNO</t>
  </si>
  <si>
    <t>SEXO</t>
  </si>
  <si>
    <t>CEL Chiriquí Grande</t>
  </si>
  <si>
    <t>7°A, 8°A, 8°B, 9°B, 10°AC, 11°AC, 12°AC</t>
  </si>
  <si>
    <t>Misay Herrera Bilay</t>
  </si>
  <si>
    <t>Premedia - Media</t>
  </si>
  <si>
    <t>Química, Ciencias Naturales, Tecnología: Familia y Desarrollo Comunitario</t>
  </si>
  <si>
    <t>7°A</t>
  </si>
  <si>
    <t>8°A</t>
  </si>
  <si>
    <t>8°B</t>
  </si>
  <si>
    <t>10°AC</t>
  </si>
  <si>
    <t>11°AC</t>
  </si>
  <si>
    <t>Saul Santo</t>
  </si>
  <si>
    <t>Yasmina bruña</t>
  </si>
  <si>
    <t>Sugeydi Sánchez</t>
  </si>
  <si>
    <t>Arlein Mojíca</t>
  </si>
  <si>
    <t>Jason Montenegro</t>
  </si>
  <si>
    <t>12-729-2231</t>
  </si>
  <si>
    <t>12-715-1956</t>
  </si>
  <si>
    <t>1-700-678</t>
  </si>
  <si>
    <t>1-701-107</t>
  </si>
  <si>
    <t>12-700-2408</t>
  </si>
  <si>
    <t>12-704-871</t>
  </si>
  <si>
    <t>.</t>
  </si>
  <si>
    <t>FDC</t>
  </si>
  <si>
    <t>Abrego, Katherin</t>
  </si>
  <si>
    <t>2 de agosto</t>
  </si>
  <si>
    <t>INC</t>
  </si>
  <si>
    <t xml:space="preserve">  Coevaluación 10%</t>
  </si>
  <si>
    <t>1-768-1758</t>
  </si>
  <si>
    <t>Ciencia Naturales</t>
  </si>
  <si>
    <t>SN</t>
  </si>
  <si>
    <t>Damaris Miranda</t>
  </si>
  <si>
    <t>Saul Santos</t>
  </si>
  <si>
    <t>Media</t>
  </si>
  <si>
    <t>Premedia</t>
  </si>
  <si>
    <t>8° Q. del bajo</t>
  </si>
  <si>
    <t xml:space="preserve">Ciencias Naturales </t>
  </si>
  <si>
    <t>NO ASISTIO</t>
  </si>
  <si>
    <t>INCOMPLETO</t>
  </si>
  <si>
    <t>SIN NOTA</t>
  </si>
  <si>
    <t>PREMEDIA</t>
  </si>
  <si>
    <t xml:space="preserve">    AÑO LECTIVO 2023</t>
  </si>
  <si>
    <t>7°A QB</t>
  </si>
  <si>
    <t>8°A QB</t>
  </si>
  <si>
    <t>7°A BC</t>
  </si>
  <si>
    <t>8°B BC</t>
  </si>
  <si>
    <t>8°A BC</t>
  </si>
  <si>
    <t>9°B BC</t>
  </si>
  <si>
    <t>8°B N</t>
  </si>
  <si>
    <t>9°B N</t>
  </si>
  <si>
    <t>Valores Éticos</t>
  </si>
  <si>
    <t>Química, CN, FDC</t>
  </si>
  <si>
    <t>CENTRO EDUCATIVO: CEL CHIRIQUÍ GRANDE</t>
  </si>
  <si>
    <t>G15</t>
  </si>
  <si>
    <t>G16</t>
  </si>
  <si>
    <t>Familia y D. Comunitario</t>
  </si>
  <si>
    <t>Orientación</t>
  </si>
  <si>
    <t>7°A N</t>
  </si>
  <si>
    <t>7°B N</t>
  </si>
  <si>
    <t>Beker, Silvia</t>
  </si>
  <si>
    <t>Quintero, Arsenio</t>
  </si>
  <si>
    <t>1-746-1852</t>
  </si>
  <si>
    <t>Abrego, Dayana</t>
  </si>
  <si>
    <t>12-715-1449</t>
  </si>
  <si>
    <t>12-737-2101</t>
  </si>
  <si>
    <t>1-732-1766</t>
  </si>
  <si>
    <t>G1 7°A</t>
  </si>
  <si>
    <t>G2 8°A</t>
  </si>
  <si>
    <t>G4 9°B</t>
  </si>
  <si>
    <t>G6 11°AC-1</t>
  </si>
  <si>
    <t>G11 8°B QB</t>
  </si>
  <si>
    <t>G12 9°B QB</t>
  </si>
  <si>
    <t>G13 7°A N</t>
  </si>
  <si>
    <t>G14 8°A N</t>
  </si>
  <si>
    <t>G14 9°B N</t>
  </si>
  <si>
    <t>G14 8°A BC</t>
  </si>
  <si>
    <t>G14 8°B BC</t>
  </si>
  <si>
    <t>Ellintong, Lázaro</t>
  </si>
  <si>
    <t>Entrego el modulo vacío</t>
  </si>
  <si>
    <t>Arcia, Ellioneth</t>
  </si>
  <si>
    <t>Mendoza, Jennifer</t>
  </si>
  <si>
    <t>Gutierrez, Yorlenis</t>
  </si>
  <si>
    <t>Garay, Fredy</t>
  </si>
  <si>
    <t>Andrade, Leydi</t>
  </si>
  <si>
    <t>Quintero, Ariel</t>
  </si>
  <si>
    <t>Palacio, Victoriano</t>
  </si>
  <si>
    <t>Vega, Arnoldo</t>
  </si>
  <si>
    <t>Gutierrez, Luz</t>
  </si>
  <si>
    <t>Serrano, Alfonso</t>
  </si>
  <si>
    <t>Morales, Anastacio</t>
  </si>
  <si>
    <t>Miranda, Agustin</t>
  </si>
  <si>
    <t>Abrego, Josue</t>
  </si>
  <si>
    <t>Abrego, Yeison</t>
  </si>
  <si>
    <t>Palacio, Yamileth</t>
  </si>
  <si>
    <t>Quintero, Viodelda</t>
  </si>
  <si>
    <t>Miranda, Flor</t>
  </si>
  <si>
    <t>Polanco, Jegner</t>
  </si>
  <si>
    <t>Ellington, Yessica</t>
  </si>
  <si>
    <t>Abrego, Erick</t>
  </si>
  <si>
    <t>Serrano, Leticia</t>
  </si>
  <si>
    <t>Miranda, Herminio</t>
  </si>
  <si>
    <t>Escalante, Nodier</t>
  </si>
  <si>
    <t>11°AC-1</t>
  </si>
  <si>
    <t>11°AC-2</t>
  </si>
  <si>
    <t>12°AC</t>
  </si>
  <si>
    <t>9°A QB</t>
  </si>
  <si>
    <t>Yasmina Bruña</t>
  </si>
  <si>
    <t>8°A N</t>
  </si>
  <si>
    <t>Vejerano, Arturo</t>
  </si>
  <si>
    <t>Grupos</t>
  </si>
  <si>
    <t>0</t>
  </si>
  <si>
    <t>1</t>
  </si>
  <si>
    <t>15</t>
  </si>
  <si>
    <t>17</t>
  </si>
  <si>
    <t>8°B QB</t>
  </si>
  <si>
    <t>6</t>
  </si>
  <si>
    <t>19</t>
  </si>
  <si>
    <t>25</t>
  </si>
  <si>
    <t>18</t>
  </si>
  <si>
    <t>8</t>
  </si>
  <si>
    <t>36</t>
  </si>
  <si>
    <t>9°B QB</t>
  </si>
  <si>
    <t>2</t>
  </si>
  <si>
    <t>7</t>
  </si>
  <si>
    <t>16</t>
  </si>
  <si>
    <t>23</t>
  </si>
  <si>
    <t>12</t>
  </si>
  <si>
    <t>28</t>
  </si>
  <si>
    <t>5</t>
  </si>
  <si>
    <t>10</t>
  </si>
  <si>
    <t>27</t>
  </si>
  <si>
    <t>37</t>
  </si>
  <si>
    <t>127</t>
  </si>
  <si>
    <t>89</t>
  </si>
  <si>
    <t>221</t>
  </si>
  <si>
    <t>35</t>
  </si>
  <si>
    <t>Max, Lorenzo</t>
  </si>
  <si>
    <t>7° A Norteño</t>
  </si>
  <si>
    <t>8°A Norteño</t>
  </si>
  <si>
    <t>8° A Bajo Cedro</t>
  </si>
  <si>
    <t>8°B  Q. del bajo</t>
  </si>
  <si>
    <t>8°A Q. del bajo</t>
  </si>
  <si>
    <t>7°A Q. del Bajo</t>
  </si>
  <si>
    <t>3,9</t>
  </si>
  <si>
    <t>8°B Bajo Cedro</t>
  </si>
  <si>
    <t>9°B Bajo Cedro</t>
  </si>
  <si>
    <t>Abrego, Ansel</t>
  </si>
  <si>
    <t>Abrego, Anyelin</t>
  </si>
  <si>
    <t>Abrego, Benilda</t>
  </si>
  <si>
    <t>Abrego, Edgar</t>
  </si>
  <si>
    <t>Abrego, Elsa</t>
  </si>
  <si>
    <t>Abrego, Juana</t>
  </si>
  <si>
    <t>Abrego, Maritza</t>
  </si>
  <si>
    <t>Abrego, Noris</t>
  </si>
  <si>
    <t>Abrego, Ovaldo</t>
  </si>
  <si>
    <t>Abrego, Robert</t>
  </si>
  <si>
    <t>Abrego, Viviana</t>
  </si>
  <si>
    <t>Becker, Domitilo</t>
  </si>
  <si>
    <t>CaballerO, Isaias</t>
  </si>
  <si>
    <t>Escalnte, Marcelino</t>
  </si>
  <si>
    <t>Guerra, Lauri</t>
  </si>
  <si>
    <t>Guerra, Zurineth</t>
  </si>
  <si>
    <t>Lopez, Darlenis</t>
  </si>
  <si>
    <t>Lorenzo, Cristian</t>
  </si>
  <si>
    <t>Miranda, Bryyan</t>
  </si>
  <si>
    <t>Molina, Hector</t>
  </si>
  <si>
    <t>Morales, Edward</t>
  </si>
  <si>
    <t>Morales, Marleni</t>
  </si>
  <si>
    <t>Palacio, Leonel</t>
  </si>
  <si>
    <t>Palacio, Miguel</t>
  </si>
  <si>
    <t>Palacio, Rodrigo</t>
  </si>
  <si>
    <t>Palacio, Yanarelis</t>
  </si>
  <si>
    <t>Palcio, Elvin</t>
  </si>
  <si>
    <t>Quintero, Charli</t>
  </si>
  <si>
    <t>Quintero, Jose</t>
  </si>
  <si>
    <t>Rivera, Amir</t>
  </si>
  <si>
    <t>Sanchez, Lucila</t>
  </si>
  <si>
    <t>Santos, Ermelinda</t>
  </si>
  <si>
    <t>Santos, Gabino</t>
  </si>
  <si>
    <t>Smith, Valery</t>
  </si>
  <si>
    <t>Smith, Nazlys</t>
  </si>
  <si>
    <t>Suira, Eliecer</t>
  </si>
  <si>
    <t>Troncoso, Jose</t>
  </si>
  <si>
    <t>Williams, Ana</t>
  </si>
  <si>
    <t>Abrego, Celinda</t>
  </si>
  <si>
    <t>Abrego, Miriam</t>
  </si>
  <si>
    <t>Abrego, Narciso</t>
  </si>
  <si>
    <t>Abrego, Rutina</t>
  </si>
  <si>
    <t>Abrego, Silvino</t>
  </si>
  <si>
    <t>Chavarria, Ovet</t>
  </si>
  <si>
    <t>Cruz, Lucrecia</t>
  </si>
  <si>
    <t>Duncan, Elias</t>
  </si>
  <si>
    <t>Garay, Itzel</t>
  </si>
  <si>
    <t>Escalante, Eivar</t>
  </si>
  <si>
    <t>Jimenez, Esmeralda</t>
  </si>
  <si>
    <t>Martinez, Ceferino</t>
  </si>
  <si>
    <t>Mendoza, Alverto</t>
  </si>
  <si>
    <t>Miranda, Marianela</t>
  </si>
  <si>
    <t>Miranda, Victor</t>
  </si>
  <si>
    <t>Molina, Betzaida</t>
  </si>
  <si>
    <t>Morales, Keyla</t>
  </si>
  <si>
    <t>Morales, Ronald</t>
  </si>
  <si>
    <t>Palacio, Anayansi</t>
  </si>
  <si>
    <t>Palacio, Esthefany</t>
  </si>
  <si>
    <t>Palacio, Idalia</t>
  </si>
  <si>
    <t>Quintero, Alicia</t>
  </si>
  <si>
    <t>Quintero, Gisela</t>
  </si>
  <si>
    <t>Quintero, Lorena</t>
  </si>
  <si>
    <t>Sanchez, Luis</t>
  </si>
  <si>
    <t>Sanchez, Reynel</t>
  </si>
  <si>
    <t>Santos, Yuribeth</t>
  </si>
  <si>
    <t>Santos, Yuritza</t>
  </si>
  <si>
    <t>Serrano, Isaac</t>
  </si>
  <si>
    <t>Serrano, Kevin</t>
  </si>
  <si>
    <t>Smith, Leydi</t>
  </si>
  <si>
    <t>1-733-1091</t>
  </si>
  <si>
    <t>1-755-1176</t>
  </si>
  <si>
    <t>12-727-195</t>
  </si>
  <si>
    <t>1-758-2176</t>
  </si>
  <si>
    <t>1-734-1829</t>
  </si>
  <si>
    <t>1-737-1226</t>
  </si>
  <si>
    <t>1-731-2338</t>
  </si>
  <si>
    <t>12-722-69</t>
  </si>
  <si>
    <t>12-735-557</t>
  </si>
  <si>
    <t>1-767-2209</t>
  </si>
  <si>
    <t>1-739-1887</t>
  </si>
  <si>
    <t>1-763-1089</t>
  </si>
  <si>
    <t>1-719-424</t>
  </si>
  <si>
    <t>1-756-1432</t>
  </si>
  <si>
    <t>1-760-265</t>
  </si>
  <si>
    <t>1-773-1175</t>
  </si>
  <si>
    <t>1-749-1998</t>
  </si>
  <si>
    <t>12-735-524</t>
  </si>
  <si>
    <t>1-767-2329</t>
  </si>
  <si>
    <t>1-754-1668</t>
  </si>
  <si>
    <t>12-727-1460</t>
  </si>
  <si>
    <t>1-753-741</t>
  </si>
  <si>
    <t>1-770-973</t>
  </si>
  <si>
    <t>1-766-1308</t>
  </si>
  <si>
    <t>1-64-2267</t>
  </si>
  <si>
    <t>12-737-182</t>
  </si>
  <si>
    <t>12-726-1408</t>
  </si>
  <si>
    <t>12-723-1290</t>
  </si>
  <si>
    <t>4-791-2330</t>
  </si>
  <si>
    <t>12-730-904</t>
  </si>
  <si>
    <t>4-792-1278</t>
  </si>
  <si>
    <t>1-718-802</t>
  </si>
  <si>
    <t>12-737-251</t>
  </si>
  <si>
    <t>12-709-302</t>
  </si>
  <si>
    <t>12 700 1294</t>
  </si>
  <si>
    <t>1-766-789</t>
  </si>
  <si>
    <t>4-846-2507</t>
  </si>
  <si>
    <t>1-714-1044</t>
  </si>
  <si>
    <t>1-736-666</t>
  </si>
  <si>
    <t>12-704-7</t>
  </si>
  <si>
    <t>1-765-1566</t>
  </si>
  <si>
    <t>1-763-1634</t>
  </si>
  <si>
    <t>12-720-88</t>
  </si>
  <si>
    <t>12-728-364</t>
  </si>
  <si>
    <t>1-764-365</t>
  </si>
  <si>
    <t>1-760-1600</t>
  </si>
  <si>
    <t>12-706-147</t>
  </si>
  <si>
    <t>1-763-2481</t>
  </si>
  <si>
    <t>1-751-334</t>
  </si>
  <si>
    <t>1-761-153</t>
  </si>
  <si>
    <t>1-769-739</t>
  </si>
  <si>
    <t>1-741-1736</t>
  </si>
  <si>
    <t>12-719-165</t>
  </si>
  <si>
    <t>12-708-759</t>
  </si>
  <si>
    <t>12-702-1396</t>
  </si>
  <si>
    <t>12-739-200</t>
  </si>
  <si>
    <t>12-724-747</t>
  </si>
  <si>
    <t>1-761-2339</t>
  </si>
  <si>
    <t>1-764-2167</t>
  </si>
  <si>
    <t>12-722-791</t>
  </si>
  <si>
    <t>1-758-1416</t>
  </si>
  <si>
    <t>1-766-1466</t>
  </si>
  <si>
    <t>1-750-1734</t>
  </si>
  <si>
    <t>1-750-404</t>
  </si>
  <si>
    <t>1-765-28</t>
  </si>
  <si>
    <t>1-764-237</t>
  </si>
  <si>
    <t>1-753-197</t>
  </si>
  <si>
    <t>G3 9°A</t>
  </si>
  <si>
    <t>Garay, Alonso</t>
  </si>
  <si>
    <t>1-758-400</t>
  </si>
  <si>
    <t>12-719-246</t>
  </si>
  <si>
    <t>4-808-2254</t>
  </si>
  <si>
    <t>12-754-1310</t>
  </si>
  <si>
    <t>1-777-97</t>
  </si>
  <si>
    <t>12-730-2214</t>
  </si>
  <si>
    <t>12-700-2378</t>
  </si>
  <si>
    <t>12-727-245</t>
  </si>
  <si>
    <t>1-739-2248</t>
  </si>
  <si>
    <t>4-780-1974</t>
  </si>
  <si>
    <t>1-757-245</t>
  </si>
  <si>
    <t>1-755-1259</t>
  </si>
  <si>
    <t>1-702-1395</t>
  </si>
  <si>
    <t>1-766-594</t>
  </si>
  <si>
    <t>1-765-1567</t>
  </si>
  <si>
    <t>8-966-438</t>
  </si>
  <si>
    <t>1-736-1667</t>
  </si>
  <si>
    <t>12-723-1577</t>
  </si>
  <si>
    <t>12-709-145</t>
  </si>
  <si>
    <t>12-734-2033</t>
  </si>
  <si>
    <t>12-706-141</t>
  </si>
  <si>
    <t>12-720-1145</t>
  </si>
  <si>
    <t>4-819-1057</t>
  </si>
  <si>
    <t>1-768-1984</t>
  </si>
  <si>
    <t>abrego, emilio</t>
  </si>
  <si>
    <t>abrego, yorlenis</t>
  </si>
  <si>
    <t>Abrego, Carolina</t>
  </si>
  <si>
    <t>Abrego, Elizer</t>
  </si>
  <si>
    <t>Abrego, Leuteria</t>
  </si>
  <si>
    <t>Abrego, Wilfredo</t>
  </si>
  <si>
    <t>Amador, Irma</t>
  </si>
  <si>
    <t>Ayala, Keykel</t>
  </si>
  <si>
    <t>baker, celedonia</t>
  </si>
  <si>
    <t>Bejerano, Angela</t>
  </si>
  <si>
    <t>castillo, Maristela</t>
  </si>
  <si>
    <t>Guerra, Genaro</t>
  </si>
  <si>
    <t>Guerra, Mikaela</t>
  </si>
  <si>
    <t>Jimenez, Leydi</t>
  </si>
  <si>
    <t>Lopez, Alfredo</t>
  </si>
  <si>
    <t>Miranda, Benicio</t>
  </si>
  <si>
    <t>Miranda, Dionilda</t>
  </si>
  <si>
    <t>Palacio, Danilo</t>
  </si>
  <si>
    <t>Palacio, Jony</t>
  </si>
  <si>
    <t>Palacio, Liliana</t>
  </si>
  <si>
    <t>Quintero, Diomede</t>
  </si>
  <si>
    <t>Quintero, Elizabeth</t>
  </si>
  <si>
    <t>Romero, Inelda</t>
  </si>
  <si>
    <t>Santo, Marcelino</t>
  </si>
  <si>
    <t>Serrano, Analia</t>
  </si>
  <si>
    <t>Smith, Adriana</t>
  </si>
  <si>
    <t>Smith, Melquiades</t>
  </si>
  <si>
    <t>Valdez, Pedro</t>
  </si>
  <si>
    <t>Villagra, Rivaldo</t>
  </si>
  <si>
    <t>12-724-2440</t>
  </si>
  <si>
    <t>12-707-1856</t>
  </si>
  <si>
    <t>1-764-2086</t>
  </si>
  <si>
    <t>1-758-648</t>
  </si>
  <si>
    <t>1-751-310</t>
  </si>
  <si>
    <t>1-737-380</t>
  </si>
  <si>
    <t>12-721-507</t>
  </si>
  <si>
    <t>12-729-1879</t>
  </si>
  <si>
    <t>4-809-1207</t>
  </si>
  <si>
    <t>1-737-1912</t>
  </si>
  <si>
    <t>4-841-1099</t>
  </si>
  <si>
    <t>12-719-1509</t>
  </si>
  <si>
    <t>12-723-1281</t>
  </si>
  <si>
    <t>1-751-576</t>
  </si>
  <si>
    <t>1-762-280</t>
  </si>
  <si>
    <t>1-747-1221</t>
  </si>
  <si>
    <t>12-719-433</t>
  </si>
  <si>
    <t>12-728-94</t>
  </si>
  <si>
    <t>12-735-2406</t>
  </si>
  <si>
    <t>1-768-2307</t>
  </si>
  <si>
    <t>1-764-2268</t>
  </si>
  <si>
    <t>12-700-1744</t>
  </si>
  <si>
    <t>1-758-1409</t>
  </si>
  <si>
    <t>1-746-1294</t>
  </si>
  <si>
    <t>1-758-2447</t>
  </si>
  <si>
    <t>12-739-1552</t>
  </si>
  <si>
    <t>1-708-1323</t>
  </si>
  <si>
    <t>1-717-173</t>
  </si>
  <si>
    <t>1-733-2257</t>
  </si>
  <si>
    <t>12-720-176</t>
  </si>
  <si>
    <t>9°A</t>
  </si>
  <si>
    <t>INFORMATICA</t>
  </si>
  <si>
    <t>Gonzalez, Honorio</t>
  </si>
  <si>
    <t>Guerra, Amado</t>
  </si>
  <si>
    <t>Guerra, Vicente</t>
  </si>
  <si>
    <t>Hooker, Sebastian</t>
  </si>
  <si>
    <t>Caballero, David</t>
  </si>
  <si>
    <t>Castillo, Videncio</t>
  </si>
  <si>
    <t>Concepcion, Yinais</t>
  </si>
  <si>
    <t>Dixon, Roman</t>
  </si>
  <si>
    <t>Gonzalez, Marialis</t>
  </si>
  <si>
    <t>Lopez, Leonel</t>
  </si>
  <si>
    <t>lopez, Rolando</t>
  </si>
  <si>
    <t>Miranda, Maura</t>
  </si>
  <si>
    <t>Montezuma, Yuleisi</t>
  </si>
  <si>
    <t>Morales, Fermin</t>
  </si>
  <si>
    <t>Pinto, Elias</t>
  </si>
  <si>
    <t>Quintero, Adeinor</t>
  </si>
  <si>
    <t>Smith, Joel</t>
  </si>
  <si>
    <t>G5 10°BC</t>
  </si>
  <si>
    <t>Abrego, Leyka</t>
  </si>
  <si>
    <t>abrego, yarielka</t>
  </si>
  <si>
    <t>Baker, Aquilino</t>
  </si>
  <si>
    <t>Barnad, Armando</t>
  </si>
  <si>
    <t>Barnard, Yamileth</t>
  </si>
  <si>
    <t>Castillo, Gerardo</t>
  </si>
  <si>
    <t>Farquez, Diana</t>
  </si>
  <si>
    <t>Garcia, Carlos</t>
  </si>
  <si>
    <t>Gonzalez, Gean</t>
  </si>
  <si>
    <t>Gonzalez, Yaneth</t>
  </si>
  <si>
    <t>Jimenez, Aquilino</t>
  </si>
  <si>
    <t>Jimenez, Beatriz</t>
  </si>
  <si>
    <t>Martinez, Mileidy</t>
  </si>
  <si>
    <t>miranda, amelia</t>
  </si>
  <si>
    <t>miranda, evelio</t>
  </si>
  <si>
    <t>miranda, Rolando</t>
  </si>
  <si>
    <t>Montezuma, Nadia</t>
  </si>
  <si>
    <t>Morales, Felicia</t>
  </si>
  <si>
    <t>Morales, Felipe</t>
  </si>
  <si>
    <t>Morales, Marleny</t>
  </si>
  <si>
    <t>Palacio, Aquilino</t>
  </si>
  <si>
    <t>Palacio, Elizabeth</t>
  </si>
  <si>
    <t>Pinto, RaÃ¹l</t>
  </si>
  <si>
    <t>Quintero, Esther</t>
  </si>
  <si>
    <t>Quintero, Mateo</t>
  </si>
  <si>
    <t>Quintero, Yorlenis</t>
  </si>
  <si>
    <t>Santamaria, Yariel</t>
  </si>
  <si>
    <t>Santos , Izameth</t>
  </si>
  <si>
    <t>Santos, Maria</t>
  </si>
  <si>
    <t>Santos, Wilberto</t>
  </si>
  <si>
    <t>Silva, Fredy</t>
  </si>
  <si>
    <t>Trotman, Georgina</t>
  </si>
  <si>
    <t>Trotman, Yoel</t>
  </si>
  <si>
    <t>Viagra, Elvis</t>
  </si>
  <si>
    <t>Vidal, Orlando</t>
  </si>
  <si>
    <t xml:space="preserve"> 12-735-516</t>
  </si>
  <si>
    <t xml:space="preserve"> 1-757-1566</t>
  </si>
  <si>
    <t xml:space="preserve"> 1-767-868</t>
  </si>
  <si>
    <t xml:space="preserve"> 12-714-1371</t>
  </si>
  <si>
    <t xml:space="preserve"> 12-714-1416</t>
  </si>
  <si>
    <t xml:space="preserve"> 12-722-162</t>
  </si>
  <si>
    <t xml:space="preserve"> 1-764-755</t>
  </si>
  <si>
    <t xml:space="preserve"> 12-724-2447</t>
  </si>
  <si>
    <t xml:space="preserve"> 1-770-37</t>
  </si>
  <si>
    <t xml:space="preserve"> 12-730-120</t>
  </si>
  <si>
    <t xml:space="preserve"> 1-764-451</t>
  </si>
  <si>
    <t xml:space="preserve"> 4-857-251</t>
  </si>
  <si>
    <t xml:space="preserve"> 1-746-1352</t>
  </si>
  <si>
    <t xml:space="preserve"> 1-764-475</t>
  </si>
  <si>
    <t xml:space="preserve"> 12-733-2467</t>
  </si>
  <si>
    <t xml:space="preserve"> 12-724-2339</t>
  </si>
  <si>
    <t xml:space="preserve"> 12-718-1434</t>
  </si>
  <si>
    <t xml:space="preserve"> 12-714-1388</t>
  </si>
  <si>
    <t xml:space="preserve"> 1-734-462</t>
  </si>
  <si>
    <t xml:space="preserve"> 12-727-127</t>
  </si>
  <si>
    <t xml:space="preserve"> 12-709-1974</t>
  </si>
  <si>
    <t xml:space="preserve"> 12-721-1773</t>
  </si>
  <si>
    <t xml:space="preserve"> 12-703-123</t>
  </si>
  <si>
    <t xml:space="preserve"> 1-760-307</t>
  </si>
  <si>
    <t xml:space="preserve"> 12-734-2016</t>
  </si>
  <si>
    <t xml:space="preserve"> 1-759-808</t>
  </si>
  <si>
    <t xml:space="preserve"> 1-764-607</t>
  </si>
  <si>
    <t xml:space="preserve"> 12-725-1465</t>
  </si>
  <si>
    <t xml:space="preserve"> 12-723-1810</t>
  </si>
  <si>
    <t xml:space="preserve"> 1-749-1316</t>
  </si>
  <si>
    <t xml:space="preserve"> 12-723-1581</t>
  </si>
  <si>
    <t xml:space="preserve"> 12-700-2424</t>
  </si>
  <si>
    <t xml:space="preserve"> 12-724-240</t>
  </si>
  <si>
    <t xml:space="preserve"> 12-729-1725</t>
  </si>
  <si>
    <t xml:space="preserve"> 12-719-1346</t>
  </si>
  <si>
    <t xml:space="preserve"> 1-764-2469</t>
  </si>
  <si>
    <t xml:space="preserve"> 1-759-169</t>
  </si>
  <si>
    <t xml:space="preserve"> 1-710-1434</t>
  </si>
  <si>
    <t>G7 10°AT-1</t>
  </si>
  <si>
    <t>alfredo, argelino</t>
  </si>
  <si>
    <t>Gallardo, Natanael</t>
  </si>
  <si>
    <t>Machado, Rubiel</t>
  </si>
  <si>
    <t>Miranda, Esequiel</t>
  </si>
  <si>
    <t>palacio, Cristian</t>
  </si>
  <si>
    <t>Santiago, Reynel</t>
  </si>
  <si>
    <t xml:space="preserve"> 1-21-1482</t>
  </si>
  <si>
    <t xml:space="preserve"> 12-717-1522</t>
  </si>
  <si>
    <t xml:space="preserve"> 12-724-569</t>
  </si>
  <si>
    <t xml:space="preserve"> 1-763-2195</t>
  </si>
  <si>
    <t xml:space="preserve"> 1-720-2131</t>
  </si>
  <si>
    <t xml:space="preserve"> 1-762-1834</t>
  </si>
  <si>
    <t xml:space="preserve"> 4-805-328</t>
  </si>
  <si>
    <t xml:space="preserve"> 1-755-910</t>
  </si>
  <si>
    <t>G8 10°BT-1</t>
  </si>
  <si>
    <t>Molino, Alejandro</t>
  </si>
  <si>
    <t>12-715-357</t>
  </si>
  <si>
    <t>G9 11°AT-1</t>
  </si>
  <si>
    <t>Abrego, Danilo</t>
  </si>
  <si>
    <t>Augusto, Alexandro</t>
  </si>
  <si>
    <t>Carrillo, Leidy</t>
  </si>
  <si>
    <t>Escalante, Edgar</t>
  </si>
  <si>
    <t>Garay, Gerson</t>
  </si>
  <si>
    <t>Jimenez, Lusinia</t>
  </si>
  <si>
    <t>Jimenez, Nathalia</t>
  </si>
  <si>
    <t>Jimenez, Noris</t>
  </si>
  <si>
    <t>Machado , Fernando</t>
  </si>
  <si>
    <t>Palacio, Romario</t>
  </si>
  <si>
    <t xml:space="preserve"> 1-735-386</t>
  </si>
  <si>
    <t xml:space="preserve"> 12-716-4</t>
  </si>
  <si>
    <t xml:space="preserve"> 4-701-2483</t>
  </si>
  <si>
    <t xml:space="preserve"> 1-764-2385</t>
  </si>
  <si>
    <t xml:space="preserve"> 1-763-2492</t>
  </si>
  <si>
    <t xml:space="preserve"> 12-711-1593</t>
  </si>
  <si>
    <t xml:space="preserve"> 12-733-2474</t>
  </si>
  <si>
    <t xml:space="preserve"> 1-764-2127</t>
  </si>
  <si>
    <t xml:space="preserve"> 1-735-1127</t>
  </si>
  <si>
    <t xml:space="preserve"> 12-705-2025</t>
  </si>
  <si>
    <t>G10 12°AT-1</t>
  </si>
  <si>
    <t>Jimenez, Jose</t>
  </si>
  <si>
    <t>Palacios, Yaquelin</t>
  </si>
  <si>
    <t>S</t>
  </si>
  <si>
    <t>N</t>
  </si>
  <si>
    <t>1-740-1076</t>
  </si>
  <si>
    <t>1-762-279</t>
  </si>
  <si>
    <t>Abrego, yaricelda</t>
  </si>
  <si>
    <t>1-724-1802</t>
  </si>
  <si>
    <t xml:space="preserve"> 1-763-1410		</t>
  </si>
  <si>
    <t xml:space="preserve"> 1-771-1938		</t>
  </si>
  <si>
    <t xml:space="preserve"> 12-708-1188		</t>
  </si>
  <si>
    <t xml:space="preserve"> 1-729-883		</t>
  </si>
  <si>
    <t xml:space="preserve"> 12-719-2461		</t>
  </si>
  <si>
    <t xml:space="preserve"> 1-739-2210		</t>
  </si>
  <si>
    <t xml:space="preserve"> 1-765-2144		</t>
  </si>
  <si>
    <t xml:space="preserve"> 1-744-2498		</t>
  </si>
  <si>
    <t xml:space="preserve"> 1-766-1407		</t>
  </si>
  <si>
    <t xml:space="preserve"> 12-709-799		</t>
  </si>
  <si>
    <t xml:space="preserve"> 12-721-2056		</t>
  </si>
  <si>
    <t xml:space="preserve"> 1-766-740		</t>
  </si>
  <si>
    <t xml:space="preserve"> 12-730-1041		</t>
  </si>
  <si>
    <t xml:space="preserve"> 12-728-752		</t>
  </si>
  <si>
    <t xml:space="preserve"> 4-817-183		</t>
  </si>
  <si>
    <t xml:space="preserve"> 4-722-579		</t>
  </si>
  <si>
    <t xml:space="preserve"> 1-757-315		</t>
  </si>
  <si>
    <t xml:space="preserve"> 1-756-2216		</t>
  </si>
  <si>
    <t xml:space="preserve"> 12-724-2463		</t>
  </si>
  <si>
    <t xml:space="preserve"> 12-723-1286		</t>
  </si>
  <si>
    <t xml:space="preserve"> 4-832-1559		</t>
  </si>
  <si>
    <t xml:space="preserve"> 4-822-1896		</t>
  </si>
  <si>
    <t xml:space="preserve"> 4-843-1551		</t>
  </si>
  <si>
    <t xml:space="preserve"> 1-749-1638		</t>
  </si>
  <si>
    <t xml:space="preserve"> 12-720-1689		</t>
  </si>
  <si>
    <t xml:space="preserve"> 1-773-2360		</t>
  </si>
  <si>
    <t xml:space="preserve"> 1-753-2154		</t>
  </si>
  <si>
    <t xml:space="preserve"> 		</t>
  </si>
  <si>
    <t xml:space="preserve"> 4-841-2241		</t>
  </si>
  <si>
    <t xml:space="preserve"> 12-707-1799		</t>
  </si>
  <si>
    <t xml:space="preserve"> 4-841-933		</t>
  </si>
  <si>
    <t xml:space="preserve"> 12-708-1557		</t>
  </si>
  <si>
    <t xml:space="preserve"> 1-756-2490		</t>
  </si>
  <si>
    <t xml:space="preserve"> 12-708-967		</t>
  </si>
  <si>
    <t xml:space="preserve"> 1-747-622		</t>
  </si>
  <si>
    <t xml:space="preserve"> 12-714-1373		</t>
  </si>
  <si>
    <t>10°BC-2</t>
  </si>
  <si>
    <t>Tec, Inf</t>
  </si>
  <si>
    <t>Estudiante no aparece en lista</t>
  </si>
  <si>
    <t>Abrego, Elvin</t>
  </si>
  <si>
    <t>El Computador</t>
  </si>
  <si>
    <t>Serrano, Joel</t>
  </si>
  <si>
    <t>Palacio, Marta</t>
  </si>
  <si>
    <t>Garay, Genaro</t>
  </si>
  <si>
    <t>quintero, Mauricio</t>
  </si>
  <si>
    <t>Utilizar la ceda de Excel</t>
  </si>
  <si>
    <t>ABREGO, ITZELDA</t>
  </si>
  <si>
    <t>ABREGO, JULIA</t>
  </si>
  <si>
    <t>ABREGO, KEVIN</t>
  </si>
  <si>
    <t>ABREGO, REINALDO</t>
  </si>
  <si>
    <t>ABREGO, ROMEL</t>
  </si>
  <si>
    <t>ABREGO, YOLANDA</t>
  </si>
  <si>
    <t>BONILLA, MILCA</t>
  </si>
  <si>
    <t>CASTILO, ESTEBAN</t>
  </si>
  <si>
    <t>CASTILO, LAURENCIO</t>
  </si>
  <si>
    <t>CRUZ, CELINDA</t>
  </si>
  <si>
    <t>GARAY, ABIEL</t>
  </si>
  <si>
    <t>GARAY, ALONSO</t>
  </si>
  <si>
    <t>GUERRA, OMAR</t>
  </si>
  <si>
    <t>GUERRA, VICTOR</t>
  </si>
  <si>
    <t>HARDY, FREDERICK</t>
  </si>
  <si>
    <t>LOPEZ, ARGELIO</t>
  </si>
  <si>
    <t>MOJICA, MANUELA</t>
  </si>
  <si>
    <t>PALACIO, BERNARDINO</t>
  </si>
  <si>
    <t>PALACIO, DINORA</t>
  </si>
  <si>
    <t>PALACIO, ELEUTERIO</t>
  </si>
  <si>
    <t>PALACIO, KEYLOR</t>
  </si>
  <si>
    <t>PALACIO, VIELKA</t>
  </si>
  <si>
    <t>PINEDA, KELVIN</t>
  </si>
  <si>
    <t>PINEDA, YESENIA</t>
  </si>
  <si>
    <t>PINZON, CARLO</t>
  </si>
  <si>
    <t>QUINTERO, MADELIN</t>
  </si>
  <si>
    <t>SALINA, MARILIN</t>
  </si>
  <si>
    <t>SANTOS, DARWIN</t>
  </si>
  <si>
    <t>SERRANO, JUAN</t>
  </si>
  <si>
    <t>SMITH, BETZAIDA</t>
  </si>
  <si>
    <t>TIRONCHI, MILEIKA</t>
  </si>
  <si>
    <t>TRONCOSO, JESUS</t>
  </si>
  <si>
    <t>VALDEZ, VIELKA</t>
  </si>
  <si>
    <t>WILLIAMS, BETZAIDA</t>
  </si>
  <si>
    <t>11-701-2473</t>
  </si>
  <si>
    <t>12-723-1289</t>
  </si>
  <si>
    <t>Vocabulario</t>
  </si>
  <si>
    <t>Quiz</t>
  </si>
  <si>
    <t>12-700-2425</t>
  </si>
  <si>
    <t>Linea de tiempo</t>
  </si>
  <si>
    <t xml:space="preserve">Reloj </t>
  </si>
  <si>
    <t>Tec. Comercial</t>
  </si>
  <si>
    <t>11AT</t>
  </si>
  <si>
    <t>Serrano, Gabriela</t>
  </si>
  <si>
    <t>1-764-420</t>
  </si>
  <si>
    <t>Pineda, Yesenia</t>
  </si>
  <si>
    <t>Mapa Conceptual</t>
  </si>
  <si>
    <t>,</t>
  </si>
  <si>
    <t>Taller C++</t>
  </si>
  <si>
    <t>Sopa Letra</t>
  </si>
  <si>
    <t>Uso Excel Google</t>
  </si>
  <si>
    <t>Google Drive</t>
  </si>
  <si>
    <t>E</t>
  </si>
  <si>
    <t>Ofimática</t>
  </si>
  <si>
    <t>Cuestionario</t>
  </si>
  <si>
    <t>Tarjeta Debito y Credito</t>
  </si>
  <si>
    <t>Servicio Bancario</t>
  </si>
  <si>
    <t>Línea Tiempo</t>
  </si>
  <si>
    <t>Mapa Etapas</t>
  </si>
  <si>
    <t>Base Datos Drive</t>
  </si>
  <si>
    <t>Palacio, Cristian</t>
  </si>
  <si>
    <t>Bailarin Luz</t>
  </si>
  <si>
    <t>Quintero, Mauricio</t>
  </si>
  <si>
    <t>Mendoza, Jenifer</t>
  </si>
  <si>
    <t>Pareo</t>
  </si>
  <si>
    <t>Docker y Kubernet</t>
  </si>
  <si>
    <t>Informática</t>
  </si>
  <si>
    <t>1-710-1737</t>
  </si>
  <si>
    <t>12-708-1562</t>
  </si>
  <si>
    <t>Espina de pescado</t>
  </si>
  <si>
    <t>Sopa letra</t>
  </si>
  <si>
    <t>Hacer Gráficos</t>
  </si>
  <si>
    <t>Filtro en Excel</t>
  </si>
  <si>
    <t>Sopa</t>
  </si>
  <si>
    <t>Sobre Peso</t>
  </si>
  <si>
    <t xml:space="preserve">   </t>
  </si>
  <si>
    <t>Bienes Reposeidos</t>
  </si>
  <si>
    <t>Alimento</t>
  </si>
  <si>
    <t>Membrete</t>
  </si>
  <si>
    <t>Linux</t>
  </si>
  <si>
    <t>Joel Serrano</t>
  </si>
  <si>
    <t>Elita Valencio</t>
  </si>
  <si>
    <t>Quiz 1</t>
  </si>
  <si>
    <t>Quiz 2</t>
  </si>
  <si>
    <t>Modulo</t>
  </si>
  <si>
    <t>Ensayo</t>
  </si>
  <si>
    <t>Quiz Presión arterial</t>
  </si>
  <si>
    <t>1-737-1014</t>
  </si>
  <si>
    <t>Abrego, Sandra</t>
  </si>
  <si>
    <t>Garay, Eliecer</t>
  </si>
  <si>
    <t>Garay, Yaniceb</t>
  </si>
  <si>
    <t>1-748-1787</t>
  </si>
  <si>
    <t>Monroy, Chrlis</t>
  </si>
  <si>
    <t>Quintero, Feliciano</t>
  </si>
  <si>
    <t>1-720-1650</t>
  </si>
  <si>
    <t>Serrano, Erwin</t>
  </si>
  <si>
    <t>1-766-1511</t>
  </si>
  <si>
    <t>Silva, Kadir</t>
  </si>
  <si>
    <t>12-729-1726</t>
  </si>
  <si>
    <t xml:space="preserve">         </t>
  </si>
  <si>
    <t>4,5</t>
  </si>
  <si>
    <t>4,8</t>
  </si>
  <si>
    <t xml:space="preserve">             </t>
  </si>
  <si>
    <t>4,6</t>
  </si>
  <si>
    <t>4,2</t>
  </si>
  <si>
    <t>2,5</t>
  </si>
  <si>
    <t xml:space="preserve">  </t>
  </si>
  <si>
    <t>3,6</t>
  </si>
  <si>
    <t>Quiz 0</t>
  </si>
  <si>
    <t>26/03/2024</t>
  </si>
  <si>
    <t>25/03/2024</t>
  </si>
  <si>
    <t>15/04/2024</t>
  </si>
  <si>
    <t>16/04/2024</t>
  </si>
  <si>
    <t>22/04/2024</t>
  </si>
  <si>
    <t>23/04/2024</t>
  </si>
  <si>
    <t>29/04/2024</t>
  </si>
  <si>
    <t>30/04/2024</t>
  </si>
  <si>
    <t>13/05/2024</t>
  </si>
  <si>
    <t>14/05/2024</t>
  </si>
  <si>
    <t>20/05/2024</t>
  </si>
  <si>
    <t>21/05/2024</t>
  </si>
  <si>
    <t>27/05/2024</t>
  </si>
  <si>
    <t>28/05/2024</t>
  </si>
  <si>
    <t>Pineda, Fredy</t>
  </si>
  <si>
    <t>Comando Window 7/5/24</t>
  </si>
  <si>
    <t>Valencia, Elita</t>
  </si>
  <si>
    <t>4,7</t>
  </si>
  <si>
    <t>3,7</t>
  </si>
  <si>
    <t>No aparecen</t>
  </si>
  <si>
    <t>Escalante, Marcelino</t>
  </si>
  <si>
    <t>Abrego, Ronaldo</t>
  </si>
  <si>
    <t>Santos, Eugenio</t>
  </si>
  <si>
    <t>Smith, Cristian</t>
  </si>
  <si>
    <t>INTELLIDAD</t>
  </si>
  <si>
    <t>INCAPACIDAD georgia Trotman</t>
  </si>
  <si>
    <t>V</t>
  </si>
  <si>
    <t>*</t>
  </si>
  <si>
    <t>4,1</t>
  </si>
  <si>
    <t>Kevin Mitnick</t>
  </si>
  <si>
    <t>Investigacion</t>
  </si>
  <si>
    <t>Silva, Yariceth</t>
  </si>
  <si>
    <t>Montezuma, Tadeo</t>
  </si>
  <si>
    <t>12-727-127</t>
  </si>
  <si>
    <t>Lange, Karla</t>
  </si>
  <si>
    <t>1-759-769</t>
  </si>
  <si>
    <t>Proyecto</t>
  </si>
  <si>
    <t>Elaborar Trabajo Final</t>
  </si>
  <si>
    <t>Alternativa Powtoon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</si>
</sst>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5" formatCode="0.0"/>
    <numFmt numFmtId="166" formatCode="0.000"/>
    <numFmt numFmtId="167" formatCode="0_ ;\-0\ "/>
    <numFmt numFmtId="168" formatCode="0.00000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Times New Roman"/>
      <family val="1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Franklin Gothic Demi Cond"/>
      <family val="2"/>
    </font>
    <font>
      <sz val="12"/>
      <name val="Arial"/>
      <family val="2"/>
    </font>
    <font>
      <sz val="10"/>
      <name val="Franklin Gothic Demi Cond"/>
      <family val="2"/>
    </font>
    <font>
      <sz val="11"/>
      <name val="Arial"/>
      <family val="2"/>
    </font>
    <font>
      <b/>
      <sz val="11"/>
      <name val="Arial"/>
      <family val="2"/>
    </font>
    <font>
      <u/>
      <sz val="11"/>
      <name val="Arial"/>
      <family val="2"/>
    </font>
    <font>
      <u/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i/>
      <sz val="14"/>
      <name val="Arial"/>
      <family val="2"/>
    </font>
    <font>
      <b/>
      <i/>
      <sz val="10"/>
      <name val="Arial"/>
      <family val="2"/>
    </font>
    <font>
      <b/>
      <sz val="10"/>
      <color rgb="FFFF0000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Times New Roman"/>
      <family val="1"/>
    </font>
    <font>
      <b/>
      <sz val="7"/>
      <name val="Times New Roman"/>
      <family val="1"/>
    </font>
    <font>
      <b/>
      <sz val="8"/>
      <name val="Calibri"/>
      <family val="2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</font>
    <font>
      <b/>
      <sz val="12"/>
      <color theme="1"/>
      <name val="Calibri"/>
      <family val="2"/>
      <scheme val="minor"/>
    </font>
    <font>
      <sz val="18"/>
      <color rgb="FFFF0000"/>
      <name val="Arial"/>
      <family val="2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name val="Times New Roman"/>
      <family val="1"/>
    </font>
    <font>
      <sz val="10.5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u/>
      <sz val="10"/>
      <name val="Franklin Gothic Demi Cond"/>
      <family val="2"/>
    </font>
    <font>
      <sz val="10"/>
      <color rgb="FF000000"/>
      <name val="Calibri"/>
      <family val="2"/>
      <scheme val="minor"/>
    </font>
    <font>
      <sz val="9"/>
      <name val="Franklin Gothic Demi Cond"/>
      <family val="2"/>
    </font>
    <font>
      <sz val="8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 Rounded MT Bold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thin">
        <color indexed="64"/>
      </bottom>
      <diagonal/>
    </border>
    <border>
      <left style="medium">
        <color rgb="FFC00000"/>
      </left>
      <right style="medium">
        <color rgb="FFC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/>
      <right/>
      <top style="thin">
        <color indexed="59"/>
      </top>
      <bottom/>
      <diagonal/>
    </border>
    <border>
      <left style="thin">
        <color indexed="64"/>
      </left>
      <right/>
      <top style="thin">
        <color indexed="59"/>
      </top>
      <bottom style="thin">
        <color indexed="64"/>
      </bottom>
      <diagonal/>
    </border>
    <border>
      <left/>
      <right/>
      <top style="thin">
        <color indexed="59"/>
      </top>
      <bottom style="thin">
        <color indexed="64"/>
      </bottom>
      <diagonal/>
    </border>
    <border>
      <left/>
      <right style="thin">
        <color indexed="59"/>
      </right>
      <top style="thin">
        <color indexed="59"/>
      </top>
      <bottom/>
      <diagonal/>
    </border>
    <border>
      <left style="thin">
        <color indexed="59"/>
      </left>
      <right/>
      <top/>
      <bottom style="thin">
        <color indexed="59"/>
      </bottom>
      <diagonal/>
    </border>
    <border>
      <left/>
      <right style="thin">
        <color indexed="59"/>
      </right>
      <top/>
      <bottom style="thin">
        <color indexed="59"/>
      </bottom>
      <diagonal/>
    </border>
    <border>
      <left style="thin">
        <color indexed="59"/>
      </left>
      <right/>
      <top style="thin">
        <color indexed="64"/>
      </top>
      <bottom style="thin">
        <color indexed="59"/>
      </bottom>
      <diagonal/>
    </border>
    <border>
      <left/>
      <right/>
      <top style="thin">
        <color indexed="64"/>
      </top>
      <bottom style="thin">
        <color indexed="59"/>
      </bottom>
      <diagonal/>
    </border>
    <border>
      <left/>
      <right style="thin">
        <color indexed="59"/>
      </right>
      <top style="thin">
        <color indexed="64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/>
      <bottom/>
      <diagonal/>
    </border>
    <border>
      <left style="thin">
        <color indexed="59"/>
      </left>
      <right/>
      <top style="thin">
        <color indexed="59"/>
      </top>
      <bottom style="thin">
        <color indexed="59"/>
      </bottom>
      <diagonal/>
    </border>
    <border>
      <left/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/>
      <bottom style="thin">
        <color indexed="59"/>
      </bottom>
      <diagonal/>
    </border>
    <border>
      <left style="thin">
        <color indexed="59"/>
      </left>
      <right/>
      <top style="thin">
        <color indexed="59"/>
      </top>
      <bottom/>
      <diagonal/>
    </border>
    <border>
      <left/>
      <right/>
      <top/>
      <bottom style="thin">
        <color indexed="5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10" fillId="0" borderId="0"/>
    <xf numFmtId="0" fontId="10" fillId="0" borderId="0"/>
    <xf numFmtId="0" fontId="10" fillId="0" borderId="0" applyNumberFormat="0" applyFont="0" applyFill="0" applyBorder="0" applyProtection="0">
      <alignment wrapText="1"/>
    </xf>
    <xf numFmtId="0" fontId="10" fillId="0" borderId="0">
      <alignment wrapText="1"/>
    </xf>
    <xf numFmtId="0" fontId="10" fillId="0" borderId="0" applyNumberFormat="0" applyFill="0" applyBorder="0" applyProtection="0">
      <alignment wrapText="1"/>
    </xf>
    <xf numFmtId="0" fontId="10" fillId="0" borderId="0"/>
    <xf numFmtId="164" fontId="39" fillId="0" borderId="0" applyFont="0" applyFill="0" applyBorder="0" applyAlignment="0" applyProtection="0"/>
  </cellStyleXfs>
  <cellXfs count="72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165" fontId="3" fillId="0" borderId="17" xfId="0" applyNumberFormat="1" applyFont="1" applyBorder="1" applyAlignment="1">
      <alignment horizontal="center" vertical="center" wrapText="1"/>
    </xf>
    <xf numFmtId="165" fontId="3" fillId="0" borderId="27" xfId="0" applyNumberFormat="1" applyFont="1" applyBorder="1" applyAlignment="1">
      <alignment horizontal="center" vertical="center" wrapText="1"/>
    </xf>
    <xf numFmtId="165" fontId="3" fillId="0" borderId="45" xfId="0" applyNumberFormat="1" applyFont="1" applyBorder="1" applyAlignment="1">
      <alignment vertical="center" wrapText="1"/>
    </xf>
    <xf numFmtId="165" fontId="3" fillId="0" borderId="44" xfId="0" applyNumberFormat="1" applyFont="1" applyBorder="1" applyAlignment="1">
      <alignment vertical="center" wrapText="1"/>
    </xf>
    <xf numFmtId="165" fontId="3" fillId="0" borderId="16" xfId="0" applyNumberFormat="1" applyFont="1" applyBorder="1" applyAlignment="1">
      <alignment horizontal="center" vertical="center" wrapText="1"/>
    </xf>
    <xf numFmtId="165" fontId="3" fillId="0" borderId="17" xfId="0" applyNumberFormat="1" applyFont="1" applyBorder="1" applyAlignment="1">
      <alignment horizontal="right" vertical="center" wrapText="1"/>
    </xf>
    <xf numFmtId="165" fontId="3" fillId="0" borderId="27" xfId="0" applyNumberFormat="1" applyFont="1" applyBorder="1" applyAlignment="1">
      <alignment horizontal="right" vertical="center" wrapText="1"/>
    </xf>
    <xf numFmtId="165" fontId="3" fillId="0" borderId="17" xfId="0" applyNumberFormat="1" applyFont="1" applyBorder="1" applyAlignment="1">
      <alignment vertical="center" wrapText="1"/>
    </xf>
    <xf numFmtId="165" fontId="3" fillId="0" borderId="16" xfId="0" applyNumberFormat="1" applyFont="1" applyBorder="1" applyAlignment="1">
      <alignment horizontal="right" vertical="center" wrapText="1"/>
    </xf>
    <xf numFmtId="165" fontId="3" fillId="0" borderId="32" xfId="0" applyNumberFormat="1" applyFont="1" applyBorder="1" applyAlignment="1">
      <alignment vertical="center" wrapText="1"/>
    </xf>
    <xf numFmtId="165" fontId="3" fillId="0" borderId="28" xfId="0" applyNumberFormat="1" applyFont="1" applyBorder="1" applyAlignment="1">
      <alignment horizontal="right" vertical="center" wrapText="1"/>
    </xf>
    <xf numFmtId="165" fontId="3" fillId="0" borderId="24" xfId="0" applyNumberFormat="1" applyFont="1" applyBorder="1" applyAlignment="1">
      <alignment horizontal="right" vertical="center" wrapText="1"/>
    </xf>
    <xf numFmtId="165" fontId="4" fillId="0" borderId="16" xfId="0" applyNumberFormat="1" applyFont="1" applyBorder="1" applyAlignment="1">
      <alignment horizontal="righ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10" fillId="0" borderId="0" xfId="1"/>
    <xf numFmtId="0" fontId="12" fillId="0" borderId="68" xfId="1" applyFont="1" applyBorder="1"/>
    <xf numFmtId="0" fontId="12" fillId="0" borderId="68" xfId="1" applyFont="1" applyBorder="1" applyAlignment="1">
      <alignment horizontal="center"/>
    </xf>
    <xf numFmtId="0" fontId="10" fillId="0" borderId="68" xfId="1" applyBorder="1"/>
    <xf numFmtId="0" fontId="12" fillId="0" borderId="0" xfId="1" applyFont="1"/>
    <xf numFmtId="0" fontId="10" fillId="0" borderId="0" xfId="2"/>
    <xf numFmtId="0" fontId="15" fillId="0" borderId="0" xfId="2" applyFont="1"/>
    <xf numFmtId="0" fontId="14" fillId="0" borderId="0" xfId="2" applyFont="1"/>
    <xf numFmtId="0" fontId="16" fillId="0" borderId="1" xfId="2" applyFont="1" applyBorder="1"/>
    <xf numFmtId="0" fontId="16" fillId="0" borderId="1" xfId="2" applyFont="1" applyBorder="1" applyAlignment="1">
      <alignment horizontal="center"/>
    </xf>
    <xf numFmtId="0" fontId="16" fillId="0" borderId="0" xfId="2" applyFont="1"/>
    <xf numFmtId="0" fontId="12" fillId="0" borderId="0" xfId="1" applyFont="1" applyAlignment="1">
      <alignment horizontal="center"/>
    </xf>
    <xf numFmtId="0" fontId="12" fillId="0" borderId="1" xfId="1" applyFont="1" applyBorder="1" applyAlignment="1">
      <alignment horizontal="center"/>
    </xf>
    <xf numFmtId="0" fontId="10" fillId="0" borderId="1" xfId="1" applyBorder="1"/>
    <xf numFmtId="49" fontId="12" fillId="0" borderId="1" xfId="1" applyNumberFormat="1" applyFont="1" applyBorder="1" applyAlignment="1">
      <alignment horizontal="center"/>
    </xf>
    <xf numFmtId="0" fontId="12" fillId="0" borderId="1" xfId="1" applyFont="1" applyBorder="1"/>
    <xf numFmtId="0" fontId="12" fillId="0" borderId="69" xfId="1" applyFont="1" applyBorder="1" applyAlignment="1">
      <alignment horizontal="center"/>
    </xf>
    <xf numFmtId="0" fontId="12" fillId="0" borderId="4" xfId="1" applyFont="1" applyBorder="1" applyAlignment="1">
      <alignment horizontal="center"/>
    </xf>
    <xf numFmtId="0" fontId="17" fillId="0" borderId="0" xfId="1" applyFont="1"/>
    <xf numFmtId="0" fontId="18" fillId="0" borderId="0" xfId="1" applyFont="1" applyAlignment="1">
      <alignment horizontal="right"/>
    </xf>
    <xf numFmtId="0" fontId="19" fillId="0" borderId="0" xfId="1" applyFont="1"/>
    <xf numFmtId="0" fontId="19" fillId="0" borderId="0" xfId="1" applyFont="1" applyAlignment="1">
      <alignment horizontal="left"/>
    </xf>
    <xf numFmtId="0" fontId="18" fillId="0" borderId="1" xfId="1" applyFont="1" applyBorder="1" applyAlignment="1">
      <alignment horizontal="center"/>
    </xf>
    <xf numFmtId="0" fontId="17" fillId="0" borderId="1" xfId="1" applyFont="1" applyBorder="1"/>
    <xf numFmtId="0" fontId="12" fillId="0" borderId="0" xfId="1" applyFont="1" applyAlignment="1">
      <alignment horizontal="right"/>
    </xf>
    <xf numFmtId="0" fontId="10" fillId="0" borderId="1" xfId="1" applyBorder="1" applyAlignment="1">
      <alignment horizontal="center"/>
    </xf>
    <xf numFmtId="0" fontId="21" fillId="0" borderId="1" xfId="1" applyFont="1" applyBorder="1" applyAlignment="1">
      <alignment horizontal="center"/>
    </xf>
    <xf numFmtId="0" fontId="10" fillId="0" borderId="69" xfId="1" applyBorder="1" applyAlignment="1">
      <alignment horizontal="center"/>
    </xf>
    <xf numFmtId="0" fontId="10" fillId="0" borderId="0" xfId="2" applyAlignment="1">
      <alignment wrapText="1"/>
    </xf>
    <xf numFmtId="0" fontId="12" fillId="0" borderId="1" xfId="2" applyFont="1" applyBorder="1" applyAlignment="1">
      <alignment wrapText="1"/>
    </xf>
    <xf numFmtId="0" fontId="12" fillId="0" borderId="1" xfId="2" applyFont="1" applyBorder="1" applyAlignment="1">
      <alignment horizontal="center" wrapText="1"/>
    </xf>
    <xf numFmtId="2" fontId="16" fillId="0" borderId="1" xfId="2" applyNumberFormat="1" applyFont="1" applyBorder="1" applyAlignment="1">
      <alignment horizontal="center"/>
    </xf>
    <xf numFmtId="0" fontId="10" fillId="0" borderId="1" xfId="1" applyBorder="1" applyAlignment="1">
      <alignment horizontal="center" vertical="center"/>
    </xf>
    <xf numFmtId="0" fontId="10" fillId="0" borderId="11" xfId="1" applyBorder="1" applyAlignment="1">
      <alignment horizontal="center"/>
    </xf>
    <xf numFmtId="0" fontId="10" fillId="0" borderId="1" xfId="1" applyBorder="1" applyAlignment="1">
      <alignment horizontal="center" vertical="center" wrapText="1"/>
    </xf>
    <xf numFmtId="0" fontId="25" fillId="0" borderId="0" xfId="1" applyFont="1" applyAlignment="1">
      <alignment horizontal="center" wrapText="1"/>
    </xf>
    <xf numFmtId="0" fontId="10" fillId="0" borderId="3" xfId="1" applyBorder="1" applyAlignment="1">
      <alignment horizontal="center" vertical="center" wrapText="1"/>
    </xf>
    <xf numFmtId="0" fontId="12" fillId="0" borderId="77" xfId="1" applyFont="1" applyBorder="1" applyAlignment="1">
      <alignment horizontal="center"/>
    </xf>
    <xf numFmtId="0" fontId="12" fillId="0" borderId="0" xfId="2" applyFont="1" applyAlignment="1">
      <alignment horizontal="right"/>
    </xf>
    <xf numFmtId="0" fontId="22" fillId="0" borderId="0" xfId="3" applyFont="1" applyBorder="1" applyAlignment="1"/>
    <xf numFmtId="0" fontId="21" fillId="0" borderId="0" xfId="0" applyFont="1"/>
    <xf numFmtId="165" fontId="21" fillId="0" borderId="0" xfId="0" applyNumberFormat="1" applyFont="1"/>
    <xf numFmtId="1" fontId="21" fillId="0" borderId="0" xfId="0" applyNumberFormat="1" applyFont="1"/>
    <xf numFmtId="165" fontId="26" fillId="0" borderId="0" xfId="0" applyNumberFormat="1" applyFont="1"/>
    <xf numFmtId="1" fontId="27" fillId="0" borderId="0" xfId="0" applyNumberFormat="1" applyFont="1"/>
    <xf numFmtId="167" fontId="27" fillId="0" borderId="0" xfId="0" applyNumberFormat="1" applyFont="1"/>
    <xf numFmtId="165" fontId="27" fillId="0" borderId="0" xfId="0" applyNumberFormat="1" applyFont="1" applyAlignment="1">
      <alignment horizontal="center"/>
    </xf>
    <xf numFmtId="165" fontId="27" fillId="0" borderId="0" xfId="0" applyNumberFormat="1" applyFont="1"/>
    <xf numFmtId="167" fontId="21" fillId="0" borderId="0" xfId="0" applyNumberFormat="1" applyFont="1"/>
    <xf numFmtId="0" fontId="27" fillId="0" borderId="0" xfId="0" applyFont="1"/>
    <xf numFmtId="0" fontId="13" fillId="0" borderId="0" xfId="3" applyFont="1" applyBorder="1" applyAlignment="1"/>
    <xf numFmtId="0" fontId="13" fillId="0" borderId="0" xfId="0" applyFont="1"/>
    <xf numFmtId="165" fontId="22" fillId="0" borderId="0" xfId="0" applyNumberFormat="1" applyFont="1"/>
    <xf numFmtId="1" fontId="13" fillId="0" borderId="0" xfId="0" applyNumberFormat="1" applyFont="1"/>
    <xf numFmtId="165" fontId="0" fillId="0" borderId="0" xfId="0" applyNumberFormat="1"/>
    <xf numFmtId="165" fontId="13" fillId="0" borderId="0" xfId="0" applyNumberFormat="1" applyFont="1"/>
    <xf numFmtId="165" fontId="9" fillId="0" borderId="0" xfId="0" applyNumberFormat="1" applyFont="1"/>
    <xf numFmtId="167" fontId="0" fillId="0" borderId="0" xfId="0" applyNumberFormat="1"/>
    <xf numFmtId="165" fontId="0" fillId="0" borderId="0" xfId="0" applyNumberFormat="1" applyAlignment="1">
      <alignment horizontal="center"/>
    </xf>
    <xf numFmtId="1" fontId="0" fillId="0" borderId="0" xfId="0" applyNumberFormat="1"/>
    <xf numFmtId="167" fontId="13" fillId="0" borderId="0" xfId="0" applyNumberFormat="1" applyFont="1"/>
    <xf numFmtId="0" fontId="22" fillId="0" borderId="1" xfId="3" applyFont="1" applyBorder="1">
      <alignment wrapText="1"/>
    </xf>
    <xf numFmtId="0" fontId="34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36" fillId="0" borderId="0" xfId="0" applyFont="1"/>
    <xf numFmtId="165" fontId="36" fillId="0" borderId="0" xfId="0" applyNumberFormat="1" applyFont="1"/>
    <xf numFmtId="1" fontId="36" fillId="0" borderId="0" xfId="0" applyNumberFormat="1" applyFont="1" applyAlignment="1">
      <alignment horizontal="center"/>
    </xf>
    <xf numFmtId="1" fontId="36" fillId="0" borderId="0" xfId="0" applyNumberFormat="1" applyFont="1"/>
    <xf numFmtId="167" fontId="36" fillId="0" borderId="0" xfId="0" applyNumberFormat="1" applyFont="1"/>
    <xf numFmtId="165" fontId="36" fillId="0" borderId="0" xfId="0" applyNumberFormat="1" applyFont="1" applyAlignment="1">
      <alignment horizontal="center"/>
    </xf>
    <xf numFmtId="1" fontId="9" fillId="0" borderId="0" xfId="0" applyNumberFormat="1" applyFont="1"/>
    <xf numFmtId="165" fontId="9" fillId="0" borderId="0" xfId="0" applyNumberFormat="1" applyFont="1" applyAlignment="1">
      <alignment horizontal="center"/>
    </xf>
    <xf numFmtId="165" fontId="33" fillId="0" borderId="0" xfId="0" applyNumberFormat="1" applyFont="1"/>
    <xf numFmtId="1" fontId="33" fillId="0" borderId="0" xfId="0" applyNumberFormat="1" applyFont="1" applyAlignment="1">
      <alignment horizontal="center"/>
    </xf>
    <xf numFmtId="1" fontId="33" fillId="0" borderId="0" xfId="0" applyNumberFormat="1" applyFont="1"/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37" fillId="0" borderId="27" xfId="0" applyFont="1" applyBorder="1"/>
    <xf numFmtId="0" fontId="37" fillId="0" borderId="17" xfId="0" applyFont="1" applyBorder="1"/>
    <xf numFmtId="0" fontId="37" fillId="0" borderId="27" xfId="0" applyFont="1" applyBorder="1" applyAlignment="1">
      <alignment horizontal="center" vertical="center"/>
    </xf>
    <xf numFmtId="0" fontId="9" fillId="0" borderId="0" xfId="0" applyFont="1"/>
    <xf numFmtId="0" fontId="0" fillId="0" borderId="14" xfId="0" applyBorder="1"/>
    <xf numFmtId="0" fontId="37" fillId="0" borderId="2" xfId="0" applyFont="1" applyBorder="1" applyAlignment="1">
      <alignment horizontal="center" vertical="center"/>
    </xf>
    <xf numFmtId="0" fontId="37" fillId="0" borderId="2" xfId="0" applyFont="1" applyBorder="1"/>
    <xf numFmtId="0" fontId="37" fillId="0" borderId="79" xfId="0" applyFont="1" applyBorder="1"/>
    <xf numFmtId="0" fontId="34" fillId="0" borderId="1" xfId="0" applyFont="1" applyBorder="1" applyAlignment="1">
      <alignment horizontal="center" vertical="center"/>
    </xf>
    <xf numFmtId="0" fontId="37" fillId="0" borderId="0" xfId="0" applyFont="1"/>
    <xf numFmtId="0" fontId="0" fillId="0" borderId="0" xfId="5" applyNumberFormat="1" applyFont="1" applyFill="1" applyBorder="1" applyProtection="1">
      <alignment wrapText="1"/>
    </xf>
    <xf numFmtId="0" fontId="9" fillId="0" borderId="68" xfId="5" applyNumberFormat="1" applyFont="1" applyFill="1" applyBorder="1" applyProtection="1">
      <alignment wrapText="1"/>
    </xf>
    <xf numFmtId="0" fontId="0" fillId="0" borderId="68" xfId="5" applyNumberFormat="1" applyFont="1" applyFill="1" applyBorder="1" applyProtection="1">
      <alignment wrapText="1"/>
    </xf>
    <xf numFmtId="0" fontId="40" fillId="0" borderId="68" xfId="5" applyNumberFormat="1" applyFont="1" applyFill="1" applyBorder="1" applyAlignment="1" applyProtection="1">
      <alignment horizontal="justify" vertical="top" wrapText="1"/>
    </xf>
    <xf numFmtId="165" fontId="0" fillId="0" borderId="68" xfId="5" applyNumberFormat="1" applyFont="1" applyFill="1" applyBorder="1" applyProtection="1">
      <alignment wrapText="1"/>
    </xf>
    <xf numFmtId="165" fontId="12" fillId="0" borderId="68" xfId="5" applyNumberFormat="1" applyFont="1" applyFill="1" applyBorder="1" applyAlignment="1" applyProtection="1">
      <alignment horizontal="center" wrapText="1"/>
    </xf>
    <xf numFmtId="1" fontId="0" fillId="0" borderId="68" xfId="5" applyNumberFormat="1" applyFont="1" applyFill="1" applyBorder="1" applyAlignment="1" applyProtection="1">
      <alignment horizontal="center" wrapText="1"/>
    </xf>
    <xf numFmtId="49" fontId="12" fillId="0" borderId="68" xfId="5" applyNumberFormat="1" applyFont="1" applyFill="1" applyBorder="1" applyAlignment="1" applyProtection="1">
      <alignment horizontal="center" wrapText="1"/>
    </xf>
    <xf numFmtId="1" fontId="12" fillId="0" borderId="68" xfId="5" applyNumberFormat="1" applyFont="1" applyFill="1" applyBorder="1" applyAlignment="1" applyProtection="1">
      <alignment horizontal="center" wrapText="1"/>
    </xf>
    <xf numFmtId="168" fontId="12" fillId="0" borderId="68" xfId="5" applyNumberFormat="1" applyFont="1" applyFill="1" applyBorder="1" applyAlignment="1" applyProtection="1">
      <alignment horizontal="center" wrapText="1"/>
    </xf>
    <xf numFmtId="165" fontId="41" fillId="0" borderId="68" xfId="5" applyNumberFormat="1" applyFont="1" applyFill="1" applyBorder="1" applyProtection="1">
      <alignment wrapText="1"/>
    </xf>
    <xf numFmtId="0" fontId="0" fillId="0" borderId="68" xfId="5" applyNumberFormat="1" applyFont="1" applyFill="1" applyBorder="1" applyAlignment="1" applyProtection="1">
      <alignment horizontal="center" wrapText="1"/>
    </xf>
    <xf numFmtId="0" fontId="12" fillId="0" borderId="68" xfId="5" applyNumberFormat="1" applyFont="1" applyFill="1" applyBorder="1" applyProtection="1">
      <alignment wrapText="1"/>
    </xf>
    <xf numFmtId="0" fontId="12" fillId="0" borderId="0" xfId="5" applyNumberFormat="1" applyFont="1" applyFill="1" applyBorder="1" applyProtection="1">
      <alignment wrapText="1"/>
    </xf>
    <xf numFmtId="0" fontId="41" fillId="0" borderId="68" xfId="5" applyNumberFormat="1" applyFont="1" applyFill="1" applyBorder="1" applyProtection="1">
      <alignment wrapText="1"/>
    </xf>
    <xf numFmtId="165" fontId="12" fillId="0" borderId="68" xfId="5" applyNumberFormat="1" applyFont="1" applyFill="1" applyBorder="1" applyProtection="1">
      <alignment wrapText="1"/>
    </xf>
    <xf numFmtId="1" fontId="0" fillId="0" borderId="68" xfId="5" applyNumberFormat="1" applyFont="1" applyFill="1" applyBorder="1" applyProtection="1">
      <alignment wrapText="1"/>
    </xf>
    <xf numFmtId="0" fontId="13" fillId="0" borderId="0" xfId="5" applyNumberFormat="1" applyFont="1" applyFill="1" applyBorder="1" applyProtection="1">
      <alignment wrapText="1"/>
    </xf>
    <xf numFmtId="0" fontId="9" fillId="0" borderId="68" xfId="5" applyNumberFormat="1" applyFont="1" applyFill="1" applyBorder="1" applyAlignment="1" applyProtection="1">
      <alignment vertical="center"/>
    </xf>
    <xf numFmtId="0" fontId="11" fillId="0" borderId="68" xfId="5" applyNumberFormat="1" applyFont="1" applyFill="1" applyBorder="1" applyProtection="1">
      <alignment wrapText="1"/>
    </xf>
    <xf numFmtId="0" fontId="21" fillId="0" borderId="1" xfId="1" applyFont="1" applyBorder="1" applyAlignment="1">
      <alignment horizontal="center" vertical="center" wrapText="1"/>
    </xf>
    <xf numFmtId="0" fontId="42" fillId="0" borderId="1" xfId="1" applyFont="1" applyBorder="1" applyAlignment="1">
      <alignment horizontal="center" vertical="center" wrapText="1"/>
    </xf>
    <xf numFmtId="0" fontId="21" fillId="0" borderId="1" xfId="1" applyFont="1" applyBorder="1" applyAlignment="1">
      <alignment horizontal="center" vertical="center"/>
    </xf>
    <xf numFmtId="0" fontId="22" fillId="0" borderId="1" xfId="1" applyFont="1" applyBorder="1" applyAlignment="1">
      <alignment horizontal="center" vertical="center" wrapText="1"/>
    </xf>
    <xf numFmtId="14" fontId="44" fillId="0" borderId="0" xfId="2" applyNumberFormat="1" applyFont="1"/>
    <xf numFmtId="0" fontId="42" fillId="0" borderId="78" xfId="1" applyFont="1" applyBorder="1" applyAlignment="1">
      <alignment horizontal="center" vertical="center" wrapText="1"/>
    </xf>
    <xf numFmtId="0" fontId="46" fillId="0" borderId="1" xfId="2" applyFont="1" applyBorder="1" applyAlignment="1">
      <alignment horizontal="center"/>
    </xf>
    <xf numFmtId="0" fontId="16" fillId="0" borderId="0" xfId="2" applyFont="1" applyAlignment="1">
      <alignment horizontal="right"/>
    </xf>
    <xf numFmtId="0" fontId="12" fillId="0" borderId="11" xfId="1" applyFont="1" applyBorder="1"/>
    <xf numFmtId="165" fontId="10" fillId="0" borderId="1" xfId="1" applyNumberFormat="1" applyBorder="1"/>
    <xf numFmtId="165" fontId="42" fillId="0" borderId="1" xfId="1" applyNumberFormat="1" applyFont="1" applyBorder="1"/>
    <xf numFmtId="0" fontId="3" fillId="0" borderId="0" xfId="0" applyFont="1" applyProtection="1">
      <protection locked="0"/>
    </xf>
    <xf numFmtId="0" fontId="0" fillId="0" borderId="0" xfId="0" applyProtection="1">
      <protection locked="0"/>
    </xf>
    <xf numFmtId="165" fontId="3" fillId="0" borderId="27" xfId="0" applyNumberFormat="1" applyFont="1" applyBorder="1" applyAlignment="1" applyProtection="1">
      <alignment horizontal="right" vertical="center" wrapText="1"/>
      <protection locked="0"/>
    </xf>
    <xf numFmtId="0" fontId="7" fillId="0" borderId="0" xfId="0" applyFont="1" applyAlignment="1" applyProtection="1">
      <alignment vertical="center" wrapText="1"/>
      <protection locked="0"/>
    </xf>
    <xf numFmtId="0" fontId="8" fillId="0" borderId="0" xfId="0" applyFont="1" applyAlignment="1" applyProtection="1">
      <alignment vertical="center"/>
      <protection locked="0"/>
    </xf>
    <xf numFmtId="16" fontId="10" fillId="0" borderId="1" xfId="1" applyNumberForma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7" fillId="0" borderId="2" xfId="0" applyFont="1" applyBorder="1" applyAlignment="1">
      <alignment vertical="center"/>
    </xf>
    <xf numFmtId="0" fontId="37" fillId="0" borderId="27" xfId="0" applyFont="1" applyBorder="1" applyAlignment="1">
      <alignment vertical="center"/>
    </xf>
    <xf numFmtId="0" fontId="4" fillId="0" borderId="5" xfId="0" applyFont="1" applyBorder="1"/>
    <xf numFmtId="0" fontId="3" fillId="0" borderId="11" xfId="0" applyFont="1" applyBorder="1"/>
    <xf numFmtId="0" fontId="0" fillId="0" borderId="11" xfId="0" applyBorder="1"/>
    <xf numFmtId="0" fontId="4" fillId="0" borderId="11" xfId="0" applyFont="1" applyBorder="1" applyAlignment="1">
      <alignment horizontal="right"/>
    </xf>
    <xf numFmtId="0" fontId="4" fillId="0" borderId="11" xfId="0" applyFont="1" applyBorder="1"/>
    <xf numFmtId="0" fontId="3" fillId="0" borderId="5" xfId="0" applyFont="1" applyBorder="1"/>
    <xf numFmtId="0" fontId="3" fillId="0" borderId="2" xfId="0" applyFont="1" applyBorder="1"/>
    <xf numFmtId="0" fontId="4" fillId="0" borderId="6" xfId="0" applyFont="1" applyBorder="1"/>
    <xf numFmtId="0" fontId="3" fillId="0" borderId="1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right" vertical="center" wrapText="1"/>
    </xf>
    <xf numFmtId="165" fontId="3" fillId="0" borderId="1" xfId="0" applyNumberFormat="1" applyFont="1" applyBorder="1" applyAlignment="1">
      <alignment vertical="center" wrapText="1"/>
    </xf>
    <xf numFmtId="0" fontId="7" fillId="0" borderId="0" xfId="0" applyFont="1" applyAlignment="1" applyProtection="1">
      <alignment vertical="center" textRotation="90" wrapText="1"/>
      <protection locked="0"/>
    </xf>
    <xf numFmtId="0" fontId="0" fillId="0" borderId="0" xfId="0" applyAlignment="1">
      <alignment horizontal="center"/>
    </xf>
    <xf numFmtId="0" fontId="6" fillId="0" borderId="0" xfId="0" applyFont="1"/>
    <xf numFmtId="0" fontId="4" fillId="0" borderId="11" xfId="0" applyFont="1" applyBorder="1" applyAlignment="1">
      <alignment horizontal="center"/>
    </xf>
    <xf numFmtId="0" fontId="4" fillId="0" borderId="7" xfId="0" applyFont="1" applyBorder="1"/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0" xfId="0" applyFont="1"/>
    <xf numFmtId="0" fontId="9" fillId="0" borderId="11" xfId="0" applyFont="1" applyBorder="1"/>
    <xf numFmtId="0" fontId="3" fillId="0" borderId="1" xfId="0" applyFont="1" applyBorder="1" applyAlignment="1">
      <alignment horizontal="left" vertical="center" wrapText="1"/>
    </xf>
    <xf numFmtId="165" fontId="4" fillId="0" borderId="1" xfId="0" applyNumberFormat="1" applyFont="1" applyBorder="1" applyAlignment="1">
      <alignment horizontal="right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  <protection locked="0"/>
    </xf>
    <xf numFmtId="165" fontId="3" fillId="0" borderId="1" xfId="0" applyNumberFormat="1" applyFont="1" applyBorder="1" applyAlignment="1" applyProtection="1">
      <alignment horizontal="right" vertical="center" wrapText="1"/>
      <protection locked="0"/>
    </xf>
    <xf numFmtId="165" fontId="3" fillId="0" borderId="1" xfId="0" applyNumberFormat="1" applyFont="1" applyBorder="1" applyAlignment="1" applyProtection="1">
      <alignment horizontal="center" vertical="center" wrapText="1"/>
      <protection locked="0"/>
    </xf>
    <xf numFmtId="165" fontId="3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165" fontId="1" fillId="0" borderId="1" xfId="0" applyNumberFormat="1" applyFont="1" applyBorder="1" applyAlignment="1" applyProtection="1">
      <alignment horizontal="center" vertical="center" wrapText="1"/>
      <protection locked="0"/>
    </xf>
    <xf numFmtId="165" fontId="4" fillId="0" borderId="1" xfId="0" applyNumberFormat="1" applyFont="1" applyBorder="1" applyAlignment="1" applyProtection="1">
      <alignment horizontal="right" vertical="center" wrapText="1"/>
      <protection locked="0"/>
    </xf>
    <xf numFmtId="165" fontId="2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165" fontId="48" fillId="0" borderId="1" xfId="0" applyNumberFormat="1" applyFont="1" applyBorder="1" applyAlignment="1">
      <alignment horizontal="center" vertical="center" wrapText="1"/>
    </xf>
    <xf numFmtId="0" fontId="0" fillId="0" borderId="96" xfId="0" applyBorder="1"/>
    <xf numFmtId="0" fontId="0" fillId="0" borderId="96" xfId="0" applyBorder="1" applyAlignment="1">
      <alignment horizontal="center"/>
    </xf>
    <xf numFmtId="0" fontId="4" fillId="0" borderId="96" xfId="0" applyFont="1" applyBorder="1" applyAlignment="1">
      <alignment horizontal="center" vertical="center" wrapText="1"/>
    </xf>
    <xf numFmtId="0" fontId="3" fillId="0" borderId="96" xfId="0" applyFont="1" applyBorder="1" applyAlignment="1">
      <alignment horizontal="left" vertical="center" wrapText="1"/>
    </xf>
    <xf numFmtId="165" fontId="3" fillId="0" borderId="96" xfId="0" applyNumberFormat="1" applyFont="1" applyBorder="1" applyAlignment="1">
      <alignment horizontal="center" vertical="center" wrapText="1"/>
    </xf>
    <xf numFmtId="165" fontId="3" fillId="0" borderId="96" xfId="0" applyNumberFormat="1" applyFont="1" applyBorder="1" applyAlignment="1">
      <alignment vertical="center" wrapText="1"/>
    </xf>
    <xf numFmtId="165" fontId="3" fillId="0" borderId="96" xfId="0" applyNumberFormat="1" applyFont="1" applyBorder="1" applyAlignment="1">
      <alignment horizontal="right" vertical="center" wrapText="1"/>
    </xf>
    <xf numFmtId="165" fontId="4" fillId="0" borderId="96" xfId="0" applyNumberFormat="1" applyFont="1" applyBorder="1" applyAlignment="1">
      <alignment horizontal="right" vertical="center" wrapText="1"/>
    </xf>
    <xf numFmtId="0" fontId="37" fillId="0" borderId="96" xfId="0" applyFont="1" applyBorder="1" applyAlignment="1">
      <alignment vertical="center"/>
    </xf>
    <xf numFmtId="0" fontId="37" fillId="0" borderId="96" xfId="0" applyFont="1" applyBorder="1" applyAlignment="1">
      <alignment horizontal="center" vertical="center"/>
    </xf>
    <xf numFmtId="0" fontId="4" fillId="0" borderId="99" xfId="0" applyFont="1" applyBorder="1" applyAlignment="1">
      <alignment horizontal="center" vertical="center" wrapText="1"/>
    </xf>
    <xf numFmtId="165" fontId="3" fillId="0" borderId="99" xfId="0" applyNumberFormat="1" applyFont="1" applyBorder="1" applyAlignment="1">
      <alignment horizontal="right" vertical="center" wrapText="1"/>
    </xf>
    <xf numFmtId="165" fontId="3" fillId="0" borderId="99" xfId="0" applyNumberFormat="1" applyFont="1" applyBorder="1" applyAlignment="1">
      <alignment horizontal="center" vertical="center" wrapText="1"/>
    </xf>
    <xf numFmtId="165" fontId="4" fillId="0" borderId="99" xfId="0" applyNumberFormat="1" applyFont="1" applyBorder="1" applyAlignment="1">
      <alignment horizontal="right" vertical="center" wrapText="1"/>
    </xf>
    <xf numFmtId="0" fontId="4" fillId="0" borderId="97" xfId="0" applyFont="1" applyBorder="1"/>
    <xf numFmtId="0" fontId="3" fillId="0" borderId="99" xfId="0" applyFont="1" applyBorder="1"/>
    <xf numFmtId="0" fontId="0" fillId="0" borderId="99" xfId="0" applyBorder="1"/>
    <xf numFmtId="0" fontId="4" fillId="0" borderId="99" xfId="0" applyFont="1" applyBorder="1" applyAlignment="1">
      <alignment horizontal="right"/>
    </xf>
    <xf numFmtId="0" fontId="4" fillId="0" borderId="99" xfId="0" applyFont="1" applyBorder="1"/>
    <xf numFmtId="0" fontId="3" fillId="0" borderId="97" xfId="0" applyFont="1" applyBorder="1"/>
    <xf numFmtId="0" fontId="3" fillId="0" borderId="98" xfId="0" applyFont="1" applyBorder="1"/>
    <xf numFmtId="0" fontId="4" fillId="0" borderId="100" xfId="0" applyFont="1" applyBorder="1"/>
    <xf numFmtId="0" fontId="3" fillId="0" borderId="96" xfId="0" applyFont="1" applyBorder="1" applyAlignment="1">
      <alignment vertical="center" wrapText="1"/>
    </xf>
    <xf numFmtId="165" fontId="3" fillId="0" borderId="96" xfId="0" applyNumberFormat="1" applyFont="1" applyBorder="1" applyAlignment="1" applyProtection="1">
      <alignment horizontal="right" vertical="center" wrapText="1"/>
      <protection locked="0"/>
    </xf>
    <xf numFmtId="0" fontId="3" fillId="0" borderId="96" xfId="0" applyFont="1" applyBorder="1" applyAlignment="1">
      <alignment horizontal="left"/>
    </xf>
    <xf numFmtId="0" fontId="3" fillId="0" borderId="96" xfId="0" applyFont="1" applyBorder="1"/>
    <xf numFmtId="0" fontId="49" fillId="0" borderId="96" xfId="0" applyFont="1" applyBorder="1" applyAlignment="1">
      <alignment horizontal="left" vertical="center" wrapText="1"/>
    </xf>
    <xf numFmtId="165" fontId="0" fillId="0" borderId="68" xfId="5" applyNumberFormat="1" applyFont="1" applyFill="1" applyBorder="1" applyAlignment="1" applyProtection="1">
      <alignment horizontal="center" wrapText="1"/>
    </xf>
    <xf numFmtId="1" fontId="50" fillId="0" borderId="68" xfId="5" applyNumberFormat="1" applyFont="1" applyFill="1" applyBorder="1" applyAlignment="1" applyProtection="1">
      <alignment horizontal="center" wrapText="1"/>
    </xf>
    <xf numFmtId="49" fontId="51" fillId="0" borderId="68" xfId="5" applyNumberFormat="1" applyFont="1" applyFill="1" applyBorder="1" applyAlignment="1" applyProtection="1">
      <alignment horizontal="center" wrapText="1"/>
    </xf>
    <xf numFmtId="1" fontId="51" fillId="0" borderId="68" xfId="5" applyNumberFormat="1" applyFont="1" applyFill="1" applyBorder="1" applyAlignment="1" applyProtection="1">
      <alignment horizontal="center" wrapText="1"/>
    </xf>
    <xf numFmtId="165" fontId="41" fillId="0" borderId="68" xfId="5" applyNumberFormat="1" applyFont="1" applyFill="1" applyBorder="1" applyAlignment="1" applyProtection="1">
      <alignment horizontal="center" wrapText="1"/>
    </xf>
    <xf numFmtId="0" fontId="50" fillId="0" borderId="68" xfId="5" applyNumberFormat="1" applyFont="1" applyFill="1" applyBorder="1" applyProtection="1">
      <alignment wrapText="1"/>
    </xf>
    <xf numFmtId="1" fontId="50" fillId="0" borderId="68" xfId="5" applyNumberFormat="1" applyFont="1" applyFill="1" applyBorder="1" applyProtection="1">
      <alignment wrapText="1"/>
    </xf>
    <xf numFmtId="0" fontId="0" fillId="0" borderId="0" xfId="5" quotePrefix="1" applyNumberFormat="1" applyFont="1" applyFill="1" applyBorder="1" applyProtection="1">
      <alignment wrapText="1"/>
    </xf>
    <xf numFmtId="165" fontId="10" fillId="0" borderId="1" xfId="1" applyNumberFormat="1" applyBorder="1" applyAlignment="1">
      <alignment horizontal="center"/>
    </xf>
    <xf numFmtId="165" fontId="26" fillId="0" borderId="0" xfId="0" applyNumberFormat="1" applyFont="1" applyAlignment="1">
      <alignment horizontal="center"/>
    </xf>
    <xf numFmtId="1" fontId="2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/>
    </xf>
    <xf numFmtId="0" fontId="32" fillId="0" borderId="1" xfId="3" applyFont="1" applyBorder="1">
      <alignment wrapText="1"/>
    </xf>
    <xf numFmtId="165" fontId="11" fillId="0" borderId="1" xfId="3" applyNumberFormat="1" applyFont="1" applyBorder="1">
      <alignment wrapText="1"/>
    </xf>
    <xf numFmtId="165" fontId="35" fillId="0" borderId="1" xfId="3" applyNumberFormat="1" applyFont="1" applyBorder="1">
      <alignment wrapText="1"/>
    </xf>
    <xf numFmtId="165" fontId="32" fillId="0" borderId="1" xfId="3" applyNumberFormat="1" applyFont="1" applyBorder="1">
      <alignment wrapText="1"/>
    </xf>
    <xf numFmtId="165" fontId="33" fillId="0" borderId="1" xfId="0" applyNumberFormat="1" applyFont="1" applyBorder="1"/>
    <xf numFmtId="165" fontId="38" fillId="0" borderId="1" xfId="0" applyNumberFormat="1" applyFont="1" applyBorder="1"/>
    <xf numFmtId="165" fontId="33" fillId="0" borderId="1" xfId="0" applyNumberFormat="1" applyFont="1" applyBorder="1" applyAlignment="1">
      <alignment horizontal="center"/>
    </xf>
    <xf numFmtId="165" fontId="0" fillId="0" borderId="0" xfId="5" applyNumberFormat="1" applyFont="1" applyFill="1" applyBorder="1" applyProtection="1">
      <alignment wrapText="1"/>
    </xf>
    <xf numFmtId="165" fontId="0" fillId="0" borderId="0" xfId="0" applyNumberFormat="1" applyProtection="1">
      <protection locked="0"/>
    </xf>
    <xf numFmtId="2" fontId="0" fillId="0" borderId="0" xfId="5" applyNumberFormat="1" applyFont="1" applyFill="1" applyBorder="1" applyProtection="1">
      <alignment wrapText="1"/>
    </xf>
    <xf numFmtId="165" fontId="4" fillId="0" borderId="0" xfId="5" applyNumberFormat="1" applyFont="1" applyFill="1" applyBorder="1" applyProtection="1">
      <alignment wrapText="1"/>
    </xf>
    <xf numFmtId="164" fontId="0" fillId="0" borderId="0" xfId="7" applyFont="1" applyFill="1" applyBorder="1" applyAlignment="1" applyProtection="1">
      <alignment wrapText="1"/>
    </xf>
    <xf numFmtId="1" fontId="0" fillId="0" borderId="0" xfId="5" applyNumberFormat="1" applyFont="1" applyFill="1" applyBorder="1" applyProtection="1">
      <alignment wrapText="1"/>
    </xf>
    <xf numFmtId="0" fontId="10" fillId="0" borderId="96" xfId="1" applyBorder="1"/>
    <xf numFmtId="0" fontId="0" fillId="0" borderId="105" xfId="0" applyBorder="1"/>
    <xf numFmtId="0" fontId="0" fillId="0" borderId="105" xfId="0" applyBorder="1" applyAlignment="1">
      <alignment horizontal="center"/>
    </xf>
    <xf numFmtId="0" fontId="9" fillId="0" borderId="104" xfId="0" applyFont="1" applyBorder="1" applyAlignment="1">
      <alignment horizontal="center"/>
    </xf>
    <xf numFmtId="0" fontId="34" fillId="0" borderId="104" xfId="0" applyFont="1" applyBorder="1" applyAlignment="1">
      <alignment horizontal="center"/>
    </xf>
    <xf numFmtId="0" fontId="9" fillId="0" borderId="104" xfId="0" applyFont="1" applyBorder="1"/>
    <xf numFmtId="0" fontId="0" fillId="0" borderId="104" xfId="0" applyBorder="1" applyAlignment="1">
      <alignment horizontal="center"/>
    </xf>
    <xf numFmtId="0" fontId="4" fillId="0" borderId="104" xfId="0" applyFont="1" applyBorder="1" applyAlignment="1">
      <alignment horizontal="center"/>
    </xf>
    <xf numFmtId="0" fontId="38" fillId="0" borderId="105" xfId="0" applyFont="1" applyBorder="1" applyAlignment="1">
      <alignment horizontal="center" vertical="center"/>
    </xf>
    <xf numFmtId="0" fontId="34" fillId="0" borderId="104" xfId="0" applyFont="1" applyBorder="1" applyAlignment="1">
      <alignment horizontal="center" vertical="center"/>
    </xf>
    <xf numFmtId="0" fontId="0" fillId="0" borderId="104" xfId="0" applyBorder="1" applyAlignment="1">
      <alignment horizontal="left"/>
    </xf>
    <xf numFmtId="0" fontId="3" fillId="0" borderId="104" xfId="0" applyFont="1" applyBorder="1" applyAlignment="1">
      <alignment horizontal="left"/>
    </xf>
    <xf numFmtId="0" fontId="3" fillId="0" borderId="104" xfId="0" applyFont="1" applyBorder="1" applyAlignment="1">
      <alignment horizontal="center"/>
    </xf>
    <xf numFmtId="0" fontId="0" fillId="0" borderId="104" xfId="0" applyBorder="1"/>
    <xf numFmtId="0" fontId="3" fillId="0" borderId="104" xfId="0" applyFont="1" applyBorder="1"/>
    <xf numFmtId="0" fontId="4" fillId="0" borderId="104" xfId="0" applyFont="1" applyBorder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104" xfId="0" applyBorder="1" applyAlignment="1">
      <alignment wrapText="1"/>
    </xf>
    <xf numFmtId="0" fontId="0" fillId="0" borderId="104" xfId="0" applyBorder="1" applyAlignment="1">
      <alignment horizontal="center" wrapText="1"/>
    </xf>
    <xf numFmtId="0" fontId="4" fillId="0" borderId="104" xfId="0" applyFont="1" applyBorder="1" applyAlignment="1">
      <alignment horizontal="center" vertical="center" wrapText="1"/>
    </xf>
    <xf numFmtId="0" fontId="3" fillId="0" borderId="104" xfId="0" applyFont="1" applyBorder="1" applyAlignment="1">
      <alignment horizontal="left" vertical="center" wrapText="1"/>
    </xf>
    <xf numFmtId="165" fontId="3" fillId="0" borderId="104" xfId="0" applyNumberFormat="1" applyFont="1" applyBorder="1" applyAlignment="1">
      <alignment horizontal="center" vertical="center" wrapText="1"/>
    </xf>
    <xf numFmtId="165" fontId="3" fillId="0" borderId="104" xfId="0" applyNumberFormat="1" applyFont="1" applyBorder="1" applyAlignment="1">
      <alignment vertical="center" wrapText="1"/>
    </xf>
    <xf numFmtId="165" fontId="3" fillId="0" borderId="104" xfId="0" applyNumberFormat="1" applyFont="1" applyBorder="1" applyAlignment="1">
      <alignment horizontal="right" vertical="center" wrapText="1"/>
    </xf>
    <xf numFmtId="165" fontId="4" fillId="0" borderId="104" xfId="0" applyNumberFormat="1" applyFont="1" applyBorder="1" applyAlignment="1">
      <alignment horizontal="right" vertical="center" wrapText="1"/>
    </xf>
    <xf numFmtId="17" fontId="0" fillId="0" borderId="104" xfId="0" applyNumberFormat="1" applyBorder="1" applyAlignment="1">
      <alignment horizontal="center"/>
    </xf>
    <xf numFmtId="0" fontId="37" fillId="0" borderId="104" xfId="0" applyFont="1" applyBorder="1" applyAlignment="1">
      <alignment horizontal="center" vertical="center"/>
    </xf>
    <xf numFmtId="0" fontId="9" fillId="0" borderId="99" xfId="0" applyFont="1" applyBorder="1"/>
    <xf numFmtId="0" fontId="0" fillId="0" borderId="99" xfId="0" applyBorder="1" applyAlignment="1">
      <alignment horizontal="center"/>
    </xf>
    <xf numFmtId="0" fontId="37" fillId="0" borderId="102" xfId="0" applyFont="1" applyBorder="1" applyAlignment="1">
      <alignment horizontal="center" vertical="center"/>
    </xf>
    <xf numFmtId="0" fontId="3" fillId="0" borderId="9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0" borderId="104" xfId="0" applyFont="1" applyBorder="1" applyAlignment="1" applyProtection="1">
      <alignment horizontal="center" vertical="center" wrapText="1"/>
      <protection locked="0"/>
    </xf>
    <xf numFmtId="165" fontId="3" fillId="0" borderId="104" xfId="0" applyNumberFormat="1" applyFont="1" applyBorder="1" applyAlignment="1" applyProtection="1">
      <alignment vertical="center" wrapText="1"/>
      <protection locked="0"/>
    </xf>
    <xf numFmtId="165" fontId="4" fillId="0" borderId="104" xfId="0" applyNumberFormat="1" applyFont="1" applyBorder="1" applyAlignment="1" applyProtection="1">
      <alignment horizontal="right" vertical="center" wrapText="1"/>
      <protection locked="0"/>
    </xf>
    <xf numFmtId="165" fontId="3" fillId="0" borderId="104" xfId="0" applyNumberFormat="1" applyFont="1" applyBorder="1" applyAlignment="1" applyProtection="1">
      <alignment horizontal="right" vertical="center" wrapText="1"/>
      <protection locked="0"/>
    </xf>
    <xf numFmtId="0" fontId="4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left"/>
    </xf>
    <xf numFmtId="0" fontId="10" fillId="0" borderId="104" xfId="1" applyBorder="1"/>
    <xf numFmtId="0" fontId="10" fillId="0" borderId="104" xfId="1" applyBorder="1" applyAlignment="1">
      <alignment horizontal="center"/>
    </xf>
    <xf numFmtId="0" fontId="10" fillId="0" borderId="104" xfId="1" applyBorder="1" applyAlignment="1">
      <alignment horizontal="center" vertical="center" wrapText="1"/>
    </xf>
    <xf numFmtId="165" fontId="11" fillId="0" borderId="104" xfId="3" applyNumberFormat="1" applyFont="1" applyBorder="1">
      <alignment wrapText="1"/>
    </xf>
    <xf numFmtId="165" fontId="35" fillId="0" borderId="104" xfId="3" applyNumberFormat="1" applyFont="1" applyBorder="1">
      <alignment wrapText="1"/>
    </xf>
    <xf numFmtId="165" fontId="32" fillId="0" borderId="104" xfId="3" applyNumberFormat="1" applyFont="1" applyBorder="1">
      <alignment wrapText="1"/>
    </xf>
    <xf numFmtId="165" fontId="33" fillId="0" borderId="104" xfId="0" applyNumberFormat="1" applyFont="1" applyBorder="1"/>
    <xf numFmtId="165" fontId="38" fillId="0" borderId="104" xfId="0" applyNumberFormat="1" applyFont="1" applyBorder="1"/>
    <xf numFmtId="0" fontId="22" fillId="0" borderId="1" xfId="3" applyFont="1" applyFill="1" applyBorder="1">
      <alignment wrapText="1"/>
    </xf>
    <xf numFmtId="0" fontId="22" fillId="0" borderId="1" xfId="3" applyFont="1" applyFill="1" applyBorder="1" applyAlignment="1">
      <alignment horizontal="center" wrapText="1"/>
    </xf>
    <xf numFmtId="1" fontId="21" fillId="0" borderId="0" xfId="0" applyNumberFormat="1" applyFont="1" applyAlignment="1">
      <alignment horizontal="center"/>
    </xf>
    <xf numFmtId="1" fontId="13" fillId="0" borderId="0" xfId="0" applyNumberFormat="1" applyFont="1" applyAlignment="1">
      <alignment horizontal="center"/>
    </xf>
    <xf numFmtId="0" fontId="22" fillId="0" borderId="1" xfId="3" applyFont="1" applyBorder="1" applyAlignment="1">
      <alignment horizontal="center" wrapText="1"/>
    </xf>
    <xf numFmtId="165" fontId="33" fillId="0" borderId="104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167" fontId="36" fillId="0" borderId="0" xfId="0" applyNumberFormat="1" applyFont="1" applyAlignment="1">
      <alignment horizontal="center"/>
    </xf>
    <xf numFmtId="0" fontId="32" fillId="0" borderId="1" xfId="3" applyFont="1" applyBorder="1" applyAlignment="1">
      <alignment horizontal="center" wrapText="1"/>
    </xf>
    <xf numFmtId="0" fontId="27" fillId="0" borderId="0" xfId="0" applyFont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0" fontId="10" fillId="0" borderId="0" xfId="1" applyAlignment="1">
      <alignment horizontal="center"/>
    </xf>
    <xf numFmtId="0" fontId="0" fillId="0" borderId="106" xfId="5" applyNumberFormat="1" applyFont="1" applyFill="1" applyBorder="1" applyProtection="1">
      <alignment wrapText="1"/>
    </xf>
    <xf numFmtId="0" fontId="41" fillId="0" borderId="106" xfId="5" applyNumberFormat="1" applyFont="1" applyFill="1" applyBorder="1" applyProtection="1">
      <alignment wrapText="1"/>
    </xf>
    <xf numFmtId="165" fontId="41" fillId="0" borderId="106" xfId="5" applyNumberFormat="1" applyFont="1" applyFill="1" applyBorder="1" applyProtection="1">
      <alignment wrapText="1"/>
    </xf>
    <xf numFmtId="0" fontId="50" fillId="0" borderId="106" xfId="5" applyNumberFormat="1" applyFont="1" applyFill="1" applyBorder="1" applyProtection="1">
      <alignment wrapText="1"/>
    </xf>
    <xf numFmtId="1" fontId="50" fillId="0" borderId="106" xfId="5" applyNumberFormat="1" applyFont="1" applyFill="1" applyBorder="1" applyProtection="1">
      <alignment wrapText="1"/>
    </xf>
    <xf numFmtId="168" fontId="12" fillId="0" borderId="106" xfId="5" applyNumberFormat="1" applyFont="1" applyFill="1" applyBorder="1" applyAlignment="1" applyProtection="1">
      <alignment horizontal="center" wrapText="1"/>
    </xf>
    <xf numFmtId="165" fontId="0" fillId="0" borderId="0" xfId="5" applyNumberFormat="1" applyFont="1" applyFill="1" applyBorder="1" applyAlignment="1" applyProtection="1">
      <alignment horizontal="center" wrapText="1"/>
    </xf>
    <xf numFmtId="0" fontId="0" fillId="0" borderId="0" xfId="5" applyNumberFormat="1" applyFont="1" applyFill="1" applyBorder="1" applyAlignment="1" applyProtection="1">
      <alignment horizontal="center" wrapText="1"/>
    </xf>
    <xf numFmtId="49" fontId="3" fillId="0" borderId="1" xfId="1" applyNumberFormat="1" applyFont="1" applyBorder="1" applyAlignment="1">
      <alignment horizontal="center"/>
    </xf>
    <xf numFmtId="49" fontId="10" fillId="0" borderId="1" xfId="1" applyNumberFormat="1" applyBorder="1" applyAlignment="1">
      <alignment horizontal="center"/>
    </xf>
    <xf numFmtId="49" fontId="4" fillId="0" borderId="1" xfId="1" applyNumberFormat="1" applyFont="1" applyBorder="1" applyAlignment="1">
      <alignment horizontal="center"/>
    </xf>
    <xf numFmtId="0" fontId="42" fillId="0" borderId="0" xfId="1" applyFont="1" applyAlignment="1">
      <alignment horizontal="center" vertical="center" wrapText="1"/>
    </xf>
    <xf numFmtId="0" fontId="10" fillId="0" borderId="0" xfId="1" applyAlignment="1">
      <alignment horizontal="center" vertical="center" wrapText="1"/>
    </xf>
    <xf numFmtId="0" fontId="42" fillId="0" borderId="104" xfId="1" applyFont="1" applyBorder="1" applyAlignment="1">
      <alignment horizontal="center" vertical="center" wrapText="1"/>
    </xf>
    <xf numFmtId="0" fontId="12" fillId="0" borderId="104" xfId="1" applyFont="1" applyBorder="1" applyAlignment="1">
      <alignment horizontal="center"/>
    </xf>
    <xf numFmtId="49" fontId="3" fillId="0" borderId="104" xfId="1" applyNumberFormat="1" applyFont="1" applyBorder="1" applyAlignment="1">
      <alignment horizontal="center"/>
    </xf>
    <xf numFmtId="49" fontId="4" fillId="0" borderId="104" xfId="1" applyNumberFormat="1" applyFont="1" applyBorder="1" applyAlignment="1">
      <alignment horizontal="center"/>
    </xf>
    <xf numFmtId="49" fontId="12" fillId="0" borderId="104" xfId="1" applyNumberFormat="1" applyFont="1" applyBorder="1" applyAlignment="1">
      <alignment horizontal="center"/>
    </xf>
    <xf numFmtId="0" fontId="10" fillId="3" borderId="1" xfId="1" applyFill="1" applyBorder="1"/>
    <xf numFmtId="165" fontId="10" fillId="3" borderId="1" xfId="1" applyNumberFormat="1" applyFill="1" applyBorder="1"/>
    <xf numFmtId="165" fontId="10" fillId="3" borderId="1" xfId="1" applyNumberFormat="1" applyFill="1" applyBorder="1" applyAlignment="1">
      <alignment horizontal="center"/>
    </xf>
    <xf numFmtId="0" fontId="12" fillId="3" borderId="1" xfId="1" applyFont="1" applyFill="1" applyBorder="1" applyAlignment="1">
      <alignment horizontal="center"/>
    </xf>
    <xf numFmtId="0" fontId="10" fillId="3" borderId="0" xfId="1" applyFill="1"/>
    <xf numFmtId="0" fontId="0" fillId="0" borderId="1" xfId="0" applyBorder="1"/>
    <xf numFmtId="165" fontId="12" fillId="0" borderId="106" xfId="5" applyNumberFormat="1" applyFont="1" applyFill="1" applyBorder="1" applyAlignment="1" applyProtection="1">
      <alignment horizontal="center" wrapText="1"/>
    </xf>
    <xf numFmtId="0" fontId="12" fillId="0" borderId="106" xfId="5" applyNumberFormat="1" applyFont="1" applyFill="1" applyBorder="1" applyProtection="1">
      <alignment wrapText="1"/>
    </xf>
    <xf numFmtId="168" fontId="12" fillId="0" borderId="0" xfId="5" applyNumberFormat="1" applyFont="1" applyFill="1" applyBorder="1" applyAlignment="1" applyProtection="1">
      <alignment horizontal="center" wrapText="1"/>
    </xf>
    <xf numFmtId="165" fontId="41" fillId="0" borderId="0" xfId="5" applyNumberFormat="1" applyFont="1" applyFill="1" applyBorder="1" applyProtection="1">
      <alignment wrapText="1"/>
    </xf>
    <xf numFmtId="0" fontId="0" fillId="0" borderId="1" xfId="0" applyBorder="1"/>
    <xf numFmtId="0" fontId="9" fillId="0" borderId="0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52" fillId="0" borderId="1" xfId="0" applyFont="1" applyBorder="1"/>
    <xf numFmtId="0" fontId="0" fillId="0" borderId="0" xfId="0" applyFont="1" applyAlignment="1">
      <alignment horizontal="left"/>
    </xf>
    <xf numFmtId="0" fontId="0" fillId="0" borderId="12" xfId="0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/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4" fillId="0" borderId="108" xfId="0" applyFont="1" applyBorder="1" applyAlignment="1" applyProtection="1">
      <alignment horizontal="center" vertical="center" wrapText="1"/>
      <protection locked="0"/>
    </xf>
    <xf numFmtId="165" fontId="3" fillId="0" borderId="108" xfId="0" applyNumberFormat="1" applyFont="1" applyBorder="1" applyAlignment="1" applyProtection="1">
      <alignment horizontal="right" vertical="center" wrapText="1"/>
      <protection locked="0"/>
    </xf>
    <xf numFmtId="165" fontId="3" fillId="0" borderId="108" xfId="0" applyNumberFormat="1" applyFont="1" applyBorder="1" applyAlignment="1" applyProtection="1">
      <alignment vertical="center" wrapText="1"/>
      <protection locked="0"/>
    </xf>
    <xf numFmtId="165" fontId="4" fillId="0" borderId="108" xfId="0" applyNumberFormat="1" applyFont="1" applyBorder="1" applyAlignment="1">
      <alignment horizontal="right" vertical="center" wrapText="1"/>
    </xf>
    <xf numFmtId="165" fontId="3" fillId="0" borderId="108" xfId="0" applyNumberFormat="1" applyFont="1" applyBorder="1" applyAlignment="1" applyProtection="1">
      <alignment horizontal="center" vertical="center" wrapText="1"/>
      <protection locked="0"/>
    </xf>
    <xf numFmtId="0" fontId="4" fillId="0" borderId="108" xfId="0" applyFont="1" applyBorder="1"/>
    <xf numFmtId="0" fontId="3" fillId="0" borderId="108" xfId="0" applyFont="1" applyBorder="1"/>
    <xf numFmtId="0" fontId="0" fillId="0" borderId="108" xfId="0" applyBorder="1"/>
    <xf numFmtId="0" fontId="0" fillId="0" borderId="12" xfId="0" applyFill="1" applyBorder="1" applyAlignment="1">
      <alignment wrapText="1"/>
    </xf>
    <xf numFmtId="0" fontId="53" fillId="0" borderId="0" xfId="0" applyFont="1"/>
    <xf numFmtId="0" fontId="0" fillId="0" borderId="12" xfId="0" applyFill="1" applyBorder="1"/>
    <xf numFmtId="0" fontId="9" fillId="0" borderId="12" xfId="0" applyFont="1" applyFill="1" applyBorder="1"/>
    <xf numFmtId="0" fontId="3" fillId="0" borderId="1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65" fontId="1" fillId="0" borderId="1" xfId="0" applyNumberFormat="1" applyFont="1" applyBorder="1" applyAlignment="1" applyProtection="1">
      <alignment vertical="center" wrapText="1"/>
      <protection locked="0"/>
    </xf>
    <xf numFmtId="0" fontId="4" fillId="0" borderId="108" xfId="0" applyFont="1" applyBorder="1" applyAlignment="1">
      <alignment horizontal="center" vertical="center" wrapText="1"/>
    </xf>
    <xf numFmtId="0" fontId="4" fillId="0" borderId="108" xfId="0" applyFont="1" applyBorder="1" applyAlignment="1">
      <alignment horizontal="center" vertical="center"/>
    </xf>
    <xf numFmtId="0" fontId="4" fillId="0" borderId="108" xfId="0" applyFont="1" applyBorder="1" applyAlignment="1">
      <alignment horizontal="center" vertical="center" textRotation="90" wrapText="1"/>
    </xf>
    <xf numFmtId="0" fontId="4" fillId="0" borderId="108" xfId="0" applyFont="1" applyBorder="1" applyAlignment="1">
      <alignment horizontal="center" vertical="center" textRotation="90"/>
    </xf>
    <xf numFmtId="0" fontId="0" fillId="0" borderId="109" xfId="0" applyFill="1" applyBorder="1"/>
    <xf numFmtId="165" fontId="3" fillId="0" borderId="108" xfId="0" applyNumberFormat="1" applyFont="1" applyBorder="1" applyAlignment="1">
      <alignment horizontal="right" vertical="center" wrapText="1"/>
    </xf>
    <xf numFmtId="165" fontId="3" fillId="0" borderId="108" xfId="0" applyNumberFormat="1" applyFont="1" applyBorder="1" applyAlignment="1">
      <alignment vertical="center" wrapText="1"/>
    </xf>
    <xf numFmtId="165" fontId="3" fillId="0" borderId="108" xfId="0" applyNumberFormat="1" applyFont="1" applyBorder="1" applyAlignment="1">
      <alignment horizontal="center" vertical="center" wrapText="1"/>
    </xf>
    <xf numFmtId="0" fontId="4" fillId="0" borderId="108" xfId="0" applyFont="1" applyBorder="1" applyAlignment="1">
      <alignment horizontal="center"/>
    </xf>
    <xf numFmtId="0" fontId="5" fillId="0" borderId="108" xfId="0" applyFont="1" applyBorder="1" applyAlignment="1">
      <alignment horizontal="center" vertical="center" wrapText="1"/>
    </xf>
    <xf numFmtId="0" fontId="3" fillId="0" borderId="108" xfId="0" applyFont="1" applyBorder="1" applyAlignment="1">
      <alignment horizontal="center"/>
    </xf>
    <xf numFmtId="0" fontId="4" fillId="0" borderId="108" xfId="0" applyFont="1" applyBorder="1" applyAlignment="1">
      <alignment horizontal="right"/>
    </xf>
    <xf numFmtId="0" fontId="3" fillId="0" borderId="108" xfId="0" applyFont="1" applyBorder="1" applyAlignment="1">
      <alignment horizontal="center" vertical="center" wrapText="1"/>
    </xf>
    <xf numFmtId="0" fontId="54" fillId="0" borderId="0" xfId="0" applyFont="1"/>
    <xf numFmtId="0" fontId="52" fillId="0" borderId="0" xfId="0" applyFont="1" applyProtection="1">
      <protection locked="0"/>
    </xf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37" fillId="0" borderId="2" xfId="0" applyFont="1" applyBorder="1" applyAlignment="1">
      <alignment horizontal="center" vertical="center"/>
    </xf>
    <xf numFmtId="0" fontId="37" fillId="0" borderId="27" xfId="0" applyFont="1" applyBorder="1" applyAlignment="1">
      <alignment horizontal="center" vertical="center"/>
    </xf>
    <xf numFmtId="0" fontId="9" fillId="0" borderId="10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textRotation="90"/>
    </xf>
    <xf numFmtId="0" fontId="3" fillId="0" borderId="12" xfId="0" applyFont="1" applyBorder="1" applyAlignment="1">
      <alignment horizontal="center" textRotation="90"/>
    </xf>
    <xf numFmtId="0" fontId="3" fillId="0" borderId="13" xfId="0" applyFont="1" applyBorder="1" applyAlignment="1">
      <alignment horizontal="center" textRotation="90"/>
    </xf>
    <xf numFmtId="0" fontId="4" fillId="0" borderId="1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4" fontId="3" fillId="0" borderId="11" xfId="0" applyNumberFormat="1" applyFont="1" applyBorder="1" applyAlignment="1">
      <alignment horizontal="center" textRotation="90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0" xfId="0" applyFont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 vertical="center" textRotation="90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textRotation="90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right" vertical="center" textRotation="90" wrapText="1"/>
      <protection locked="0"/>
    </xf>
    <xf numFmtId="0" fontId="3" fillId="0" borderId="1" xfId="0" applyFont="1" applyBorder="1" applyAlignment="1" applyProtection="1">
      <alignment horizontal="right" vertical="center" wrapTex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43" fillId="0" borderId="1" xfId="0" applyFont="1" applyBorder="1" applyAlignment="1">
      <alignment horizontal="center"/>
    </xf>
    <xf numFmtId="0" fontId="0" fillId="0" borderId="11" xfId="0" applyBorder="1" applyAlignment="1">
      <alignment horizontal="center" textRotation="90"/>
    </xf>
    <xf numFmtId="0" fontId="0" fillId="0" borderId="12" xfId="0" applyBorder="1" applyAlignment="1">
      <alignment horizontal="center" textRotation="90"/>
    </xf>
    <xf numFmtId="0" fontId="0" fillId="0" borderId="13" xfId="0" applyBorder="1" applyAlignment="1">
      <alignment horizontal="center" textRotation="90"/>
    </xf>
    <xf numFmtId="0" fontId="0" fillId="0" borderId="104" xfId="0" applyBorder="1" applyAlignment="1">
      <alignment horizontal="center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 vertical="center" textRotation="90" wrapText="1"/>
      <protection locked="0"/>
    </xf>
    <xf numFmtId="0" fontId="33" fillId="0" borderId="1" xfId="0" applyFont="1" applyBorder="1" applyAlignment="1" applyProtection="1">
      <alignment horizontal="center" textRotation="90"/>
      <protection locked="0"/>
    </xf>
    <xf numFmtId="0" fontId="0" fillId="0" borderId="1" xfId="0" applyBorder="1" applyAlignment="1" applyProtection="1">
      <alignment horizontal="center" textRotation="90"/>
      <protection locked="0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textRotation="90"/>
    </xf>
    <xf numFmtId="0" fontId="3" fillId="0" borderId="96" xfId="0" applyFont="1" applyBorder="1" applyAlignment="1">
      <alignment horizontal="right" vertical="center" wrapText="1"/>
    </xf>
    <xf numFmtId="0" fontId="3" fillId="0" borderId="96" xfId="0" applyFont="1" applyBorder="1" applyAlignment="1">
      <alignment horizontal="center" vertical="center" wrapText="1"/>
    </xf>
    <xf numFmtId="0" fontId="3" fillId="0" borderId="96" xfId="0" applyFont="1" applyBorder="1" applyAlignment="1">
      <alignment horizontal="right" vertical="center" textRotation="90" wrapText="1"/>
    </xf>
    <xf numFmtId="0" fontId="4" fillId="0" borderId="96" xfId="0" applyFont="1" applyBorder="1" applyAlignment="1">
      <alignment horizontal="center" vertical="center" wrapText="1"/>
    </xf>
    <xf numFmtId="0" fontId="0" fillId="0" borderId="96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right" vertical="center" textRotation="90" wrapText="1"/>
    </xf>
    <xf numFmtId="0" fontId="3" fillId="0" borderId="1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 textRotation="90"/>
    </xf>
    <xf numFmtId="0" fontId="3" fillId="2" borderId="11" xfId="0" applyFont="1" applyFill="1" applyBorder="1" applyAlignment="1">
      <alignment horizontal="center" textRotation="90"/>
    </xf>
    <xf numFmtId="0" fontId="3" fillId="2" borderId="12" xfId="0" applyFont="1" applyFill="1" applyBorder="1" applyAlignment="1">
      <alignment horizontal="center" textRotation="90"/>
    </xf>
    <xf numFmtId="0" fontId="3" fillId="2" borderId="13" xfId="0" applyFont="1" applyFill="1" applyBorder="1" applyAlignment="1">
      <alignment horizontal="center" textRotation="90"/>
    </xf>
    <xf numFmtId="0" fontId="3" fillId="0" borderId="1" xfId="0" applyFont="1" applyBorder="1" applyAlignment="1">
      <alignment horizontal="right" vertical="center" wrapText="1"/>
    </xf>
    <xf numFmtId="0" fontId="43" fillId="0" borderId="11" xfId="0" applyFont="1" applyBorder="1" applyAlignment="1">
      <alignment horizontal="center" textRotation="90"/>
    </xf>
    <xf numFmtId="0" fontId="43" fillId="0" borderId="12" xfId="0" applyFont="1" applyBorder="1" applyAlignment="1">
      <alignment horizontal="center" textRotation="90"/>
    </xf>
    <xf numFmtId="0" fontId="43" fillId="0" borderId="13" xfId="0" applyFont="1" applyBorder="1" applyAlignment="1">
      <alignment horizontal="center" textRotation="90"/>
    </xf>
    <xf numFmtId="0" fontId="3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textRotation="90"/>
    </xf>
    <xf numFmtId="0" fontId="3" fillId="0" borderId="12" xfId="0" applyFont="1" applyBorder="1" applyAlignment="1">
      <alignment textRotation="90"/>
    </xf>
    <xf numFmtId="0" fontId="3" fillId="0" borderId="13" xfId="0" applyFont="1" applyBorder="1" applyAlignment="1">
      <alignment textRotation="90"/>
    </xf>
    <xf numFmtId="0" fontId="4" fillId="0" borderId="1" xfId="0" applyFont="1" applyBorder="1" applyAlignment="1" applyProtection="1">
      <alignment horizontal="left" vertical="center" wrapText="1"/>
      <protection locked="0"/>
    </xf>
    <xf numFmtId="14" fontId="3" fillId="0" borderId="11" xfId="0" applyNumberFormat="1" applyFont="1" applyBorder="1" applyAlignment="1">
      <alignment horizontal="center" textRotation="90" wrapText="1"/>
    </xf>
    <xf numFmtId="0" fontId="3" fillId="0" borderId="12" xfId="0" applyFont="1" applyBorder="1" applyAlignment="1">
      <alignment horizontal="center" textRotation="90" wrapText="1"/>
    </xf>
    <xf numFmtId="0" fontId="3" fillId="0" borderId="13" xfId="0" applyFont="1" applyBorder="1" applyAlignment="1">
      <alignment horizontal="center" textRotation="90" wrapText="1"/>
    </xf>
    <xf numFmtId="0" fontId="4" fillId="0" borderId="96" xfId="0" applyFont="1" applyBorder="1" applyAlignment="1">
      <alignment horizontal="center"/>
    </xf>
    <xf numFmtId="0" fontId="3" fillId="0" borderId="96" xfId="0" applyFont="1" applyBorder="1" applyAlignment="1">
      <alignment horizontal="center"/>
    </xf>
    <xf numFmtId="0" fontId="4" fillId="0" borderId="96" xfId="0" applyFont="1" applyBorder="1" applyAlignment="1">
      <alignment horizontal="center" vertical="center"/>
    </xf>
    <xf numFmtId="0" fontId="4" fillId="0" borderId="96" xfId="0" applyFont="1" applyBorder="1" applyAlignment="1">
      <alignment horizontal="center" vertical="center" textRotation="90" wrapText="1"/>
    </xf>
    <xf numFmtId="0" fontId="4" fillId="0" borderId="96" xfId="0" applyFont="1" applyBorder="1" applyAlignment="1">
      <alignment horizontal="center" vertical="center" textRotation="90"/>
    </xf>
    <xf numFmtId="0" fontId="3" fillId="0" borderId="96" xfId="0" applyFont="1" applyBorder="1" applyAlignment="1">
      <alignment horizontal="center" vertical="center" textRotation="90" wrapText="1"/>
    </xf>
    <xf numFmtId="0" fontId="4" fillId="0" borderId="27" xfId="0" applyFont="1" applyBorder="1" applyAlignment="1">
      <alignment horizontal="center"/>
    </xf>
    <xf numFmtId="0" fontId="4" fillId="0" borderId="52" xfId="0" applyFont="1" applyBorder="1" applyAlignment="1">
      <alignment horizontal="center"/>
    </xf>
    <xf numFmtId="0" fontId="4" fillId="0" borderId="55" xfId="0" applyFont="1" applyBorder="1" applyAlignment="1">
      <alignment horizontal="center"/>
    </xf>
    <xf numFmtId="0" fontId="3" fillId="0" borderId="52" xfId="0" applyFont="1" applyBorder="1" applyAlignment="1">
      <alignment horizontal="center"/>
    </xf>
    <xf numFmtId="0" fontId="3" fillId="0" borderId="53" xfId="0" applyFont="1" applyBorder="1" applyAlignment="1">
      <alignment horizontal="center"/>
    </xf>
    <xf numFmtId="0" fontId="3" fillId="0" borderId="54" xfId="0" applyFont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4" fillId="0" borderId="54" xfId="0" applyFont="1" applyBorder="1" applyAlignment="1">
      <alignment horizontal="center"/>
    </xf>
    <xf numFmtId="0" fontId="3" fillId="0" borderId="5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4" fillId="0" borderId="60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 wrapText="1"/>
    </xf>
    <xf numFmtId="0" fontId="4" fillId="0" borderId="66" xfId="0" applyFont="1" applyBorder="1" applyAlignment="1">
      <alignment horizontal="center" vertical="center" wrapText="1"/>
    </xf>
    <xf numFmtId="0" fontId="4" fillId="0" borderId="62" xfId="0" applyFont="1" applyBorder="1" applyAlignment="1">
      <alignment horizontal="center" vertical="center" textRotation="90" wrapText="1"/>
    </xf>
    <xf numFmtId="0" fontId="4" fillId="0" borderId="64" xfId="0" applyFont="1" applyBorder="1" applyAlignment="1">
      <alignment horizontal="center" vertical="center" textRotation="90" wrapText="1"/>
    </xf>
    <xf numFmtId="0" fontId="4" fillId="0" borderId="67" xfId="0" applyFont="1" applyBorder="1" applyAlignment="1">
      <alignment horizontal="center" vertical="center" textRotation="90" wrapText="1"/>
    </xf>
    <xf numFmtId="0" fontId="4" fillId="0" borderId="50" xfId="0" applyFont="1" applyBorder="1" applyAlignment="1">
      <alignment horizontal="center" vertical="center" textRotation="90" wrapText="1"/>
    </xf>
    <xf numFmtId="0" fontId="4" fillId="0" borderId="38" xfId="0" applyFont="1" applyBorder="1" applyAlignment="1">
      <alignment horizontal="center" vertical="center" textRotation="90" wrapText="1"/>
    </xf>
    <xf numFmtId="0" fontId="4" fillId="0" borderId="45" xfId="0" applyFont="1" applyBorder="1" applyAlignment="1">
      <alignment horizontal="center" vertical="center" textRotation="90" wrapText="1"/>
    </xf>
    <xf numFmtId="0" fontId="4" fillId="0" borderId="56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textRotation="90"/>
    </xf>
    <xf numFmtId="0" fontId="4" fillId="0" borderId="38" xfId="0" applyFont="1" applyBorder="1" applyAlignment="1">
      <alignment horizontal="center" vertical="center" textRotation="90"/>
    </xf>
    <xf numFmtId="0" fontId="4" fillId="0" borderId="45" xfId="0" applyFont="1" applyBorder="1" applyAlignment="1">
      <alignment horizontal="center" vertical="center" textRotation="90"/>
    </xf>
    <xf numFmtId="0" fontId="4" fillId="0" borderId="50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right" vertical="center" wrapText="1"/>
    </xf>
    <xf numFmtId="0" fontId="3" fillId="0" borderId="48" xfId="0" applyFont="1" applyBorder="1" applyAlignment="1">
      <alignment horizontal="right" vertical="center" wrapText="1"/>
    </xf>
    <xf numFmtId="0" fontId="3" fillId="0" borderId="49" xfId="0" applyFont="1" applyBorder="1" applyAlignment="1">
      <alignment horizontal="right" vertical="center" wrapText="1"/>
    </xf>
    <xf numFmtId="0" fontId="3" fillId="0" borderId="5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right" vertical="center" wrapText="1"/>
    </xf>
    <xf numFmtId="0" fontId="3" fillId="0" borderId="38" xfId="0" applyFont="1" applyBorder="1" applyAlignment="1">
      <alignment horizontal="right" vertical="center" wrapText="1"/>
    </xf>
    <xf numFmtId="0" fontId="3" fillId="0" borderId="39" xfId="0" applyFont="1" applyBorder="1" applyAlignment="1">
      <alignment horizontal="right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right" vertical="center" wrapText="1"/>
    </xf>
    <xf numFmtId="0" fontId="3" fillId="0" borderId="35" xfId="0" applyFont="1" applyBorder="1" applyAlignment="1">
      <alignment horizontal="right" vertical="center" wrapText="1"/>
    </xf>
    <xf numFmtId="0" fontId="3" fillId="0" borderId="36" xfId="0" applyFont="1" applyBorder="1" applyAlignment="1">
      <alignment horizontal="right" vertical="center" wrapText="1"/>
    </xf>
    <xf numFmtId="0" fontId="4" fillId="0" borderId="31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right" vertical="center" wrapText="1"/>
    </xf>
    <xf numFmtId="0" fontId="3" fillId="0" borderId="41" xfId="0" applyFont="1" applyBorder="1" applyAlignment="1">
      <alignment horizontal="right" vertical="center" wrapText="1"/>
    </xf>
    <xf numFmtId="0" fontId="3" fillId="0" borderId="42" xfId="0" applyFont="1" applyBorder="1" applyAlignment="1">
      <alignment horizontal="right" vertical="center" wrapText="1"/>
    </xf>
    <xf numFmtId="0" fontId="4" fillId="0" borderId="104" xfId="0" applyFont="1" applyBorder="1" applyAlignment="1">
      <alignment horizontal="center"/>
    </xf>
    <xf numFmtId="0" fontId="3" fillId="0" borderId="104" xfId="0" applyFont="1" applyBorder="1" applyAlignment="1">
      <alignment horizontal="center"/>
    </xf>
    <xf numFmtId="0" fontId="4" fillId="0" borderId="104" xfId="0" applyFont="1" applyBorder="1" applyAlignment="1">
      <alignment horizontal="center" vertical="center"/>
    </xf>
    <xf numFmtId="0" fontId="4" fillId="0" borderId="104" xfId="0" applyFont="1" applyBorder="1" applyAlignment="1">
      <alignment horizontal="center" vertical="center" wrapText="1"/>
    </xf>
    <xf numFmtId="0" fontId="4" fillId="0" borderId="104" xfId="0" applyFont="1" applyBorder="1" applyAlignment="1">
      <alignment horizontal="center" vertical="center" textRotation="90" wrapText="1"/>
    </xf>
    <xf numFmtId="0" fontId="4" fillId="0" borderId="104" xfId="0" applyFont="1" applyBorder="1" applyAlignment="1">
      <alignment horizontal="center" vertical="center" textRotation="90"/>
    </xf>
    <xf numFmtId="0" fontId="3" fillId="0" borderId="104" xfId="0" applyFont="1" applyBorder="1" applyAlignment="1">
      <alignment horizontal="right" vertical="center" wrapText="1"/>
    </xf>
    <xf numFmtId="0" fontId="3" fillId="0" borderId="104" xfId="0" applyFont="1" applyBorder="1" applyAlignment="1">
      <alignment horizontal="center" vertical="center" wrapText="1"/>
    </xf>
    <xf numFmtId="0" fontId="9" fillId="0" borderId="68" xfId="5" applyNumberFormat="1" applyFont="1" applyFill="1" applyBorder="1" applyAlignment="1" applyProtection="1">
      <alignment horizontal="center" wrapText="1"/>
    </xf>
    <xf numFmtId="0" fontId="0" fillId="0" borderId="68" xfId="5" applyNumberFormat="1" applyFont="1" applyFill="1" applyBorder="1" applyAlignment="1" applyProtection="1">
      <alignment horizontal="center" wrapText="1"/>
    </xf>
    <xf numFmtId="0" fontId="12" fillId="0" borderId="68" xfId="5" applyNumberFormat="1" applyFont="1" applyFill="1" applyBorder="1" applyAlignment="1" applyProtection="1">
      <alignment horizontal="left" wrapText="1"/>
    </xf>
    <xf numFmtId="0" fontId="0" fillId="0" borderId="85" xfId="5" applyNumberFormat="1" applyFont="1" applyFill="1" applyBorder="1" applyAlignment="1" applyProtection="1">
      <alignment horizontal="center"/>
    </xf>
    <xf numFmtId="0" fontId="0" fillId="0" borderId="86" xfId="5" applyNumberFormat="1" applyFont="1" applyFill="1" applyBorder="1" applyAlignment="1" applyProtection="1">
      <alignment horizontal="center"/>
    </xf>
    <xf numFmtId="0" fontId="0" fillId="0" borderId="87" xfId="5" applyNumberFormat="1" applyFont="1" applyFill="1" applyBorder="1" applyAlignment="1" applyProtection="1">
      <alignment horizontal="center"/>
    </xf>
    <xf numFmtId="0" fontId="0" fillId="0" borderId="88" xfId="5" applyNumberFormat="1" applyFont="1" applyFill="1" applyBorder="1" applyAlignment="1" applyProtection="1">
      <alignment horizontal="center"/>
    </xf>
    <xf numFmtId="0" fontId="0" fillId="0" borderId="89" xfId="5" applyNumberFormat="1" applyFont="1" applyFill="1" applyBorder="1" applyAlignment="1" applyProtection="1">
      <alignment horizontal="center"/>
    </xf>
    <xf numFmtId="0" fontId="9" fillId="0" borderId="68" xfId="5" applyNumberFormat="1" applyFont="1" applyFill="1" applyBorder="1" applyAlignment="1" applyProtection="1">
      <alignment horizontal="center"/>
    </xf>
    <xf numFmtId="0" fontId="9" fillId="0" borderId="80" xfId="5" applyNumberFormat="1" applyFont="1" applyFill="1" applyBorder="1" applyAlignment="1" applyProtection="1">
      <alignment horizontal="center" vertical="center"/>
    </xf>
    <xf numFmtId="0" fontId="9" fillId="0" borderId="90" xfId="5" applyNumberFormat="1" applyFont="1" applyFill="1" applyBorder="1" applyAlignment="1" applyProtection="1">
      <alignment horizontal="center" vertical="center"/>
    </xf>
    <xf numFmtId="0" fontId="9" fillId="0" borderId="93" xfId="5" applyNumberFormat="1" applyFont="1" applyFill="1" applyBorder="1" applyAlignment="1" applyProtection="1">
      <alignment horizontal="center" vertical="center"/>
    </xf>
    <xf numFmtId="0" fontId="9" fillId="0" borderId="68" xfId="5" applyNumberFormat="1" applyFont="1" applyFill="1" applyBorder="1" applyAlignment="1" applyProtection="1">
      <alignment horizontal="center" vertical="center"/>
    </xf>
    <xf numFmtId="0" fontId="22" fillId="0" borderId="68" xfId="5" applyNumberFormat="1" applyFont="1" applyFill="1" applyBorder="1" applyProtection="1">
      <alignment wrapText="1"/>
    </xf>
    <xf numFmtId="0" fontId="22" fillId="0" borderId="68" xfId="5" applyNumberFormat="1" applyFont="1" applyFill="1" applyBorder="1" applyAlignment="1" applyProtection="1">
      <alignment horizontal="center" wrapText="1"/>
    </xf>
    <xf numFmtId="0" fontId="9" fillId="0" borderId="68" xfId="5" applyNumberFormat="1" applyFont="1" applyFill="1" applyBorder="1" applyProtection="1">
      <alignment wrapText="1"/>
    </xf>
    <xf numFmtId="0" fontId="12" fillId="0" borderId="91" xfId="1" applyFont="1" applyBorder="1" applyAlignment="1">
      <alignment horizontal="center"/>
    </xf>
    <xf numFmtId="0" fontId="12" fillId="0" borderId="92" xfId="1" applyFont="1" applyBorder="1" applyAlignment="1">
      <alignment horizontal="center"/>
    </xf>
    <xf numFmtId="0" fontId="39" fillId="0" borderId="69" xfId="5" applyNumberFormat="1" applyFont="1" applyFill="1" applyBorder="1" applyAlignment="1" applyProtection="1">
      <alignment horizontal="center"/>
    </xf>
    <xf numFmtId="0" fontId="39" fillId="0" borderId="4" xfId="5" applyNumberFormat="1" applyFont="1" applyFill="1" applyBorder="1" applyAlignment="1" applyProtection="1">
      <alignment horizontal="center"/>
    </xf>
    <xf numFmtId="0" fontId="0" fillId="0" borderId="69" xfId="5" applyNumberFormat="1" applyFont="1" applyFill="1" applyBorder="1" applyAlignment="1" applyProtection="1">
      <alignment horizontal="center"/>
    </xf>
    <xf numFmtId="0" fontId="39" fillId="0" borderId="3" xfId="5" applyNumberFormat="1" applyFont="1" applyFill="1" applyBorder="1" applyAlignment="1" applyProtection="1">
      <alignment horizontal="center"/>
    </xf>
    <xf numFmtId="0" fontId="9" fillId="0" borderId="1" xfId="5" applyNumberFormat="1" applyFont="1" applyFill="1" applyBorder="1" applyAlignment="1" applyProtection="1">
      <alignment horizontal="center"/>
    </xf>
    <xf numFmtId="0" fontId="9" fillId="0" borderId="69" xfId="5" applyNumberFormat="1" applyFont="1" applyFill="1" applyBorder="1" applyAlignment="1" applyProtection="1">
      <alignment horizontal="center"/>
    </xf>
    <xf numFmtId="0" fontId="9" fillId="0" borderId="3" xfId="5" applyNumberFormat="1" applyFont="1" applyFill="1" applyBorder="1" applyAlignment="1" applyProtection="1">
      <alignment horizontal="center"/>
    </xf>
    <xf numFmtId="0" fontId="9" fillId="0" borderId="4" xfId="5" applyNumberFormat="1" applyFont="1" applyFill="1" applyBorder="1" applyAlignment="1" applyProtection="1">
      <alignment horizontal="center"/>
    </xf>
    <xf numFmtId="0" fontId="9" fillId="0" borderId="69" xfId="5" applyNumberFormat="1" applyFont="1" applyFill="1" applyBorder="1" applyAlignment="1" applyProtection="1">
      <alignment horizontal="right"/>
    </xf>
    <xf numFmtId="0" fontId="9" fillId="0" borderId="3" xfId="5" applyNumberFormat="1" applyFont="1" applyFill="1" applyBorder="1" applyAlignment="1" applyProtection="1">
      <alignment horizontal="right"/>
    </xf>
    <xf numFmtId="0" fontId="0" fillId="0" borderId="3" xfId="5" applyNumberFormat="1" applyFont="1" applyFill="1" applyBorder="1" applyAlignment="1" applyProtection="1">
      <alignment horizontal="center"/>
    </xf>
    <xf numFmtId="0" fontId="0" fillId="0" borderId="4" xfId="5" applyNumberFormat="1" applyFont="1" applyFill="1" applyBorder="1" applyAlignment="1" applyProtection="1">
      <alignment horizontal="center"/>
    </xf>
    <xf numFmtId="0" fontId="9" fillId="0" borderId="80" xfId="5" applyNumberFormat="1" applyFont="1" applyFill="1" applyBorder="1" applyAlignment="1" applyProtection="1">
      <alignment horizontal="center"/>
    </xf>
    <xf numFmtId="0" fontId="9" fillId="0" borderId="82" xfId="5" applyNumberFormat="1" applyFont="1" applyFill="1" applyBorder="1" applyAlignment="1" applyProtection="1">
      <alignment horizontal="right"/>
    </xf>
    <xf numFmtId="0" fontId="9" fillId="0" borderId="83" xfId="5" applyNumberFormat="1" applyFont="1" applyFill="1" applyBorder="1" applyAlignment="1" applyProtection="1">
      <alignment horizontal="right"/>
    </xf>
    <xf numFmtId="0" fontId="0" fillId="0" borderId="81" xfId="5" applyNumberFormat="1" applyFont="1" applyFill="1" applyBorder="1" applyAlignment="1" applyProtection="1">
      <alignment horizontal="center"/>
    </xf>
    <xf numFmtId="0" fontId="0" fillId="0" borderId="84" xfId="5" applyNumberFormat="1" applyFont="1" applyFill="1" applyBorder="1" applyAlignment="1" applyProtection="1">
      <alignment horizontal="center"/>
    </xf>
    <xf numFmtId="0" fontId="21" fillId="0" borderId="68" xfId="5" applyNumberFormat="1" applyFont="1" applyFill="1" applyBorder="1" applyAlignment="1" applyProtection="1">
      <alignment horizontal="center" wrapText="1"/>
    </xf>
    <xf numFmtId="0" fontId="9" fillId="0" borderId="90" xfId="5" applyNumberFormat="1" applyFont="1" applyFill="1" applyBorder="1" applyAlignment="1" applyProtection="1">
      <alignment horizontal="center"/>
    </xf>
    <xf numFmtId="0" fontId="9" fillId="0" borderId="93" xfId="5" applyNumberFormat="1" applyFont="1" applyFill="1" applyBorder="1" applyAlignment="1" applyProtection="1">
      <alignment horizontal="center"/>
    </xf>
    <xf numFmtId="0" fontId="9" fillId="0" borderId="94" xfId="5" applyNumberFormat="1" applyFont="1" applyFill="1" applyBorder="1" applyAlignment="1" applyProtection="1">
      <alignment horizontal="center" vertical="center"/>
    </xf>
    <xf numFmtId="0" fontId="9" fillId="0" borderId="81" xfId="5" applyNumberFormat="1" applyFont="1" applyFill="1" applyBorder="1" applyAlignment="1" applyProtection="1">
      <alignment horizontal="center" vertical="center"/>
    </xf>
    <xf numFmtId="0" fontId="9" fillId="0" borderId="84" xfId="5" applyNumberFormat="1" applyFont="1" applyFill="1" applyBorder="1" applyAlignment="1" applyProtection="1">
      <alignment horizontal="center" vertical="center"/>
    </xf>
    <xf numFmtId="0" fontId="9" fillId="0" borderId="85" xfId="5" applyNumberFormat="1" applyFont="1" applyFill="1" applyBorder="1" applyAlignment="1" applyProtection="1">
      <alignment horizontal="center" vertical="center"/>
    </xf>
    <xf numFmtId="0" fontId="9" fillId="0" borderId="95" xfId="5" applyNumberFormat="1" applyFont="1" applyFill="1" applyBorder="1" applyAlignment="1" applyProtection="1">
      <alignment horizontal="center" vertical="center"/>
    </xf>
    <xf numFmtId="0" fontId="9" fillId="0" borderId="86" xfId="5" applyNumberFormat="1" applyFont="1" applyFill="1" applyBorder="1" applyAlignment="1" applyProtection="1">
      <alignment horizontal="center" vertical="center"/>
    </xf>
    <xf numFmtId="0" fontId="42" fillId="0" borderId="68" xfId="5" applyNumberFormat="1" applyFont="1" applyFill="1" applyBorder="1" applyProtection="1">
      <alignment wrapText="1"/>
    </xf>
    <xf numFmtId="0" fontId="11" fillId="0" borderId="68" xfId="5" applyNumberFormat="1" applyFont="1" applyFill="1" applyBorder="1" applyProtection="1">
      <alignment wrapText="1"/>
    </xf>
    <xf numFmtId="0" fontId="42" fillId="0" borderId="68" xfId="5" applyNumberFormat="1" applyFont="1" applyFill="1" applyBorder="1" applyAlignment="1" applyProtection="1">
      <alignment horizontal="center" wrapText="1"/>
    </xf>
    <xf numFmtId="0" fontId="0" fillId="0" borderId="68" xfId="5" applyNumberFormat="1" applyFont="1" applyFill="1" applyBorder="1" applyProtection="1">
      <alignment wrapText="1"/>
    </xf>
    <xf numFmtId="0" fontId="0" fillId="0" borderId="80" xfId="5" applyNumberFormat="1" applyFont="1" applyFill="1" applyBorder="1" applyAlignment="1" applyProtection="1">
      <alignment horizontal="center"/>
    </xf>
    <xf numFmtId="0" fontId="0" fillId="0" borderId="90" xfId="5" applyNumberFormat="1" applyFont="1" applyFill="1" applyBorder="1" applyAlignment="1" applyProtection="1">
      <alignment horizontal="center"/>
    </xf>
    <xf numFmtId="0" fontId="0" fillId="0" borderId="93" xfId="5" applyNumberFormat="1" applyFont="1" applyFill="1" applyBorder="1" applyAlignment="1" applyProtection="1">
      <alignment horizontal="center"/>
    </xf>
    <xf numFmtId="0" fontId="0" fillId="0" borderId="68" xfId="5" applyNumberFormat="1" applyFont="1" applyFill="1" applyBorder="1" applyAlignment="1" applyProtection="1">
      <alignment horizontal="center"/>
    </xf>
    <xf numFmtId="0" fontId="45" fillId="0" borderId="1" xfId="0" applyFont="1" applyBorder="1" applyAlignment="1">
      <alignment horizontal="left" vertical="center" wrapText="1"/>
    </xf>
    <xf numFmtId="165" fontId="30" fillId="0" borderId="1" xfId="0" applyNumberFormat="1" applyFont="1" applyBorder="1" applyAlignment="1">
      <alignment horizontal="center" vertical="center" wrapText="1"/>
    </xf>
    <xf numFmtId="0" fontId="32" fillId="0" borderId="1" xfId="3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/>
    </xf>
    <xf numFmtId="165" fontId="31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165" fontId="22" fillId="0" borderId="1" xfId="0" applyNumberFormat="1" applyFont="1" applyBorder="1" applyAlignment="1">
      <alignment horizontal="center" vertical="center" wrapText="1"/>
    </xf>
    <xf numFmtId="0" fontId="32" fillId="0" borderId="1" xfId="3" applyFont="1" applyBorder="1" applyAlignment="1">
      <alignment vertical="center" wrapText="1"/>
    </xf>
    <xf numFmtId="0" fontId="33" fillId="0" borderId="1" xfId="0" applyFont="1" applyBorder="1" applyAlignment="1">
      <alignment vertical="center"/>
    </xf>
    <xf numFmtId="0" fontId="26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11" fillId="0" borderId="0" xfId="3" applyFont="1" applyBorder="1" applyAlignment="1">
      <alignment horizontal="center"/>
    </xf>
    <xf numFmtId="165" fontId="27" fillId="0" borderId="1" xfId="0" applyNumberFormat="1" applyFont="1" applyBorder="1" applyAlignment="1">
      <alignment horizontal="center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0" fillId="0" borderId="1" xfId="0" applyBorder="1"/>
    <xf numFmtId="0" fontId="12" fillId="0" borderId="68" xfId="1" applyFont="1" applyBorder="1" applyAlignment="1">
      <alignment horizontal="center"/>
    </xf>
    <xf numFmtId="0" fontId="12" fillId="0" borderId="0" xfId="1" applyFont="1" applyAlignment="1">
      <alignment horizontal="center"/>
    </xf>
    <xf numFmtId="0" fontId="23" fillId="0" borderId="0" xfId="2" applyFont="1" applyAlignment="1">
      <alignment horizontal="center"/>
    </xf>
    <xf numFmtId="0" fontId="10" fillId="0" borderId="0" xfId="2" applyAlignment="1">
      <alignment horizontal="center"/>
    </xf>
    <xf numFmtId="0" fontId="12" fillId="0" borderId="0" xfId="2" applyFont="1" applyAlignment="1">
      <alignment horizontal="center"/>
    </xf>
    <xf numFmtId="0" fontId="24" fillId="0" borderId="0" xfId="2" applyFont="1" applyAlignment="1">
      <alignment horizontal="center"/>
    </xf>
    <xf numFmtId="0" fontId="12" fillId="0" borderId="0" xfId="2" applyFont="1" applyAlignment="1">
      <alignment horizontal="right"/>
    </xf>
    <xf numFmtId="0" fontId="16" fillId="0" borderId="0" xfId="2" applyFont="1" applyAlignment="1">
      <alignment horizontal="center"/>
    </xf>
    <xf numFmtId="0" fontId="12" fillId="0" borderId="69" xfId="2" applyFont="1" applyBorder="1" applyAlignment="1">
      <alignment horizontal="center" wrapText="1"/>
    </xf>
    <xf numFmtId="0" fontId="12" fillId="0" borderId="4" xfId="2" applyFont="1" applyBorder="1" applyAlignment="1">
      <alignment horizontal="center" wrapText="1"/>
    </xf>
    <xf numFmtId="0" fontId="12" fillId="0" borderId="69" xfId="2" applyFont="1" applyBorder="1" applyAlignment="1">
      <alignment horizontal="center"/>
    </xf>
    <xf numFmtId="0" fontId="12" fillId="0" borderId="4" xfId="2" applyFont="1" applyBorder="1" applyAlignment="1">
      <alignment horizontal="center"/>
    </xf>
    <xf numFmtId="0" fontId="16" fillId="0" borderId="14" xfId="2" applyFont="1" applyBorder="1" applyAlignment="1">
      <alignment horizontal="center"/>
    </xf>
    <xf numFmtId="0" fontId="12" fillId="0" borderId="1" xfId="1" applyFont="1" applyBorder="1" applyAlignment="1">
      <alignment horizontal="center"/>
    </xf>
    <xf numFmtId="0" fontId="10" fillId="0" borderId="69" xfId="1" applyBorder="1" applyAlignment="1">
      <alignment horizontal="center"/>
    </xf>
    <xf numFmtId="0" fontId="10" fillId="0" borderId="3" xfId="1" applyBorder="1" applyAlignment="1">
      <alignment horizontal="center"/>
    </xf>
    <xf numFmtId="0" fontId="10" fillId="0" borderId="4" xfId="1" applyBorder="1" applyAlignment="1">
      <alignment horizontal="center"/>
    </xf>
    <xf numFmtId="49" fontId="12" fillId="0" borderId="1" xfId="1" applyNumberFormat="1" applyFont="1" applyBorder="1" applyAlignment="1">
      <alignment horizontal="center"/>
    </xf>
    <xf numFmtId="14" fontId="10" fillId="0" borderId="69" xfId="1" applyNumberFormat="1" applyBorder="1" applyAlignment="1">
      <alignment horizontal="center"/>
    </xf>
    <xf numFmtId="0" fontId="12" fillId="0" borderId="69" xfId="1" applyFont="1" applyBorder="1" applyAlignment="1">
      <alignment horizontal="center"/>
    </xf>
    <xf numFmtId="0" fontId="12" fillId="0" borderId="3" xfId="1" applyFont="1" applyBorder="1" applyAlignment="1">
      <alignment horizontal="center"/>
    </xf>
    <xf numFmtId="0" fontId="12" fillId="0" borderId="4" xfId="1" applyFont="1" applyBorder="1" applyAlignment="1">
      <alignment horizontal="center"/>
    </xf>
    <xf numFmtId="166" fontId="17" fillId="0" borderId="69" xfId="1" applyNumberFormat="1" applyFont="1" applyBorder="1" applyAlignment="1">
      <alignment horizontal="center"/>
    </xf>
    <xf numFmtId="166" fontId="17" fillId="0" borderId="4" xfId="1" applyNumberFormat="1" applyFont="1" applyBorder="1" applyAlignment="1">
      <alignment horizontal="center"/>
    </xf>
    <xf numFmtId="2" fontId="17" fillId="0" borderId="69" xfId="1" applyNumberFormat="1" applyFont="1" applyBorder="1" applyAlignment="1">
      <alignment horizontal="center"/>
    </xf>
    <xf numFmtId="2" fontId="17" fillId="0" borderId="4" xfId="1" applyNumberFormat="1" applyFont="1" applyBorder="1" applyAlignment="1">
      <alignment horizontal="center"/>
    </xf>
    <xf numFmtId="166" fontId="17" fillId="0" borderId="1" xfId="1" applyNumberFormat="1" applyFont="1" applyBorder="1" applyAlignment="1">
      <alignment horizontal="center"/>
    </xf>
    <xf numFmtId="0" fontId="17" fillId="0" borderId="0" xfId="1" applyFont="1" applyAlignment="1">
      <alignment horizontal="center"/>
    </xf>
    <xf numFmtId="14" fontId="19" fillId="0" borderId="0" xfId="1" applyNumberFormat="1" applyFont="1" applyAlignment="1">
      <alignment horizontal="center"/>
    </xf>
    <xf numFmtId="0" fontId="19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49" fontId="18" fillId="0" borderId="74" xfId="1" applyNumberFormat="1" applyFont="1" applyBorder="1" applyAlignment="1">
      <alignment horizontal="center"/>
    </xf>
    <xf numFmtId="0" fontId="18" fillId="0" borderId="6" xfId="1" applyFont="1" applyBorder="1" applyAlignment="1">
      <alignment horizontal="center"/>
    </xf>
    <xf numFmtId="166" fontId="18" fillId="0" borderId="5" xfId="1" applyNumberFormat="1" applyFont="1" applyBorder="1" applyAlignment="1">
      <alignment horizontal="center" vertical="center"/>
    </xf>
    <xf numFmtId="166" fontId="18" fillId="0" borderId="6" xfId="1" applyNumberFormat="1" applyFont="1" applyBorder="1" applyAlignment="1">
      <alignment horizontal="center" vertical="center"/>
    </xf>
    <xf numFmtId="166" fontId="18" fillId="0" borderId="76" xfId="1" applyNumberFormat="1" applyFont="1" applyBorder="1" applyAlignment="1">
      <alignment horizontal="center" vertical="center"/>
    </xf>
    <xf numFmtId="166" fontId="18" fillId="0" borderId="75" xfId="1" applyNumberFormat="1" applyFont="1" applyBorder="1" applyAlignment="1">
      <alignment horizontal="center" vertical="center"/>
    </xf>
    <xf numFmtId="2" fontId="18" fillId="0" borderId="5" xfId="1" applyNumberFormat="1" applyFont="1" applyBorder="1" applyAlignment="1">
      <alignment horizontal="center" vertical="center"/>
    </xf>
    <xf numFmtId="2" fontId="18" fillId="0" borderId="6" xfId="1" applyNumberFormat="1" applyFont="1" applyBorder="1" applyAlignment="1">
      <alignment horizontal="center" vertical="center"/>
    </xf>
    <xf numFmtId="2" fontId="18" fillId="0" borderId="76" xfId="1" applyNumberFormat="1" applyFont="1" applyBorder="1" applyAlignment="1">
      <alignment horizontal="center" vertical="center"/>
    </xf>
    <xf numFmtId="2" fontId="18" fillId="0" borderId="75" xfId="1" applyNumberFormat="1" applyFont="1" applyBorder="1" applyAlignment="1">
      <alignment horizontal="center" vertical="center"/>
    </xf>
    <xf numFmtId="49" fontId="18" fillId="0" borderId="59" xfId="1" applyNumberFormat="1" applyFont="1" applyBorder="1" applyAlignment="1">
      <alignment horizontal="center"/>
    </xf>
    <xf numFmtId="0" fontId="18" fillId="0" borderId="75" xfId="1" applyFont="1" applyBorder="1" applyAlignment="1">
      <alignment horizontal="center"/>
    </xf>
    <xf numFmtId="2" fontId="17" fillId="0" borderId="1" xfId="1" applyNumberFormat="1" applyFont="1" applyBorder="1" applyAlignment="1">
      <alignment horizontal="center"/>
    </xf>
    <xf numFmtId="49" fontId="12" fillId="0" borderId="107" xfId="1" applyNumberFormat="1" applyFont="1" applyBorder="1" applyAlignment="1">
      <alignment horizontal="center"/>
    </xf>
    <xf numFmtId="49" fontId="12" fillId="0" borderId="103" xfId="1" applyNumberFormat="1" applyFont="1" applyBorder="1" applyAlignment="1">
      <alignment horizontal="center"/>
    </xf>
    <xf numFmtId="0" fontId="18" fillId="0" borderId="60" xfId="1" applyFont="1" applyBorder="1" applyAlignment="1">
      <alignment horizontal="center" vertical="center"/>
    </xf>
    <xf numFmtId="0" fontId="18" fillId="0" borderId="70" xfId="1" applyFont="1" applyBorder="1" applyAlignment="1">
      <alignment horizontal="center" vertical="center"/>
    </xf>
    <xf numFmtId="0" fontId="18" fillId="0" borderId="63" xfId="1" applyFont="1" applyBorder="1" applyAlignment="1">
      <alignment horizontal="center" vertical="center"/>
    </xf>
    <xf numFmtId="0" fontId="18" fillId="0" borderId="69" xfId="1" applyFont="1" applyBorder="1" applyAlignment="1">
      <alignment horizontal="center" vertical="center"/>
    </xf>
    <xf numFmtId="0" fontId="18" fillId="0" borderId="71" xfId="1" applyFont="1" applyBorder="1" applyAlignment="1">
      <alignment horizontal="center" vertical="center"/>
    </xf>
    <xf numFmtId="0" fontId="18" fillId="0" borderId="72" xfId="1" applyFont="1" applyBorder="1" applyAlignment="1">
      <alignment horizontal="center" vertical="center"/>
    </xf>
    <xf numFmtId="0" fontId="18" fillId="0" borderId="0" xfId="1" applyFont="1" applyAlignment="1">
      <alignment horizontal="right"/>
    </xf>
    <xf numFmtId="0" fontId="19" fillId="0" borderId="0" xfId="1" applyFont="1" applyAlignment="1">
      <alignment horizontal="left"/>
    </xf>
    <xf numFmtId="0" fontId="18" fillId="0" borderId="71" xfId="1" applyFont="1" applyBorder="1" applyAlignment="1">
      <alignment horizontal="center"/>
    </xf>
    <xf numFmtId="0" fontId="18" fillId="0" borderId="72" xfId="1" applyFont="1" applyBorder="1" applyAlignment="1">
      <alignment horizontal="center"/>
    </xf>
    <xf numFmtId="0" fontId="18" fillId="0" borderId="57" xfId="1" applyFont="1" applyBorder="1" applyAlignment="1">
      <alignment horizontal="center"/>
    </xf>
    <xf numFmtId="0" fontId="18" fillId="0" borderId="58" xfId="1" applyFont="1" applyBorder="1" applyAlignment="1">
      <alignment horizontal="center"/>
    </xf>
    <xf numFmtId="0" fontId="18" fillId="0" borderId="9" xfId="1" applyFont="1" applyBorder="1" applyAlignment="1">
      <alignment horizontal="center" vertical="center"/>
    </xf>
    <xf numFmtId="0" fontId="18" fillId="0" borderId="10" xfId="1" applyFont="1" applyBorder="1" applyAlignment="1">
      <alignment horizontal="center" vertical="center"/>
    </xf>
    <xf numFmtId="0" fontId="18" fillId="0" borderId="9" xfId="1" applyFont="1" applyBorder="1" applyAlignment="1">
      <alignment horizontal="center"/>
    </xf>
    <xf numFmtId="0" fontId="18" fillId="0" borderId="10" xfId="1" applyFont="1" applyBorder="1" applyAlignment="1">
      <alignment horizontal="center"/>
    </xf>
    <xf numFmtId="0" fontId="18" fillId="0" borderId="14" xfId="1" applyFont="1" applyBorder="1" applyAlignment="1">
      <alignment horizontal="center"/>
    </xf>
    <xf numFmtId="0" fontId="18" fillId="0" borderId="73" xfId="1" applyFont="1" applyBorder="1" applyAlignment="1">
      <alignment horizontal="center"/>
    </xf>
    <xf numFmtId="166" fontId="17" fillId="0" borderId="101" xfId="1" applyNumberFormat="1" applyFont="1" applyBorder="1" applyAlignment="1">
      <alignment horizontal="center"/>
    </xf>
    <xf numFmtId="166" fontId="17" fillId="0" borderId="103" xfId="1" applyNumberFormat="1" applyFont="1" applyBorder="1" applyAlignment="1">
      <alignment horizontal="center"/>
    </xf>
    <xf numFmtId="2" fontId="17" fillId="0" borderId="101" xfId="1" applyNumberFormat="1" applyFont="1" applyBorder="1" applyAlignment="1">
      <alignment horizontal="center"/>
    </xf>
    <xf numFmtId="2" fontId="17" fillId="0" borderId="103" xfId="1" applyNumberFormat="1" applyFont="1" applyBorder="1" applyAlignment="1">
      <alignment horizontal="center"/>
    </xf>
    <xf numFmtId="0" fontId="10" fillId="0" borderId="0" xfId="1" applyAlignment="1">
      <alignment horizontal="center"/>
    </xf>
    <xf numFmtId="14" fontId="20" fillId="0" borderId="0" xfId="1" applyNumberFormat="1" applyFont="1" applyAlignment="1">
      <alignment horizontal="center"/>
    </xf>
    <xf numFmtId="0" fontId="20" fillId="0" borderId="0" xfId="1" applyFont="1" applyAlignment="1">
      <alignment horizontal="center"/>
    </xf>
    <xf numFmtId="0" fontId="18" fillId="0" borderId="1" xfId="1" applyFont="1" applyBorder="1" applyAlignment="1">
      <alignment horizontal="center" vertical="center"/>
    </xf>
    <xf numFmtId="0" fontId="18" fillId="0" borderId="1" xfId="1" applyFont="1" applyBorder="1" applyAlignment="1">
      <alignment horizontal="center"/>
    </xf>
    <xf numFmtId="0" fontId="10" fillId="0" borderId="1" xfId="1" applyBorder="1" applyAlignment="1">
      <alignment horizontal="center"/>
    </xf>
    <xf numFmtId="0" fontId="20" fillId="0" borderId="0" xfId="1" applyFont="1" applyAlignment="1">
      <alignment horizontal="left"/>
    </xf>
    <xf numFmtId="0" fontId="10" fillId="0" borderId="1" xfId="1" applyBorder="1" applyAlignment="1">
      <alignment horizontal="left"/>
    </xf>
    <xf numFmtId="0" fontId="10" fillId="0" borderId="69" xfId="6" applyBorder="1" applyAlignment="1">
      <alignment horizontal="justify" vertical="top" wrapText="1"/>
    </xf>
    <xf numFmtId="0" fontId="10" fillId="0" borderId="3" xfId="6" applyBorder="1" applyAlignment="1">
      <alignment horizontal="justify" vertical="top" wrapText="1"/>
    </xf>
    <xf numFmtId="0" fontId="10" fillId="0" borderId="4" xfId="6" applyBorder="1" applyAlignment="1">
      <alignment horizontal="justify" vertical="top" wrapText="1"/>
    </xf>
    <xf numFmtId="165" fontId="10" fillId="0" borderId="1" xfId="1" applyNumberFormat="1" applyBorder="1"/>
    <xf numFmtId="0" fontId="10" fillId="0" borderId="0" xfId="1"/>
    <xf numFmtId="0" fontId="12" fillId="0" borderId="11" xfId="1" applyFont="1" applyBorder="1" applyAlignment="1">
      <alignment horizontal="center" vertical="center" textRotation="90"/>
    </xf>
    <xf numFmtId="0" fontId="12" fillId="0" borderId="12" xfId="1" applyFont="1" applyBorder="1" applyAlignment="1">
      <alignment horizontal="center" vertical="center" textRotation="90"/>
    </xf>
    <xf numFmtId="0" fontId="12" fillId="0" borderId="13" xfId="1" applyFont="1" applyBorder="1" applyAlignment="1">
      <alignment horizontal="center" vertical="center" textRotation="90"/>
    </xf>
    <xf numFmtId="165" fontId="12" fillId="0" borderId="1" xfId="1" applyNumberFormat="1" applyFont="1" applyBorder="1" applyAlignment="1">
      <alignment horizontal="center"/>
    </xf>
    <xf numFmtId="0" fontId="10" fillId="3" borderId="69" xfId="6" applyFill="1" applyBorder="1" applyAlignment="1">
      <alignment horizontal="justify" vertical="top" wrapText="1"/>
    </xf>
    <xf numFmtId="0" fontId="10" fillId="3" borderId="3" xfId="6" applyFill="1" applyBorder="1" applyAlignment="1">
      <alignment horizontal="justify" vertical="top" wrapText="1"/>
    </xf>
    <xf numFmtId="0" fontId="10" fillId="3" borderId="4" xfId="6" applyFill="1" applyBorder="1" applyAlignment="1">
      <alignment horizontal="justify" vertical="top" wrapText="1"/>
    </xf>
    <xf numFmtId="165" fontId="12" fillId="3" borderId="1" xfId="1" applyNumberFormat="1" applyFont="1" applyFill="1" applyBorder="1" applyAlignment="1">
      <alignment horizontal="center"/>
    </xf>
    <xf numFmtId="0" fontId="22" fillId="0" borderId="11" xfId="1" applyFont="1" applyBorder="1" applyAlignment="1">
      <alignment textRotation="90"/>
    </xf>
    <xf numFmtId="0" fontId="22" fillId="0" borderId="12" xfId="1" applyFont="1" applyBorder="1" applyAlignment="1">
      <alignment textRotation="90"/>
    </xf>
    <xf numFmtId="0" fontId="22" fillId="0" borderId="13" xfId="1" applyFont="1" applyBorder="1" applyAlignment="1">
      <alignment textRotation="90"/>
    </xf>
    <xf numFmtId="0" fontId="12" fillId="0" borderId="1" xfId="1" applyFont="1" applyBorder="1" applyAlignment="1">
      <alignment horizontal="center" vertical="center" textRotation="90"/>
    </xf>
    <xf numFmtId="0" fontId="22" fillId="0" borderId="1" xfId="1" applyFont="1" applyBorder="1" applyAlignment="1">
      <alignment horizontal="center"/>
    </xf>
    <xf numFmtId="0" fontId="10" fillId="0" borderId="1" xfId="1" applyBorder="1"/>
    <xf numFmtId="0" fontId="12" fillId="0" borderId="5" xfId="1" applyFont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0" fontId="12" fillId="0" borderId="6" xfId="1" applyFont="1" applyBorder="1" applyAlignment="1">
      <alignment horizontal="center" vertical="center"/>
    </xf>
    <xf numFmtId="0" fontId="12" fillId="0" borderId="7" xfId="1" applyFont="1" applyBorder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2" fillId="0" borderId="8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0" borderId="14" xfId="1" applyFont="1" applyBorder="1" applyAlignment="1">
      <alignment horizontal="center" vertical="center"/>
    </xf>
    <xf numFmtId="0" fontId="12" fillId="0" borderId="10" xfId="1" applyFont="1" applyBorder="1" applyAlignment="1">
      <alignment horizontal="center" vertical="center"/>
    </xf>
    <xf numFmtId="0" fontId="10" fillId="0" borderId="69" xfId="1" applyBorder="1"/>
    <xf numFmtId="0" fontId="10" fillId="0" borderId="3" xfId="1" applyBorder="1"/>
    <xf numFmtId="0" fontId="10" fillId="0" borderId="4" xfId="1" applyBorder="1"/>
    <xf numFmtId="165" fontId="12" fillId="0" borderId="1" xfId="1" applyNumberFormat="1" applyFont="1" applyBorder="1"/>
    <xf numFmtId="165" fontId="12" fillId="0" borderId="1" xfId="1" applyNumberFormat="1" applyFont="1" applyBorder="1" applyAlignment="1">
      <alignment horizontal="right"/>
    </xf>
  </cellXfs>
  <cellStyles count="8">
    <cellStyle name="Comma" xfId="7" builtinId="3"/>
    <cellStyle name="Normal" xfId="0" builtinId="0"/>
    <cellStyle name="Normal 2" xfId="1"/>
    <cellStyle name="Normal 2 2" xfId="4"/>
    <cellStyle name="Normal 3" xfId="2"/>
    <cellStyle name="Normal_Listas 1b" xfId="6"/>
    <cellStyle name="Normal_Notas de IV Biología" xfId="5"/>
    <cellStyle name="Normal_Notas de IV Biología 2" xfId="3"/>
  </cellStyles>
  <dxfs count="528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ndense val="0"/>
        <extend val="0"/>
        <color indexed="9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10"/>
      </font>
    </dxf>
    <dxf>
      <font>
        <b val="0"/>
        <condense val="0"/>
        <extend val="0"/>
        <color indexed="9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color theme="0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b val="0"/>
        <condense val="0"/>
        <extend val="0"/>
        <color indexed="10"/>
      </font>
    </dxf>
    <dxf>
      <font>
        <b val="0"/>
        <condense val="0"/>
        <extend val="0"/>
        <color indexed="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10"/>
      </font>
    </dxf>
    <dxf>
      <font>
        <b val="0"/>
        <condense val="0"/>
        <extend val="0"/>
        <color indexed="9"/>
      </font>
    </dxf>
    <dxf>
      <font>
        <color theme="0"/>
      </font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0"/>
      </font>
    </dxf>
  </dxfs>
  <tableStyles count="0" defaultTableStyle="TableStyleMedium2" defaultPivotStyle="PivotStyleLight16"/>
  <colors>
    <mruColors>
      <color rgb="FFB11F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externalLink" Target="externalLinks/externalLink3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connections" Target="connection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externalLink" Target="externalLinks/externalLink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externalLink" Target="externalLinks/externalLink4.xml"/><Relationship Id="rId75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139211</xdr:colOff>
      <xdr:row>0</xdr:row>
      <xdr:rowOff>21980</xdr:rowOff>
    </xdr:from>
    <xdr:to>
      <xdr:col>6</xdr:col>
      <xdr:colOff>41043</xdr:colOff>
      <xdr:row>3</xdr:row>
      <xdr:rowOff>107783</xdr:rowOff>
    </xdr:to>
    <xdr:pic>
      <xdr:nvPicPr>
        <xdr:cNvPr id="4" name="Imagen 3">
          <a:extLst>
            <a:ext uri="{FF2B5EF4-FFF2-40B4-BE49-F238E27FC236}">
              <a16:creationId xmlns="" xmlns:a16="http://schemas.microsoft.com/office/drawing/2014/main" id="{00000000-0008-0000-6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211" y="21980"/>
          <a:ext cx="1856900" cy="5620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139211</xdr:colOff>
      <xdr:row>0</xdr:row>
      <xdr:rowOff>21980</xdr:rowOff>
    </xdr:from>
    <xdr:to>
      <xdr:col>5</xdr:col>
      <xdr:colOff>48981</xdr:colOff>
      <xdr:row>3</xdr:row>
      <xdr:rowOff>107783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00000000-0008-0000-6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211" y="21980"/>
          <a:ext cx="1857632" cy="55570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139211</xdr:colOff>
      <xdr:row>0</xdr:row>
      <xdr:rowOff>21980</xdr:rowOff>
    </xdr:from>
    <xdr:to>
      <xdr:col>5</xdr:col>
      <xdr:colOff>128356</xdr:colOff>
      <xdr:row>3</xdr:row>
      <xdr:rowOff>107783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00000000-0008-0000-6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211" y="21980"/>
          <a:ext cx="1857632" cy="55570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139211</xdr:colOff>
      <xdr:row>0</xdr:row>
      <xdr:rowOff>21980</xdr:rowOff>
    </xdr:from>
    <xdr:to>
      <xdr:col>6</xdr:col>
      <xdr:colOff>41043</xdr:colOff>
      <xdr:row>3</xdr:row>
      <xdr:rowOff>107783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F34CDE54-A57C-49FA-BDBF-7888F69A8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211" y="21980"/>
          <a:ext cx="1857632" cy="55570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76200</xdr:rowOff>
    </xdr:from>
    <xdr:to>
      <xdr:col>1</xdr:col>
      <xdr:colOff>704850</xdr:colOff>
      <xdr:row>3</xdr:row>
      <xdr:rowOff>180975</xdr:rowOff>
    </xdr:to>
    <xdr:pic>
      <xdr:nvPicPr>
        <xdr:cNvPr id="2" name="Picture 2">
          <a:extLst>
            <a:ext uri="{FF2B5EF4-FFF2-40B4-BE49-F238E27FC236}">
              <a16:creationId xmlns="" xmlns:a16="http://schemas.microsoft.com/office/drawing/2014/main" id="{00000000-0008-0000-6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38125"/>
          <a:ext cx="15240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/Desktop/Planillas%20y%20Registro%20III%20Trimestre/Planilla%207&#17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odega\Documentos%20pc\Personales\REGISTRO%20DE%20NOTAS%20ver%202019\Registro%20de%20Notas%20Version%20201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odega\Documentos%20pc\Trabajos\Yavel\NOTAS%20EDJ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odega\Documentos%20pc\Colegio\Clases%202017\Notas%202017\Consejeria\Notas%20por%20consejeria%20201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s 7°A N"/>
      <sheetName val="Notas 7°A QB"/>
      <sheetName val="Notas 7°ACN"/>
      <sheetName val="Hoja1"/>
    </sheetNames>
    <sheetDataSet>
      <sheetData sheetId="0">
        <row r="17">
          <cell r="AG17" t="e">
            <v>#DIV/0!</v>
          </cell>
        </row>
        <row r="18">
          <cell r="AG18" t="e">
            <v>#DIV/0!</v>
          </cell>
        </row>
        <row r="19">
          <cell r="AG19" t="e">
            <v>#DIV/0!</v>
          </cell>
        </row>
        <row r="20">
          <cell r="AG20" t="e">
            <v>#DIV/0!</v>
          </cell>
        </row>
        <row r="21">
          <cell r="AG21" t="e">
            <v>#DIV/0!</v>
          </cell>
        </row>
        <row r="22">
          <cell r="AG22" t="e">
            <v>#DIV/0!</v>
          </cell>
        </row>
        <row r="23">
          <cell r="AG23" t="e">
            <v>#DIV/0!</v>
          </cell>
        </row>
        <row r="24">
          <cell r="AG24" t="e">
            <v>#DIV/0!</v>
          </cell>
        </row>
        <row r="25">
          <cell r="AG25" t="e">
            <v>#DIV/0!</v>
          </cell>
        </row>
        <row r="26">
          <cell r="AG26" t="e">
            <v>#DIV/0!</v>
          </cell>
        </row>
        <row r="27">
          <cell r="AG27" t="e">
            <v>#DIV/0!</v>
          </cell>
        </row>
        <row r="28">
          <cell r="AG28" t="e">
            <v>#DIV/0!</v>
          </cell>
        </row>
        <row r="29">
          <cell r="AG29" t="e">
            <v>#DIV/0!</v>
          </cell>
        </row>
        <row r="30">
          <cell r="AG30" t="e">
            <v>#DIV/0!</v>
          </cell>
        </row>
        <row r="31">
          <cell r="AG31" t="e">
            <v>#DIV/0!</v>
          </cell>
        </row>
        <row r="32">
          <cell r="AG32" t="e">
            <v>#DIV/0!</v>
          </cell>
        </row>
        <row r="33">
          <cell r="AG33" t="e">
            <v>#DIV/0!</v>
          </cell>
        </row>
        <row r="34">
          <cell r="AG34" t="e">
            <v>#DIV/0!</v>
          </cell>
        </row>
        <row r="35">
          <cell r="AG35" t="e">
            <v>#DIV/0!</v>
          </cell>
        </row>
        <row r="36">
          <cell r="AG36" t="e">
            <v>#DIV/0!</v>
          </cell>
        </row>
        <row r="37">
          <cell r="AG37" t="e">
            <v>#DIV/0!</v>
          </cell>
        </row>
        <row r="38">
          <cell r="AG38" t="e">
            <v>#DIV/0!</v>
          </cell>
        </row>
        <row r="39">
          <cell r="AG39" t="e">
            <v>#DIV/0!</v>
          </cell>
        </row>
        <row r="40">
          <cell r="AG40" t="e">
            <v>#DIV/0!</v>
          </cell>
        </row>
        <row r="41">
          <cell r="AG41" t="e">
            <v>#DIV/0!</v>
          </cell>
        </row>
        <row r="42">
          <cell r="AG42" t="e">
            <v>#DIV/0!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_ de Estudiantes"/>
      <sheetName val="Asistencia IB IV A"/>
      <sheetName val="Notas IB IV A"/>
      <sheetName val="Asistencia IIB IV A"/>
      <sheetName val="Notas IIB IV A"/>
      <sheetName val="Asistencia IIIB IV A"/>
      <sheetName val="Notas IIIB IV A"/>
      <sheetName val="Asistencia IVB IV A"/>
      <sheetName val="Notas IVB IV A"/>
      <sheetName val="Notas Finales IV A"/>
      <sheetName val="Asistencia IB IV B"/>
      <sheetName val="Notas IB IV B"/>
      <sheetName val="Asistencia IIB IV B"/>
      <sheetName val="Notas IIB IV B"/>
      <sheetName val="Asistencia IIIB IV B"/>
      <sheetName val="Notas IIIB IV B"/>
      <sheetName val="Asistencia IVB IV B"/>
      <sheetName val="Notas IVB IV B"/>
      <sheetName val="Notas Finales IV B"/>
      <sheetName val="Asistencia IB IV C"/>
      <sheetName val="Notas IB IV C"/>
      <sheetName val="Asistencia IIB IV C"/>
      <sheetName val="Notas IIB IV C"/>
      <sheetName val="Asistencia IIIB IV C"/>
      <sheetName val="Notas IIIB IV C"/>
      <sheetName val="Asistencia IVB IV C"/>
      <sheetName val="Notas IVB IV C"/>
      <sheetName val="Notas Finales IV C"/>
      <sheetName val="Asistencia I IV D"/>
      <sheetName val="Notas IB IV D"/>
      <sheetName val="Asistencia IIB IV D"/>
      <sheetName val="Notas IIB IV D"/>
      <sheetName val="Asistencia IIIB IV D"/>
      <sheetName val="Notas IIIB IV D"/>
      <sheetName val="Asistencia IVB IV D"/>
      <sheetName val="Notas IVB IV D"/>
      <sheetName val="Notas Finales IV D"/>
      <sheetName val="Asistencia I IV E"/>
      <sheetName val="Notas IB IV E"/>
      <sheetName val="Asistencia II IV E"/>
      <sheetName val="Notas IIB IV E"/>
      <sheetName val="Asistencia III IV E"/>
      <sheetName val="Notas IIIB IV E"/>
      <sheetName val="Asistencia IVB IV E"/>
      <sheetName val="Notas IVB IV E"/>
      <sheetName val="Notas Finales IV E"/>
      <sheetName val="Asistencia IB IV F"/>
      <sheetName val="Notas IB IV F"/>
      <sheetName val="Asistencia IIB IV F"/>
      <sheetName val="Notas IIB IV F"/>
      <sheetName val="Asistencia IIIB IV F"/>
      <sheetName val="Notas IIIB IV F"/>
      <sheetName val="Asistencia IVB IV F"/>
      <sheetName val="Notas IVB IV F"/>
      <sheetName val="Notas Finales IV F"/>
      <sheetName val="Asistencia IB IV G"/>
      <sheetName val="Notas IB IV G"/>
      <sheetName val="Asistencia IIB IV G"/>
      <sheetName val="Notas IIB IV G"/>
      <sheetName val="Asistencia IIIB IV G"/>
      <sheetName val="Notas IIIB IV G"/>
      <sheetName val="Asistencia IVB IV G"/>
      <sheetName val="Notas IVB IV G"/>
      <sheetName val="Notas Finales IV G"/>
      <sheetName val="Asistencia IB IV H"/>
      <sheetName val="Notas IB IV H"/>
      <sheetName val="Asistencia IIB IV H"/>
      <sheetName val="Notas IIB IV H"/>
      <sheetName val="Asistencia IIIB IV H"/>
      <sheetName val="Notas IIIB IV H"/>
      <sheetName val="Asistencia IVB IV H"/>
      <sheetName val="Notas IVB IV H"/>
      <sheetName val="Notas Finales IV H"/>
      <sheetName val="Inf IV A"/>
      <sheetName val="Inf IV B"/>
      <sheetName val="Inf IV C"/>
      <sheetName val="Inf IV D"/>
      <sheetName val="Inf IV E"/>
      <sheetName val="Inf IV F"/>
      <sheetName val="Inf IV G"/>
      <sheetName val="Inf IV H"/>
      <sheetName val="Retirados"/>
      <sheetName val="_ Cuarto Letras IB"/>
      <sheetName val="_ Cuarto Letras IIB"/>
      <sheetName val="_ Cuartos Letras IIIB"/>
      <sheetName val="_ Cuartos Letra IVB"/>
      <sheetName val="Porcentajes I-T"/>
      <sheetName val="Porcentajes II-T"/>
      <sheetName val="Porcentajes III-T"/>
      <sheetName val="Conteo de notas 1T"/>
      <sheetName val="Conteo de notas 2T"/>
      <sheetName val="Conteo de notas 3T"/>
      <sheetName val="Promedio grupo"/>
      <sheetName val="Ap-Repro Sexo"/>
      <sheetName val="Reprobad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>
        <row r="41">
          <cell r="B41">
            <v>0</v>
          </cell>
        </row>
        <row r="45">
          <cell r="B45">
            <v>0</v>
          </cell>
          <cell r="AT45">
            <v>0</v>
          </cell>
          <cell r="AU45">
            <v>0</v>
          </cell>
        </row>
      </sheetData>
      <sheetData sheetId="29" refreshError="1"/>
      <sheetData sheetId="30" refreshError="1">
        <row r="41">
          <cell r="AT41">
            <v>0</v>
          </cell>
        </row>
        <row r="45">
          <cell r="AT45">
            <v>0</v>
          </cell>
          <cell r="AU45">
            <v>0</v>
          </cell>
        </row>
      </sheetData>
      <sheetData sheetId="31" refreshError="1"/>
      <sheetData sheetId="32" refreshError="1">
        <row r="41">
          <cell r="AT41">
            <v>0</v>
          </cell>
        </row>
        <row r="45">
          <cell r="AT45">
            <v>0</v>
          </cell>
          <cell r="AU45">
            <v>0</v>
          </cell>
        </row>
      </sheetData>
      <sheetData sheetId="33" refreshError="1"/>
      <sheetData sheetId="34" refreshError="1"/>
      <sheetData sheetId="35" refreshError="1"/>
      <sheetData sheetId="36" refreshError="1">
        <row r="41">
          <cell r="B41" t="e">
            <v>#DIV/0!</v>
          </cell>
          <cell r="D41" t="e">
            <v>#DIV/0!</v>
          </cell>
        </row>
        <row r="42">
          <cell r="B42" t="e">
            <v>#DIV/0!</v>
          </cell>
          <cell r="D42" t="e">
            <v>#DIV/0!</v>
          </cell>
        </row>
        <row r="43">
          <cell r="B43" t="e">
            <v>#DIV/0!</v>
          </cell>
          <cell r="D43" t="e">
            <v>#DIV/0!</v>
          </cell>
        </row>
        <row r="44">
          <cell r="B44" t="e">
            <v>#DIV/0!</v>
          </cell>
          <cell r="D44" t="e">
            <v>#DIV/0!</v>
          </cell>
        </row>
        <row r="45">
          <cell r="B45" t="e">
            <v>#DIV/0!</v>
          </cell>
          <cell r="C45" t="e">
            <v>#DIV/0!</v>
          </cell>
          <cell r="D45" t="e">
            <v>#DIV/0!</v>
          </cell>
        </row>
      </sheetData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>
        <row r="41">
          <cell r="B41">
            <v>0</v>
          </cell>
        </row>
        <row r="43">
          <cell r="AT43">
            <v>0</v>
          </cell>
          <cell r="AU43">
            <v>0</v>
          </cell>
        </row>
      </sheetData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>
        <row r="41">
          <cell r="B41" t="e">
            <v>#DIV/0!</v>
          </cell>
        </row>
        <row r="43">
          <cell r="B43" t="e">
            <v>#DIV/0!</v>
          </cell>
          <cell r="D43" t="e">
            <v>#DIV/0!</v>
          </cell>
        </row>
      </sheetData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Asistencia G1T1"/>
      <sheetName val="Notas G1T1"/>
      <sheetName val="Asistencia G1T2"/>
      <sheetName val="Notas G1T2"/>
      <sheetName val="Asistencia G1T3"/>
      <sheetName val="Notas G1T3"/>
      <sheetName val="Asistencia G2T1"/>
      <sheetName val="Notas G2T1"/>
      <sheetName val="Asistencia G2T2"/>
      <sheetName val="Notas G2T2"/>
      <sheetName val="Asistencia G2T3"/>
      <sheetName val="Notas G2T3"/>
      <sheetName val="Asistencia G3T1 "/>
      <sheetName val="Notas G3T1"/>
      <sheetName val="Asistencia G3T2"/>
      <sheetName val="Notas G3T2"/>
      <sheetName val="Asistencia G3T3"/>
      <sheetName val="Notas G3T3"/>
      <sheetName val="Asistencia G4T1"/>
      <sheetName val="Notas G4T1"/>
      <sheetName val="Asistencia G4T2"/>
      <sheetName val="Notas G4T2"/>
      <sheetName val="Asistencia G4T3"/>
      <sheetName val="Notas G4T3"/>
      <sheetName val="Asistencia G5T1"/>
      <sheetName val="Notas G5T1"/>
      <sheetName val="Asistencia G5T2"/>
      <sheetName val="Notas G5T2"/>
      <sheetName val="Asistencia G5T3"/>
      <sheetName val="Notas G5T3"/>
      <sheetName val="Asistencia G6T1"/>
      <sheetName val="Notas G6T1"/>
      <sheetName val="Asistencia G6T2"/>
      <sheetName val="Notas G6T2"/>
      <sheetName val="Asistencia G6T3"/>
      <sheetName val="Notas G6T3"/>
      <sheetName val="Asistencia G7T1"/>
      <sheetName val="Notas G7T1"/>
      <sheetName val="Asistencia G7T2"/>
      <sheetName val="Notas G7T2"/>
      <sheetName val="Asistencia G7T3"/>
      <sheetName val="Notas G7T3"/>
      <sheetName val="Asistencia G8T1"/>
      <sheetName val="Notas G8T1"/>
      <sheetName val="Asistencia G8T2"/>
      <sheetName val="Notas G8T2"/>
      <sheetName val="Asistencia G8T3"/>
      <sheetName val="Notas G8T3"/>
      <sheetName val="Asistencia G9T1"/>
      <sheetName val="Notas G9T1"/>
      <sheetName val="Asistencia G9T2"/>
      <sheetName val="Notas G9T2"/>
      <sheetName val="Asistencia G9T3"/>
      <sheetName val="Notas G9T3"/>
      <sheetName val="Asistencia G10T1"/>
      <sheetName val="Notas G10T1"/>
      <sheetName val="Asistencia G10T2"/>
      <sheetName val="Notas G10T2"/>
      <sheetName val="Asistencia G10T3"/>
      <sheetName val="Notas G10T3"/>
      <sheetName val="Asistencia G11T1"/>
      <sheetName val="Notas G11T1"/>
      <sheetName val="Asistencia G11T2"/>
      <sheetName val="Notas G11T2"/>
      <sheetName val="Asistencia G11T3"/>
      <sheetName val="Notas G11T3"/>
      <sheetName val="Asistencia G12T1"/>
      <sheetName val="Notas G12T1"/>
      <sheetName val="Asistencia G12T2"/>
      <sheetName val="Notas G12T2"/>
      <sheetName val="Asistencia G12T3"/>
      <sheetName val="Notas G12T3"/>
      <sheetName val="Inf. G1"/>
      <sheetName val="Inf. G2"/>
      <sheetName val="Inf. G3"/>
      <sheetName val="Inf. G4"/>
      <sheetName val="Inf. G5"/>
      <sheetName val="Inf. G6"/>
      <sheetName val="Inf. G7"/>
      <sheetName val="Inf. G8"/>
      <sheetName val="Inf. G9"/>
      <sheetName val="Inf. G10"/>
      <sheetName val="Inf. G11"/>
      <sheetName val="Inf. G12"/>
      <sheetName val="Retirados"/>
      <sheetName val="Porcentajes I-T"/>
      <sheetName val="Porcentajes II-T"/>
      <sheetName val="Porcentajes III-T"/>
      <sheetName val="Conteo de notas 1T"/>
      <sheetName val="Conteo de notas 2T"/>
      <sheetName val="Conteo de notas 3T"/>
      <sheetName val="Promedio grupo"/>
      <sheetName val="Ap-Repro Sexo"/>
      <sheetName val="Reprobados"/>
    </sheetNames>
    <sheetDataSet>
      <sheetData sheetId="0">
        <row r="1">
          <cell r="G1">
            <v>1</v>
          </cell>
        </row>
        <row r="3">
          <cell r="E3" t="str">
            <v>Biologia</v>
          </cell>
        </row>
        <row r="6">
          <cell r="E6" t="str">
            <v>Español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CONSEJERIA IB"/>
      <sheetName val="A y T IB"/>
      <sheetName val="F POR EST IB"/>
      <sheetName val="Conteo de notas 1B"/>
      <sheetName val="Cuadro de Honor"/>
      <sheetName val="CONSEJERIA 2B"/>
      <sheetName val="A y T 2B"/>
      <sheetName val="F POR EST 2B"/>
      <sheetName val="Conteo de notas 2B"/>
      <sheetName val="Cuadro de Honor 2T"/>
      <sheetName val="CONSEJERIA 3B"/>
      <sheetName val="A y T 3B"/>
      <sheetName val="F POR EST 3B"/>
      <sheetName val="Conteo de notas 3B"/>
      <sheetName val="Cuadro de Honor 3T"/>
      <sheetName val="CONSEJERIA 4B"/>
      <sheetName val="A y T 4B"/>
      <sheetName val="F POR EST 4B"/>
      <sheetName val="Conteo de notas 4B"/>
      <sheetName val="Cal pro final"/>
      <sheetName val="CONSEJERIA FINAL"/>
      <sheetName val="A y T FINAL"/>
      <sheetName val="F POR EST FINAL"/>
      <sheetName val="Conteo de notas Final"/>
      <sheetName val="BOLETIN"/>
      <sheetName val="BOLETIN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12">
          <cell r="I12">
            <v>0</v>
          </cell>
          <cell r="CA12">
            <v>0</v>
          </cell>
        </row>
        <row r="13">
          <cell r="CA13">
            <v>0</v>
          </cell>
        </row>
        <row r="14">
          <cell r="CA14">
            <v>0</v>
          </cell>
        </row>
        <row r="15">
          <cell r="CA15">
            <v>0</v>
          </cell>
        </row>
        <row r="16">
          <cell r="CA16">
            <v>0</v>
          </cell>
        </row>
        <row r="17">
          <cell r="CA17">
            <v>0</v>
          </cell>
        </row>
        <row r="18">
          <cell r="CA18">
            <v>0</v>
          </cell>
        </row>
        <row r="19">
          <cell r="CA19">
            <v>0</v>
          </cell>
        </row>
        <row r="20">
          <cell r="CA20">
            <v>0</v>
          </cell>
        </row>
        <row r="21">
          <cell r="CA21">
            <v>0</v>
          </cell>
        </row>
        <row r="22">
          <cell r="CA22">
            <v>0</v>
          </cell>
        </row>
        <row r="23">
          <cell r="CA23">
            <v>0</v>
          </cell>
        </row>
        <row r="24">
          <cell r="CA24">
            <v>0</v>
          </cell>
        </row>
        <row r="25">
          <cell r="CA25">
            <v>0</v>
          </cell>
        </row>
        <row r="26">
          <cell r="CA26">
            <v>0</v>
          </cell>
        </row>
        <row r="27">
          <cell r="CA27">
            <v>0</v>
          </cell>
        </row>
        <row r="28">
          <cell r="CA28">
            <v>0</v>
          </cell>
        </row>
        <row r="29">
          <cell r="CA29">
            <v>0</v>
          </cell>
        </row>
        <row r="30">
          <cell r="CA30">
            <v>0</v>
          </cell>
        </row>
        <row r="31">
          <cell r="CA31">
            <v>0</v>
          </cell>
        </row>
        <row r="32">
          <cell r="CA32">
            <v>0</v>
          </cell>
        </row>
        <row r="33">
          <cell r="CA33">
            <v>0</v>
          </cell>
        </row>
        <row r="34">
          <cell r="CA34">
            <v>0</v>
          </cell>
        </row>
        <row r="35">
          <cell r="CA35">
            <v>0</v>
          </cell>
        </row>
        <row r="36">
          <cell r="CA36">
            <v>0</v>
          </cell>
        </row>
        <row r="37">
          <cell r="CA37">
            <v>0</v>
          </cell>
        </row>
        <row r="38">
          <cell r="CA38">
            <v>0</v>
          </cell>
        </row>
        <row r="39">
          <cell r="CA39">
            <v>0</v>
          </cell>
        </row>
        <row r="40">
          <cell r="CA40">
            <v>0</v>
          </cell>
        </row>
        <row r="41">
          <cell r="CA41">
            <v>0</v>
          </cell>
        </row>
        <row r="42">
          <cell r="CA42">
            <v>0</v>
          </cell>
        </row>
        <row r="43">
          <cell r="CA43">
            <v>0</v>
          </cell>
        </row>
        <row r="44">
          <cell r="AR44">
            <v>0</v>
          </cell>
          <cell r="AW44">
            <v>0</v>
          </cell>
          <cell r="BB44">
            <v>0</v>
          </cell>
          <cell r="BG44">
            <v>0</v>
          </cell>
          <cell r="BL44">
            <v>0</v>
          </cell>
          <cell r="BQ44">
            <v>0</v>
          </cell>
          <cell r="BV44">
            <v>0</v>
          </cell>
          <cell r="CA44">
            <v>0</v>
          </cell>
        </row>
        <row r="45">
          <cell r="AR45">
            <v>0</v>
          </cell>
          <cell r="AW45">
            <v>0</v>
          </cell>
          <cell r="BB45">
            <v>0</v>
          </cell>
          <cell r="BG45">
            <v>0</v>
          </cell>
          <cell r="BL45">
            <v>0</v>
          </cell>
          <cell r="BQ45">
            <v>0</v>
          </cell>
          <cell r="BV45">
            <v>0</v>
          </cell>
          <cell r="CA45">
            <v>0</v>
          </cell>
        </row>
        <row r="46">
          <cell r="AR46">
            <v>0</v>
          </cell>
          <cell r="AW46">
            <v>0</v>
          </cell>
          <cell r="BB46">
            <v>0</v>
          </cell>
          <cell r="BG46">
            <v>0</v>
          </cell>
          <cell r="BL46">
            <v>0</v>
          </cell>
          <cell r="BQ46">
            <v>0</v>
          </cell>
          <cell r="BV46">
            <v>0</v>
          </cell>
          <cell r="CA46">
            <v>0</v>
          </cell>
        </row>
        <row r="47">
          <cell r="I47">
            <v>0</v>
          </cell>
          <cell r="N47">
            <v>0</v>
          </cell>
          <cell r="S47">
            <v>0</v>
          </cell>
          <cell r="X47">
            <v>0</v>
          </cell>
          <cell r="AC47">
            <v>0</v>
          </cell>
          <cell r="AH47">
            <v>0</v>
          </cell>
          <cell r="AM47">
            <v>0</v>
          </cell>
          <cell r="AR47">
            <v>0</v>
          </cell>
          <cell r="AW47">
            <v>0</v>
          </cell>
          <cell r="BB47">
            <v>0</v>
          </cell>
          <cell r="BG47">
            <v>0</v>
          </cell>
          <cell r="BL47">
            <v>0</v>
          </cell>
          <cell r="BQ47">
            <v>0</v>
          </cell>
          <cell r="BV47">
            <v>0</v>
          </cell>
          <cell r="CA47">
            <v>0</v>
          </cell>
        </row>
        <row r="48">
          <cell r="I48">
            <v>0</v>
          </cell>
          <cell r="N48">
            <v>0</v>
          </cell>
          <cell r="S48">
            <v>0</v>
          </cell>
          <cell r="X48">
            <v>0</v>
          </cell>
          <cell r="AC48">
            <v>0</v>
          </cell>
          <cell r="AH48">
            <v>0</v>
          </cell>
          <cell r="AM48">
            <v>0</v>
          </cell>
          <cell r="AR48">
            <v>0</v>
          </cell>
          <cell r="AW48">
            <v>0</v>
          </cell>
          <cell r="BB48">
            <v>0</v>
          </cell>
          <cell r="BG48">
            <v>0</v>
          </cell>
          <cell r="BL48">
            <v>0</v>
          </cell>
          <cell r="BQ48">
            <v>0</v>
          </cell>
          <cell r="BV48">
            <v>0</v>
          </cell>
          <cell r="CA48">
            <v>0</v>
          </cell>
        </row>
        <row r="49">
          <cell r="I49">
            <v>0</v>
          </cell>
          <cell r="N49">
            <v>0</v>
          </cell>
          <cell r="S49">
            <v>0</v>
          </cell>
          <cell r="X49">
            <v>0</v>
          </cell>
          <cell r="AC49">
            <v>0</v>
          </cell>
          <cell r="AH49">
            <v>0</v>
          </cell>
          <cell r="AM49">
            <v>0</v>
          </cell>
          <cell r="AR49">
            <v>0</v>
          </cell>
          <cell r="AW49">
            <v>0</v>
          </cell>
          <cell r="BB49">
            <v>0</v>
          </cell>
          <cell r="BG49">
            <v>0</v>
          </cell>
          <cell r="BL49">
            <v>0</v>
          </cell>
          <cell r="BQ49">
            <v>0</v>
          </cell>
          <cell r="BV49">
            <v>0</v>
          </cell>
          <cell r="CA49">
            <v>0</v>
          </cell>
        </row>
        <row r="50">
          <cell r="I50">
            <v>0</v>
          </cell>
          <cell r="N50">
            <v>0</v>
          </cell>
          <cell r="S50">
            <v>0</v>
          </cell>
          <cell r="X50">
            <v>0</v>
          </cell>
          <cell r="AC50">
            <v>0</v>
          </cell>
          <cell r="AH50">
            <v>0</v>
          </cell>
          <cell r="AM50">
            <v>0</v>
          </cell>
          <cell r="AR50">
            <v>0</v>
          </cell>
          <cell r="AW50">
            <v>0</v>
          </cell>
          <cell r="BB50">
            <v>0</v>
          </cell>
          <cell r="BG50">
            <v>0</v>
          </cell>
          <cell r="BL50">
            <v>0</v>
          </cell>
          <cell r="BQ50">
            <v>0</v>
          </cell>
          <cell r="BV50">
            <v>0</v>
          </cell>
          <cell r="CA50">
            <v>0</v>
          </cell>
        </row>
        <row r="51">
          <cell r="I51">
            <v>0</v>
          </cell>
          <cell r="N51">
            <v>0</v>
          </cell>
          <cell r="S51">
            <v>0</v>
          </cell>
          <cell r="X51">
            <v>0</v>
          </cell>
          <cell r="AC51">
            <v>0</v>
          </cell>
          <cell r="AH51">
            <v>0</v>
          </cell>
          <cell r="AM51">
            <v>0</v>
          </cell>
          <cell r="AR51">
            <v>0</v>
          </cell>
          <cell r="AW51">
            <v>0</v>
          </cell>
          <cell r="BB51">
            <v>0</v>
          </cell>
          <cell r="BG51">
            <v>0</v>
          </cell>
          <cell r="BL51">
            <v>0</v>
          </cell>
          <cell r="BQ51">
            <v>0</v>
          </cell>
          <cell r="BV51">
            <v>0</v>
          </cell>
          <cell r="CA51">
            <v>0</v>
          </cell>
        </row>
        <row r="52">
          <cell r="I52">
            <v>0</v>
          </cell>
          <cell r="N52">
            <v>0</v>
          </cell>
          <cell r="X52">
            <v>0</v>
          </cell>
          <cell r="AC52">
            <v>0</v>
          </cell>
          <cell r="AH52">
            <v>0</v>
          </cell>
          <cell r="BB52">
            <v>0</v>
          </cell>
          <cell r="BG52">
            <v>0</v>
          </cell>
          <cell r="BL52">
            <v>0</v>
          </cell>
          <cell r="BQ52">
            <v>0</v>
          </cell>
          <cell r="BV52">
            <v>0</v>
          </cell>
          <cell r="CA52">
            <v>0</v>
          </cell>
        </row>
        <row r="53">
          <cell r="I53">
            <v>0</v>
          </cell>
          <cell r="N53">
            <v>0</v>
          </cell>
          <cell r="X53">
            <v>0</v>
          </cell>
          <cell r="AC53">
            <v>0</v>
          </cell>
          <cell r="AH53">
            <v>0</v>
          </cell>
          <cell r="BB53">
            <v>0</v>
          </cell>
          <cell r="BG53">
            <v>0</v>
          </cell>
          <cell r="BL53">
            <v>0</v>
          </cell>
          <cell r="BQ53">
            <v>0</v>
          </cell>
          <cell r="BV53">
            <v>0</v>
          </cell>
          <cell r="CA53">
            <v>0</v>
          </cell>
        </row>
        <row r="54">
          <cell r="I54">
            <v>0</v>
          </cell>
          <cell r="N54">
            <v>0</v>
          </cell>
          <cell r="X54">
            <v>0</v>
          </cell>
          <cell r="AC54">
            <v>0</v>
          </cell>
          <cell r="AH54">
            <v>0</v>
          </cell>
          <cell r="BB54">
            <v>0</v>
          </cell>
          <cell r="BG54">
            <v>0</v>
          </cell>
          <cell r="BL54">
            <v>0</v>
          </cell>
          <cell r="BQ54">
            <v>0</v>
          </cell>
          <cell r="BV54">
            <v>0</v>
          </cell>
          <cell r="CA54">
            <v>0</v>
          </cell>
        </row>
      </sheetData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queryTables/queryTable1.xml><?xml version="1.0" encoding="utf-8"?>
<queryTable xmlns="http://schemas.openxmlformats.org/spreadsheetml/2006/main" name="FORMAT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7"/>
  <sheetViews>
    <sheetView zoomScale="74" zoomScaleNormal="74" workbookViewId="0">
      <selection activeCell="G20" sqref="G20"/>
    </sheetView>
  </sheetViews>
  <sheetFormatPr defaultColWidth="11.42578125" defaultRowHeight="12.75" x14ac:dyDescent="0.2"/>
  <cols>
    <col min="1" max="1" width="3.7109375" style="31" customWidth="1"/>
    <col min="2" max="2" width="6.85546875" style="31" customWidth="1"/>
    <col min="3" max="3" width="14.140625" style="31" customWidth="1"/>
    <col min="4" max="4" width="35.7109375" style="31" customWidth="1"/>
    <col min="5" max="5" width="63.140625" style="31" customWidth="1"/>
    <col min="6" max="6" width="19.7109375" style="31" customWidth="1"/>
    <col min="7" max="7" width="21.5703125" style="31" customWidth="1"/>
    <col min="8" max="8" width="20.5703125" style="31" customWidth="1"/>
    <col min="9" max="9" width="13.85546875" style="31" customWidth="1"/>
    <col min="10" max="256" width="11.42578125" style="31"/>
    <col min="257" max="257" width="3.7109375" style="31" customWidth="1"/>
    <col min="258" max="258" width="26.5703125" style="31" customWidth="1"/>
    <col min="259" max="259" width="27.7109375" style="31" customWidth="1"/>
    <col min="260" max="260" width="23.7109375" style="31" customWidth="1"/>
    <col min="261" max="261" width="20.42578125" style="31" customWidth="1"/>
    <col min="262" max="262" width="19.7109375" style="31" customWidth="1"/>
    <col min="263" max="263" width="21.5703125" style="31" customWidth="1"/>
    <col min="264" max="512" width="11.42578125" style="31"/>
    <col min="513" max="513" width="3.7109375" style="31" customWidth="1"/>
    <col min="514" max="514" width="26.5703125" style="31" customWidth="1"/>
    <col min="515" max="515" width="27.7109375" style="31" customWidth="1"/>
    <col min="516" max="516" width="23.7109375" style="31" customWidth="1"/>
    <col min="517" max="517" width="20.42578125" style="31" customWidth="1"/>
    <col min="518" max="518" width="19.7109375" style="31" customWidth="1"/>
    <col min="519" max="519" width="21.5703125" style="31" customWidth="1"/>
    <col min="520" max="768" width="11.42578125" style="31"/>
    <col min="769" max="769" width="3.7109375" style="31" customWidth="1"/>
    <col min="770" max="770" width="26.5703125" style="31" customWidth="1"/>
    <col min="771" max="771" width="27.7109375" style="31" customWidth="1"/>
    <col min="772" max="772" width="23.7109375" style="31" customWidth="1"/>
    <col min="773" max="773" width="20.42578125" style="31" customWidth="1"/>
    <col min="774" max="774" width="19.7109375" style="31" customWidth="1"/>
    <col min="775" max="775" width="21.5703125" style="31" customWidth="1"/>
    <col min="776" max="1024" width="11.42578125" style="31"/>
    <col min="1025" max="1025" width="3.7109375" style="31" customWidth="1"/>
    <col min="1026" max="1026" width="26.5703125" style="31" customWidth="1"/>
    <col min="1027" max="1027" width="27.7109375" style="31" customWidth="1"/>
    <col min="1028" max="1028" width="23.7109375" style="31" customWidth="1"/>
    <col min="1029" max="1029" width="20.42578125" style="31" customWidth="1"/>
    <col min="1030" max="1030" width="19.7109375" style="31" customWidth="1"/>
    <col min="1031" max="1031" width="21.5703125" style="31" customWidth="1"/>
    <col min="1032" max="1280" width="11.42578125" style="31"/>
    <col min="1281" max="1281" width="3.7109375" style="31" customWidth="1"/>
    <col min="1282" max="1282" width="26.5703125" style="31" customWidth="1"/>
    <col min="1283" max="1283" width="27.7109375" style="31" customWidth="1"/>
    <col min="1284" max="1284" width="23.7109375" style="31" customWidth="1"/>
    <col min="1285" max="1285" width="20.42578125" style="31" customWidth="1"/>
    <col min="1286" max="1286" width="19.7109375" style="31" customWidth="1"/>
    <col min="1287" max="1287" width="21.5703125" style="31" customWidth="1"/>
    <col min="1288" max="1536" width="11.42578125" style="31"/>
    <col min="1537" max="1537" width="3.7109375" style="31" customWidth="1"/>
    <col min="1538" max="1538" width="26.5703125" style="31" customWidth="1"/>
    <col min="1539" max="1539" width="27.7109375" style="31" customWidth="1"/>
    <col min="1540" max="1540" width="23.7109375" style="31" customWidth="1"/>
    <col min="1541" max="1541" width="20.42578125" style="31" customWidth="1"/>
    <col min="1542" max="1542" width="19.7109375" style="31" customWidth="1"/>
    <col min="1543" max="1543" width="21.5703125" style="31" customWidth="1"/>
    <col min="1544" max="1792" width="11.42578125" style="31"/>
    <col min="1793" max="1793" width="3.7109375" style="31" customWidth="1"/>
    <col min="1794" max="1794" width="26.5703125" style="31" customWidth="1"/>
    <col min="1795" max="1795" width="27.7109375" style="31" customWidth="1"/>
    <col min="1796" max="1796" width="23.7109375" style="31" customWidth="1"/>
    <col min="1797" max="1797" width="20.42578125" style="31" customWidth="1"/>
    <col min="1798" max="1798" width="19.7109375" style="31" customWidth="1"/>
    <col min="1799" max="1799" width="21.5703125" style="31" customWidth="1"/>
    <col min="1800" max="2048" width="11.42578125" style="31"/>
    <col min="2049" max="2049" width="3.7109375" style="31" customWidth="1"/>
    <col min="2050" max="2050" width="26.5703125" style="31" customWidth="1"/>
    <col min="2051" max="2051" width="27.7109375" style="31" customWidth="1"/>
    <col min="2052" max="2052" width="23.7109375" style="31" customWidth="1"/>
    <col min="2053" max="2053" width="20.42578125" style="31" customWidth="1"/>
    <col min="2054" max="2054" width="19.7109375" style="31" customWidth="1"/>
    <col min="2055" max="2055" width="21.5703125" style="31" customWidth="1"/>
    <col min="2056" max="2304" width="11.42578125" style="31"/>
    <col min="2305" max="2305" width="3.7109375" style="31" customWidth="1"/>
    <col min="2306" max="2306" width="26.5703125" style="31" customWidth="1"/>
    <col min="2307" max="2307" width="27.7109375" style="31" customWidth="1"/>
    <col min="2308" max="2308" width="23.7109375" style="31" customWidth="1"/>
    <col min="2309" max="2309" width="20.42578125" style="31" customWidth="1"/>
    <col min="2310" max="2310" width="19.7109375" style="31" customWidth="1"/>
    <col min="2311" max="2311" width="21.5703125" style="31" customWidth="1"/>
    <col min="2312" max="2560" width="11.42578125" style="31"/>
    <col min="2561" max="2561" width="3.7109375" style="31" customWidth="1"/>
    <col min="2562" max="2562" width="26.5703125" style="31" customWidth="1"/>
    <col min="2563" max="2563" width="27.7109375" style="31" customWidth="1"/>
    <col min="2564" max="2564" width="23.7109375" style="31" customWidth="1"/>
    <col min="2565" max="2565" width="20.42578125" style="31" customWidth="1"/>
    <col min="2566" max="2566" width="19.7109375" style="31" customWidth="1"/>
    <col min="2567" max="2567" width="21.5703125" style="31" customWidth="1"/>
    <col min="2568" max="2816" width="11.42578125" style="31"/>
    <col min="2817" max="2817" width="3.7109375" style="31" customWidth="1"/>
    <col min="2818" max="2818" width="26.5703125" style="31" customWidth="1"/>
    <col min="2819" max="2819" width="27.7109375" style="31" customWidth="1"/>
    <col min="2820" max="2820" width="23.7109375" style="31" customWidth="1"/>
    <col min="2821" max="2821" width="20.42578125" style="31" customWidth="1"/>
    <col min="2822" max="2822" width="19.7109375" style="31" customWidth="1"/>
    <col min="2823" max="2823" width="21.5703125" style="31" customWidth="1"/>
    <col min="2824" max="3072" width="11.42578125" style="31"/>
    <col min="3073" max="3073" width="3.7109375" style="31" customWidth="1"/>
    <col min="3074" max="3074" width="26.5703125" style="31" customWidth="1"/>
    <col min="3075" max="3075" width="27.7109375" style="31" customWidth="1"/>
    <col min="3076" max="3076" width="23.7109375" style="31" customWidth="1"/>
    <col min="3077" max="3077" width="20.42578125" style="31" customWidth="1"/>
    <col min="3078" max="3078" width="19.7109375" style="31" customWidth="1"/>
    <col min="3079" max="3079" width="21.5703125" style="31" customWidth="1"/>
    <col min="3080" max="3328" width="11.42578125" style="31"/>
    <col min="3329" max="3329" width="3.7109375" style="31" customWidth="1"/>
    <col min="3330" max="3330" width="26.5703125" style="31" customWidth="1"/>
    <col min="3331" max="3331" width="27.7109375" style="31" customWidth="1"/>
    <col min="3332" max="3332" width="23.7109375" style="31" customWidth="1"/>
    <col min="3333" max="3333" width="20.42578125" style="31" customWidth="1"/>
    <col min="3334" max="3334" width="19.7109375" style="31" customWidth="1"/>
    <col min="3335" max="3335" width="21.5703125" style="31" customWidth="1"/>
    <col min="3336" max="3584" width="11.42578125" style="31"/>
    <col min="3585" max="3585" width="3.7109375" style="31" customWidth="1"/>
    <col min="3586" max="3586" width="26.5703125" style="31" customWidth="1"/>
    <col min="3587" max="3587" width="27.7109375" style="31" customWidth="1"/>
    <col min="3588" max="3588" width="23.7109375" style="31" customWidth="1"/>
    <col min="3589" max="3589" width="20.42578125" style="31" customWidth="1"/>
    <col min="3590" max="3590" width="19.7109375" style="31" customWidth="1"/>
    <col min="3591" max="3591" width="21.5703125" style="31" customWidth="1"/>
    <col min="3592" max="3840" width="11.42578125" style="31"/>
    <col min="3841" max="3841" width="3.7109375" style="31" customWidth="1"/>
    <col min="3842" max="3842" width="26.5703125" style="31" customWidth="1"/>
    <col min="3843" max="3843" width="27.7109375" style="31" customWidth="1"/>
    <col min="3844" max="3844" width="23.7109375" style="31" customWidth="1"/>
    <col min="3845" max="3845" width="20.42578125" style="31" customWidth="1"/>
    <col min="3846" max="3846" width="19.7109375" style="31" customWidth="1"/>
    <col min="3847" max="3847" width="21.5703125" style="31" customWidth="1"/>
    <col min="3848" max="4096" width="11.42578125" style="31"/>
    <col min="4097" max="4097" width="3.7109375" style="31" customWidth="1"/>
    <col min="4098" max="4098" width="26.5703125" style="31" customWidth="1"/>
    <col min="4099" max="4099" width="27.7109375" style="31" customWidth="1"/>
    <col min="4100" max="4100" width="23.7109375" style="31" customWidth="1"/>
    <col min="4101" max="4101" width="20.42578125" style="31" customWidth="1"/>
    <col min="4102" max="4102" width="19.7109375" style="31" customWidth="1"/>
    <col min="4103" max="4103" width="21.5703125" style="31" customWidth="1"/>
    <col min="4104" max="4352" width="11.42578125" style="31"/>
    <col min="4353" max="4353" width="3.7109375" style="31" customWidth="1"/>
    <col min="4354" max="4354" width="26.5703125" style="31" customWidth="1"/>
    <col min="4355" max="4355" width="27.7109375" style="31" customWidth="1"/>
    <col min="4356" max="4356" width="23.7109375" style="31" customWidth="1"/>
    <col min="4357" max="4357" width="20.42578125" style="31" customWidth="1"/>
    <col min="4358" max="4358" width="19.7109375" style="31" customWidth="1"/>
    <col min="4359" max="4359" width="21.5703125" style="31" customWidth="1"/>
    <col min="4360" max="4608" width="11.42578125" style="31"/>
    <col min="4609" max="4609" width="3.7109375" style="31" customWidth="1"/>
    <col min="4610" max="4610" width="26.5703125" style="31" customWidth="1"/>
    <col min="4611" max="4611" width="27.7109375" style="31" customWidth="1"/>
    <col min="4612" max="4612" width="23.7109375" style="31" customWidth="1"/>
    <col min="4613" max="4613" width="20.42578125" style="31" customWidth="1"/>
    <col min="4614" max="4614" width="19.7109375" style="31" customWidth="1"/>
    <col min="4615" max="4615" width="21.5703125" style="31" customWidth="1"/>
    <col min="4616" max="4864" width="11.42578125" style="31"/>
    <col min="4865" max="4865" width="3.7109375" style="31" customWidth="1"/>
    <col min="4866" max="4866" width="26.5703125" style="31" customWidth="1"/>
    <col min="4867" max="4867" width="27.7109375" style="31" customWidth="1"/>
    <col min="4868" max="4868" width="23.7109375" style="31" customWidth="1"/>
    <col min="4869" max="4869" width="20.42578125" style="31" customWidth="1"/>
    <col min="4870" max="4870" width="19.7109375" style="31" customWidth="1"/>
    <col min="4871" max="4871" width="21.5703125" style="31" customWidth="1"/>
    <col min="4872" max="5120" width="11.42578125" style="31"/>
    <col min="5121" max="5121" width="3.7109375" style="31" customWidth="1"/>
    <col min="5122" max="5122" width="26.5703125" style="31" customWidth="1"/>
    <col min="5123" max="5123" width="27.7109375" style="31" customWidth="1"/>
    <col min="5124" max="5124" width="23.7109375" style="31" customWidth="1"/>
    <col min="5125" max="5125" width="20.42578125" style="31" customWidth="1"/>
    <col min="5126" max="5126" width="19.7109375" style="31" customWidth="1"/>
    <col min="5127" max="5127" width="21.5703125" style="31" customWidth="1"/>
    <col min="5128" max="5376" width="11.42578125" style="31"/>
    <col min="5377" max="5377" width="3.7109375" style="31" customWidth="1"/>
    <col min="5378" max="5378" width="26.5703125" style="31" customWidth="1"/>
    <col min="5379" max="5379" width="27.7109375" style="31" customWidth="1"/>
    <col min="5380" max="5380" width="23.7109375" style="31" customWidth="1"/>
    <col min="5381" max="5381" width="20.42578125" style="31" customWidth="1"/>
    <col min="5382" max="5382" width="19.7109375" style="31" customWidth="1"/>
    <col min="5383" max="5383" width="21.5703125" style="31" customWidth="1"/>
    <col min="5384" max="5632" width="11.42578125" style="31"/>
    <col min="5633" max="5633" width="3.7109375" style="31" customWidth="1"/>
    <col min="5634" max="5634" width="26.5703125" style="31" customWidth="1"/>
    <col min="5635" max="5635" width="27.7109375" style="31" customWidth="1"/>
    <col min="5636" max="5636" width="23.7109375" style="31" customWidth="1"/>
    <col min="5637" max="5637" width="20.42578125" style="31" customWidth="1"/>
    <col min="5638" max="5638" width="19.7109375" style="31" customWidth="1"/>
    <col min="5639" max="5639" width="21.5703125" style="31" customWidth="1"/>
    <col min="5640" max="5888" width="11.42578125" style="31"/>
    <col min="5889" max="5889" width="3.7109375" style="31" customWidth="1"/>
    <col min="5890" max="5890" width="26.5703125" style="31" customWidth="1"/>
    <col min="5891" max="5891" width="27.7109375" style="31" customWidth="1"/>
    <col min="5892" max="5892" width="23.7109375" style="31" customWidth="1"/>
    <col min="5893" max="5893" width="20.42578125" style="31" customWidth="1"/>
    <col min="5894" max="5894" width="19.7109375" style="31" customWidth="1"/>
    <col min="5895" max="5895" width="21.5703125" style="31" customWidth="1"/>
    <col min="5896" max="6144" width="11.42578125" style="31"/>
    <col min="6145" max="6145" width="3.7109375" style="31" customWidth="1"/>
    <col min="6146" max="6146" width="26.5703125" style="31" customWidth="1"/>
    <col min="6147" max="6147" width="27.7109375" style="31" customWidth="1"/>
    <col min="6148" max="6148" width="23.7109375" style="31" customWidth="1"/>
    <col min="6149" max="6149" width="20.42578125" style="31" customWidth="1"/>
    <col min="6150" max="6150" width="19.7109375" style="31" customWidth="1"/>
    <col min="6151" max="6151" width="21.5703125" style="31" customWidth="1"/>
    <col min="6152" max="6400" width="11.42578125" style="31"/>
    <col min="6401" max="6401" width="3.7109375" style="31" customWidth="1"/>
    <col min="6402" max="6402" width="26.5703125" style="31" customWidth="1"/>
    <col min="6403" max="6403" width="27.7109375" style="31" customWidth="1"/>
    <col min="6404" max="6404" width="23.7109375" style="31" customWidth="1"/>
    <col min="6405" max="6405" width="20.42578125" style="31" customWidth="1"/>
    <col min="6406" max="6406" width="19.7109375" style="31" customWidth="1"/>
    <col min="6407" max="6407" width="21.5703125" style="31" customWidth="1"/>
    <col min="6408" max="6656" width="11.42578125" style="31"/>
    <col min="6657" max="6657" width="3.7109375" style="31" customWidth="1"/>
    <col min="6658" max="6658" width="26.5703125" style="31" customWidth="1"/>
    <col min="6659" max="6659" width="27.7109375" style="31" customWidth="1"/>
    <col min="6660" max="6660" width="23.7109375" style="31" customWidth="1"/>
    <col min="6661" max="6661" width="20.42578125" style="31" customWidth="1"/>
    <col min="6662" max="6662" width="19.7109375" style="31" customWidth="1"/>
    <col min="6663" max="6663" width="21.5703125" style="31" customWidth="1"/>
    <col min="6664" max="6912" width="11.42578125" style="31"/>
    <col min="6913" max="6913" width="3.7109375" style="31" customWidth="1"/>
    <col min="6914" max="6914" width="26.5703125" style="31" customWidth="1"/>
    <col min="6915" max="6915" width="27.7109375" style="31" customWidth="1"/>
    <col min="6916" max="6916" width="23.7109375" style="31" customWidth="1"/>
    <col min="6917" max="6917" width="20.42578125" style="31" customWidth="1"/>
    <col min="6918" max="6918" width="19.7109375" style="31" customWidth="1"/>
    <col min="6919" max="6919" width="21.5703125" style="31" customWidth="1"/>
    <col min="6920" max="7168" width="11.42578125" style="31"/>
    <col min="7169" max="7169" width="3.7109375" style="31" customWidth="1"/>
    <col min="7170" max="7170" width="26.5703125" style="31" customWidth="1"/>
    <col min="7171" max="7171" width="27.7109375" style="31" customWidth="1"/>
    <col min="7172" max="7172" width="23.7109375" style="31" customWidth="1"/>
    <col min="7173" max="7173" width="20.42578125" style="31" customWidth="1"/>
    <col min="7174" max="7174" width="19.7109375" style="31" customWidth="1"/>
    <col min="7175" max="7175" width="21.5703125" style="31" customWidth="1"/>
    <col min="7176" max="7424" width="11.42578125" style="31"/>
    <col min="7425" max="7425" width="3.7109375" style="31" customWidth="1"/>
    <col min="7426" max="7426" width="26.5703125" style="31" customWidth="1"/>
    <col min="7427" max="7427" width="27.7109375" style="31" customWidth="1"/>
    <col min="7428" max="7428" width="23.7109375" style="31" customWidth="1"/>
    <col min="7429" max="7429" width="20.42578125" style="31" customWidth="1"/>
    <col min="7430" max="7430" width="19.7109375" style="31" customWidth="1"/>
    <col min="7431" max="7431" width="21.5703125" style="31" customWidth="1"/>
    <col min="7432" max="7680" width="11.42578125" style="31"/>
    <col min="7681" max="7681" width="3.7109375" style="31" customWidth="1"/>
    <col min="7682" max="7682" width="26.5703125" style="31" customWidth="1"/>
    <col min="7683" max="7683" width="27.7109375" style="31" customWidth="1"/>
    <col min="7684" max="7684" width="23.7109375" style="31" customWidth="1"/>
    <col min="7685" max="7685" width="20.42578125" style="31" customWidth="1"/>
    <col min="7686" max="7686" width="19.7109375" style="31" customWidth="1"/>
    <col min="7687" max="7687" width="21.5703125" style="31" customWidth="1"/>
    <col min="7688" max="7936" width="11.42578125" style="31"/>
    <col min="7937" max="7937" width="3.7109375" style="31" customWidth="1"/>
    <col min="7938" max="7938" width="26.5703125" style="31" customWidth="1"/>
    <col min="7939" max="7939" width="27.7109375" style="31" customWidth="1"/>
    <col min="7940" max="7940" width="23.7109375" style="31" customWidth="1"/>
    <col min="7941" max="7941" width="20.42578125" style="31" customWidth="1"/>
    <col min="7942" max="7942" width="19.7109375" style="31" customWidth="1"/>
    <col min="7943" max="7943" width="21.5703125" style="31" customWidth="1"/>
    <col min="7944" max="8192" width="11.42578125" style="31"/>
    <col min="8193" max="8193" width="3.7109375" style="31" customWidth="1"/>
    <col min="8194" max="8194" width="26.5703125" style="31" customWidth="1"/>
    <col min="8195" max="8195" width="27.7109375" style="31" customWidth="1"/>
    <col min="8196" max="8196" width="23.7109375" style="31" customWidth="1"/>
    <col min="8197" max="8197" width="20.42578125" style="31" customWidth="1"/>
    <col min="8198" max="8198" width="19.7109375" style="31" customWidth="1"/>
    <col min="8199" max="8199" width="21.5703125" style="31" customWidth="1"/>
    <col min="8200" max="8448" width="11.42578125" style="31"/>
    <col min="8449" max="8449" width="3.7109375" style="31" customWidth="1"/>
    <col min="8450" max="8450" width="26.5703125" style="31" customWidth="1"/>
    <col min="8451" max="8451" width="27.7109375" style="31" customWidth="1"/>
    <col min="8452" max="8452" width="23.7109375" style="31" customWidth="1"/>
    <col min="8453" max="8453" width="20.42578125" style="31" customWidth="1"/>
    <col min="8454" max="8454" width="19.7109375" style="31" customWidth="1"/>
    <col min="8455" max="8455" width="21.5703125" style="31" customWidth="1"/>
    <col min="8456" max="8704" width="11.42578125" style="31"/>
    <col min="8705" max="8705" width="3.7109375" style="31" customWidth="1"/>
    <col min="8706" max="8706" width="26.5703125" style="31" customWidth="1"/>
    <col min="8707" max="8707" width="27.7109375" style="31" customWidth="1"/>
    <col min="8708" max="8708" width="23.7109375" style="31" customWidth="1"/>
    <col min="8709" max="8709" width="20.42578125" style="31" customWidth="1"/>
    <col min="8710" max="8710" width="19.7109375" style="31" customWidth="1"/>
    <col min="8711" max="8711" width="21.5703125" style="31" customWidth="1"/>
    <col min="8712" max="8960" width="11.42578125" style="31"/>
    <col min="8961" max="8961" width="3.7109375" style="31" customWidth="1"/>
    <col min="8962" max="8962" width="26.5703125" style="31" customWidth="1"/>
    <col min="8963" max="8963" width="27.7109375" style="31" customWidth="1"/>
    <col min="8964" max="8964" width="23.7109375" style="31" customWidth="1"/>
    <col min="8965" max="8965" width="20.42578125" style="31" customWidth="1"/>
    <col min="8966" max="8966" width="19.7109375" style="31" customWidth="1"/>
    <col min="8967" max="8967" width="21.5703125" style="31" customWidth="1"/>
    <col min="8968" max="9216" width="11.42578125" style="31"/>
    <col min="9217" max="9217" width="3.7109375" style="31" customWidth="1"/>
    <col min="9218" max="9218" width="26.5703125" style="31" customWidth="1"/>
    <col min="9219" max="9219" width="27.7109375" style="31" customWidth="1"/>
    <col min="9220" max="9220" width="23.7109375" style="31" customWidth="1"/>
    <col min="9221" max="9221" width="20.42578125" style="31" customWidth="1"/>
    <col min="9222" max="9222" width="19.7109375" style="31" customWidth="1"/>
    <col min="9223" max="9223" width="21.5703125" style="31" customWidth="1"/>
    <col min="9224" max="9472" width="11.42578125" style="31"/>
    <col min="9473" max="9473" width="3.7109375" style="31" customWidth="1"/>
    <col min="9474" max="9474" width="26.5703125" style="31" customWidth="1"/>
    <col min="9475" max="9475" width="27.7109375" style="31" customWidth="1"/>
    <col min="9476" max="9476" width="23.7109375" style="31" customWidth="1"/>
    <col min="9477" max="9477" width="20.42578125" style="31" customWidth="1"/>
    <col min="9478" max="9478" width="19.7109375" style="31" customWidth="1"/>
    <col min="9479" max="9479" width="21.5703125" style="31" customWidth="1"/>
    <col min="9480" max="9728" width="11.42578125" style="31"/>
    <col min="9729" max="9729" width="3.7109375" style="31" customWidth="1"/>
    <col min="9730" max="9730" width="26.5703125" style="31" customWidth="1"/>
    <col min="9731" max="9731" width="27.7109375" style="31" customWidth="1"/>
    <col min="9732" max="9732" width="23.7109375" style="31" customWidth="1"/>
    <col min="9733" max="9733" width="20.42578125" style="31" customWidth="1"/>
    <col min="9734" max="9734" width="19.7109375" style="31" customWidth="1"/>
    <col min="9735" max="9735" width="21.5703125" style="31" customWidth="1"/>
    <col min="9736" max="9984" width="11.42578125" style="31"/>
    <col min="9985" max="9985" width="3.7109375" style="31" customWidth="1"/>
    <col min="9986" max="9986" width="26.5703125" style="31" customWidth="1"/>
    <col min="9987" max="9987" width="27.7109375" style="31" customWidth="1"/>
    <col min="9988" max="9988" width="23.7109375" style="31" customWidth="1"/>
    <col min="9989" max="9989" width="20.42578125" style="31" customWidth="1"/>
    <col min="9990" max="9990" width="19.7109375" style="31" customWidth="1"/>
    <col min="9991" max="9991" width="21.5703125" style="31" customWidth="1"/>
    <col min="9992" max="10240" width="11.42578125" style="31"/>
    <col min="10241" max="10241" width="3.7109375" style="31" customWidth="1"/>
    <col min="10242" max="10242" width="26.5703125" style="31" customWidth="1"/>
    <col min="10243" max="10243" width="27.7109375" style="31" customWidth="1"/>
    <col min="10244" max="10244" width="23.7109375" style="31" customWidth="1"/>
    <col min="10245" max="10245" width="20.42578125" style="31" customWidth="1"/>
    <col min="10246" max="10246" width="19.7109375" style="31" customWidth="1"/>
    <col min="10247" max="10247" width="21.5703125" style="31" customWidth="1"/>
    <col min="10248" max="10496" width="11.42578125" style="31"/>
    <col min="10497" max="10497" width="3.7109375" style="31" customWidth="1"/>
    <col min="10498" max="10498" width="26.5703125" style="31" customWidth="1"/>
    <col min="10499" max="10499" width="27.7109375" style="31" customWidth="1"/>
    <col min="10500" max="10500" width="23.7109375" style="31" customWidth="1"/>
    <col min="10501" max="10501" width="20.42578125" style="31" customWidth="1"/>
    <col min="10502" max="10502" width="19.7109375" style="31" customWidth="1"/>
    <col min="10503" max="10503" width="21.5703125" style="31" customWidth="1"/>
    <col min="10504" max="10752" width="11.42578125" style="31"/>
    <col min="10753" max="10753" width="3.7109375" style="31" customWidth="1"/>
    <col min="10754" max="10754" width="26.5703125" style="31" customWidth="1"/>
    <col min="10755" max="10755" width="27.7109375" style="31" customWidth="1"/>
    <col min="10756" max="10756" width="23.7109375" style="31" customWidth="1"/>
    <col min="10757" max="10757" width="20.42578125" style="31" customWidth="1"/>
    <col min="10758" max="10758" width="19.7109375" style="31" customWidth="1"/>
    <col min="10759" max="10759" width="21.5703125" style="31" customWidth="1"/>
    <col min="10760" max="11008" width="11.42578125" style="31"/>
    <col min="11009" max="11009" width="3.7109375" style="31" customWidth="1"/>
    <col min="11010" max="11010" width="26.5703125" style="31" customWidth="1"/>
    <col min="11011" max="11011" width="27.7109375" style="31" customWidth="1"/>
    <col min="11012" max="11012" width="23.7109375" style="31" customWidth="1"/>
    <col min="11013" max="11013" width="20.42578125" style="31" customWidth="1"/>
    <col min="11014" max="11014" width="19.7109375" style="31" customWidth="1"/>
    <col min="11015" max="11015" width="21.5703125" style="31" customWidth="1"/>
    <col min="11016" max="11264" width="11.42578125" style="31"/>
    <col min="11265" max="11265" width="3.7109375" style="31" customWidth="1"/>
    <col min="11266" max="11266" width="26.5703125" style="31" customWidth="1"/>
    <col min="11267" max="11267" width="27.7109375" style="31" customWidth="1"/>
    <col min="11268" max="11268" width="23.7109375" style="31" customWidth="1"/>
    <col min="11269" max="11269" width="20.42578125" style="31" customWidth="1"/>
    <col min="11270" max="11270" width="19.7109375" style="31" customWidth="1"/>
    <col min="11271" max="11271" width="21.5703125" style="31" customWidth="1"/>
    <col min="11272" max="11520" width="11.42578125" style="31"/>
    <col min="11521" max="11521" width="3.7109375" style="31" customWidth="1"/>
    <col min="11522" max="11522" width="26.5703125" style="31" customWidth="1"/>
    <col min="11523" max="11523" width="27.7109375" style="31" customWidth="1"/>
    <col min="11524" max="11524" width="23.7109375" style="31" customWidth="1"/>
    <col min="11525" max="11525" width="20.42578125" style="31" customWidth="1"/>
    <col min="11526" max="11526" width="19.7109375" style="31" customWidth="1"/>
    <col min="11527" max="11527" width="21.5703125" style="31" customWidth="1"/>
    <col min="11528" max="11776" width="11.42578125" style="31"/>
    <col min="11777" max="11777" width="3.7109375" style="31" customWidth="1"/>
    <col min="11778" max="11778" width="26.5703125" style="31" customWidth="1"/>
    <col min="11779" max="11779" width="27.7109375" style="31" customWidth="1"/>
    <col min="11780" max="11780" width="23.7109375" style="31" customWidth="1"/>
    <col min="11781" max="11781" width="20.42578125" style="31" customWidth="1"/>
    <col min="11782" max="11782" width="19.7109375" style="31" customWidth="1"/>
    <col min="11783" max="11783" width="21.5703125" style="31" customWidth="1"/>
    <col min="11784" max="12032" width="11.42578125" style="31"/>
    <col min="12033" max="12033" width="3.7109375" style="31" customWidth="1"/>
    <col min="12034" max="12034" width="26.5703125" style="31" customWidth="1"/>
    <col min="12035" max="12035" width="27.7109375" style="31" customWidth="1"/>
    <col min="12036" max="12036" width="23.7109375" style="31" customWidth="1"/>
    <col min="12037" max="12037" width="20.42578125" style="31" customWidth="1"/>
    <col min="12038" max="12038" width="19.7109375" style="31" customWidth="1"/>
    <col min="12039" max="12039" width="21.5703125" style="31" customWidth="1"/>
    <col min="12040" max="12288" width="11.42578125" style="31"/>
    <col min="12289" max="12289" width="3.7109375" style="31" customWidth="1"/>
    <col min="12290" max="12290" width="26.5703125" style="31" customWidth="1"/>
    <col min="12291" max="12291" width="27.7109375" style="31" customWidth="1"/>
    <col min="12292" max="12292" width="23.7109375" style="31" customWidth="1"/>
    <col min="12293" max="12293" width="20.42578125" style="31" customWidth="1"/>
    <col min="12294" max="12294" width="19.7109375" style="31" customWidth="1"/>
    <col min="12295" max="12295" width="21.5703125" style="31" customWidth="1"/>
    <col min="12296" max="12544" width="11.42578125" style="31"/>
    <col min="12545" max="12545" width="3.7109375" style="31" customWidth="1"/>
    <col min="12546" max="12546" width="26.5703125" style="31" customWidth="1"/>
    <col min="12547" max="12547" width="27.7109375" style="31" customWidth="1"/>
    <col min="12548" max="12548" width="23.7109375" style="31" customWidth="1"/>
    <col min="12549" max="12549" width="20.42578125" style="31" customWidth="1"/>
    <col min="12550" max="12550" width="19.7109375" style="31" customWidth="1"/>
    <col min="12551" max="12551" width="21.5703125" style="31" customWidth="1"/>
    <col min="12552" max="12800" width="11.42578125" style="31"/>
    <col min="12801" max="12801" width="3.7109375" style="31" customWidth="1"/>
    <col min="12802" max="12802" width="26.5703125" style="31" customWidth="1"/>
    <col min="12803" max="12803" width="27.7109375" style="31" customWidth="1"/>
    <col min="12804" max="12804" width="23.7109375" style="31" customWidth="1"/>
    <col min="12805" max="12805" width="20.42578125" style="31" customWidth="1"/>
    <col min="12806" max="12806" width="19.7109375" style="31" customWidth="1"/>
    <col min="12807" max="12807" width="21.5703125" style="31" customWidth="1"/>
    <col min="12808" max="13056" width="11.42578125" style="31"/>
    <col min="13057" max="13057" width="3.7109375" style="31" customWidth="1"/>
    <col min="13058" max="13058" width="26.5703125" style="31" customWidth="1"/>
    <col min="13059" max="13059" width="27.7109375" style="31" customWidth="1"/>
    <col min="13060" max="13060" width="23.7109375" style="31" customWidth="1"/>
    <col min="13061" max="13061" width="20.42578125" style="31" customWidth="1"/>
    <col min="13062" max="13062" width="19.7109375" style="31" customWidth="1"/>
    <col min="13063" max="13063" width="21.5703125" style="31" customWidth="1"/>
    <col min="13064" max="13312" width="11.42578125" style="31"/>
    <col min="13313" max="13313" width="3.7109375" style="31" customWidth="1"/>
    <col min="13314" max="13314" width="26.5703125" style="31" customWidth="1"/>
    <col min="13315" max="13315" width="27.7109375" style="31" customWidth="1"/>
    <col min="13316" max="13316" width="23.7109375" style="31" customWidth="1"/>
    <col min="13317" max="13317" width="20.42578125" style="31" customWidth="1"/>
    <col min="13318" max="13318" width="19.7109375" style="31" customWidth="1"/>
    <col min="13319" max="13319" width="21.5703125" style="31" customWidth="1"/>
    <col min="13320" max="13568" width="11.42578125" style="31"/>
    <col min="13569" max="13569" width="3.7109375" style="31" customWidth="1"/>
    <col min="13570" max="13570" width="26.5703125" style="31" customWidth="1"/>
    <col min="13571" max="13571" width="27.7109375" style="31" customWidth="1"/>
    <col min="13572" max="13572" width="23.7109375" style="31" customWidth="1"/>
    <col min="13573" max="13573" width="20.42578125" style="31" customWidth="1"/>
    <col min="13574" max="13574" width="19.7109375" style="31" customWidth="1"/>
    <col min="13575" max="13575" width="21.5703125" style="31" customWidth="1"/>
    <col min="13576" max="13824" width="11.42578125" style="31"/>
    <col min="13825" max="13825" width="3.7109375" style="31" customWidth="1"/>
    <col min="13826" max="13826" width="26.5703125" style="31" customWidth="1"/>
    <col min="13827" max="13827" width="27.7109375" style="31" customWidth="1"/>
    <col min="13828" max="13828" width="23.7109375" style="31" customWidth="1"/>
    <col min="13829" max="13829" width="20.42578125" style="31" customWidth="1"/>
    <col min="13830" max="13830" width="19.7109375" style="31" customWidth="1"/>
    <col min="13831" max="13831" width="21.5703125" style="31" customWidth="1"/>
    <col min="13832" max="14080" width="11.42578125" style="31"/>
    <col min="14081" max="14081" width="3.7109375" style="31" customWidth="1"/>
    <col min="14082" max="14082" width="26.5703125" style="31" customWidth="1"/>
    <col min="14083" max="14083" width="27.7109375" style="31" customWidth="1"/>
    <col min="14084" max="14084" width="23.7109375" style="31" customWidth="1"/>
    <col min="14085" max="14085" width="20.42578125" style="31" customWidth="1"/>
    <col min="14086" max="14086" width="19.7109375" style="31" customWidth="1"/>
    <col min="14087" max="14087" width="21.5703125" style="31" customWidth="1"/>
    <col min="14088" max="14336" width="11.42578125" style="31"/>
    <col min="14337" max="14337" width="3.7109375" style="31" customWidth="1"/>
    <col min="14338" max="14338" width="26.5703125" style="31" customWidth="1"/>
    <col min="14339" max="14339" width="27.7109375" style="31" customWidth="1"/>
    <col min="14340" max="14340" width="23.7109375" style="31" customWidth="1"/>
    <col min="14341" max="14341" width="20.42578125" style="31" customWidth="1"/>
    <col min="14342" max="14342" width="19.7109375" style="31" customWidth="1"/>
    <col min="14343" max="14343" width="21.5703125" style="31" customWidth="1"/>
    <col min="14344" max="14592" width="11.42578125" style="31"/>
    <col min="14593" max="14593" width="3.7109375" style="31" customWidth="1"/>
    <col min="14594" max="14594" width="26.5703125" style="31" customWidth="1"/>
    <col min="14595" max="14595" width="27.7109375" style="31" customWidth="1"/>
    <col min="14596" max="14596" width="23.7109375" style="31" customWidth="1"/>
    <col min="14597" max="14597" width="20.42578125" style="31" customWidth="1"/>
    <col min="14598" max="14598" width="19.7109375" style="31" customWidth="1"/>
    <col min="14599" max="14599" width="21.5703125" style="31" customWidth="1"/>
    <col min="14600" max="14848" width="11.42578125" style="31"/>
    <col min="14849" max="14849" width="3.7109375" style="31" customWidth="1"/>
    <col min="14850" max="14850" width="26.5703125" style="31" customWidth="1"/>
    <col min="14851" max="14851" width="27.7109375" style="31" customWidth="1"/>
    <col min="14852" max="14852" width="23.7109375" style="31" customWidth="1"/>
    <col min="14853" max="14853" width="20.42578125" style="31" customWidth="1"/>
    <col min="14854" max="14854" width="19.7109375" style="31" customWidth="1"/>
    <col min="14855" max="14855" width="21.5703125" style="31" customWidth="1"/>
    <col min="14856" max="15104" width="11.42578125" style="31"/>
    <col min="15105" max="15105" width="3.7109375" style="31" customWidth="1"/>
    <col min="15106" max="15106" width="26.5703125" style="31" customWidth="1"/>
    <col min="15107" max="15107" width="27.7109375" style="31" customWidth="1"/>
    <col min="15108" max="15108" width="23.7109375" style="31" customWidth="1"/>
    <col min="15109" max="15109" width="20.42578125" style="31" customWidth="1"/>
    <col min="15110" max="15110" width="19.7109375" style="31" customWidth="1"/>
    <col min="15111" max="15111" width="21.5703125" style="31" customWidth="1"/>
    <col min="15112" max="15360" width="11.42578125" style="31"/>
    <col min="15361" max="15361" width="3.7109375" style="31" customWidth="1"/>
    <col min="15362" max="15362" width="26.5703125" style="31" customWidth="1"/>
    <col min="15363" max="15363" width="27.7109375" style="31" customWidth="1"/>
    <col min="15364" max="15364" width="23.7109375" style="31" customWidth="1"/>
    <col min="15365" max="15365" width="20.42578125" style="31" customWidth="1"/>
    <col min="15366" max="15366" width="19.7109375" style="31" customWidth="1"/>
    <col min="15367" max="15367" width="21.5703125" style="31" customWidth="1"/>
    <col min="15368" max="15616" width="11.42578125" style="31"/>
    <col min="15617" max="15617" width="3.7109375" style="31" customWidth="1"/>
    <col min="15618" max="15618" width="26.5703125" style="31" customWidth="1"/>
    <col min="15619" max="15619" width="27.7109375" style="31" customWidth="1"/>
    <col min="15620" max="15620" width="23.7109375" style="31" customWidth="1"/>
    <col min="15621" max="15621" width="20.42578125" style="31" customWidth="1"/>
    <col min="15622" max="15622" width="19.7109375" style="31" customWidth="1"/>
    <col min="15623" max="15623" width="21.5703125" style="31" customWidth="1"/>
    <col min="15624" max="15872" width="11.42578125" style="31"/>
    <col min="15873" max="15873" width="3.7109375" style="31" customWidth="1"/>
    <col min="15874" max="15874" width="26.5703125" style="31" customWidth="1"/>
    <col min="15875" max="15875" width="27.7109375" style="31" customWidth="1"/>
    <col min="15876" max="15876" width="23.7109375" style="31" customWidth="1"/>
    <col min="15877" max="15877" width="20.42578125" style="31" customWidth="1"/>
    <col min="15878" max="15878" width="19.7109375" style="31" customWidth="1"/>
    <col min="15879" max="15879" width="21.5703125" style="31" customWidth="1"/>
    <col min="15880" max="16128" width="11.42578125" style="31"/>
    <col min="16129" max="16129" width="3.7109375" style="31" customWidth="1"/>
    <col min="16130" max="16130" width="26.5703125" style="31" customWidth="1"/>
    <col min="16131" max="16131" width="27.7109375" style="31" customWidth="1"/>
    <col min="16132" max="16132" width="23.7109375" style="31" customWidth="1"/>
    <col min="16133" max="16133" width="20.42578125" style="31" customWidth="1"/>
    <col min="16134" max="16134" width="19.7109375" style="31" customWidth="1"/>
    <col min="16135" max="16135" width="21.5703125" style="31" customWidth="1"/>
    <col min="16136" max="16384" width="11.42578125" style="31"/>
  </cols>
  <sheetData>
    <row r="1" spans="1:11" ht="50.25" customHeight="1" x14ac:dyDescent="0.2">
      <c r="C1" s="44"/>
      <c r="D1" s="141" t="s">
        <v>96</v>
      </c>
      <c r="E1" s="140" t="s">
        <v>183</v>
      </c>
      <c r="F1" s="139" t="s">
        <v>121</v>
      </c>
      <c r="G1" s="63">
        <v>2</v>
      </c>
      <c r="H1" s="139" t="s">
        <v>167</v>
      </c>
      <c r="I1" s="155">
        <v>44960</v>
      </c>
      <c r="J1" s="142" t="s">
        <v>169</v>
      </c>
      <c r="K1" s="63">
        <v>1</v>
      </c>
    </row>
    <row r="2" spans="1:11" x14ac:dyDescent="0.2">
      <c r="A2" s="44"/>
      <c r="B2" s="44"/>
      <c r="C2" s="43" t="s">
        <v>95</v>
      </c>
      <c r="D2" s="56" t="s">
        <v>186</v>
      </c>
      <c r="E2" s="43" t="s">
        <v>170</v>
      </c>
      <c r="F2" s="43" t="s">
        <v>94</v>
      </c>
      <c r="G2" s="43"/>
      <c r="H2" s="43" t="s">
        <v>168</v>
      </c>
      <c r="I2" s="56" t="str">
        <f>IF(K1=1,"Ciencias",IF(K1=2,"Informática",IF(K1=3,"Turismo","SELECCIONE")))</f>
        <v>Ciencias</v>
      </c>
      <c r="J2" s="44"/>
      <c r="K2" s="44"/>
    </row>
    <row r="3" spans="1:11" x14ac:dyDescent="0.2">
      <c r="A3" s="44"/>
      <c r="B3" s="44"/>
      <c r="C3" s="43" t="s">
        <v>122</v>
      </c>
      <c r="D3" s="56" t="s">
        <v>185</v>
      </c>
      <c r="E3" s="56" t="s">
        <v>187</v>
      </c>
      <c r="F3" s="56">
        <v>2023</v>
      </c>
      <c r="G3" s="43" t="s">
        <v>131</v>
      </c>
      <c r="H3" s="44"/>
      <c r="I3" s="44"/>
      <c r="J3" s="44"/>
      <c r="K3" s="44"/>
    </row>
    <row r="4" spans="1:11" ht="13.5" thickBot="1" x14ac:dyDescent="0.25">
      <c r="A4" s="44"/>
      <c r="B4" s="44"/>
      <c r="C4" s="43" t="s">
        <v>93</v>
      </c>
      <c r="D4" s="64" t="s">
        <v>184</v>
      </c>
      <c r="E4" s="56"/>
      <c r="F4" s="56"/>
      <c r="G4" s="56">
        <v>28</v>
      </c>
      <c r="H4" s="44"/>
      <c r="I4" s="44"/>
      <c r="J4" s="44"/>
      <c r="K4" s="44"/>
    </row>
    <row r="5" spans="1:11" x14ac:dyDescent="0.2">
      <c r="A5" s="46" t="s">
        <v>97</v>
      </c>
      <c r="B5" s="46" t="s">
        <v>126</v>
      </c>
      <c r="C5" s="47" t="s">
        <v>127</v>
      </c>
      <c r="D5" s="68" t="s">
        <v>98</v>
      </c>
      <c r="E5" s="48" t="s">
        <v>129</v>
      </c>
      <c r="F5" s="43" t="s">
        <v>128</v>
      </c>
      <c r="G5" s="57" t="s">
        <v>123</v>
      </c>
      <c r="H5" s="57" t="s">
        <v>171</v>
      </c>
      <c r="I5" s="57" t="s">
        <v>127</v>
      </c>
      <c r="J5" s="65"/>
      <c r="K5" s="44"/>
    </row>
    <row r="6" spans="1:11" ht="12.75" customHeight="1" x14ac:dyDescent="0.2">
      <c r="A6" s="44">
        <v>1</v>
      </c>
      <c r="B6" s="58" t="s">
        <v>99</v>
      </c>
      <c r="C6" s="58" t="s">
        <v>188</v>
      </c>
      <c r="D6" s="144" t="str">
        <f>IF(G1=1,D4,C6)</f>
        <v>7°A</v>
      </c>
      <c r="E6" s="67" t="s">
        <v>22</v>
      </c>
      <c r="F6" s="56" t="s">
        <v>193</v>
      </c>
      <c r="G6" s="56">
        <v>15</v>
      </c>
      <c r="H6" s="56" t="s">
        <v>125</v>
      </c>
      <c r="I6" s="56">
        <v>0</v>
      </c>
      <c r="J6" s="65"/>
      <c r="K6" s="44"/>
    </row>
    <row r="7" spans="1:11" ht="12.75" customHeight="1" x14ac:dyDescent="0.2">
      <c r="A7" s="44">
        <v>2</v>
      </c>
      <c r="B7" s="58" t="s">
        <v>100</v>
      </c>
      <c r="C7" s="58" t="s">
        <v>189</v>
      </c>
      <c r="D7" s="144" t="str">
        <f>IF(G1=1,D4,C7)</f>
        <v>8°A</v>
      </c>
      <c r="E7" s="67" t="s">
        <v>111</v>
      </c>
      <c r="F7" s="56" t="s">
        <v>185</v>
      </c>
      <c r="G7" s="56">
        <v>45</v>
      </c>
      <c r="H7" s="56" t="s">
        <v>119</v>
      </c>
      <c r="I7" s="56">
        <v>7</v>
      </c>
      <c r="J7" s="65"/>
      <c r="K7" s="44"/>
    </row>
    <row r="8" spans="1:11" ht="12.75" customHeight="1" x14ac:dyDescent="0.2">
      <c r="A8" s="44">
        <v>3</v>
      </c>
      <c r="B8" s="58" t="s">
        <v>101</v>
      </c>
      <c r="C8" s="58" t="s">
        <v>190</v>
      </c>
      <c r="D8" s="144" t="str">
        <f>IF(G1=1,D4,C8)</f>
        <v>8°B</v>
      </c>
      <c r="E8" s="67" t="s">
        <v>112</v>
      </c>
      <c r="F8" s="56" t="s">
        <v>213</v>
      </c>
      <c r="G8" s="56">
        <v>21</v>
      </c>
      <c r="H8" s="56" t="s">
        <v>172</v>
      </c>
      <c r="I8" s="56">
        <v>0</v>
      </c>
      <c r="J8" s="65"/>
      <c r="K8" s="44"/>
    </row>
    <row r="9" spans="1:11" ht="12.75" customHeight="1" x14ac:dyDescent="0.2">
      <c r="A9" s="44">
        <v>4</v>
      </c>
      <c r="B9" s="58" t="s">
        <v>102</v>
      </c>
      <c r="C9" s="58" t="s">
        <v>91</v>
      </c>
      <c r="D9" s="144" t="str">
        <f>IF(G1=1,D4,C9)</f>
        <v>9°B</v>
      </c>
      <c r="E9" s="67" t="s">
        <v>113</v>
      </c>
      <c r="F9" s="56" t="s">
        <v>194</v>
      </c>
      <c r="G9" s="56">
        <v>38</v>
      </c>
      <c r="H9" s="56" t="s">
        <v>173</v>
      </c>
      <c r="I9" s="56">
        <v>4</v>
      </c>
      <c r="J9" s="65"/>
      <c r="K9" s="44"/>
    </row>
    <row r="10" spans="1:11" ht="12.75" customHeight="1" x14ac:dyDescent="0.2">
      <c r="A10" s="44">
        <v>5</v>
      </c>
      <c r="B10" s="58" t="s">
        <v>103</v>
      </c>
      <c r="C10" s="58" t="s">
        <v>191</v>
      </c>
      <c r="D10" s="144" t="str">
        <f>IF(G1=1,D4,C10)</f>
        <v>10°AC</v>
      </c>
      <c r="E10" s="67" t="s">
        <v>114</v>
      </c>
      <c r="F10" s="56" t="s">
        <v>195</v>
      </c>
      <c r="G10" s="56">
        <v>32</v>
      </c>
      <c r="H10" s="56" t="s">
        <v>237</v>
      </c>
      <c r="I10" s="56">
        <v>6</v>
      </c>
      <c r="J10" s="65"/>
      <c r="K10" s="44"/>
    </row>
    <row r="11" spans="1:11" ht="12.75" customHeight="1" x14ac:dyDescent="0.2">
      <c r="A11" s="44">
        <v>6</v>
      </c>
      <c r="B11" s="58" t="s">
        <v>104</v>
      </c>
      <c r="C11" s="58" t="s">
        <v>284</v>
      </c>
      <c r="D11" s="144" t="str">
        <f>IF(G1=1,D4,C11)</f>
        <v>11°AC-1</v>
      </c>
      <c r="E11" s="67" t="s">
        <v>115</v>
      </c>
      <c r="F11" s="56" t="s">
        <v>196</v>
      </c>
      <c r="G11" s="56">
        <v>39</v>
      </c>
      <c r="H11" s="56"/>
      <c r="I11" s="56"/>
      <c r="J11" s="65"/>
      <c r="K11" s="44"/>
    </row>
    <row r="12" spans="1:11" ht="12.75" customHeight="1" x14ac:dyDescent="0.2">
      <c r="A12" s="44">
        <v>7</v>
      </c>
      <c r="B12" s="58" t="s">
        <v>105</v>
      </c>
      <c r="C12" s="58" t="s">
        <v>285</v>
      </c>
      <c r="D12" s="144" t="str">
        <f>IF(G1=1,D4,C12)</f>
        <v>11°AC-2</v>
      </c>
      <c r="E12" s="67" t="s">
        <v>116</v>
      </c>
      <c r="F12" s="56" t="s">
        <v>196</v>
      </c>
      <c r="G12" s="56">
        <v>38</v>
      </c>
      <c r="H12" s="56"/>
      <c r="I12" s="56"/>
      <c r="J12" s="65"/>
      <c r="K12" s="44"/>
    </row>
    <row r="13" spans="1:11" ht="12.75" customHeight="1" x14ac:dyDescent="0.2">
      <c r="A13" s="44">
        <v>8</v>
      </c>
      <c r="B13" s="58" t="s">
        <v>106</v>
      </c>
      <c r="C13" s="58" t="s">
        <v>286</v>
      </c>
      <c r="D13" s="144" t="str">
        <f>IF(G1=1,D4,C13)</f>
        <v>12°AC</v>
      </c>
      <c r="E13" s="67" t="s">
        <v>117</v>
      </c>
      <c r="F13" s="56" t="s">
        <v>197</v>
      </c>
      <c r="G13" s="56">
        <v>34</v>
      </c>
      <c r="H13" s="56"/>
      <c r="I13" s="56"/>
      <c r="J13" s="65"/>
      <c r="K13" s="44"/>
    </row>
    <row r="14" spans="1:11" ht="12.75" customHeight="1" x14ac:dyDescent="0.2">
      <c r="A14" s="44">
        <v>9</v>
      </c>
      <c r="B14" s="58" t="s">
        <v>107</v>
      </c>
      <c r="C14" s="58" t="s">
        <v>224</v>
      </c>
      <c r="D14" s="144" t="str">
        <f>IF(G1=1,D4,C14)</f>
        <v>7°A QB</v>
      </c>
      <c r="E14" s="67" t="s">
        <v>118</v>
      </c>
      <c r="F14" s="56" t="s">
        <v>193</v>
      </c>
      <c r="G14" s="56">
        <v>1</v>
      </c>
      <c r="H14" s="56"/>
      <c r="I14" s="56"/>
      <c r="J14" s="65"/>
      <c r="K14" s="44"/>
    </row>
    <row r="15" spans="1:11" ht="12.75" customHeight="1" x14ac:dyDescent="0.2">
      <c r="A15" s="44">
        <v>10</v>
      </c>
      <c r="B15" s="58" t="s">
        <v>108</v>
      </c>
      <c r="C15" s="58" t="s">
        <v>225</v>
      </c>
      <c r="D15" s="144" t="str">
        <f>IF(G1=1,D4,C15)</f>
        <v>8°A QB</v>
      </c>
      <c r="E15" s="67" t="s">
        <v>119</v>
      </c>
      <c r="F15" s="56" t="s">
        <v>185</v>
      </c>
      <c r="G15" s="56">
        <v>1</v>
      </c>
      <c r="H15" s="56"/>
      <c r="I15" s="56"/>
      <c r="J15" s="65"/>
      <c r="K15" s="44"/>
    </row>
    <row r="16" spans="1:11" ht="12.75" customHeight="1" x14ac:dyDescent="0.2">
      <c r="A16" s="44">
        <v>11</v>
      </c>
      <c r="B16" s="58" t="s">
        <v>109</v>
      </c>
      <c r="C16" s="58" t="s">
        <v>287</v>
      </c>
      <c r="D16" s="144" t="str">
        <f>IF(G1=1,D4,C16)</f>
        <v>9°A QB</v>
      </c>
      <c r="E16" s="67" t="s">
        <v>120</v>
      </c>
      <c r="F16" s="56" t="s">
        <v>288</v>
      </c>
      <c r="G16" s="56">
        <v>1</v>
      </c>
      <c r="H16" s="56"/>
      <c r="I16" s="56"/>
      <c r="J16" s="65"/>
      <c r="K16" s="44"/>
    </row>
    <row r="17" spans="1:11" ht="12.75" customHeight="1" x14ac:dyDescent="0.2">
      <c r="A17" s="44">
        <v>12</v>
      </c>
      <c r="B17" s="58" t="s">
        <v>110</v>
      </c>
      <c r="C17" s="58" t="s">
        <v>228</v>
      </c>
      <c r="D17" s="144" t="str">
        <f>IF(G1=1,D4,C17)</f>
        <v>8°A BC</v>
      </c>
      <c r="E17" s="67" t="s">
        <v>174</v>
      </c>
      <c r="F17" s="56" t="s">
        <v>185</v>
      </c>
      <c r="G17" s="56">
        <v>4</v>
      </c>
      <c r="H17" s="56"/>
      <c r="I17" s="56"/>
      <c r="J17" s="65"/>
      <c r="K17" s="44"/>
    </row>
    <row r="18" spans="1:11" ht="12.75" customHeight="1" x14ac:dyDescent="0.2">
      <c r="A18" s="44">
        <v>13</v>
      </c>
      <c r="B18" s="284" t="s">
        <v>176</v>
      </c>
      <c r="C18" s="284" t="s">
        <v>227</v>
      </c>
      <c r="D18" s="316" t="str">
        <f>IF(G1=1,D4,C18)</f>
        <v>8°B BC</v>
      </c>
      <c r="E18" s="285" t="s">
        <v>175</v>
      </c>
      <c r="F18" s="284" t="s">
        <v>213</v>
      </c>
      <c r="G18" s="284">
        <v>1</v>
      </c>
      <c r="H18" s="284"/>
      <c r="I18" s="284"/>
      <c r="J18" s="285"/>
      <c r="K18" s="283"/>
    </row>
    <row r="19" spans="1:11" ht="12.75" customHeight="1" x14ac:dyDescent="0.2">
      <c r="A19" s="44">
        <v>14</v>
      </c>
      <c r="B19" s="284" t="s">
        <v>177</v>
      </c>
      <c r="C19" s="284" t="s">
        <v>229</v>
      </c>
      <c r="D19" s="316"/>
      <c r="E19" s="285"/>
      <c r="F19" s="284" t="s">
        <v>194</v>
      </c>
      <c r="G19" s="284">
        <v>2</v>
      </c>
      <c r="H19" s="284"/>
      <c r="I19" s="284"/>
      <c r="J19" s="285"/>
      <c r="K19" s="283"/>
    </row>
    <row r="20" spans="1:11" ht="12.75" customHeight="1" x14ac:dyDescent="0.2">
      <c r="A20" s="244">
        <v>15</v>
      </c>
      <c r="B20" s="284" t="s">
        <v>235</v>
      </c>
      <c r="C20" s="284" t="s">
        <v>239</v>
      </c>
      <c r="D20" s="316"/>
      <c r="E20" s="285"/>
      <c r="F20" s="284" t="s">
        <v>193</v>
      </c>
      <c r="G20" s="284">
        <v>4</v>
      </c>
      <c r="H20" s="284"/>
      <c r="I20" s="284"/>
      <c r="J20" s="285"/>
      <c r="K20" s="283"/>
    </row>
    <row r="21" spans="1:11" ht="12.75" customHeight="1" x14ac:dyDescent="0.2">
      <c r="A21" s="283">
        <v>16</v>
      </c>
      <c r="B21" s="284" t="s">
        <v>236</v>
      </c>
      <c r="C21" s="284" t="s">
        <v>289</v>
      </c>
      <c r="D21" s="316"/>
      <c r="E21" s="285"/>
      <c r="F21" s="284" t="s">
        <v>185</v>
      </c>
      <c r="G21" s="284">
        <v>15</v>
      </c>
      <c r="H21" s="284"/>
      <c r="I21" s="284"/>
      <c r="J21" s="285"/>
      <c r="K21" s="283"/>
    </row>
    <row r="22" spans="1:11" ht="12.75" customHeight="1" x14ac:dyDescent="0.2">
      <c r="B22" s="302"/>
      <c r="C22" s="302"/>
      <c r="D22" s="314"/>
      <c r="E22" s="315"/>
      <c r="F22" s="302"/>
      <c r="G22" s="302"/>
      <c r="H22" s="302"/>
      <c r="I22" s="302"/>
      <c r="J22" s="315"/>
    </row>
    <row r="23" spans="1:11" ht="25.5" x14ac:dyDescent="0.2">
      <c r="C23" s="66" t="s">
        <v>130</v>
      </c>
      <c r="D23" s="66" t="s">
        <v>130</v>
      </c>
      <c r="E23" s="66" t="s">
        <v>130</v>
      </c>
      <c r="F23" s="66" t="s">
        <v>130</v>
      </c>
      <c r="G23" s="66" t="s">
        <v>130</v>
      </c>
    </row>
    <row r="24" spans="1:11" x14ac:dyDescent="0.2">
      <c r="G24" s="31" t="str">
        <f>IF(H211&gt;I6,H6,H7)</f>
        <v>Ciencias Naturales</v>
      </c>
      <c r="H24" s="31" t="str">
        <f>REPT(H6,I6)</f>
        <v/>
      </c>
    </row>
    <row r="27" spans="1:11" x14ac:dyDescent="0.2">
      <c r="H27" s="31" t="s">
        <v>40</v>
      </c>
    </row>
  </sheetData>
  <conditionalFormatting sqref="B11:B12">
    <cfRule type="expression" dxfId="526" priority="6">
      <formula>($G$1&gt;=3)</formula>
    </cfRule>
  </conditionalFormatting>
  <conditionalFormatting sqref="C5:C16">
    <cfRule type="expression" dxfId="525" priority="82">
      <formula>G1=1</formula>
    </cfRule>
  </conditionalFormatting>
  <conditionalFormatting sqref="C6:C16">
    <cfRule type="expression" dxfId="524" priority="81">
      <formula>(G1=1)</formula>
    </cfRule>
  </conditionalFormatting>
  <conditionalFormatting sqref="C7 C18">
    <cfRule type="expression" dxfId="523" priority="80">
      <formula>(G1=1)</formula>
    </cfRule>
  </conditionalFormatting>
  <conditionalFormatting sqref="C8">
    <cfRule type="expression" dxfId="522" priority="79">
      <formula>(G1=1)</formula>
    </cfRule>
  </conditionalFormatting>
  <conditionalFormatting sqref="C9:C16">
    <cfRule type="expression" dxfId="521" priority="78">
      <formula>(G1=1)</formula>
    </cfRule>
  </conditionalFormatting>
  <conditionalFormatting sqref="C10 C18:C22">
    <cfRule type="expression" dxfId="520" priority="77">
      <formula>(G1=1)</formula>
    </cfRule>
  </conditionalFormatting>
  <conditionalFormatting sqref="C11">
    <cfRule type="expression" dxfId="519" priority="75">
      <formula>(G1=1)</formula>
    </cfRule>
  </conditionalFormatting>
  <conditionalFormatting sqref="C12">
    <cfRule type="expression" dxfId="518" priority="74">
      <formula>(G1=1)</formula>
    </cfRule>
  </conditionalFormatting>
  <conditionalFormatting sqref="C13">
    <cfRule type="expression" dxfId="517" priority="73">
      <formula>(G1=1)</formula>
    </cfRule>
  </conditionalFormatting>
  <conditionalFormatting sqref="C14">
    <cfRule type="expression" dxfId="516" priority="72">
      <formula>(G1=1)</formula>
    </cfRule>
  </conditionalFormatting>
  <conditionalFormatting sqref="C15">
    <cfRule type="expression" dxfId="515" priority="71">
      <formula>(G1=1)</formula>
    </cfRule>
  </conditionalFormatting>
  <conditionalFormatting sqref="C16">
    <cfRule type="expression" dxfId="514" priority="70">
      <formula>(G1=1)</formula>
    </cfRule>
  </conditionalFormatting>
  <conditionalFormatting sqref="C17">
    <cfRule type="expression" dxfId="513" priority="137">
      <formula>(#REF!=1)</formula>
    </cfRule>
    <cfRule type="expression" dxfId="512" priority="138">
      <formula>(G10=1)</formula>
    </cfRule>
    <cfRule type="expression" dxfId="511" priority="139">
      <formula>G11=1</formula>
    </cfRule>
    <cfRule type="expression" dxfId="510" priority="140">
      <formula>(G7=1)</formula>
    </cfRule>
  </conditionalFormatting>
  <conditionalFormatting sqref="C17:C22">
    <cfRule type="expression" dxfId="509" priority="12">
      <formula>($G$1=1)</formula>
    </cfRule>
  </conditionalFormatting>
  <conditionalFormatting sqref="C18">
    <cfRule type="expression" dxfId="508" priority="111">
      <formula>G13=1</formula>
    </cfRule>
    <cfRule type="expression" dxfId="507" priority="119">
      <formula>(G2=1)</formula>
    </cfRule>
  </conditionalFormatting>
  <conditionalFormatting sqref="C19:C22">
    <cfRule type="expression" dxfId="506" priority="3">
      <formula>(G1048576=1)</formula>
    </cfRule>
    <cfRule type="expression" dxfId="505" priority="4">
      <formula>G11=1</formula>
    </cfRule>
    <cfRule type="expression" dxfId="504" priority="5">
      <formula>(G7=1)</formula>
    </cfRule>
  </conditionalFormatting>
  <conditionalFormatting sqref="C23">
    <cfRule type="expression" dxfId="503" priority="25">
      <formula>(G1=2)</formula>
    </cfRule>
  </conditionalFormatting>
  <conditionalFormatting sqref="D2">
    <cfRule type="expression" dxfId="502" priority="21">
      <formula>($I$1&gt;=4)</formula>
    </cfRule>
  </conditionalFormatting>
  <conditionalFormatting sqref="D5:D22">
    <cfRule type="expression" dxfId="501" priority="68">
      <formula>(G1=2)</formula>
    </cfRule>
  </conditionalFormatting>
  <conditionalFormatting sqref="D6">
    <cfRule type="expression" dxfId="500" priority="67">
      <formula>(G1=2)</formula>
    </cfRule>
  </conditionalFormatting>
  <conditionalFormatting sqref="D7">
    <cfRule type="expression" dxfId="499" priority="66">
      <formula>(G1=2)</formula>
    </cfRule>
  </conditionalFormatting>
  <conditionalFormatting sqref="D8">
    <cfRule type="expression" dxfId="498" priority="65">
      <formula>(G1=2)</formula>
    </cfRule>
  </conditionalFormatting>
  <conditionalFormatting sqref="D9">
    <cfRule type="expression" dxfId="497" priority="64">
      <formula>(G1=2)</formula>
    </cfRule>
  </conditionalFormatting>
  <conditionalFormatting sqref="D10">
    <cfRule type="expression" dxfId="496" priority="63">
      <formula>(G1=2)</formula>
    </cfRule>
  </conditionalFormatting>
  <conditionalFormatting sqref="D11">
    <cfRule type="expression" dxfId="495" priority="62">
      <formula>(G1=2)</formula>
    </cfRule>
  </conditionalFormatting>
  <conditionalFormatting sqref="D12">
    <cfRule type="expression" dxfId="494" priority="61">
      <formula>(G1=2)</formula>
    </cfRule>
  </conditionalFormatting>
  <conditionalFormatting sqref="D13">
    <cfRule type="expression" dxfId="493" priority="60">
      <formula>(G1=2)</formula>
    </cfRule>
  </conditionalFormatting>
  <conditionalFormatting sqref="D14">
    <cfRule type="expression" dxfId="492" priority="59">
      <formula>(G1=2)</formula>
    </cfRule>
  </conditionalFormatting>
  <conditionalFormatting sqref="D15">
    <cfRule type="expression" dxfId="491" priority="58">
      <formula>(G1=2)</formula>
    </cfRule>
  </conditionalFormatting>
  <conditionalFormatting sqref="D16:D22">
    <cfRule type="expression" dxfId="490" priority="57">
      <formula>(G1=2)</formula>
    </cfRule>
  </conditionalFormatting>
  <conditionalFormatting sqref="D17:D22">
    <cfRule type="expression" dxfId="489" priority="8">
      <formula>($G$1=2)</formula>
    </cfRule>
  </conditionalFormatting>
  <conditionalFormatting sqref="E3">
    <cfRule type="expression" dxfId="488" priority="83">
      <formula>G1=1</formula>
    </cfRule>
  </conditionalFormatting>
  <conditionalFormatting sqref="E5">
    <cfRule type="expression" dxfId="487" priority="55">
      <formula>(G1=2)</formula>
    </cfRule>
  </conditionalFormatting>
  <conditionalFormatting sqref="E6">
    <cfRule type="expression" dxfId="486" priority="54">
      <formula>(G1=2)</formula>
    </cfRule>
  </conditionalFormatting>
  <conditionalFormatting sqref="E7">
    <cfRule type="expression" dxfId="485" priority="53">
      <formula>(G1=2)</formula>
    </cfRule>
  </conditionalFormatting>
  <conditionalFormatting sqref="E8">
    <cfRule type="expression" dxfId="484" priority="52">
      <formula>(G1=2)</formula>
    </cfRule>
  </conditionalFormatting>
  <conditionalFormatting sqref="E9">
    <cfRule type="expression" dxfId="483" priority="51">
      <formula>(G1=2)</formula>
    </cfRule>
  </conditionalFormatting>
  <conditionalFormatting sqref="E10">
    <cfRule type="expression" dxfId="482" priority="50">
      <formula>(G1=2)</formula>
    </cfRule>
  </conditionalFormatting>
  <conditionalFormatting sqref="E11">
    <cfRule type="expression" dxfId="481" priority="49">
      <formula>(G1=2)</formula>
    </cfRule>
  </conditionalFormatting>
  <conditionalFormatting sqref="E12">
    <cfRule type="expression" dxfId="480" priority="48">
      <formula>(G1=2)</formula>
    </cfRule>
  </conditionalFormatting>
  <conditionalFormatting sqref="E13">
    <cfRule type="expression" dxfId="479" priority="47">
      <formula>(G1=2)</formula>
    </cfRule>
  </conditionalFormatting>
  <conditionalFormatting sqref="E14">
    <cfRule type="expression" dxfId="478" priority="46">
      <formula>(G1=2)</formula>
    </cfRule>
  </conditionalFormatting>
  <conditionalFormatting sqref="E15">
    <cfRule type="expression" dxfId="477" priority="45">
      <formula>(G1=2)</formula>
    </cfRule>
  </conditionalFormatting>
  <conditionalFormatting sqref="E16:E17">
    <cfRule type="expression" dxfId="476" priority="44">
      <formula>(G1=2)</formula>
    </cfRule>
  </conditionalFormatting>
  <conditionalFormatting sqref="E17:E22">
    <cfRule type="expression" dxfId="475" priority="9">
      <formula>($G$1=2)</formula>
    </cfRule>
  </conditionalFormatting>
  <conditionalFormatting sqref="E18:E22">
    <cfRule type="expression" dxfId="474" priority="126">
      <formula>(G2=2)</formula>
    </cfRule>
  </conditionalFormatting>
  <conditionalFormatting sqref="E23">
    <cfRule type="expression" dxfId="473" priority="26">
      <formula>(G1=1)</formula>
    </cfRule>
  </conditionalFormatting>
  <conditionalFormatting sqref="F5 I5:I17">
    <cfRule type="expression" dxfId="472" priority="103">
      <formula>(G1=1)</formula>
    </cfRule>
  </conditionalFormatting>
  <conditionalFormatting sqref="F6 I18:I22">
    <cfRule type="expression" dxfId="471" priority="99">
      <formula>(G1=1)</formula>
    </cfRule>
  </conditionalFormatting>
  <conditionalFormatting sqref="F7">
    <cfRule type="expression" dxfId="470" priority="95">
      <formula>G1=1</formula>
    </cfRule>
  </conditionalFormatting>
  <conditionalFormatting sqref="F8">
    <cfRule type="expression" dxfId="469" priority="94">
      <formula>(G1=1)</formula>
    </cfRule>
  </conditionalFormatting>
  <conditionalFormatting sqref="F9">
    <cfRule type="expression" dxfId="468" priority="93">
      <formula>(G1=1)</formula>
    </cfRule>
  </conditionalFormatting>
  <conditionalFormatting sqref="F10">
    <cfRule type="expression" dxfId="467" priority="92">
      <formula>(G1=1)</formula>
    </cfRule>
  </conditionalFormatting>
  <conditionalFormatting sqref="F11:F12">
    <cfRule type="expression" dxfId="466" priority="91">
      <formula>(G1=1)</formula>
    </cfRule>
  </conditionalFormatting>
  <conditionalFormatting sqref="F13">
    <cfRule type="expression" dxfId="465" priority="89">
      <formula>(G1=1)</formula>
    </cfRule>
  </conditionalFormatting>
  <conditionalFormatting sqref="F14">
    <cfRule type="expression" dxfId="464" priority="88">
      <formula>(G1=1)</formula>
    </cfRule>
  </conditionalFormatting>
  <conditionalFormatting sqref="F15">
    <cfRule type="expression" dxfId="463" priority="87">
      <formula>(G1=1)</formula>
    </cfRule>
  </conditionalFormatting>
  <conditionalFormatting sqref="F16">
    <cfRule type="expression" dxfId="462" priority="86">
      <formula>(G1=1)</formula>
    </cfRule>
  </conditionalFormatting>
  <conditionalFormatting sqref="F17">
    <cfRule type="expression" dxfId="461" priority="154">
      <formula>(#REF!=1)</formula>
    </cfRule>
  </conditionalFormatting>
  <conditionalFormatting sqref="F18:F19">
    <cfRule type="expression" dxfId="460" priority="109">
      <formula>(G2=1)</formula>
    </cfRule>
  </conditionalFormatting>
  <conditionalFormatting sqref="F20:F22">
    <cfRule type="expression" dxfId="459" priority="2">
      <formula>(G7=1)</formula>
    </cfRule>
  </conditionalFormatting>
  <conditionalFormatting sqref="F23">
    <cfRule type="expression" dxfId="458" priority="24">
      <formula>(G1=2)</formula>
    </cfRule>
  </conditionalFormatting>
  <conditionalFormatting sqref="F17:G19 G19:G22">
    <cfRule type="expression" dxfId="457" priority="10">
      <formula>($G$1=1)</formula>
    </cfRule>
  </conditionalFormatting>
  <conditionalFormatting sqref="G3">
    <cfRule type="expression" dxfId="456" priority="40">
      <formula>(G1=2)</formula>
    </cfRule>
  </conditionalFormatting>
  <conditionalFormatting sqref="G4">
    <cfRule type="expression" dxfId="455" priority="39">
      <formula>(G1=2)</formula>
    </cfRule>
  </conditionalFormatting>
  <conditionalFormatting sqref="G5">
    <cfRule type="expression" dxfId="454" priority="42">
      <formula>(G1=1)</formula>
    </cfRule>
  </conditionalFormatting>
  <conditionalFormatting sqref="G6:G17">
    <cfRule type="expression" dxfId="453" priority="38">
      <formula>(G1=1)</formula>
    </cfRule>
  </conditionalFormatting>
  <conditionalFormatting sqref="G7 G18:G22">
    <cfRule type="expression" dxfId="452" priority="37">
      <formula>(G1=1)</formula>
    </cfRule>
  </conditionalFormatting>
  <conditionalFormatting sqref="G8">
    <cfRule type="expression" dxfId="451" priority="36">
      <formula>(G1=1)</formula>
    </cfRule>
  </conditionalFormatting>
  <conditionalFormatting sqref="G9">
    <cfRule type="expression" dxfId="450" priority="35">
      <formula>(G1=1)</formula>
    </cfRule>
  </conditionalFormatting>
  <conditionalFormatting sqref="G10">
    <cfRule type="expression" dxfId="449" priority="34">
      <formula>(G1=1)</formula>
    </cfRule>
  </conditionalFormatting>
  <conditionalFormatting sqref="G11">
    <cfRule type="expression" dxfId="448" priority="33">
      <formula>(G1=1)</formula>
    </cfRule>
  </conditionalFormatting>
  <conditionalFormatting sqref="G12">
    <cfRule type="expression" dxfId="447" priority="32">
      <formula>(G1=1)</formula>
    </cfRule>
  </conditionalFormatting>
  <conditionalFormatting sqref="G13">
    <cfRule type="expression" dxfId="446" priority="31">
      <formula>(G1=1)</formula>
    </cfRule>
  </conditionalFormatting>
  <conditionalFormatting sqref="G14">
    <cfRule type="expression" dxfId="445" priority="30">
      <formula>(G1=1)</formula>
    </cfRule>
  </conditionalFormatting>
  <conditionalFormatting sqref="G15">
    <cfRule type="expression" dxfId="444" priority="29">
      <formula>(G1=1)</formula>
    </cfRule>
  </conditionalFormatting>
  <conditionalFormatting sqref="G16:G17">
    <cfRule type="expression" dxfId="443" priority="28">
      <formula>(G1=1)</formula>
    </cfRule>
  </conditionalFormatting>
  <conditionalFormatting sqref="G18:G22">
    <cfRule type="expression" dxfId="442" priority="131">
      <formula>(G2=1)</formula>
    </cfRule>
  </conditionalFormatting>
  <conditionalFormatting sqref="G20:G2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{5316C153-D150-4867-A273-4201F400FEC7}</x14:id>
        </ext>
      </extLst>
    </cfRule>
  </conditionalFormatting>
  <conditionalFormatting sqref="G23">
    <cfRule type="expression" dxfId="441" priority="23">
      <formula>(G1=2)</formula>
    </cfRule>
  </conditionalFormatting>
  <conditionalFormatting sqref="H2:I2">
    <cfRule type="expression" dxfId="440" priority="18">
      <formula>($I$1=1)</formula>
    </cfRule>
  </conditionalFormatting>
  <conditionalFormatting sqref="H5:I9">
    <cfRule type="expression" dxfId="439" priority="7">
      <formula>($I$1=1)</formula>
    </cfRule>
  </conditionalFormatting>
  <conditionalFormatting sqref="I2">
    <cfRule type="expression" dxfId="438" priority="22">
      <formula>($K$1=4)</formula>
    </cfRule>
  </conditionalFormatting>
  <conditionalFormatting sqref="J1:K1">
    <cfRule type="expression" dxfId="437" priority="20">
      <formula>($I$1=1)</formula>
    </cfRule>
  </conditionalFormatting>
  <pageMargins left="0.19685039370078741" right="0.19685039370078741" top="0.19685039370078741" bottom="0.19685039370078741" header="0" footer="0"/>
  <pageSetup paperSize="5" orientation="landscape" horizontalDpi="300" verticalDpi="300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316C153-D150-4867-A273-4201F400FE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G20:G21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2:CF52"/>
  <sheetViews>
    <sheetView topLeftCell="P1" zoomScale="93" zoomScaleNormal="93" workbookViewId="0">
      <selection activeCell="AA25" sqref="AA25"/>
    </sheetView>
  </sheetViews>
  <sheetFormatPr defaultColWidth="11.42578125" defaultRowHeight="15" x14ac:dyDescent="0.25"/>
  <cols>
    <col min="1" max="1" width="4" customWidth="1"/>
    <col min="2" max="2" width="25.7109375" customWidth="1"/>
    <col min="3" max="3" width="15.5703125" customWidth="1"/>
    <col min="4" max="4" width="5.140625" customWidth="1"/>
    <col min="5" max="5" width="5.28515625" customWidth="1"/>
    <col min="6" max="6" width="4" customWidth="1"/>
    <col min="7" max="7" width="24.7109375" customWidth="1"/>
    <col min="8" max="8" width="15.5703125" customWidth="1"/>
    <col min="9" max="9" width="5.140625" customWidth="1"/>
    <col min="10" max="10" width="5.28515625" customWidth="1"/>
    <col min="11" max="11" width="4" customWidth="1"/>
    <col min="12" max="12" width="24.7109375" customWidth="1"/>
    <col min="13" max="13" width="15.5703125" customWidth="1"/>
    <col min="14" max="14" width="5.140625" customWidth="1"/>
    <col min="15" max="15" width="5.28515625" customWidth="1"/>
    <col min="16" max="16" width="4" customWidth="1"/>
    <col min="17" max="17" width="18.42578125" customWidth="1"/>
    <col min="18" max="18" width="15.5703125" customWidth="1"/>
    <col min="19" max="19" width="5.140625" customWidth="1"/>
    <col min="20" max="20" width="5.28515625" customWidth="1"/>
    <col min="21" max="21" width="4" customWidth="1"/>
    <col min="22" max="22" width="24.7109375" customWidth="1"/>
    <col min="23" max="23" width="15.5703125" customWidth="1"/>
    <col min="24" max="24" width="5.140625" customWidth="1"/>
    <col min="25" max="25" width="5.28515625" customWidth="1"/>
    <col min="26" max="26" width="4" customWidth="1"/>
    <col min="27" max="27" width="24.7109375" customWidth="1"/>
    <col min="28" max="28" width="15.5703125" customWidth="1"/>
    <col min="29" max="29" width="5.140625" customWidth="1"/>
    <col min="30" max="30" width="5.28515625" customWidth="1"/>
    <col min="31" max="31" width="4" customWidth="1"/>
    <col min="32" max="32" width="24.7109375" customWidth="1"/>
    <col min="33" max="33" width="15.5703125" style="172" customWidth="1"/>
    <col min="34" max="34" width="5.140625" customWidth="1"/>
    <col min="35" max="35" width="5.28515625" customWidth="1"/>
    <col min="36" max="36" width="4" customWidth="1"/>
    <col min="37" max="37" width="24.7109375" customWidth="1"/>
    <col min="38" max="38" width="15.5703125" customWidth="1"/>
    <col min="39" max="39" width="5.140625" customWidth="1"/>
    <col min="40" max="40" width="5.28515625" customWidth="1"/>
    <col min="41" max="41" width="4" customWidth="1"/>
    <col min="42" max="42" width="24.7109375" customWidth="1"/>
    <col min="43" max="43" width="15.5703125" customWidth="1"/>
    <col min="44" max="44" width="5.140625" customWidth="1"/>
    <col min="45" max="45" width="5.28515625" customWidth="1"/>
    <col min="46" max="46" width="4" customWidth="1"/>
    <col min="47" max="47" width="24.7109375" customWidth="1"/>
    <col min="48" max="48" width="15.5703125" customWidth="1"/>
    <col min="49" max="49" width="5.140625" customWidth="1"/>
    <col min="50" max="50" width="5.28515625" customWidth="1"/>
    <col min="51" max="51" width="4" customWidth="1"/>
    <col min="52" max="52" width="24.7109375" customWidth="1"/>
    <col min="53" max="53" width="15.5703125" customWidth="1"/>
    <col min="54" max="54" width="5.140625" customWidth="1"/>
    <col min="55" max="55" width="5.28515625" customWidth="1"/>
    <col min="56" max="56" width="4" customWidth="1"/>
    <col min="57" max="57" width="24.7109375" customWidth="1"/>
    <col min="58" max="58" width="15.5703125" customWidth="1"/>
    <col min="59" max="59" width="5.140625" customWidth="1"/>
    <col min="60" max="60" width="5.28515625" customWidth="1"/>
    <col min="61" max="61" width="4" customWidth="1"/>
    <col min="62" max="62" width="24.7109375" customWidth="1"/>
    <col min="63" max="63" width="15.5703125" customWidth="1"/>
    <col min="64" max="64" width="5.140625" customWidth="1"/>
    <col min="66" max="66" width="4" customWidth="1"/>
    <col min="67" max="67" width="24.7109375" customWidth="1"/>
    <col min="68" max="68" width="15.5703125" customWidth="1"/>
    <col min="69" max="69" width="5.140625" customWidth="1"/>
    <col min="72" max="72" width="21.5703125" customWidth="1"/>
    <col min="73" max="73" width="15.42578125" customWidth="1"/>
    <col min="77" max="77" width="21.5703125" customWidth="1"/>
    <col min="78" max="78" width="13.85546875" customWidth="1"/>
    <col min="79" max="79" width="7.140625" customWidth="1"/>
    <col min="82" max="82" width="29.42578125" customWidth="1"/>
    <col min="83" max="83" width="15.140625" customWidth="1"/>
    <col min="84" max="84" width="7.5703125" customWidth="1"/>
  </cols>
  <sheetData>
    <row r="2" spans="1:84" x14ac:dyDescent="0.25">
      <c r="A2" s="385" t="s">
        <v>73</v>
      </c>
      <c r="B2" s="385"/>
      <c r="C2" s="250" t="s">
        <v>248</v>
      </c>
      <c r="D2" s="253" t="s">
        <v>88</v>
      </c>
      <c r="E2" s="252" t="s">
        <v>98</v>
      </c>
      <c r="F2" s="385" t="s">
        <v>73</v>
      </c>
      <c r="G2" s="385"/>
      <c r="H2" s="250" t="s">
        <v>249</v>
      </c>
      <c r="I2" s="253" t="s">
        <v>88</v>
      </c>
      <c r="K2" s="382" t="s">
        <v>73</v>
      </c>
      <c r="L2" s="382"/>
      <c r="M2" s="106" t="s">
        <v>464</v>
      </c>
      <c r="N2" s="117" t="s">
        <v>88</v>
      </c>
      <c r="P2" s="382" t="s">
        <v>73</v>
      </c>
      <c r="Q2" s="382"/>
      <c r="R2" s="106" t="s">
        <v>250</v>
      </c>
      <c r="S2" s="117" t="s">
        <v>88</v>
      </c>
      <c r="U2" s="382" t="s">
        <v>73</v>
      </c>
      <c r="V2" s="382"/>
      <c r="W2" s="106" t="s">
        <v>568</v>
      </c>
      <c r="X2" s="117" t="s">
        <v>88</v>
      </c>
      <c r="Z2" s="382" t="s">
        <v>73</v>
      </c>
      <c r="AA2" s="382"/>
      <c r="AB2" s="106" t="s">
        <v>251</v>
      </c>
      <c r="AC2" s="117" t="s">
        <v>88</v>
      </c>
      <c r="AE2" s="382" t="s">
        <v>73</v>
      </c>
      <c r="AF2" s="382"/>
      <c r="AG2" s="106" t="s">
        <v>642</v>
      </c>
      <c r="AH2" s="117" t="s">
        <v>88</v>
      </c>
      <c r="AJ2" s="382" t="s">
        <v>73</v>
      </c>
      <c r="AK2" s="382"/>
      <c r="AL2" s="106" t="s">
        <v>657</v>
      </c>
      <c r="AM2" s="117" t="s">
        <v>88</v>
      </c>
      <c r="AO2" s="382" t="s">
        <v>73</v>
      </c>
      <c r="AP2" s="382"/>
      <c r="AQ2" s="106" t="s">
        <v>660</v>
      </c>
      <c r="AR2" s="117" t="s">
        <v>88</v>
      </c>
      <c r="AT2" s="382" t="s">
        <v>73</v>
      </c>
      <c r="AU2" s="382"/>
      <c r="AV2" s="106" t="s">
        <v>681</v>
      </c>
      <c r="AW2" s="117" t="s">
        <v>88</v>
      </c>
      <c r="AY2" s="382" t="s">
        <v>73</v>
      </c>
      <c r="AZ2" s="382"/>
      <c r="BA2" s="106" t="s">
        <v>252</v>
      </c>
      <c r="BB2" s="117" t="s">
        <v>88</v>
      </c>
      <c r="BD2" s="382" t="s">
        <v>73</v>
      </c>
      <c r="BE2" s="382"/>
      <c r="BF2" s="106" t="s">
        <v>253</v>
      </c>
      <c r="BG2" s="117" t="s">
        <v>88</v>
      </c>
      <c r="BI2" s="382" t="s">
        <v>73</v>
      </c>
      <c r="BJ2" s="382"/>
      <c r="BK2" s="106" t="s">
        <v>254</v>
      </c>
      <c r="BL2" s="117" t="s">
        <v>88</v>
      </c>
      <c r="BN2" s="382" t="s">
        <v>73</v>
      </c>
      <c r="BO2" s="382"/>
      <c r="BP2" s="106" t="s">
        <v>255</v>
      </c>
      <c r="BQ2" s="117" t="s">
        <v>88</v>
      </c>
      <c r="BS2" s="382" t="s">
        <v>73</v>
      </c>
      <c r="BT2" s="382"/>
      <c r="BU2" s="106" t="s">
        <v>257</v>
      </c>
      <c r="BV2" s="117" t="s">
        <v>88</v>
      </c>
      <c r="BX2" s="382" t="s">
        <v>73</v>
      </c>
      <c r="BY2" s="382"/>
      <c r="BZ2" s="106" t="s">
        <v>258</v>
      </c>
      <c r="CA2" s="117" t="s">
        <v>88</v>
      </c>
      <c r="CC2" s="382" t="s">
        <v>73</v>
      </c>
      <c r="CD2" s="382"/>
      <c r="CE2" s="106" t="s">
        <v>256</v>
      </c>
      <c r="CF2" s="117" t="s">
        <v>88</v>
      </c>
    </row>
    <row r="3" spans="1:84" x14ac:dyDescent="0.25">
      <c r="A3" s="247" t="s">
        <v>3</v>
      </c>
      <c r="B3" s="247" t="s">
        <v>145</v>
      </c>
      <c r="C3" s="247" t="s">
        <v>146</v>
      </c>
      <c r="D3" s="248" t="s">
        <v>148</v>
      </c>
      <c r="E3" s="245"/>
      <c r="F3" s="247" t="s">
        <v>3</v>
      </c>
      <c r="G3" s="247" t="s">
        <v>145</v>
      </c>
      <c r="H3" s="247" t="s">
        <v>146</v>
      </c>
      <c r="I3" s="248" t="s">
        <v>148</v>
      </c>
      <c r="K3" s="107" t="s">
        <v>3</v>
      </c>
      <c r="L3" s="107" t="s">
        <v>145</v>
      </c>
      <c r="M3" s="107" t="s">
        <v>146</v>
      </c>
      <c r="N3" s="93" t="s">
        <v>148</v>
      </c>
      <c r="P3" s="107" t="s">
        <v>3</v>
      </c>
      <c r="Q3" s="107" t="s">
        <v>145</v>
      </c>
      <c r="R3" s="107" t="s">
        <v>146</v>
      </c>
      <c r="S3" s="93" t="s">
        <v>148</v>
      </c>
      <c r="U3" s="107" t="s">
        <v>3</v>
      </c>
      <c r="V3" s="107" t="s">
        <v>145</v>
      </c>
      <c r="W3" s="107" t="s">
        <v>146</v>
      </c>
      <c r="X3" s="93" t="s">
        <v>148</v>
      </c>
      <c r="Z3" s="107" t="s">
        <v>3</v>
      </c>
      <c r="AA3" s="107" t="s">
        <v>145</v>
      </c>
      <c r="AB3" s="107" t="s">
        <v>146</v>
      </c>
      <c r="AC3" s="93" t="s">
        <v>148</v>
      </c>
      <c r="AE3" s="107" t="s">
        <v>3</v>
      </c>
      <c r="AF3" s="107" t="s">
        <v>145</v>
      </c>
      <c r="AG3" s="107" t="s">
        <v>146</v>
      </c>
      <c r="AH3" s="93" t="s">
        <v>148</v>
      </c>
      <c r="AJ3" s="107" t="s">
        <v>3</v>
      </c>
      <c r="AK3" s="107" t="s">
        <v>145</v>
      </c>
      <c r="AL3" s="107" t="s">
        <v>146</v>
      </c>
      <c r="AM3" s="93" t="s">
        <v>148</v>
      </c>
      <c r="AO3" s="107" t="s">
        <v>3</v>
      </c>
      <c r="AP3" s="107" t="s">
        <v>145</v>
      </c>
      <c r="AQ3" s="107" t="s">
        <v>146</v>
      </c>
      <c r="AR3" s="93" t="s">
        <v>148</v>
      </c>
      <c r="AT3" s="107" t="s">
        <v>3</v>
      </c>
      <c r="AU3" s="107" t="s">
        <v>145</v>
      </c>
      <c r="AV3" s="107" t="s">
        <v>146</v>
      </c>
      <c r="AW3" s="93" t="s">
        <v>148</v>
      </c>
      <c r="AY3" s="107" t="s">
        <v>3</v>
      </c>
      <c r="AZ3" s="107" t="s">
        <v>145</v>
      </c>
      <c r="BA3" s="107" t="s">
        <v>146</v>
      </c>
      <c r="BB3" s="93" t="s">
        <v>148</v>
      </c>
      <c r="BD3" s="107" t="s">
        <v>3</v>
      </c>
      <c r="BE3" s="107" t="s">
        <v>145</v>
      </c>
      <c r="BF3" s="107" t="s">
        <v>146</v>
      </c>
      <c r="BG3" s="93" t="s">
        <v>148</v>
      </c>
      <c r="BI3" s="107" t="s">
        <v>3</v>
      </c>
      <c r="BJ3" s="107" t="s">
        <v>145</v>
      </c>
      <c r="BK3" s="107" t="s">
        <v>146</v>
      </c>
      <c r="BL3" s="93" t="s">
        <v>148</v>
      </c>
      <c r="BN3" s="107" t="s">
        <v>3</v>
      </c>
      <c r="BO3" s="107" t="s">
        <v>145</v>
      </c>
      <c r="BP3" s="107" t="s">
        <v>146</v>
      </c>
      <c r="BQ3" s="93" t="s">
        <v>148</v>
      </c>
      <c r="BS3" s="107" t="s">
        <v>3</v>
      </c>
      <c r="BT3" s="107" t="s">
        <v>145</v>
      </c>
      <c r="BU3" s="107" t="s">
        <v>146</v>
      </c>
      <c r="BV3" s="93" t="s">
        <v>148</v>
      </c>
      <c r="BX3" s="107" t="s">
        <v>3</v>
      </c>
      <c r="BY3" s="107" t="s">
        <v>145</v>
      </c>
      <c r="BZ3" s="107" t="s">
        <v>146</v>
      </c>
      <c r="CA3" s="93" t="s">
        <v>148</v>
      </c>
      <c r="CC3" s="107" t="s">
        <v>3</v>
      </c>
      <c r="CD3" s="107" t="s">
        <v>145</v>
      </c>
      <c r="CE3" s="107" t="s">
        <v>146</v>
      </c>
      <c r="CF3" s="93" t="s">
        <v>148</v>
      </c>
    </row>
    <row r="4" spans="1:84" x14ac:dyDescent="0.25">
      <c r="A4" s="249">
        <v>1</v>
      </c>
      <c r="B4" s="262" t="s">
        <v>328</v>
      </c>
      <c r="C4" t="s">
        <v>397</v>
      </c>
      <c r="D4" s="263"/>
      <c r="E4" s="246" t="s">
        <v>23</v>
      </c>
      <c r="F4" s="247">
        <v>1</v>
      </c>
      <c r="G4" s="255" t="s">
        <v>366</v>
      </c>
      <c r="H4" t="s">
        <v>435</v>
      </c>
      <c r="I4" s="256"/>
      <c r="K4" s="108">
        <v>1</v>
      </c>
      <c r="L4" s="255" t="s">
        <v>736</v>
      </c>
      <c r="M4" t="s">
        <v>201</v>
      </c>
      <c r="N4" s="256"/>
      <c r="P4" s="108">
        <v>1</v>
      </c>
      <c r="Q4" s="254" t="s">
        <v>492</v>
      </c>
      <c r="R4" s="260" t="s">
        <v>521</v>
      </c>
      <c r="S4" s="106"/>
      <c r="U4" s="108">
        <v>1</v>
      </c>
      <c r="V4" s="346" t="s">
        <v>729</v>
      </c>
      <c r="W4" t="s">
        <v>804</v>
      </c>
      <c r="X4" s="106"/>
      <c r="Z4" s="108">
        <v>1</v>
      </c>
      <c r="AA4" s="257" t="s">
        <v>280</v>
      </c>
      <c r="AB4" t="s">
        <v>604</v>
      </c>
      <c r="AC4" s="106"/>
      <c r="AE4" s="108">
        <v>1</v>
      </c>
      <c r="AF4" s="257" t="s">
        <v>643</v>
      </c>
      <c r="AG4" t="s">
        <v>649</v>
      </c>
      <c r="AH4" s="106"/>
      <c r="AJ4" s="108">
        <v>1</v>
      </c>
      <c r="AK4" s="257" t="s">
        <v>658</v>
      </c>
      <c r="AL4" s="331" t="s">
        <v>659</v>
      </c>
      <c r="AM4" s="106"/>
      <c r="AO4" s="108">
        <v>1</v>
      </c>
      <c r="AP4" s="192" t="s">
        <v>661</v>
      </c>
      <c r="AQ4" t="s">
        <v>671</v>
      </c>
      <c r="AR4" s="106"/>
      <c r="AT4" s="108">
        <v>1</v>
      </c>
      <c r="AU4" s="335" t="s">
        <v>688</v>
      </c>
      <c r="AV4" s="333" t="s">
        <v>689</v>
      </c>
      <c r="AW4" s="106" t="s">
        <v>90</v>
      </c>
      <c r="AY4" s="108">
        <v>1</v>
      </c>
      <c r="AZ4" s="4"/>
      <c r="BA4" s="106"/>
      <c r="BB4" s="106"/>
      <c r="BD4" s="108">
        <v>1</v>
      </c>
      <c r="BE4" s="192"/>
      <c r="BF4" s="193"/>
      <c r="BG4" s="106"/>
      <c r="BI4" s="108">
        <v>1</v>
      </c>
      <c r="BJ4" s="4"/>
      <c r="BK4" s="4"/>
      <c r="BL4" s="106"/>
      <c r="BN4" s="108">
        <v>1</v>
      </c>
      <c r="BO4" s="4"/>
      <c r="BP4" s="106"/>
      <c r="BQ4" s="106"/>
      <c r="BS4" s="108">
        <v>1</v>
      </c>
      <c r="BT4" s="4"/>
      <c r="BU4" s="106"/>
      <c r="BV4" s="106"/>
      <c r="BX4" s="108">
        <v>1</v>
      </c>
      <c r="BY4" s="4"/>
      <c r="BZ4" s="106"/>
      <c r="CA4" s="106"/>
      <c r="CC4" s="108">
        <v>1</v>
      </c>
      <c r="CD4" s="4"/>
      <c r="CE4" s="106"/>
      <c r="CF4" s="106"/>
    </row>
    <row r="5" spans="1:84" x14ac:dyDescent="0.25">
      <c r="A5" s="249">
        <v>2</v>
      </c>
      <c r="B5" s="262" t="s">
        <v>329</v>
      </c>
      <c r="C5" t="s">
        <v>398</v>
      </c>
      <c r="D5" s="263"/>
      <c r="E5" s="246" t="s">
        <v>24</v>
      </c>
      <c r="F5" s="247">
        <v>2</v>
      </c>
      <c r="G5" s="255" t="s">
        <v>244</v>
      </c>
      <c r="H5" t="s">
        <v>245</v>
      </c>
      <c r="I5" s="256"/>
      <c r="K5" s="108">
        <v>2</v>
      </c>
      <c r="L5" s="254" t="s">
        <v>737</v>
      </c>
      <c r="M5" t="s">
        <v>466</v>
      </c>
      <c r="N5" s="250"/>
      <c r="P5" s="108">
        <v>2</v>
      </c>
      <c r="Q5" s="254" t="s">
        <v>493</v>
      </c>
      <c r="R5" s="260" t="s">
        <v>522</v>
      </c>
      <c r="S5" s="106"/>
      <c r="U5" s="108">
        <v>2</v>
      </c>
      <c r="V5" s="357" t="s">
        <v>273</v>
      </c>
      <c r="W5" t="s">
        <v>690</v>
      </c>
      <c r="X5" s="106"/>
      <c r="Z5" s="108">
        <v>2</v>
      </c>
      <c r="AA5" s="257" t="s">
        <v>569</v>
      </c>
      <c r="AB5" t="s">
        <v>605</v>
      </c>
      <c r="AC5" s="106"/>
      <c r="AE5" s="108">
        <v>2</v>
      </c>
      <c r="AF5" s="257" t="s">
        <v>644</v>
      </c>
      <c r="AG5" t="s">
        <v>650</v>
      </c>
      <c r="AH5" s="106"/>
      <c r="AJ5" s="108">
        <v>2</v>
      </c>
      <c r="AK5" s="257" t="s">
        <v>796</v>
      </c>
      <c r="AL5" s="250"/>
      <c r="AM5" s="106"/>
      <c r="AO5" s="108">
        <v>2</v>
      </c>
      <c r="AP5" s="192" t="s">
        <v>662</v>
      </c>
      <c r="AQ5" t="s">
        <v>672</v>
      </c>
      <c r="AR5" s="106"/>
      <c r="AT5" s="108">
        <v>2</v>
      </c>
      <c r="AU5" s="334" t="s">
        <v>682</v>
      </c>
      <c r="AV5" s="333" t="s">
        <v>687</v>
      </c>
      <c r="AW5" s="106"/>
      <c r="AY5" s="108">
        <v>2</v>
      </c>
      <c r="AZ5" s="4"/>
      <c r="BA5" s="106"/>
      <c r="BB5" s="106"/>
      <c r="BD5" s="108">
        <v>2</v>
      </c>
      <c r="BE5" s="192"/>
      <c r="BF5" s="193"/>
      <c r="BG5" s="106"/>
      <c r="BI5" s="108">
        <v>2</v>
      </c>
      <c r="BJ5" s="4"/>
      <c r="BK5" s="4"/>
      <c r="BL5" s="106"/>
      <c r="BN5" s="108">
        <v>2</v>
      </c>
      <c r="BO5" s="4"/>
      <c r="BP5" s="106"/>
      <c r="BQ5" s="106"/>
      <c r="BS5" s="108">
        <v>2</v>
      </c>
      <c r="BT5" s="4"/>
      <c r="BU5" s="106"/>
      <c r="BV5" s="106"/>
      <c r="BX5" s="108">
        <v>2</v>
      </c>
      <c r="BY5" s="4"/>
      <c r="BZ5" s="106"/>
      <c r="CA5" s="106"/>
      <c r="CC5" s="108">
        <v>2</v>
      </c>
      <c r="CD5" s="4"/>
      <c r="CE5" s="106"/>
      <c r="CF5" s="106"/>
    </row>
    <row r="6" spans="1:84" x14ac:dyDescent="0.25">
      <c r="A6" s="249">
        <v>3</v>
      </c>
      <c r="B6" s="262" t="s">
        <v>330</v>
      </c>
      <c r="C6" t="s">
        <v>399</v>
      </c>
      <c r="D6" s="263"/>
      <c r="E6" s="246" t="s">
        <v>25</v>
      </c>
      <c r="F6" s="247">
        <v>3</v>
      </c>
      <c r="G6" s="254" t="s">
        <v>367</v>
      </c>
      <c r="H6" t="s">
        <v>436</v>
      </c>
      <c r="I6" s="250"/>
      <c r="K6" s="108">
        <v>3</v>
      </c>
      <c r="L6" s="254" t="s">
        <v>738</v>
      </c>
      <c r="M6" t="s">
        <v>202</v>
      </c>
      <c r="N6" s="250"/>
      <c r="P6" s="108">
        <v>3</v>
      </c>
      <c r="Q6" s="254" t="s">
        <v>490</v>
      </c>
      <c r="R6" s="336" t="s">
        <v>519</v>
      </c>
      <c r="S6" s="106"/>
      <c r="U6" s="108">
        <v>3</v>
      </c>
      <c r="V6" s="357" t="s">
        <v>274</v>
      </c>
      <c r="W6" t="s">
        <v>691</v>
      </c>
      <c r="X6" s="106"/>
      <c r="Z6" s="108">
        <v>3</v>
      </c>
      <c r="AA6" s="257" t="s">
        <v>335</v>
      </c>
      <c r="AB6" t="s">
        <v>606</v>
      </c>
      <c r="AC6" s="106"/>
      <c r="AE6" s="108">
        <v>3</v>
      </c>
      <c r="AF6" s="257" t="s">
        <v>645</v>
      </c>
      <c r="AG6" t="s">
        <v>651</v>
      </c>
      <c r="AH6" s="106"/>
      <c r="AJ6" s="108">
        <v>3</v>
      </c>
      <c r="AK6" s="257"/>
      <c r="AL6" s="250"/>
      <c r="AM6" s="106"/>
      <c r="AO6" s="108">
        <v>3</v>
      </c>
      <c r="AP6" s="192" t="s">
        <v>663</v>
      </c>
      <c r="AQ6" t="s">
        <v>673</v>
      </c>
      <c r="AR6" s="106"/>
      <c r="AT6" s="108">
        <v>3</v>
      </c>
      <c r="AU6" s="334" t="s">
        <v>683</v>
      </c>
      <c r="AV6" s="333" t="s">
        <v>686</v>
      </c>
      <c r="AW6" s="106"/>
      <c r="AY6" s="108">
        <v>3</v>
      </c>
      <c r="AZ6" s="4"/>
      <c r="BA6" s="106"/>
      <c r="BB6" s="106"/>
      <c r="BD6" s="108">
        <v>3</v>
      </c>
      <c r="BE6" s="192"/>
      <c r="BF6" s="193"/>
      <c r="BG6" s="106"/>
      <c r="BI6" s="108">
        <v>3</v>
      </c>
      <c r="BJ6" s="4"/>
      <c r="BK6" s="106"/>
      <c r="BL6" s="106"/>
      <c r="BN6" s="108">
        <v>3</v>
      </c>
      <c r="BO6" s="4"/>
      <c r="BP6" s="106"/>
      <c r="BQ6" s="106"/>
      <c r="BS6" s="108">
        <v>3</v>
      </c>
      <c r="BT6" s="4"/>
      <c r="BU6" s="106"/>
      <c r="BV6" s="106"/>
      <c r="BX6" s="108">
        <v>3</v>
      </c>
      <c r="BY6" s="4"/>
      <c r="BZ6" s="106"/>
      <c r="CA6" s="106"/>
      <c r="CC6" s="108">
        <v>3</v>
      </c>
      <c r="CD6" s="4"/>
      <c r="CE6" s="106"/>
      <c r="CF6" s="106"/>
    </row>
    <row r="7" spans="1:84" x14ac:dyDescent="0.25">
      <c r="A7" s="249">
        <v>4</v>
      </c>
      <c r="B7" s="262" t="s">
        <v>331</v>
      </c>
      <c r="C7" t="s">
        <v>400</v>
      </c>
      <c r="D7" s="263"/>
      <c r="E7" s="246" t="s">
        <v>151</v>
      </c>
      <c r="F7" s="247">
        <v>4</v>
      </c>
      <c r="G7" s="254" t="s">
        <v>368</v>
      </c>
      <c r="H7" t="s">
        <v>435</v>
      </c>
      <c r="I7" s="250"/>
      <c r="K7" s="108">
        <v>4</v>
      </c>
      <c r="L7" s="254" t="s">
        <v>739</v>
      </c>
      <c r="M7" t="s">
        <v>467</v>
      </c>
      <c r="N7" s="250"/>
      <c r="P7" s="108">
        <v>4</v>
      </c>
      <c r="Q7" s="254" t="s">
        <v>206</v>
      </c>
      <c r="R7" s="260" t="s">
        <v>523</v>
      </c>
      <c r="S7" s="106"/>
      <c r="U7" s="108">
        <v>4</v>
      </c>
      <c r="V7" s="357" t="s">
        <v>265</v>
      </c>
      <c r="W7" t="s">
        <v>692</v>
      </c>
      <c r="X7" s="106"/>
      <c r="Z7" s="108">
        <v>4</v>
      </c>
      <c r="AA7" s="257" t="s">
        <v>570</v>
      </c>
      <c r="AB7" t="s">
        <v>607</v>
      </c>
      <c r="AC7" s="106"/>
      <c r="AE7" s="108">
        <v>4</v>
      </c>
      <c r="AF7" s="257" t="s">
        <v>262</v>
      </c>
      <c r="AG7" t="s">
        <v>652</v>
      </c>
      <c r="AH7" s="106"/>
      <c r="AJ7" s="108">
        <v>4</v>
      </c>
      <c r="AK7" s="257"/>
      <c r="AL7" s="250"/>
      <c r="AM7" s="106"/>
      <c r="AO7" s="108">
        <v>4</v>
      </c>
      <c r="AP7" s="192" t="s">
        <v>664</v>
      </c>
      <c r="AQ7" t="s">
        <v>674</v>
      </c>
      <c r="AR7" s="106"/>
      <c r="AT7" s="108">
        <v>4</v>
      </c>
      <c r="AU7" s="4"/>
      <c r="AV7" s="4"/>
      <c r="AW7" s="4"/>
      <c r="AY7" s="108">
        <v>4</v>
      </c>
      <c r="AZ7" s="4"/>
      <c r="BA7" s="106"/>
      <c r="BB7" s="106"/>
      <c r="BD7" s="108">
        <v>4</v>
      </c>
      <c r="BE7" s="4"/>
      <c r="BF7" s="4"/>
      <c r="BG7" s="4"/>
      <c r="BI7" s="108">
        <v>4</v>
      </c>
      <c r="BJ7" s="4"/>
      <c r="BK7" s="106"/>
      <c r="BL7" s="106"/>
      <c r="BN7" s="108">
        <v>4</v>
      </c>
      <c r="BO7" s="4"/>
      <c r="BP7" s="106"/>
      <c r="BQ7" s="106"/>
      <c r="BS7" s="108">
        <v>4</v>
      </c>
      <c r="BT7" s="4"/>
      <c r="BU7" s="106"/>
      <c r="BV7" s="106"/>
      <c r="BX7" s="108">
        <v>4</v>
      </c>
      <c r="BY7" s="4"/>
      <c r="BZ7" s="106"/>
      <c r="CA7" s="106"/>
      <c r="CC7" s="108">
        <v>4</v>
      </c>
      <c r="CD7" s="4"/>
      <c r="CE7" s="106"/>
      <c r="CF7" s="106"/>
    </row>
    <row r="8" spans="1:84" x14ac:dyDescent="0.25">
      <c r="A8" s="249">
        <v>5</v>
      </c>
      <c r="B8" s="262" t="s">
        <v>332</v>
      </c>
      <c r="C8" t="s">
        <v>401</v>
      </c>
      <c r="D8" s="263"/>
      <c r="E8" s="246" t="s">
        <v>23</v>
      </c>
      <c r="F8" s="251">
        <v>5</v>
      </c>
      <c r="G8" s="254" t="s">
        <v>369</v>
      </c>
      <c r="H8" t="s">
        <v>435</v>
      </c>
      <c r="I8" s="250"/>
      <c r="K8" s="108">
        <v>5</v>
      </c>
      <c r="L8" s="254" t="s">
        <v>740</v>
      </c>
      <c r="M8" t="s">
        <v>468</v>
      </c>
      <c r="N8" s="250"/>
      <c r="P8" s="108">
        <v>5</v>
      </c>
      <c r="Q8" s="254" t="s">
        <v>494</v>
      </c>
      <c r="R8" s="260" t="s">
        <v>524</v>
      </c>
      <c r="S8" s="106"/>
      <c r="U8" s="108">
        <v>5</v>
      </c>
      <c r="V8" s="357" t="s">
        <v>261</v>
      </c>
      <c r="W8" t="s">
        <v>693</v>
      </c>
      <c r="X8" s="106"/>
      <c r="Z8" s="108">
        <v>5</v>
      </c>
      <c r="AA8" s="257" t="s">
        <v>571</v>
      </c>
      <c r="AB8" t="s">
        <v>608</v>
      </c>
      <c r="AC8" s="106"/>
      <c r="AE8" s="108">
        <v>5</v>
      </c>
      <c r="AF8" s="257" t="s">
        <v>646</v>
      </c>
      <c r="AG8" t="s">
        <v>653</v>
      </c>
      <c r="AH8" s="106"/>
      <c r="AJ8" s="108">
        <v>5</v>
      </c>
      <c r="AK8" s="257"/>
      <c r="AL8" s="250"/>
      <c r="AM8" s="106"/>
      <c r="AO8" s="108">
        <v>5</v>
      </c>
      <c r="AP8" s="192" t="s">
        <v>665</v>
      </c>
      <c r="AQ8" t="s">
        <v>675</v>
      </c>
      <c r="AR8" s="106"/>
      <c r="AT8" s="108">
        <v>5</v>
      </c>
      <c r="AU8" s="4"/>
      <c r="AV8" s="4"/>
      <c r="AW8" s="4"/>
      <c r="AY8" s="108">
        <v>5</v>
      </c>
      <c r="AZ8" s="4"/>
      <c r="BA8" s="106"/>
      <c r="BB8" s="106"/>
      <c r="BD8" s="108">
        <v>5</v>
      </c>
      <c r="BE8" s="4"/>
      <c r="BF8" s="4"/>
      <c r="BG8" s="4"/>
      <c r="BI8" s="108">
        <v>5</v>
      </c>
      <c r="BJ8" s="4"/>
      <c r="BK8" s="4"/>
      <c r="BL8" s="4"/>
      <c r="BN8" s="108">
        <v>5</v>
      </c>
      <c r="BO8" s="4"/>
      <c r="BP8" s="106"/>
      <c r="BQ8" s="106"/>
      <c r="BS8" s="108">
        <v>5</v>
      </c>
      <c r="BT8" s="108"/>
      <c r="BU8" s="108"/>
      <c r="BV8" s="108"/>
      <c r="BX8" s="108">
        <v>5</v>
      </c>
      <c r="BY8" s="4"/>
      <c r="BZ8" s="106"/>
      <c r="CA8" s="106"/>
      <c r="CC8" s="108">
        <v>5</v>
      </c>
      <c r="CD8" s="4"/>
      <c r="CE8" s="106"/>
      <c r="CF8" s="106"/>
    </row>
    <row r="9" spans="1:84" x14ac:dyDescent="0.25">
      <c r="A9" s="249">
        <v>6</v>
      </c>
      <c r="B9" s="262" t="s">
        <v>333</v>
      </c>
      <c r="C9" t="s">
        <v>402</v>
      </c>
      <c r="D9" s="263"/>
      <c r="E9" s="246" t="s">
        <v>24</v>
      </c>
      <c r="F9" s="247">
        <v>6</v>
      </c>
      <c r="G9" s="255" t="s">
        <v>370</v>
      </c>
      <c r="H9" t="s">
        <v>437</v>
      </c>
      <c r="I9" s="256"/>
      <c r="K9" s="108">
        <v>6</v>
      </c>
      <c r="L9" s="255" t="s">
        <v>741</v>
      </c>
      <c r="M9" t="s">
        <v>469</v>
      </c>
      <c r="N9" s="256"/>
      <c r="P9" s="108">
        <v>6</v>
      </c>
      <c r="Q9" s="254" t="s">
        <v>495</v>
      </c>
      <c r="R9" s="260" t="s">
        <v>525</v>
      </c>
      <c r="S9" s="106"/>
      <c r="U9" s="108">
        <v>6</v>
      </c>
      <c r="V9" s="357" t="s">
        <v>555</v>
      </c>
      <c r="W9" t="s">
        <v>694</v>
      </c>
      <c r="X9" s="106"/>
      <c r="Z9" s="108">
        <v>6</v>
      </c>
      <c r="AA9" s="257" t="s">
        <v>572</v>
      </c>
      <c r="AB9" t="s">
        <v>609</v>
      </c>
      <c r="AC9" s="106"/>
      <c r="AE9" s="108">
        <v>6</v>
      </c>
      <c r="AF9" s="257" t="s">
        <v>647</v>
      </c>
      <c r="AG9" t="s">
        <v>654</v>
      </c>
      <c r="AH9" s="106"/>
      <c r="AJ9" s="108">
        <v>6</v>
      </c>
      <c r="AK9" s="257"/>
      <c r="AL9" s="250"/>
      <c r="AM9" s="106"/>
      <c r="AO9" s="108">
        <v>6</v>
      </c>
      <c r="AP9" s="192" t="s">
        <v>666</v>
      </c>
      <c r="AQ9" t="s">
        <v>676</v>
      </c>
      <c r="AR9" s="106"/>
      <c r="AT9" s="108">
        <v>6</v>
      </c>
      <c r="AU9" s="4"/>
      <c r="AV9" s="4"/>
      <c r="AW9" s="4"/>
      <c r="AY9" s="108">
        <v>6</v>
      </c>
      <c r="AZ9" s="4"/>
      <c r="BA9" s="4"/>
      <c r="BB9" s="4"/>
      <c r="BD9" s="108">
        <v>6</v>
      </c>
      <c r="BE9" s="4"/>
      <c r="BF9" s="4"/>
      <c r="BG9" s="4"/>
      <c r="BI9" s="108">
        <v>6</v>
      </c>
      <c r="BJ9" s="4"/>
      <c r="BK9" s="4"/>
      <c r="BL9" s="4"/>
      <c r="BN9" s="108">
        <v>6</v>
      </c>
      <c r="BO9" s="4"/>
      <c r="BP9" s="106"/>
      <c r="BQ9" s="106"/>
      <c r="BS9" s="108">
        <v>6</v>
      </c>
      <c r="BT9" s="4"/>
      <c r="BU9" s="4"/>
      <c r="BV9" s="4"/>
      <c r="BX9" s="108">
        <v>6</v>
      </c>
      <c r="BY9" s="4"/>
      <c r="BZ9" s="106"/>
      <c r="CA9" s="106"/>
      <c r="CC9" s="108">
        <v>6</v>
      </c>
      <c r="CD9" s="4"/>
      <c r="CE9" s="106"/>
      <c r="CF9" s="106"/>
    </row>
    <row r="10" spans="1:84" x14ac:dyDescent="0.25">
      <c r="A10" s="249">
        <v>7</v>
      </c>
      <c r="B10" s="262" t="s">
        <v>334</v>
      </c>
      <c r="C10" t="s">
        <v>403</v>
      </c>
      <c r="D10" s="263"/>
      <c r="E10" s="246"/>
      <c r="F10" s="247">
        <v>7</v>
      </c>
      <c r="G10" s="255" t="s">
        <v>241</v>
      </c>
      <c r="H10" t="s">
        <v>243</v>
      </c>
      <c r="I10" s="256"/>
      <c r="K10" s="108">
        <v>7</v>
      </c>
      <c r="L10" s="255" t="s">
        <v>742</v>
      </c>
      <c r="M10" t="s">
        <v>200</v>
      </c>
      <c r="N10" s="256"/>
      <c r="P10" s="108">
        <v>7</v>
      </c>
      <c r="Q10" s="254" t="s">
        <v>491</v>
      </c>
      <c r="R10" s="336" t="s">
        <v>520</v>
      </c>
      <c r="S10" s="106"/>
      <c r="U10" s="108">
        <v>7</v>
      </c>
      <c r="V10" s="357" t="s">
        <v>556</v>
      </c>
      <c r="W10" t="s">
        <v>695</v>
      </c>
      <c r="X10" s="106"/>
      <c r="Z10" s="108">
        <v>7</v>
      </c>
      <c r="AA10" s="257" t="s">
        <v>573</v>
      </c>
      <c r="AB10" t="s">
        <v>610</v>
      </c>
      <c r="AC10" s="106"/>
      <c r="AE10" s="108">
        <v>7</v>
      </c>
      <c r="AF10" s="257" t="s">
        <v>648</v>
      </c>
      <c r="AG10" t="s">
        <v>655</v>
      </c>
      <c r="AH10" s="106"/>
      <c r="AJ10" s="108">
        <v>7</v>
      </c>
      <c r="AK10" s="257"/>
      <c r="AL10" s="250"/>
      <c r="AM10" s="106"/>
      <c r="AO10" s="108">
        <v>7</v>
      </c>
      <c r="AP10" s="192" t="s">
        <v>667</v>
      </c>
      <c r="AQ10" t="s">
        <v>677</v>
      </c>
      <c r="AR10" s="106"/>
      <c r="AT10" s="108">
        <v>7</v>
      </c>
      <c r="AU10" s="4"/>
      <c r="AV10" s="4"/>
      <c r="AW10" s="4"/>
      <c r="AY10" s="108">
        <v>7</v>
      </c>
      <c r="AZ10" s="4"/>
      <c r="BA10" s="4"/>
      <c r="BB10" s="4"/>
      <c r="BD10" s="108">
        <v>7</v>
      </c>
      <c r="BE10" s="4"/>
      <c r="BF10" s="4"/>
      <c r="BG10" s="4"/>
      <c r="BI10" s="108">
        <v>7</v>
      </c>
      <c r="BJ10" s="4"/>
      <c r="BK10" s="4"/>
      <c r="BL10" s="4"/>
      <c r="BN10" s="108">
        <v>7</v>
      </c>
      <c r="BO10" s="4"/>
      <c r="BP10" s="106"/>
      <c r="BQ10" s="106"/>
      <c r="BS10" s="108">
        <v>7</v>
      </c>
      <c r="BT10" s="4"/>
      <c r="BU10" s="4"/>
      <c r="BV10" s="4"/>
      <c r="BX10" s="108">
        <v>7</v>
      </c>
      <c r="BY10" s="4"/>
      <c r="BZ10" s="106"/>
      <c r="CA10" s="106"/>
      <c r="CC10" s="108">
        <v>7</v>
      </c>
      <c r="CD10" s="4"/>
      <c r="CE10" s="4"/>
      <c r="CF10" s="4"/>
    </row>
    <row r="11" spans="1:84" x14ac:dyDescent="0.25">
      <c r="A11" s="249">
        <v>8</v>
      </c>
      <c r="B11" s="262" t="s">
        <v>335</v>
      </c>
      <c r="C11" t="s">
        <v>404</v>
      </c>
      <c r="D11" s="263"/>
      <c r="E11" s="246"/>
      <c r="F11" s="247">
        <v>8</v>
      </c>
      <c r="G11" s="254" t="s">
        <v>371</v>
      </c>
      <c r="H11" t="s">
        <v>438</v>
      </c>
      <c r="I11" s="250"/>
      <c r="K11" s="108">
        <v>8</v>
      </c>
      <c r="L11" s="254" t="s">
        <v>743</v>
      </c>
      <c r="M11" t="s">
        <v>470</v>
      </c>
      <c r="N11" s="250"/>
      <c r="P11" s="108">
        <v>8</v>
      </c>
      <c r="Q11" s="254" t="s">
        <v>496</v>
      </c>
      <c r="R11" s="260" t="s">
        <v>526</v>
      </c>
      <c r="S11" s="106"/>
      <c r="U11" s="108">
        <v>8</v>
      </c>
      <c r="V11" s="357" t="s">
        <v>557</v>
      </c>
      <c r="W11" t="s">
        <v>696</v>
      </c>
      <c r="X11" s="106"/>
      <c r="Z11" s="108">
        <v>8</v>
      </c>
      <c r="AA11" s="257" t="s">
        <v>574</v>
      </c>
      <c r="AB11" t="s">
        <v>611</v>
      </c>
      <c r="AC11" s="106"/>
      <c r="AE11" s="108">
        <v>8</v>
      </c>
      <c r="AF11" s="257" t="s">
        <v>515</v>
      </c>
      <c r="AG11" t="s">
        <v>656</v>
      </c>
      <c r="AH11" s="106"/>
      <c r="AJ11" s="108">
        <v>8</v>
      </c>
      <c r="AK11" s="257"/>
      <c r="AL11" s="250"/>
      <c r="AM11" s="106"/>
      <c r="AO11" s="108">
        <v>8</v>
      </c>
      <c r="AP11" s="192" t="s">
        <v>668</v>
      </c>
      <c r="AQ11" t="s">
        <v>678</v>
      </c>
      <c r="AR11" s="106"/>
      <c r="AT11" s="108">
        <v>8</v>
      </c>
      <c r="AU11" s="4"/>
      <c r="AV11" s="4"/>
      <c r="AW11" s="4"/>
      <c r="AY11" s="108">
        <v>8</v>
      </c>
      <c r="AZ11" s="4"/>
      <c r="BA11" s="4"/>
      <c r="BB11" s="4"/>
      <c r="BD11" s="108">
        <v>8</v>
      </c>
      <c r="BE11" s="4"/>
      <c r="BF11" s="4"/>
      <c r="BG11" s="4"/>
      <c r="BI11" s="108">
        <v>8</v>
      </c>
      <c r="BJ11" s="4"/>
      <c r="BK11" s="4"/>
      <c r="BL11" s="4"/>
      <c r="BN11" s="108">
        <v>8</v>
      </c>
      <c r="BO11" s="4"/>
      <c r="BP11" s="106"/>
      <c r="BQ11" s="106"/>
      <c r="BS11" s="108">
        <v>8</v>
      </c>
      <c r="BT11" s="4"/>
      <c r="BU11" s="4"/>
      <c r="BV11" s="4"/>
      <c r="BX11" s="108">
        <v>8</v>
      </c>
      <c r="BY11" s="4"/>
      <c r="BZ11" s="106"/>
      <c r="CA11" s="106"/>
      <c r="CC11" s="108">
        <v>8</v>
      </c>
      <c r="CD11" s="4"/>
      <c r="CE11" s="4"/>
      <c r="CF11" s="4"/>
    </row>
    <row r="12" spans="1:84" x14ac:dyDescent="0.25">
      <c r="A12" s="249">
        <v>9</v>
      </c>
      <c r="B12" s="262" t="s">
        <v>336</v>
      </c>
      <c r="C12" t="s">
        <v>405</v>
      </c>
      <c r="D12" s="263"/>
      <c r="E12" s="246"/>
      <c r="F12" s="251">
        <v>9</v>
      </c>
      <c r="G12" s="254" t="s">
        <v>372</v>
      </c>
      <c r="H12" t="s">
        <v>439</v>
      </c>
      <c r="I12" s="250"/>
      <c r="K12" s="108">
        <v>9</v>
      </c>
      <c r="L12" s="254" t="s">
        <v>744</v>
      </c>
      <c r="M12" t="s">
        <v>471</v>
      </c>
      <c r="N12" s="250"/>
      <c r="P12" s="108">
        <v>9</v>
      </c>
      <c r="Q12" s="254" t="s">
        <v>497</v>
      </c>
      <c r="R12" s="260" t="s">
        <v>527</v>
      </c>
      <c r="S12" s="106"/>
      <c r="U12" s="108">
        <v>9</v>
      </c>
      <c r="V12" s="357" t="s">
        <v>558</v>
      </c>
      <c r="W12" t="s">
        <v>697</v>
      </c>
      <c r="X12" s="106"/>
      <c r="Z12" s="108">
        <v>9</v>
      </c>
      <c r="AA12" s="257" t="s">
        <v>279</v>
      </c>
      <c r="AB12" t="s">
        <v>612</v>
      </c>
      <c r="AC12" s="106"/>
      <c r="AE12" s="108">
        <v>9</v>
      </c>
      <c r="AF12" s="257" t="s">
        <v>779</v>
      </c>
      <c r="AG12" s="250" t="s">
        <v>780</v>
      </c>
      <c r="AH12" s="106"/>
      <c r="AJ12" s="108">
        <v>9</v>
      </c>
      <c r="AK12" s="257"/>
      <c r="AL12" s="250"/>
      <c r="AM12" s="106"/>
      <c r="AO12" s="108">
        <v>9</v>
      </c>
      <c r="AP12" s="192" t="s">
        <v>669</v>
      </c>
      <c r="AQ12" t="s">
        <v>679</v>
      </c>
      <c r="AR12" s="106"/>
      <c r="AT12" s="108">
        <v>9</v>
      </c>
      <c r="AU12" s="4"/>
      <c r="AV12" s="4"/>
      <c r="AW12" s="4"/>
      <c r="AY12" s="108">
        <v>9</v>
      </c>
      <c r="AZ12" s="4"/>
      <c r="BA12" s="4"/>
      <c r="BB12" s="4"/>
      <c r="BD12" s="108">
        <v>9</v>
      </c>
      <c r="BE12" s="4"/>
      <c r="BF12" s="4"/>
      <c r="BG12" s="4"/>
      <c r="BI12" s="108">
        <v>9</v>
      </c>
      <c r="BJ12" s="4"/>
      <c r="BK12" s="4"/>
      <c r="BL12" s="4"/>
      <c r="BN12" s="108">
        <v>9</v>
      </c>
      <c r="BO12" s="4"/>
      <c r="BP12" s="106"/>
      <c r="BQ12" s="106"/>
      <c r="BS12" s="108">
        <v>9</v>
      </c>
      <c r="BT12" s="4"/>
      <c r="BU12" s="4"/>
      <c r="BV12" s="4"/>
      <c r="BX12" s="108">
        <v>9</v>
      </c>
      <c r="BY12" s="4"/>
      <c r="BZ12" s="106"/>
      <c r="CA12" s="106"/>
      <c r="CC12" s="108">
        <v>9</v>
      </c>
      <c r="CD12" s="4"/>
      <c r="CE12" s="4"/>
      <c r="CF12" s="4"/>
    </row>
    <row r="13" spans="1:84" x14ac:dyDescent="0.25">
      <c r="A13" s="249">
        <v>10</v>
      </c>
      <c r="B13" s="262" t="s">
        <v>337</v>
      </c>
      <c r="C13" t="s">
        <v>406</v>
      </c>
      <c r="D13" s="263"/>
      <c r="E13" s="246"/>
      <c r="F13" s="251">
        <v>10</v>
      </c>
      <c r="G13" s="254" t="s">
        <v>373</v>
      </c>
      <c r="H13" t="s">
        <v>440</v>
      </c>
      <c r="I13" s="250"/>
      <c r="K13" s="108">
        <v>10</v>
      </c>
      <c r="L13" s="254" t="s">
        <v>745</v>
      </c>
      <c r="M13" t="s">
        <v>246</v>
      </c>
      <c r="N13" s="250"/>
      <c r="P13" s="108">
        <v>10</v>
      </c>
      <c r="Q13" s="337" t="s">
        <v>797</v>
      </c>
      <c r="R13" s="260" t="s">
        <v>770</v>
      </c>
      <c r="S13" s="106"/>
      <c r="U13" s="108">
        <v>10</v>
      </c>
      <c r="V13" s="357" t="s">
        <v>283</v>
      </c>
      <c r="W13" t="s">
        <v>698</v>
      </c>
      <c r="X13" s="106"/>
      <c r="Z13" s="108">
        <v>10</v>
      </c>
      <c r="AA13" s="257" t="s">
        <v>575</v>
      </c>
      <c r="AB13" t="s">
        <v>613</v>
      </c>
      <c r="AC13" s="106"/>
      <c r="AE13" s="108">
        <v>10</v>
      </c>
      <c r="AF13" s="257"/>
      <c r="AG13" s="250"/>
      <c r="AH13" s="106"/>
      <c r="AJ13" s="108">
        <v>10</v>
      </c>
      <c r="AK13" s="257"/>
      <c r="AL13" s="250"/>
      <c r="AM13" s="106"/>
      <c r="AO13" s="108">
        <v>10</v>
      </c>
      <c r="AP13" s="192" t="s">
        <v>670</v>
      </c>
      <c r="AQ13" t="s">
        <v>680</v>
      </c>
      <c r="AR13" s="106"/>
      <c r="AT13" s="108">
        <v>10</v>
      </c>
      <c r="AU13" s="4"/>
      <c r="AV13" s="4"/>
      <c r="AW13" s="4"/>
      <c r="AY13" s="108">
        <v>10</v>
      </c>
      <c r="AZ13" s="4"/>
      <c r="BA13" s="4"/>
      <c r="BB13" s="4"/>
      <c r="BD13" s="108">
        <v>10</v>
      </c>
      <c r="BE13" s="4"/>
      <c r="BF13" s="4"/>
      <c r="BG13" s="4"/>
      <c r="BI13" s="108">
        <v>10</v>
      </c>
      <c r="BJ13" s="4"/>
      <c r="BK13" s="4"/>
      <c r="BL13" s="4"/>
      <c r="BN13" s="108">
        <v>10</v>
      </c>
      <c r="BO13" s="4"/>
      <c r="BP13" s="106"/>
      <c r="BQ13" s="106"/>
      <c r="BS13" s="108">
        <v>10</v>
      </c>
      <c r="BT13" s="4"/>
      <c r="BU13" s="4"/>
      <c r="BV13" s="4"/>
      <c r="BX13" s="108">
        <v>10</v>
      </c>
      <c r="BY13" s="4"/>
      <c r="BZ13" s="106"/>
      <c r="CA13" s="106"/>
      <c r="CC13" s="108">
        <v>10</v>
      </c>
      <c r="CD13" s="4"/>
      <c r="CE13" s="4"/>
      <c r="CF13" s="4"/>
    </row>
    <row r="14" spans="1:84" x14ac:dyDescent="0.25">
      <c r="A14" s="361">
        <v>11</v>
      </c>
      <c r="B14" s="358" t="s">
        <v>824</v>
      </c>
      <c r="C14" s="359" t="s">
        <v>823</v>
      </c>
      <c r="D14" s="263"/>
      <c r="E14" s="246"/>
      <c r="F14" s="247">
        <v>11</v>
      </c>
      <c r="G14" s="255" t="s">
        <v>374</v>
      </c>
      <c r="H14" t="s">
        <v>441</v>
      </c>
      <c r="I14" s="256"/>
      <c r="K14" s="108">
        <v>11</v>
      </c>
      <c r="L14" s="254" t="s">
        <v>746</v>
      </c>
      <c r="M14" t="s">
        <v>472</v>
      </c>
      <c r="N14" s="250"/>
      <c r="P14" s="108">
        <v>11</v>
      </c>
      <c r="Q14" s="254" t="s">
        <v>498</v>
      </c>
      <c r="R14" s="260" t="s">
        <v>528</v>
      </c>
      <c r="S14" s="106"/>
      <c r="U14" s="108">
        <v>11</v>
      </c>
      <c r="V14" s="357" t="s">
        <v>264</v>
      </c>
      <c r="W14" t="s">
        <v>699</v>
      </c>
      <c r="X14" s="106"/>
      <c r="Z14" s="108">
        <v>11</v>
      </c>
      <c r="AA14" s="257" t="s">
        <v>576</v>
      </c>
      <c r="AB14" t="s">
        <v>614</v>
      </c>
      <c r="AC14" s="106"/>
      <c r="AE14" s="108">
        <v>11</v>
      </c>
      <c r="AF14" s="257"/>
      <c r="AG14" s="250"/>
      <c r="AH14" s="106"/>
      <c r="AJ14" s="108">
        <v>11</v>
      </c>
      <c r="AK14" s="257"/>
      <c r="AL14" s="250"/>
      <c r="AM14" s="106"/>
      <c r="AO14" s="108">
        <v>11</v>
      </c>
      <c r="AP14" s="192" t="s">
        <v>597</v>
      </c>
      <c r="AQ14" s="193" t="s">
        <v>774</v>
      </c>
      <c r="AR14" s="106"/>
      <c r="AT14" s="108">
        <v>11</v>
      </c>
      <c r="AU14" s="4"/>
      <c r="AV14" s="4"/>
      <c r="AW14" s="4"/>
      <c r="AY14" s="108">
        <v>11</v>
      </c>
      <c r="AZ14" s="4"/>
      <c r="BA14" s="4"/>
      <c r="BB14" s="4"/>
      <c r="BD14" s="108">
        <v>11</v>
      </c>
      <c r="BE14" s="4"/>
      <c r="BF14" s="4"/>
      <c r="BG14" s="4"/>
      <c r="BI14" s="108">
        <v>11</v>
      </c>
      <c r="BJ14" s="4"/>
      <c r="BK14" s="4"/>
      <c r="BL14" s="4"/>
      <c r="BN14" s="108">
        <v>11</v>
      </c>
      <c r="BO14" s="4"/>
      <c r="BP14" s="106"/>
      <c r="BQ14" s="106"/>
      <c r="BS14" s="108">
        <v>11</v>
      </c>
      <c r="BT14" s="4"/>
      <c r="BU14" s="4"/>
      <c r="BV14" s="4"/>
      <c r="BX14" s="108">
        <v>11</v>
      </c>
      <c r="BY14" s="4"/>
      <c r="BZ14" s="106"/>
      <c r="CA14" s="106"/>
      <c r="CC14" s="108">
        <v>11</v>
      </c>
      <c r="CD14" s="4"/>
      <c r="CE14" s="4"/>
      <c r="CF14" s="4"/>
    </row>
    <row r="15" spans="1:84" x14ac:dyDescent="0.25">
      <c r="A15" s="249">
        <v>12</v>
      </c>
      <c r="B15" s="262" t="s">
        <v>338</v>
      </c>
      <c r="C15" t="s">
        <v>407</v>
      </c>
      <c r="D15" s="263"/>
      <c r="E15" s="246"/>
      <c r="F15" s="247">
        <v>12</v>
      </c>
      <c r="G15" s="255" t="s">
        <v>375</v>
      </c>
      <c r="H15" t="s">
        <v>442</v>
      </c>
      <c r="I15" s="256"/>
      <c r="K15" s="108">
        <v>12</v>
      </c>
      <c r="L15" s="254" t="s">
        <v>747</v>
      </c>
      <c r="M15" t="s">
        <v>473</v>
      </c>
      <c r="N15" s="250"/>
      <c r="P15" s="108">
        <v>12</v>
      </c>
      <c r="Q15" s="254" t="s">
        <v>499</v>
      </c>
      <c r="R15" s="260" t="s">
        <v>529</v>
      </c>
      <c r="S15" s="106"/>
      <c r="U15" s="108">
        <v>12</v>
      </c>
      <c r="V15" s="357" t="s">
        <v>551</v>
      </c>
      <c r="W15" t="s">
        <v>700</v>
      </c>
      <c r="X15" s="106"/>
      <c r="Z15" s="108">
        <v>12</v>
      </c>
      <c r="AA15" s="257" t="s">
        <v>577</v>
      </c>
      <c r="AB15" t="s">
        <v>615</v>
      </c>
      <c r="AC15" s="106"/>
      <c r="AE15" s="108">
        <v>12</v>
      </c>
      <c r="AF15" s="257"/>
      <c r="AG15" s="250"/>
      <c r="AH15" s="106"/>
      <c r="AJ15" s="108">
        <v>12</v>
      </c>
      <c r="AK15" s="257"/>
      <c r="AL15" s="250"/>
      <c r="AM15" s="106"/>
      <c r="AO15" s="108">
        <v>12</v>
      </c>
      <c r="AP15" s="192"/>
      <c r="AQ15" s="193"/>
      <c r="AR15" s="106"/>
      <c r="AT15" s="108">
        <v>12</v>
      </c>
      <c r="AU15" s="4"/>
      <c r="AV15" s="4"/>
      <c r="AW15" s="4"/>
      <c r="AY15" s="108">
        <v>12</v>
      </c>
      <c r="AZ15" s="4"/>
      <c r="BA15" s="4"/>
      <c r="BB15" s="4"/>
      <c r="BD15" s="108">
        <v>12</v>
      </c>
      <c r="BE15" s="4"/>
      <c r="BF15" s="4"/>
      <c r="BG15" s="4"/>
      <c r="BI15" s="108">
        <v>12</v>
      </c>
      <c r="BJ15" s="4"/>
      <c r="BK15" s="4"/>
      <c r="BL15" s="4"/>
      <c r="BN15" s="108">
        <v>12</v>
      </c>
      <c r="BO15" s="4"/>
      <c r="BP15" s="106"/>
      <c r="BQ15" s="106"/>
      <c r="BS15" s="108">
        <v>12</v>
      </c>
      <c r="BT15" s="4"/>
      <c r="BU15" s="4"/>
      <c r="BV15" s="4"/>
      <c r="BX15" s="108">
        <v>12</v>
      </c>
      <c r="BY15" s="4"/>
      <c r="BZ15" s="106"/>
      <c r="CA15" s="106"/>
      <c r="CC15" s="108">
        <v>12</v>
      </c>
      <c r="CD15" s="4"/>
      <c r="CE15" s="4"/>
      <c r="CF15" s="4"/>
    </row>
    <row r="16" spans="1:84" x14ac:dyDescent="0.25">
      <c r="A16" s="249">
        <v>13</v>
      </c>
      <c r="B16" s="262" t="s">
        <v>339</v>
      </c>
      <c r="C16" t="s">
        <v>408</v>
      </c>
      <c r="D16" s="263"/>
      <c r="E16" s="246"/>
      <c r="F16" s="247">
        <v>13</v>
      </c>
      <c r="G16" s="254" t="s">
        <v>376</v>
      </c>
      <c r="H16" t="s">
        <v>443</v>
      </c>
      <c r="I16" s="250"/>
      <c r="K16" s="108">
        <v>13</v>
      </c>
      <c r="L16" s="254" t="s">
        <v>748</v>
      </c>
      <c r="M16" t="s">
        <v>474</v>
      </c>
      <c r="N16" s="250"/>
      <c r="P16" s="108">
        <v>13</v>
      </c>
      <c r="Q16" s="254" t="s">
        <v>500</v>
      </c>
      <c r="R16" s="260" t="s">
        <v>530</v>
      </c>
      <c r="S16" s="106"/>
      <c r="U16" s="108">
        <v>13</v>
      </c>
      <c r="V16" s="357" t="s">
        <v>559</v>
      </c>
      <c r="W16" t="s">
        <v>701</v>
      </c>
      <c r="X16" s="106"/>
      <c r="Z16" s="108">
        <v>13</v>
      </c>
      <c r="AA16" s="257" t="s">
        <v>578</v>
      </c>
      <c r="AB16" t="s">
        <v>616</v>
      </c>
      <c r="AC16" s="106"/>
      <c r="AE16" s="108">
        <v>13</v>
      </c>
      <c r="AF16" s="257"/>
      <c r="AG16" s="250"/>
      <c r="AH16" s="106"/>
      <c r="AJ16" s="108">
        <v>13</v>
      </c>
      <c r="AK16" s="257"/>
      <c r="AL16" s="250"/>
      <c r="AM16" s="106"/>
      <c r="AO16" s="108">
        <v>13</v>
      </c>
      <c r="AP16" s="192"/>
      <c r="AQ16" s="193"/>
      <c r="AR16" s="106"/>
      <c r="AT16" s="108">
        <v>13</v>
      </c>
      <c r="AU16" s="4"/>
      <c r="AV16" s="4"/>
      <c r="AW16" s="4"/>
      <c r="AY16" s="108">
        <v>13</v>
      </c>
      <c r="AZ16" s="4"/>
      <c r="BA16" s="4"/>
      <c r="BB16" s="4"/>
      <c r="BD16" s="108">
        <v>13</v>
      </c>
      <c r="BE16" s="4"/>
      <c r="BF16" s="4"/>
      <c r="BG16" s="4"/>
      <c r="BI16" s="108">
        <v>13</v>
      </c>
      <c r="BJ16" s="4"/>
      <c r="BK16" s="4"/>
      <c r="BL16" s="4"/>
      <c r="BN16" s="108">
        <v>13</v>
      </c>
      <c r="BO16" s="4"/>
      <c r="BP16" s="106"/>
      <c r="BQ16" s="106"/>
      <c r="BS16" s="108">
        <v>13</v>
      </c>
      <c r="BT16" s="4"/>
      <c r="BU16" s="4"/>
      <c r="BV16" s="4"/>
      <c r="BX16" s="108">
        <v>13</v>
      </c>
      <c r="BY16" s="4"/>
      <c r="BZ16" s="4"/>
      <c r="CA16" s="4"/>
      <c r="CC16" s="108">
        <v>13</v>
      </c>
      <c r="CD16" s="4"/>
      <c r="CE16" s="4"/>
      <c r="CF16" s="4"/>
    </row>
    <row r="17" spans="1:84" x14ac:dyDescent="0.25">
      <c r="A17" s="249">
        <v>14</v>
      </c>
      <c r="B17" s="262" t="s">
        <v>340</v>
      </c>
      <c r="C17" t="s">
        <v>409</v>
      </c>
      <c r="D17" s="263"/>
      <c r="E17" s="246"/>
      <c r="F17" s="247">
        <v>14</v>
      </c>
      <c r="G17" s="254" t="s">
        <v>377</v>
      </c>
      <c r="H17" t="s">
        <v>444</v>
      </c>
      <c r="I17" s="250"/>
      <c r="K17" s="108">
        <v>14</v>
      </c>
      <c r="L17" s="254" t="s">
        <v>749</v>
      </c>
      <c r="M17" t="s">
        <v>475</v>
      </c>
      <c r="N17" s="250"/>
      <c r="P17" s="108">
        <v>14</v>
      </c>
      <c r="Q17" s="254" t="s">
        <v>501</v>
      </c>
      <c r="R17" s="260" t="s">
        <v>531</v>
      </c>
      <c r="S17" s="106"/>
      <c r="U17" s="108">
        <v>14</v>
      </c>
      <c r="V17" s="357" t="s">
        <v>552</v>
      </c>
      <c r="W17" t="s">
        <v>702</v>
      </c>
      <c r="X17" s="106"/>
      <c r="Z17" s="108">
        <v>14</v>
      </c>
      <c r="AA17" s="257" t="s">
        <v>579</v>
      </c>
      <c r="AB17" t="s">
        <v>617</v>
      </c>
      <c r="AC17" s="106"/>
      <c r="AE17" s="108">
        <v>14</v>
      </c>
      <c r="AF17" s="257"/>
      <c r="AG17" s="250"/>
      <c r="AH17" s="106"/>
      <c r="AJ17" s="108">
        <v>14</v>
      </c>
      <c r="AK17" s="257"/>
      <c r="AL17" s="250"/>
      <c r="AM17" s="106"/>
      <c r="AO17" s="108">
        <v>14</v>
      </c>
      <c r="AP17" s="192"/>
      <c r="AQ17" s="193"/>
      <c r="AR17" s="106"/>
      <c r="AT17" s="108">
        <v>14</v>
      </c>
      <c r="AU17" s="4"/>
      <c r="AV17" s="4"/>
      <c r="AW17" s="4"/>
      <c r="AY17" s="108">
        <v>14</v>
      </c>
      <c r="AZ17" s="4"/>
      <c r="BA17" s="4"/>
      <c r="BB17" s="4"/>
      <c r="BD17" s="108">
        <v>14</v>
      </c>
      <c r="BE17" s="4"/>
      <c r="BF17" s="4"/>
      <c r="BG17" s="4"/>
      <c r="BI17" s="108">
        <v>14</v>
      </c>
      <c r="BJ17" s="4"/>
      <c r="BK17" s="4"/>
      <c r="BL17" s="4"/>
      <c r="BN17" s="108">
        <v>14</v>
      </c>
      <c r="BO17" s="4"/>
      <c r="BP17" s="106"/>
      <c r="BQ17" s="106"/>
      <c r="BS17" s="108">
        <v>14</v>
      </c>
      <c r="BT17" s="4"/>
      <c r="BU17" s="4"/>
      <c r="BV17" s="4"/>
      <c r="BX17" s="108">
        <v>14</v>
      </c>
      <c r="BY17" s="4"/>
      <c r="BZ17" s="4"/>
      <c r="CA17" s="4"/>
      <c r="CC17" s="108">
        <v>14</v>
      </c>
      <c r="CD17" s="4"/>
      <c r="CE17" s="4"/>
      <c r="CF17" s="4"/>
    </row>
    <row r="18" spans="1:84" x14ac:dyDescent="0.25">
      <c r="A18" s="249">
        <v>15</v>
      </c>
      <c r="B18" s="262" t="s">
        <v>341</v>
      </c>
      <c r="C18" t="s">
        <v>410</v>
      </c>
      <c r="D18" s="263"/>
      <c r="E18" s="246"/>
      <c r="F18" s="251">
        <v>15</v>
      </c>
      <c r="G18" s="254" t="s">
        <v>378</v>
      </c>
      <c r="H18" t="s">
        <v>445</v>
      </c>
      <c r="I18" s="250"/>
      <c r="K18" s="108">
        <v>15</v>
      </c>
      <c r="L18" s="254" t="s">
        <v>750</v>
      </c>
      <c r="M18" t="s">
        <v>476</v>
      </c>
      <c r="N18" s="250"/>
      <c r="P18" s="108">
        <v>15</v>
      </c>
      <c r="Q18" s="254" t="s">
        <v>502</v>
      </c>
      <c r="R18" s="260" t="s">
        <v>532</v>
      </c>
      <c r="S18" s="106"/>
      <c r="U18" s="108">
        <v>15</v>
      </c>
      <c r="V18" s="357" t="s">
        <v>553</v>
      </c>
      <c r="W18" t="s">
        <v>703</v>
      </c>
      <c r="X18" s="106"/>
      <c r="Z18" s="108">
        <v>15</v>
      </c>
      <c r="AA18" s="257" t="s">
        <v>580</v>
      </c>
      <c r="AB18" t="s">
        <v>618</v>
      </c>
      <c r="AC18" s="106"/>
      <c r="AE18" s="108">
        <v>15</v>
      </c>
      <c r="AF18" s="257"/>
      <c r="AG18" s="250"/>
      <c r="AH18" s="106"/>
      <c r="AJ18" s="108">
        <v>15</v>
      </c>
      <c r="AK18" s="257"/>
      <c r="AL18" s="250"/>
      <c r="AM18" s="106"/>
      <c r="AO18" s="108">
        <v>15</v>
      </c>
      <c r="AP18" s="192"/>
      <c r="AQ18" s="193"/>
      <c r="AR18" s="106"/>
      <c r="AT18" s="108">
        <v>15</v>
      </c>
      <c r="AU18" s="4"/>
      <c r="AV18" s="4"/>
      <c r="AW18" s="4"/>
      <c r="AY18" s="108">
        <v>15</v>
      </c>
      <c r="AZ18" s="4"/>
      <c r="BA18" s="4"/>
      <c r="BB18" s="4"/>
      <c r="BD18" s="108">
        <v>15</v>
      </c>
      <c r="BE18" s="4"/>
      <c r="BF18" s="4"/>
      <c r="BG18" s="4"/>
      <c r="BI18" s="108">
        <v>15</v>
      </c>
      <c r="BJ18" s="4"/>
      <c r="BK18" s="4"/>
      <c r="BL18" s="4"/>
      <c r="BN18" s="108">
        <v>15</v>
      </c>
      <c r="BO18" s="4"/>
      <c r="BP18" s="106"/>
      <c r="BQ18" s="106"/>
      <c r="BS18" s="108">
        <v>15</v>
      </c>
      <c r="BT18" s="4"/>
      <c r="BU18" s="4"/>
      <c r="BV18" s="4"/>
      <c r="BX18" s="108">
        <v>15</v>
      </c>
      <c r="BY18" s="4"/>
      <c r="BZ18" s="4"/>
      <c r="CA18" s="4"/>
      <c r="CC18" s="108">
        <v>15</v>
      </c>
      <c r="CD18" s="4"/>
      <c r="CE18" s="4"/>
      <c r="CF18" s="4"/>
    </row>
    <row r="19" spans="1:84" x14ac:dyDescent="0.25">
      <c r="A19" s="361">
        <v>16</v>
      </c>
      <c r="B19" s="358" t="s">
        <v>825</v>
      </c>
      <c r="D19" s="250"/>
      <c r="E19" s="246"/>
      <c r="F19" s="247">
        <v>16</v>
      </c>
      <c r="G19" s="254" t="s">
        <v>379</v>
      </c>
      <c r="H19" t="s">
        <v>446</v>
      </c>
      <c r="I19" s="250"/>
      <c r="K19" s="108">
        <v>16</v>
      </c>
      <c r="L19" s="254" t="s">
        <v>751</v>
      </c>
      <c r="N19" s="250"/>
      <c r="P19" s="108">
        <v>16</v>
      </c>
      <c r="Q19" s="254" t="s">
        <v>503</v>
      </c>
      <c r="R19" s="260" t="s">
        <v>533</v>
      </c>
      <c r="S19" s="106"/>
      <c r="U19" s="108">
        <v>16</v>
      </c>
      <c r="V19" s="357" t="s">
        <v>269</v>
      </c>
      <c r="W19" t="s">
        <v>704</v>
      </c>
      <c r="X19" s="106"/>
      <c r="Z19" s="108">
        <v>16</v>
      </c>
      <c r="AA19" s="370" t="s">
        <v>879</v>
      </c>
      <c r="AB19" t="s">
        <v>880</v>
      </c>
      <c r="AC19" s="106"/>
      <c r="AE19" s="108">
        <v>16</v>
      </c>
      <c r="AF19" s="257"/>
      <c r="AG19" s="250"/>
      <c r="AH19" s="106"/>
      <c r="AJ19" s="108">
        <v>16</v>
      </c>
      <c r="AK19" s="257"/>
      <c r="AL19" s="250"/>
      <c r="AM19" s="106"/>
      <c r="AO19" s="108">
        <v>16</v>
      </c>
      <c r="AP19" s="4"/>
      <c r="AQ19" s="4"/>
      <c r="AR19" s="4"/>
      <c r="AT19" s="108">
        <v>16</v>
      </c>
      <c r="AU19" s="4"/>
      <c r="AV19" s="4"/>
      <c r="AW19" s="4"/>
      <c r="AY19" s="108">
        <v>16</v>
      </c>
      <c r="AZ19" s="4"/>
      <c r="BA19" s="4"/>
      <c r="BB19" s="4"/>
      <c r="BD19" s="108">
        <v>16</v>
      </c>
      <c r="BE19" s="4"/>
      <c r="BF19" s="4"/>
      <c r="BG19" s="4"/>
      <c r="BI19" s="108">
        <v>16</v>
      </c>
      <c r="BJ19" s="4"/>
      <c r="BK19" s="4"/>
      <c r="BL19" s="4"/>
      <c r="BN19" s="108">
        <v>16</v>
      </c>
      <c r="BO19" s="4"/>
      <c r="BP19" s="4"/>
      <c r="BQ19" s="4"/>
      <c r="BS19" s="108">
        <v>16</v>
      </c>
      <c r="BT19" s="4"/>
      <c r="BU19" s="4"/>
      <c r="BV19" s="4"/>
      <c r="BX19" s="108">
        <v>16</v>
      </c>
      <c r="BY19" s="4"/>
      <c r="BZ19" s="4"/>
      <c r="CA19" s="4"/>
      <c r="CC19" s="108">
        <v>16</v>
      </c>
      <c r="CD19" s="4"/>
      <c r="CE19" s="4"/>
      <c r="CF19" s="4"/>
    </row>
    <row r="20" spans="1:84" x14ac:dyDescent="0.25">
      <c r="A20" s="361">
        <v>17</v>
      </c>
      <c r="B20" s="358" t="s">
        <v>826</v>
      </c>
      <c r="C20" s="359" t="s">
        <v>827</v>
      </c>
      <c r="D20" s="250"/>
      <c r="E20" s="246"/>
      <c r="F20" s="247">
        <v>17</v>
      </c>
      <c r="G20" s="255" t="s">
        <v>380</v>
      </c>
      <c r="H20" t="s">
        <v>447</v>
      </c>
      <c r="I20" s="256"/>
      <c r="K20" s="108">
        <v>17</v>
      </c>
      <c r="L20" s="255" t="s">
        <v>752</v>
      </c>
      <c r="M20" t="s">
        <v>477</v>
      </c>
      <c r="N20" s="256"/>
      <c r="P20" s="108">
        <v>17</v>
      </c>
      <c r="Q20" s="254" t="s">
        <v>504</v>
      </c>
      <c r="R20" s="260" t="s">
        <v>534</v>
      </c>
      <c r="S20" s="106"/>
      <c r="U20" s="108">
        <v>17</v>
      </c>
      <c r="V20" s="357" t="s">
        <v>263</v>
      </c>
      <c r="W20" t="s">
        <v>705</v>
      </c>
      <c r="X20" s="106"/>
      <c r="Z20" s="108">
        <v>17</v>
      </c>
      <c r="AA20" s="257" t="s">
        <v>581</v>
      </c>
      <c r="AB20" t="s">
        <v>619</v>
      </c>
      <c r="AC20" s="106"/>
      <c r="AE20" s="108">
        <v>17</v>
      </c>
      <c r="AF20" s="257"/>
      <c r="AG20" s="250"/>
      <c r="AH20" s="106"/>
      <c r="AJ20" s="108">
        <v>17</v>
      </c>
      <c r="AK20" s="257"/>
      <c r="AL20" s="250"/>
      <c r="AM20" s="106"/>
      <c r="AO20" s="108">
        <v>17</v>
      </c>
      <c r="AP20" s="4"/>
      <c r="AQ20" s="4"/>
      <c r="AR20" s="4"/>
      <c r="AT20" s="108">
        <v>17</v>
      </c>
      <c r="AU20" s="4"/>
      <c r="AV20" s="4"/>
      <c r="AW20" s="4"/>
      <c r="AY20" s="108">
        <v>17</v>
      </c>
      <c r="AZ20" s="4"/>
      <c r="BA20" s="4"/>
      <c r="BB20" s="4"/>
      <c r="BD20" s="108">
        <v>17</v>
      </c>
      <c r="BE20" s="4"/>
      <c r="BF20" s="4"/>
      <c r="BG20" s="4"/>
      <c r="BI20" s="108">
        <v>17</v>
      </c>
      <c r="BJ20" s="4"/>
      <c r="BK20" s="4"/>
      <c r="BL20" s="4"/>
      <c r="BN20" s="108">
        <v>17</v>
      </c>
      <c r="BO20" s="4"/>
      <c r="BP20" s="4"/>
      <c r="BQ20" s="4"/>
      <c r="BS20" s="108">
        <v>17</v>
      </c>
      <c r="BT20" s="4"/>
      <c r="BU20" s="4"/>
      <c r="BV20" s="4"/>
      <c r="BX20" s="108">
        <v>17</v>
      </c>
      <c r="BY20" s="4"/>
      <c r="BZ20" s="4"/>
      <c r="CA20" s="4"/>
      <c r="CC20" s="108">
        <v>17</v>
      </c>
      <c r="CD20" s="4"/>
      <c r="CE20" s="4"/>
      <c r="CF20" s="4"/>
    </row>
    <row r="21" spans="1:84" x14ac:dyDescent="0.25">
      <c r="A21" s="249">
        <v>18</v>
      </c>
      <c r="B21" s="262" t="s">
        <v>342</v>
      </c>
      <c r="C21" t="s">
        <v>411</v>
      </c>
      <c r="D21" s="250"/>
      <c r="E21" s="246"/>
      <c r="F21" s="247">
        <v>18</v>
      </c>
      <c r="G21" s="254" t="s">
        <v>381</v>
      </c>
      <c r="H21" t="s">
        <v>448</v>
      </c>
      <c r="I21" s="250"/>
      <c r="K21" s="108">
        <v>18</v>
      </c>
      <c r="L21" s="254" t="s">
        <v>753</v>
      </c>
      <c r="M21" t="s">
        <v>203</v>
      </c>
      <c r="N21" s="250"/>
      <c r="P21" s="108">
        <v>18</v>
      </c>
      <c r="Q21" s="254" t="s">
        <v>505</v>
      </c>
      <c r="R21" s="260" t="s">
        <v>535</v>
      </c>
      <c r="S21" s="106"/>
      <c r="U21" s="108">
        <v>18</v>
      </c>
      <c r="V21" s="357" t="s">
        <v>554</v>
      </c>
      <c r="W21" t="s">
        <v>706</v>
      </c>
      <c r="X21" s="106"/>
      <c r="Z21" s="108">
        <v>18</v>
      </c>
      <c r="AA21" s="257" t="s">
        <v>582</v>
      </c>
      <c r="AB21" t="s">
        <v>620</v>
      </c>
      <c r="AC21" s="106"/>
      <c r="AE21" s="108">
        <v>18</v>
      </c>
      <c r="AF21" s="257"/>
      <c r="AG21" s="250"/>
      <c r="AH21" s="106"/>
      <c r="AJ21" s="108">
        <v>18</v>
      </c>
      <c r="AK21" s="257"/>
      <c r="AL21" s="250"/>
      <c r="AM21" s="106"/>
      <c r="AO21" s="108">
        <v>18</v>
      </c>
      <c r="AP21" s="4"/>
      <c r="AQ21" s="4"/>
      <c r="AR21" s="4"/>
      <c r="AT21" s="108">
        <v>18</v>
      </c>
      <c r="AU21" s="4"/>
      <c r="AV21" s="4"/>
      <c r="AW21" s="4"/>
      <c r="AY21" s="108">
        <v>18</v>
      </c>
      <c r="AZ21" s="4"/>
      <c r="BA21" s="4"/>
      <c r="BB21" s="4"/>
      <c r="BD21" s="108">
        <v>18</v>
      </c>
      <c r="BE21" s="4"/>
      <c r="BF21" s="4"/>
      <c r="BG21" s="4"/>
      <c r="BI21" s="108">
        <v>18</v>
      </c>
      <c r="BJ21" s="4"/>
      <c r="BK21" s="4"/>
      <c r="BL21" s="4"/>
      <c r="BN21" s="108">
        <v>18</v>
      </c>
      <c r="BO21" s="4"/>
      <c r="BP21" s="4"/>
      <c r="BQ21" s="4"/>
      <c r="BS21" s="108">
        <v>18</v>
      </c>
      <c r="BT21" s="4"/>
      <c r="BU21" s="4"/>
      <c r="BV21" s="4"/>
      <c r="BX21" s="108">
        <v>18</v>
      </c>
      <c r="BY21" s="4"/>
      <c r="BZ21" s="4"/>
      <c r="CA21" s="4"/>
      <c r="CC21" s="108">
        <v>18</v>
      </c>
      <c r="CD21" s="4"/>
      <c r="CE21" s="4"/>
      <c r="CF21" s="4"/>
    </row>
    <row r="22" spans="1:84" x14ac:dyDescent="0.25">
      <c r="A22" s="249">
        <v>19</v>
      </c>
      <c r="B22" s="257" t="s">
        <v>343</v>
      </c>
      <c r="C22" t="s">
        <v>412</v>
      </c>
      <c r="D22" s="250"/>
      <c r="E22" s="246"/>
      <c r="F22" s="251">
        <v>19</v>
      </c>
      <c r="G22" s="254" t="s">
        <v>382</v>
      </c>
      <c r="H22" t="s">
        <v>449</v>
      </c>
      <c r="I22" s="250"/>
      <c r="K22" s="108">
        <v>19</v>
      </c>
      <c r="L22" s="254" t="s">
        <v>754</v>
      </c>
      <c r="M22" t="s">
        <v>210</v>
      </c>
      <c r="N22" s="250"/>
      <c r="P22" s="108">
        <v>19</v>
      </c>
      <c r="Q22" s="254" t="s">
        <v>506</v>
      </c>
      <c r="R22" s="260" t="s">
        <v>536</v>
      </c>
      <c r="S22" s="106"/>
      <c r="U22" s="108">
        <v>19</v>
      </c>
      <c r="V22" s="357" t="s">
        <v>560</v>
      </c>
      <c r="W22" t="s">
        <v>707</v>
      </c>
      <c r="X22" s="106"/>
      <c r="Z22" s="108">
        <v>19</v>
      </c>
      <c r="AA22" s="257" t="s">
        <v>583</v>
      </c>
      <c r="AB22" t="s">
        <v>621</v>
      </c>
      <c r="AC22" s="106"/>
      <c r="AE22" s="108">
        <v>19</v>
      </c>
      <c r="AF22" s="257"/>
      <c r="AG22" s="250"/>
      <c r="AH22" s="106"/>
      <c r="AJ22" s="108">
        <v>19</v>
      </c>
      <c r="AK22" s="257"/>
      <c r="AL22" s="250"/>
      <c r="AM22" s="106"/>
      <c r="AO22" s="108">
        <v>19</v>
      </c>
      <c r="AP22" s="4"/>
      <c r="AQ22" s="4"/>
      <c r="AR22" s="4"/>
      <c r="AT22" s="108">
        <v>19</v>
      </c>
      <c r="AU22" s="4"/>
      <c r="AV22" s="4"/>
      <c r="AW22" s="4"/>
      <c r="AY22" s="108">
        <v>19</v>
      </c>
      <c r="AZ22" s="4"/>
      <c r="BA22" s="4"/>
      <c r="BB22" s="4"/>
      <c r="BD22" s="108">
        <v>19</v>
      </c>
      <c r="BE22" s="4"/>
      <c r="BF22" s="4"/>
      <c r="BG22" s="4"/>
      <c r="BI22" s="108">
        <v>19</v>
      </c>
      <c r="BJ22" s="4"/>
      <c r="BK22" s="4"/>
      <c r="BL22" s="4"/>
      <c r="BN22" s="108">
        <v>19</v>
      </c>
      <c r="BO22" s="4"/>
      <c r="BP22" s="4"/>
      <c r="BQ22" s="4"/>
      <c r="BS22" s="108">
        <v>19</v>
      </c>
      <c r="BT22" s="4"/>
      <c r="BU22" s="4"/>
      <c r="BV22" s="4"/>
      <c r="BX22" s="108">
        <v>19</v>
      </c>
      <c r="BY22" s="4"/>
      <c r="BZ22" s="4"/>
      <c r="CA22" s="4"/>
      <c r="CC22" s="108">
        <v>19</v>
      </c>
      <c r="CD22" s="4"/>
      <c r="CE22" s="4"/>
      <c r="CF22" s="4"/>
    </row>
    <row r="23" spans="1:84" x14ac:dyDescent="0.25">
      <c r="A23" s="249">
        <v>20</v>
      </c>
      <c r="B23" s="257" t="s">
        <v>344</v>
      </c>
      <c r="C23" t="s">
        <v>413</v>
      </c>
      <c r="D23" s="250"/>
      <c r="E23" s="246"/>
      <c r="F23" s="251">
        <v>20</v>
      </c>
      <c r="G23" s="254" t="s">
        <v>383</v>
      </c>
      <c r="H23" t="s">
        <v>450</v>
      </c>
      <c r="I23" s="250"/>
      <c r="K23" s="108">
        <v>20</v>
      </c>
      <c r="L23" s="254" t="s">
        <v>755</v>
      </c>
      <c r="M23" t="s">
        <v>478</v>
      </c>
      <c r="N23" s="250"/>
      <c r="P23" s="108">
        <v>20</v>
      </c>
      <c r="Q23" s="254" t="s">
        <v>507</v>
      </c>
      <c r="R23" s="260" t="s">
        <v>537</v>
      </c>
      <c r="S23" s="106"/>
      <c r="U23" s="108">
        <v>20</v>
      </c>
      <c r="V23" s="357" t="s">
        <v>561</v>
      </c>
      <c r="W23" t="s">
        <v>708</v>
      </c>
      <c r="X23" s="106"/>
      <c r="Z23" s="108">
        <v>20</v>
      </c>
      <c r="AA23" s="257" t="s">
        <v>584</v>
      </c>
      <c r="AB23" t="s">
        <v>622</v>
      </c>
      <c r="AC23" s="106"/>
      <c r="AE23" s="108">
        <v>20</v>
      </c>
      <c r="AF23" s="257"/>
      <c r="AG23" s="250"/>
      <c r="AH23" s="106"/>
      <c r="AJ23" s="108">
        <v>20</v>
      </c>
      <c r="AK23" s="257"/>
      <c r="AL23" s="250"/>
      <c r="AM23" s="106"/>
      <c r="AO23" s="108">
        <v>20</v>
      </c>
      <c r="AP23" s="4"/>
      <c r="AQ23" s="4"/>
      <c r="AR23" s="4"/>
      <c r="AT23" s="108">
        <v>20</v>
      </c>
      <c r="AU23" s="4"/>
      <c r="AV23" s="4"/>
      <c r="AW23" s="4"/>
      <c r="AY23" s="108">
        <v>20</v>
      </c>
      <c r="AZ23" s="4"/>
      <c r="BA23" s="4"/>
      <c r="BB23" s="4"/>
      <c r="BD23" s="108">
        <v>20</v>
      </c>
      <c r="BE23" s="4"/>
      <c r="BF23" s="4"/>
      <c r="BG23" s="4"/>
      <c r="BI23" s="108">
        <v>20</v>
      </c>
      <c r="BJ23" s="4"/>
      <c r="BK23" s="4"/>
      <c r="BL23" s="4"/>
      <c r="BN23" s="108">
        <v>20</v>
      </c>
      <c r="BO23" s="4"/>
      <c r="BP23" s="4"/>
      <c r="BQ23" s="4"/>
      <c r="BS23" s="108">
        <v>20</v>
      </c>
      <c r="BT23" s="4"/>
      <c r="BU23" s="4"/>
      <c r="BV23" s="4"/>
      <c r="BX23" s="108">
        <v>20</v>
      </c>
      <c r="BY23" s="4"/>
      <c r="BZ23" s="4"/>
      <c r="CA23" s="4"/>
      <c r="CC23" s="108">
        <v>20</v>
      </c>
      <c r="CD23" s="4"/>
      <c r="CE23" s="4"/>
      <c r="CF23" s="4"/>
    </row>
    <row r="24" spans="1:84" x14ac:dyDescent="0.25">
      <c r="A24" s="249">
        <v>21</v>
      </c>
      <c r="B24" s="257" t="s">
        <v>345</v>
      </c>
      <c r="C24" t="s">
        <v>414</v>
      </c>
      <c r="D24" s="250"/>
      <c r="E24" s="246"/>
      <c r="F24" s="247">
        <v>21</v>
      </c>
      <c r="G24" s="254" t="s">
        <v>384</v>
      </c>
      <c r="H24" t="s">
        <v>451</v>
      </c>
      <c r="I24" s="250"/>
      <c r="K24" s="108">
        <v>21</v>
      </c>
      <c r="L24" s="254" t="s">
        <v>756</v>
      </c>
      <c r="M24" t="s">
        <v>199</v>
      </c>
      <c r="N24" s="250"/>
      <c r="P24" s="108">
        <v>21</v>
      </c>
      <c r="Q24" s="254" t="s">
        <v>508</v>
      </c>
      <c r="R24" s="260" t="s">
        <v>538</v>
      </c>
      <c r="S24" s="106"/>
      <c r="U24" s="108">
        <v>21</v>
      </c>
      <c r="V24" s="357" t="s">
        <v>272</v>
      </c>
      <c r="W24" t="s">
        <v>709</v>
      </c>
      <c r="X24" s="106"/>
      <c r="Z24" s="108">
        <v>21</v>
      </c>
      <c r="AA24" s="257" t="s">
        <v>877</v>
      </c>
      <c r="AB24" t="s">
        <v>878</v>
      </c>
      <c r="AC24" s="106"/>
      <c r="AE24" s="108">
        <v>21</v>
      </c>
      <c r="AF24" s="257"/>
      <c r="AG24" s="250"/>
      <c r="AH24" s="106"/>
      <c r="AJ24" s="108">
        <v>21</v>
      </c>
      <c r="AK24" s="257"/>
      <c r="AL24" s="250"/>
      <c r="AM24" s="106"/>
      <c r="AO24" s="108">
        <v>21</v>
      </c>
      <c r="AP24" s="4"/>
      <c r="AQ24" s="4"/>
      <c r="AR24" s="4"/>
      <c r="AT24" s="108">
        <v>21</v>
      </c>
      <c r="AU24" s="4"/>
      <c r="AV24" s="4"/>
      <c r="AW24" s="4"/>
      <c r="AY24" s="108">
        <v>21</v>
      </c>
      <c r="AZ24" s="4"/>
      <c r="BA24" s="4"/>
      <c r="BB24" s="4"/>
      <c r="BD24" s="108">
        <v>21</v>
      </c>
      <c r="BE24" s="4"/>
      <c r="BF24" s="4"/>
      <c r="BG24" s="4"/>
      <c r="BI24" s="108">
        <v>21</v>
      </c>
      <c r="BJ24" s="4"/>
      <c r="BK24" s="4"/>
      <c r="BL24" s="4"/>
      <c r="BN24" s="108">
        <v>21</v>
      </c>
      <c r="BO24" s="4"/>
      <c r="BP24" s="4"/>
      <c r="BQ24" s="4"/>
      <c r="BS24" s="108">
        <v>21</v>
      </c>
      <c r="BT24" s="4"/>
      <c r="BU24" s="4"/>
      <c r="BV24" s="4"/>
      <c r="BX24" s="108">
        <v>21</v>
      </c>
      <c r="BY24" s="4"/>
      <c r="BZ24" s="4"/>
      <c r="CA24" s="4"/>
      <c r="CC24" s="108">
        <v>21</v>
      </c>
      <c r="CD24" s="4"/>
      <c r="CE24" s="4"/>
      <c r="CF24" s="4"/>
    </row>
    <row r="25" spans="1:84" x14ac:dyDescent="0.25">
      <c r="A25" s="249">
        <v>22</v>
      </c>
      <c r="B25" s="257" t="s">
        <v>346</v>
      </c>
      <c r="C25" t="s">
        <v>415</v>
      </c>
      <c r="D25" s="250"/>
      <c r="E25" s="246"/>
      <c r="F25" s="247">
        <v>22</v>
      </c>
      <c r="G25" s="254" t="s">
        <v>385</v>
      </c>
      <c r="H25" t="s">
        <v>452</v>
      </c>
      <c r="I25" s="250"/>
      <c r="K25" s="108">
        <v>22</v>
      </c>
      <c r="L25" s="254" t="s">
        <v>757</v>
      </c>
      <c r="M25" t="s">
        <v>479</v>
      </c>
      <c r="N25" s="254"/>
      <c r="P25" s="108">
        <v>22</v>
      </c>
      <c r="Q25" s="254" t="s">
        <v>509</v>
      </c>
      <c r="R25" s="260" t="s">
        <v>539</v>
      </c>
      <c r="S25" s="106"/>
      <c r="U25" s="108">
        <v>22</v>
      </c>
      <c r="V25" s="357" t="s">
        <v>282</v>
      </c>
      <c r="W25" t="s">
        <v>710</v>
      </c>
      <c r="X25" s="106"/>
      <c r="Z25" s="108">
        <v>22</v>
      </c>
      <c r="AA25" s="257" t="s">
        <v>585</v>
      </c>
      <c r="AB25" t="s">
        <v>623</v>
      </c>
      <c r="AC25" s="106"/>
      <c r="AE25" s="108">
        <v>22</v>
      </c>
      <c r="AF25" s="257"/>
      <c r="AG25" s="250"/>
      <c r="AH25" s="106"/>
      <c r="AJ25" s="108">
        <v>22</v>
      </c>
      <c r="AK25" s="257"/>
      <c r="AL25" s="250"/>
      <c r="AM25" s="106"/>
      <c r="AO25" s="108">
        <v>22</v>
      </c>
      <c r="AP25" s="4"/>
      <c r="AQ25" s="4"/>
      <c r="AR25" s="4"/>
      <c r="AT25" s="108">
        <v>22</v>
      </c>
      <c r="AU25" s="4"/>
      <c r="AV25" s="4"/>
      <c r="AW25" s="4"/>
      <c r="AY25" s="108">
        <v>22</v>
      </c>
      <c r="AZ25" s="4"/>
      <c r="BA25" s="4"/>
      <c r="BB25" s="4"/>
      <c r="BD25" s="108">
        <v>22</v>
      </c>
      <c r="BE25" s="4"/>
      <c r="BF25" s="4"/>
      <c r="BG25" s="4"/>
      <c r="BI25" s="108">
        <v>22</v>
      </c>
      <c r="BJ25" s="4"/>
      <c r="BK25" s="4"/>
      <c r="BL25" s="4"/>
      <c r="BN25" s="108">
        <v>22</v>
      </c>
      <c r="BO25" s="4"/>
      <c r="BP25" s="4"/>
      <c r="BQ25" s="4"/>
      <c r="BS25" s="108">
        <v>22</v>
      </c>
      <c r="BT25" s="4"/>
      <c r="BU25" s="4"/>
      <c r="BV25" s="4"/>
      <c r="BX25" s="108">
        <v>22</v>
      </c>
      <c r="BY25" s="4"/>
      <c r="BZ25" s="4"/>
      <c r="CA25" s="4"/>
      <c r="CC25" s="108">
        <v>22</v>
      </c>
      <c r="CD25" s="4"/>
      <c r="CE25" s="4"/>
      <c r="CF25" s="4"/>
    </row>
    <row r="26" spans="1:84" x14ac:dyDescent="0.25">
      <c r="A26" s="361">
        <v>23</v>
      </c>
      <c r="B26" s="360" t="s">
        <v>828</v>
      </c>
      <c r="D26" s="250"/>
      <c r="E26" s="246"/>
      <c r="F26" s="247">
        <v>23</v>
      </c>
      <c r="G26" s="254" t="s">
        <v>386</v>
      </c>
      <c r="H26" t="s">
        <v>453</v>
      </c>
      <c r="I26" s="250"/>
      <c r="K26" s="108">
        <v>23</v>
      </c>
      <c r="L26" s="255" t="s">
        <v>758</v>
      </c>
      <c r="M26" t="s">
        <v>198</v>
      </c>
      <c r="N26" s="255"/>
      <c r="P26" s="108">
        <v>23</v>
      </c>
      <c r="Q26" s="254" t="s">
        <v>510</v>
      </c>
      <c r="R26" s="260" t="s">
        <v>540</v>
      </c>
      <c r="S26" s="106"/>
      <c r="U26" s="108">
        <v>23</v>
      </c>
      <c r="V26" s="357" t="s">
        <v>562</v>
      </c>
      <c r="W26" t="s">
        <v>711</v>
      </c>
      <c r="X26" s="106"/>
      <c r="Z26" s="108">
        <v>23</v>
      </c>
      <c r="AA26" s="257" t="s">
        <v>586</v>
      </c>
      <c r="AB26" t="s">
        <v>624</v>
      </c>
      <c r="AC26" s="106"/>
      <c r="AE26" s="108">
        <v>23</v>
      </c>
      <c r="AF26" s="257"/>
      <c r="AG26" s="250"/>
      <c r="AH26" s="106"/>
      <c r="AJ26" s="108">
        <v>23</v>
      </c>
      <c r="AK26" s="257"/>
      <c r="AL26" s="250"/>
      <c r="AM26" s="106"/>
      <c r="AO26" s="108">
        <v>23</v>
      </c>
      <c r="AP26" s="4"/>
      <c r="AQ26" s="4"/>
      <c r="AR26" s="4"/>
      <c r="AT26" s="108">
        <v>23</v>
      </c>
      <c r="AU26" s="4"/>
      <c r="AV26" s="4"/>
      <c r="AW26" s="4"/>
      <c r="AY26" s="108">
        <v>23</v>
      </c>
      <c r="AZ26" s="4"/>
      <c r="BA26" s="4"/>
      <c r="BB26" s="4"/>
      <c r="BD26" s="108">
        <v>23</v>
      </c>
      <c r="BE26" s="4"/>
      <c r="BF26" s="4"/>
      <c r="BG26" s="4"/>
      <c r="BI26" s="108">
        <v>23</v>
      </c>
      <c r="BJ26" s="4"/>
      <c r="BK26" s="4"/>
      <c r="BL26" s="4"/>
      <c r="BN26" s="108">
        <v>23</v>
      </c>
      <c r="BO26" s="4"/>
      <c r="BP26" s="4"/>
      <c r="BQ26" s="4"/>
      <c r="BS26" s="108">
        <v>23</v>
      </c>
      <c r="BT26" s="4"/>
      <c r="BU26" s="4"/>
      <c r="BV26" s="4"/>
      <c r="BX26" s="108">
        <v>23</v>
      </c>
      <c r="BY26" s="4"/>
      <c r="BZ26" s="4"/>
      <c r="CA26" s="4"/>
      <c r="CC26" s="108">
        <v>23</v>
      </c>
      <c r="CD26" s="4"/>
      <c r="CE26" s="4"/>
      <c r="CF26" s="4"/>
    </row>
    <row r="27" spans="1:84" x14ac:dyDescent="0.25">
      <c r="A27" s="249">
        <v>24</v>
      </c>
      <c r="B27" s="257" t="s">
        <v>347</v>
      </c>
      <c r="C27" t="s">
        <v>416</v>
      </c>
      <c r="D27" s="250"/>
      <c r="E27" s="246"/>
      <c r="F27" s="247">
        <v>24</v>
      </c>
      <c r="G27" s="254" t="s">
        <v>387</v>
      </c>
      <c r="H27" t="s">
        <v>454</v>
      </c>
      <c r="I27" s="250"/>
      <c r="K27" s="108">
        <v>24</v>
      </c>
      <c r="L27" s="255" t="s">
        <v>759</v>
      </c>
      <c r="M27" t="s">
        <v>480</v>
      </c>
      <c r="N27" s="255"/>
      <c r="P27" s="108">
        <v>24</v>
      </c>
      <c r="Q27" s="254" t="s">
        <v>511</v>
      </c>
      <c r="R27" s="260" t="s">
        <v>541</v>
      </c>
      <c r="S27" s="106"/>
      <c r="U27" s="108">
        <v>24</v>
      </c>
      <c r="V27" s="357" t="s">
        <v>563</v>
      </c>
      <c r="W27" t="s">
        <v>712</v>
      </c>
      <c r="X27" s="106"/>
      <c r="Z27" s="108">
        <v>24</v>
      </c>
      <c r="AA27" s="257" t="s">
        <v>587</v>
      </c>
      <c r="AB27" t="s">
        <v>625</v>
      </c>
      <c r="AC27" s="106"/>
      <c r="AE27" s="108">
        <v>24</v>
      </c>
      <c r="AF27" s="257"/>
      <c r="AG27" s="250"/>
      <c r="AH27" s="106"/>
      <c r="AJ27" s="108">
        <v>24</v>
      </c>
      <c r="AK27" s="257"/>
      <c r="AL27" s="250"/>
      <c r="AM27" s="106"/>
      <c r="AO27" s="108">
        <v>24</v>
      </c>
      <c r="AP27" s="4"/>
      <c r="AQ27" s="4"/>
      <c r="AR27" s="4"/>
      <c r="AT27" s="108">
        <v>24</v>
      </c>
      <c r="AU27" s="4"/>
      <c r="AV27" s="4"/>
      <c r="AW27" s="4"/>
      <c r="AY27" s="108">
        <v>24</v>
      </c>
      <c r="AZ27" s="4"/>
      <c r="BA27" s="4"/>
      <c r="BB27" s="4"/>
      <c r="BD27" s="108">
        <v>24</v>
      </c>
      <c r="BE27" s="4"/>
      <c r="BF27" s="4"/>
      <c r="BG27" s="4"/>
      <c r="BI27" s="108">
        <v>24</v>
      </c>
      <c r="BJ27" s="4"/>
      <c r="BK27" s="4"/>
      <c r="BL27" s="4"/>
      <c r="BN27" s="108">
        <v>24</v>
      </c>
      <c r="BO27" s="4"/>
      <c r="BP27" s="4"/>
      <c r="BQ27" s="4"/>
      <c r="BS27" s="108">
        <v>24</v>
      </c>
      <c r="BT27" s="4"/>
      <c r="BU27" s="4"/>
      <c r="BV27" s="4"/>
      <c r="BX27" s="108">
        <v>24</v>
      </c>
      <c r="BY27" s="4"/>
      <c r="BZ27" s="4"/>
      <c r="CA27" s="4"/>
      <c r="CC27" s="108">
        <v>24</v>
      </c>
      <c r="CD27" s="4"/>
      <c r="CE27" s="4"/>
      <c r="CF27" s="4"/>
    </row>
    <row r="28" spans="1:84" x14ac:dyDescent="0.25">
      <c r="A28" s="249">
        <v>25</v>
      </c>
      <c r="B28" s="257" t="s">
        <v>348</v>
      </c>
      <c r="C28" t="s">
        <v>417</v>
      </c>
      <c r="D28" s="250"/>
      <c r="E28" s="246"/>
      <c r="F28" s="251">
        <v>25</v>
      </c>
      <c r="G28" s="255" t="s">
        <v>388</v>
      </c>
      <c r="H28" t="s">
        <v>455</v>
      </c>
      <c r="I28" s="256"/>
      <c r="K28" s="108">
        <v>25</v>
      </c>
      <c r="L28" s="254" t="s">
        <v>760</v>
      </c>
      <c r="M28" t="s">
        <v>481</v>
      </c>
      <c r="N28" s="254"/>
      <c r="P28" s="108">
        <v>25</v>
      </c>
      <c r="Q28" s="337" t="s">
        <v>798</v>
      </c>
      <c r="R28" s="260" t="s">
        <v>771</v>
      </c>
      <c r="S28" s="106"/>
      <c r="U28" s="108">
        <v>25</v>
      </c>
      <c r="V28" s="357" t="s">
        <v>271</v>
      </c>
      <c r="W28" t="s">
        <v>713</v>
      </c>
      <c r="X28" s="106"/>
      <c r="Z28" s="108">
        <v>25</v>
      </c>
      <c r="AA28" s="257" t="s">
        <v>588</v>
      </c>
      <c r="AB28" t="s">
        <v>626</v>
      </c>
      <c r="AC28" s="106"/>
      <c r="AE28" s="108">
        <v>25</v>
      </c>
      <c r="AF28" s="257"/>
      <c r="AG28" s="250"/>
      <c r="AH28" s="106"/>
      <c r="AJ28" s="108">
        <v>25</v>
      </c>
      <c r="AK28" s="257"/>
      <c r="AL28" s="250"/>
      <c r="AM28" s="106"/>
      <c r="AO28" s="108">
        <v>25</v>
      </c>
      <c r="AP28" s="4"/>
      <c r="AQ28" s="4"/>
      <c r="AR28" s="4"/>
      <c r="AT28" s="108">
        <v>25</v>
      </c>
      <c r="AU28" s="4"/>
      <c r="AV28" s="4"/>
      <c r="AW28" s="4"/>
      <c r="AY28" s="108">
        <v>25</v>
      </c>
      <c r="AZ28" s="4"/>
      <c r="BA28" s="4"/>
      <c r="BB28" s="4"/>
      <c r="BD28" s="108">
        <v>25</v>
      </c>
      <c r="BE28" s="4"/>
      <c r="BF28" s="4"/>
      <c r="BG28" s="4"/>
      <c r="BI28" s="108">
        <v>25</v>
      </c>
      <c r="BJ28" s="4"/>
      <c r="BK28" s="4"/>
      <c r="BL28" s="4"/>
      <c r="BN28" s="108">
        <v>25</v>
      </c>
      <c r="BO28" s="4"/>
      <c r="BP28" s="4"/>
      <c r="BQ28" s="4"/>
      <c r="BS28" s="108">
        <v>25</v>
      </c>
      <c r="BT28" s="4"/>
      <c r="BU28" s="4"/>
      <c r="BV28" s="4"/>
      <c r="BX28" s="108">
        <v>25</v>
      </c>
      <c r="BY28" s="4"/>
      <c r="BZ28" s="4"/>
      <c r="CA28" s="4"/>
      <c r="CC28" s="108">
        <v>25</v>
      </c>
      <c r="CD28" s="4"/>
      <c r="CE28" s="4"/>
      <c r="CF28" s="4"/>
    </row>
    <row r="29" spans="1:84" x14ac:dyDescent="0.25">
      <c r="A29" s="249">
        <v>26</v>
      </c>
      <c r="B29" s="257" t="s">
        <v>349</v>
      </c>
      <c r="C29" t="s">
        <v>418</v>
      </c>
      <c r="D29" s="250"/>
      <c r="E29" s="246"/>
      <c r="F29" s="247">
        <v>26</v>
      </c>
      <c r="G29" s="254" t="s">
        <v>389</v>
      </c>
      <c r="H29" t="s">
        <v>456</v>
      </c>
      <c r="I29" s="250"/>
      <c r="K29" s="108">
        <v>26</v>
      </c>
      <c r="L29" s="254" t="s">
        <v>761</v>
      </c>
      <c r="M29" t="s">
        <v>482</v>
      </c>
      <c r="N29" s="254"/>
      <c r="P29" s="108">
        <v>26</v>
      </c>
      <c r="Q29" s="254" t="s">
        <v>512</v>
      </c>
      <c r="R29" s="260" t="s">
        <v>542</v>
      </c>
      <c r="S29" s="106"/>
      <c r="U29" s="108">
        <v>26</v>
      </c>
      <c r="V29" s="357" t="s">
        <v>564</v>
      </c>
      <c r="W29" t="s">
        <v>714</v>
      </c>
      <c r="X29" s="106"/>
      <c r="Z29" s="108">
        <v>26</v>
      </c>
      <c r="AA29" s="257" t="s">
        <v>589</v>
      </c>
      <c r="AB29" t="s">
        <v>627</v>
      </c>
      <c r="AC29" s="106"/>
      <c r="AE29" s="108">
        <v>26</v>
      </c>
      <c r="AF29" s="257"/>
      <c r="AG29" s="250"/>
      <c r="AH29" s="106"/>
      <c r="AJ29" s="108">
        <v>26</v>
      </c>
      <c r="AK29" s="257"/>
      <c r="AL29" s="250"/>
      <c r="AM29" s="106"/>
      <c r="AO29" s="108">
        <v>26</v>
      </c>
      <c r="AP29" s="4"/>
      <c r="AQ29" s="4"/>
      <c r="AR29" s="4"/>
      <c r="AT29" s="108">
        <v>26</v>
      </c>
      <c r="AU29" s="4"/>
      <c r="AV29" s="4"/>
      <c r="AW29" s="4"/>
      <c r="AY29" s="108">
        <v>26</v>
      </c>
      <c r="AZ29" s="4"/>
      <c r="BA29" s="4"/>
      <c r="BB29" s="4"/>
      <c r="BD29" s="108">
        <v>26</v>
      </c>
      <c r="BE29" s="4"/>
      <c r="BF29" s="4"/>
      <c r="BG29" s="4"/>
      <c r="BI29" s="108">
        <v>26</v>
      </c>
      <c r="BJ29" s="4"/>
      <c r="BK29" s="4"/>
      <c r="BL29" s="4"/>
      <c r="BN29" s="108">
        <v>26</v>
      </c>
      <c r="BO29" s="4"/>
      <c r="BP29" s="4"/>
      <c r="BQ29" s="4"/>
      <c r="BS29" s="108">
        <v>26</v>
      </c>
      <c r="BT29" s="4"/>
      <c r="BU29" s="4"/>
      <c r="BV29" s="4"/>
      <c r="BX29" s="108">
        <v>26</v>
      </c>
      <c r="BY29" s="4"/>
      <c r="BZ29" s="4"/>
      <c r="CA29" s="4"/>
      <c r="CC29" s="108">
        <v>26</v>
      </c>
      <c r="CD29" s="4"/>
      <c r="CE29" s="4"/>
      <c r="CF29" s="4"/>
    </row>
    <row r="30" spans="1:84" x14ac:dyDescent="0.25">
      <c r="A30" s="249">
        <v>27</v>
      </c>
      <c r="B30" s="257" t="s">
        <v>350</v>
      </c>
      <c r="C30" t="s">
        <v>419</v>
      </c>
      <c r="D30" s="250"/>
      <c r="E30" s="246"/>
      <c r="F30" s="247">
        <v>27</v>
      </c>
      <c r="G30" s="254" t="s">
        <v>390</v>
      </c>
      <c r="H30" t="s">
        <v>457</v>
      </c>
      <c r="I30" s="250"/>
      <c r="K30" s="108">
        <v>27</v>
      </c>
      <c r="L30" s="254" t="s">
        <v>762</v>
      </c>
      <c r="M30" t="s">
        <v>483</v>
      </c>
      <c r="N30" s="254"/>
      <c r="P30" s="108">
        <v>27</v>
      </c>
      <c r="Q30" s="254" t="s">
        <v>513</v>
      </c>
      <c r="R30" s="260" t="s">
        <v>543</v>
      </c>
      <c r="S30" s="106"/>
      <c r="U30" s="108">
        <v>27</v>
      </c>
      <c r="V30" s="346" t="s">
        <v>732</v>
      </c>
      <c r="W30" t="s">
        <v>803</v>
      </c>
      <c r="X30" s="106"/>
      <c r="Z30" s="108">
        <v>27</v>
      </c>
      <c r="AA30" s="257" t="s">
        <v>590</v>
      </c>
      <c r="AB30" t="s">
        <v>628</v>
      </c>
      <c r="AC30" s="106"/>
      <c r="AE30" s="108">
        <v>27</v>
      </c>
      <c r="AF30" s="257"/>
      <c r="AG30" s="250"/>
      <c r="AH30" s="106"/>
      <c r="AJ30" s="108">
        <v>27</v>
      </c>
      <c r="AK30" s="257"/>
      <c r="AL30" s="250"/>
      <c r="AM30" s="106"/>
      <c r="AO30" s="108">
        <v>27</v>
      </c>
      <c r="AP30" s="4"/>
      <c r="AQ30" s="4"/>
      <c r="AR30" s="4"/>
      <c r="AT30" s="108">
        <v>27</v>
      </c>
      <c r="AU30" s="4"/>
      <c r="AV30" s="4"/>
      <c r="AW30" s="4"/>
      <c r="AY30" s="108">
        <v>27</v>
      </c>
      <c r="AZ30" s="4"/>
      <c r="BA30" s="4"/>
      <c r="BB30" s="4"/>
      <c r="BD30" s="108">
        <v>27</v>
      </c>
      <c r="BE30" s="4"/>
      <c r="BF30" s="4"/>
      <c r="BG30" s="4"/>
      <c r="BI30" s="108">
        <v>27</v>
      </c>
      <c r="BJ30" s="4"/>
      <c r="BK30" s="4"/>
      <c r="BL30" s="4"/>
      <c r="BN30" s="108">
        <v>27</v>
      </c>
      <c r="BO30" s="4"/>
      <c r="BP30" s="4"/>
      <c r="BQ30" s="4"/>
      <c r="BS30" s="108">
        <v>27</v>
      </c>
      <c r="BT30" s="4"/>
      <c r="BU30" s="4"/>
      <c r="BV30" s="4"/>
      <c r="BX30" s="108">
        <v>27</v>
      </c>
      <c r="BY30" s="4"/>
      <c r="BZ30" s="4"/>
      <c r="CA30" s="4"/>
      <c r="CC30" s="108">
        <v>27</v>
      </c>
      <c r="CD30" s="4"/>
      <c r="CE30" s="4"/>
      <c r="CF30" s="4"/>
    </row>
    <row r="31" spans="1:84" x14ac:dyDescent="0.25">
      <c r="A31" s="249">
        <v>28</v>
      </c>
      <c r="B31" s="257" t="s">
        <v>351</v>
      </c>
      <c r="C31" t="s">
        <v>420</v>
      </c>
      <c r="D31" s="250"/>
      <c r="E31" s="246"/>
      <c r="F31" s="247">
        <v>28</v>
      </c>
      <c r="G31" s="254" t="s">
        <v>391</v>
      </c>
      <c r="H31" t="s">
        <v>458</v>
      </c>
      <c r="I31" s="250"/>
      <c r="K31" s="108">
        <v>28</v>
      </c>
      <c r="L31" s="254" t="s">
        <v>763</v>
      </c>
      <c r="M31" t="s">
        <v>484</v>
      </c>
      <c r="N31" s="254"/>
      <c r="P31" s="108">
        <v>28</v>
      </c>
      <c r="Q31" s="254" t="s">
        <v>514</v>
      </c>
      <c r="R31" s="260" t="s">
        <v>544</v>
      </c>
      <c r="S31" s="106"/>
      <c r="U31" s="108">
        <v>28</v>
      </c>
      <c r="V31" s="357" t="s">
        <v>267</v>
      </c>
      <c r="W31" t="s">
        <v>715</v>
      </c>
      <c r="X31" s="106"/>
      <c r="Z31" s="108">
        <v>28</v>
      </c>
      <c r="AA31" s="257" t="s">
        <v>591</v>
      </c>
      <c r="AB31" t="s">
        <v>629</v>
      </c>
      <c r="AC31" s="106"/>
      <c r="AE31" s="108">
        <v>28</v>
      </c>
      <c r="AF31" s="257"/>
      <c r="AG31" s="250"/>
      <c r="AH31" s="106"/>
      <c r="AJ31" s="108">
        <v>28</v>
      </c>
      <c r="AK31" s="257"/>
      <c r="AL31" s="250"/>
      <c r="AM31" s="106"/>
      <c r="AO31" s="108">
        <v>28</v>
      </c>
      <c r="AP31" s="4"/>
      <c r="AQ31" s="4"/>
      <c r="AR31" s="4"/>
      <c r="AT31" s="108">
        <v>28</v>
      </c>
      <c r="AU31" s="4"/>
      <c r="AV31" s="4"/>
      <c r="AW31" s="4"/>
      <c r="AY31" s="108">
        <v>28</v>
      </c>
      <c r="AZ31" s="4"/>
      <c r="BA31" s="4"/>
      <c r="BB31" s="4"/>
      <c r="BD31" s="108">
        <v>28</v>
      </c>
      <c r="BE31" s="4"/>
      <c r="BF31" s="4"/>
      <c r="BG31" s="4"/>
      <c r="BI31" s="108">
        <v>28</v>
      </c>
      <c r="BJ31" s="4"/>
      <c r="BK31" s="4"/>
      <c r="BL31" s="4"/>
      <c r="BN31" s="108">
        <v>28</v>
      </c>
      <c r="BO31" s="4"/>
      <c r="BP31" s="4"/>
      <c r="BQ31" s="4"/>
      <c r="BS31" s="108">
        <v>28</v>
      </c>
      <c r="BT31" s="4"/>
      <c r="BU31" s="4"/>
      <c r="BV31" s="4"/>
      <c r="BX31" s="108">
        <v>28</v>
      </c>
      <c r="BY31" s="4"/>
      <c r="BZ31" s="4"/>
      <c r="CA31" s="4"/>
      <c r="CC31" s="108">
        <v>28</v>
      </c>
      <c r="CD31" s="4"/>
      <c r="CE31" s="4"/>
      <c r="CF31" s="4"/>
    </row>
    <row r="32" spans="1:84" x14ac:dyDescent="0.25">
      <c r="A32" s="249">
        <v>29</v>
      </c>
      <c r="B32" s="257" t="s">
        <v>352</v>
      </c>
      <c r="C32" t="s">
        <v>421</v>
      </c>
      <c r="D32" s="250"/>
      <c r="E32" s="246"/>
      <c r="F32" s="251">
        <v>29</v>
      </c>
      <c r="G32" s="254" t="s">
        <v>392</v>
      </c>
      <c r="H32" t="s">
        <v>459</v>
      </c>
      <c r="I32" s="250"/>
      <c r="K32" s="108">
        <v>29</v>
      </c>
      <c r="L32" s="254" t="s">
        <v>764</v>
      </c>
      <c r="M32" t="s">
        <v>485</v>
      </c>
      <c r="N32" s="254"/>
      <c r="P32" s="108">
        <v>29</v>
      </c>
      <c r="Q32" s="254" t="s">
        <v>515</v>
      </c>
      <c r="R32" s="260" t="s">
        <v>545</v>
      </c>
      <c r="S32" s="106"/>
      <c r="U32" s="108">
        <v>29</v>
      </c>
      <c r="V32" s="357" t="s">
        <v>275</v>
      </c>
      <c r="W32" t="s">
        <v>716</v>
      </c>
      <c r="X32" s="106"/>
      <c r="Z32" s="108">
        <v>29</v>
      </c>
      <c r="AA32" s="257" t="s">
        <v>592</v>
      </c>
      <c r="AB32" t="s">
        <v>630</v>
      </c>
      <c r="AC32" s="106"/>
      <c r="AE32" s="108">
        <v>29</v>
      </c>
      <c r="AF32" s="257"/>
      <c r="AG32" s="270"/>
      <c r="AH32" s="106"/>
      <c r="AJ32" s="108">
        <v>29</v>
      </c>
      <c r="AK32" s="257"/>
      <c r="AL32" s="250"/>
      <c r="AM32" s="106"/>
      <c r="AO32" s="108">
        <v>29</v>
      </c>
      <c r="AP32" s="4"/>
      <c r="AQ32" s="4"/>
      <c r="AR32" s="4"/>
      <c r="AT32" s="108">
        <v>29</v>
      </c>
      <c r="AU32" s="4"/>
      <c r="AV32" s="4"/>
      <c r="AW32" s="4"/>
      <c r="AY32" s="108">
        <v>29</v>
      </c>
      <c r="AZ32" s="4"/>
      <c r="BA32" s="4"/>
      <c r="BB32" s="4"/>
      <c r="BD32" s="108">
        <v>29</v>
      </c>
      <c r="BE32" s="4"/>
      <c r="BF32" s="4"/>
      <c r="BG32" s="4"/>
      <c r="BI32" s="108">
        <v>29</v>
      </c>
      <c r="BJ32" s="4"/>
      <c r="BK32" s="4"/>
      <c r="BL32" s="4"/>
      <c r="BN32" s="108">
        <v>29</v>
      </c>
      <c r="BO32" s="4"/>
      <c r="BP32" s="4"/>
      <c r="BQ32" s="4"/>
      <c r="BS32" s="108">
        <v>29</v>
      </c>
      <c r="BT32" s="4"/>
      <c r="BU32" s="4"/>
      <c r="BV32" s="4"/>
      <c r="BX32" s="108">
        <v>29</v>
      </c>
      <c r="BY32" s="4"/>
      <c r="BZ32" s="4"/>
      <c r="CA32" s="4"/>
      <c r="CC32" s="108">
        <v>29</v>
      </c>
      <c r="CD32" s="4"/>
      <c r="CE32" s="4"/>
      <c r="CF32" s="4"/>
    </row>
    <row r="33" spans="1:84" x14ac:dyDescent="0.25">
      <c r="A33" s="249">
        <v>30</v>
      </c>
      <c r="B33" s="257" t="s">
        <v>353</v>
      </c>
      <c r="C33" t="s">
        <v>422</v>
      </c>
      <c r="D33" s="250"/>
      <c r="E33" s="246"/>
      <c r="F33" s="251">
        <v>30</v>
      </c>
      <c r="G33" s="255" t="s">
        <v>393</v>
      </c>
      <c r="H33" t="s">
        <v>460</v>
      </c>
      <c r="I33" s="256"/>
      <c r="K33" s="108">
        <v>30</v>
      </c>
      <c r="L33" s="254" t="s">
        <v>765</v>
      </c>
      <c r="M33" t="s">
        <v>486</v>
      </c>
      <c r="N33" s="254"/>
      <c r="P33" s="108">
        <v>30</v>
      </c>
      <c r="Q33" s="254" t="s">
        <v>516</v>
      </c>
      <c r="R33" s="260" t="s">
        <v>546</v>
      </c>
      <c r="S33" s="106"/>
      <c r="U33" s="108">
        <v>30</v>
      </c>
      <c r="V33" s="357" t="s">
        <v>565</v>
      </c>
      <c r="W33" t="s">
        <v>717</v>
      </c>
      <c r="X33" s="106"/>
      <c r="Z33" s="108">
        <v>30</v>
      </c>
      <c r="AA33" s="257" t="s">
        <v>593</v>
      </c>
      <c r="AB33" t="s">
        <v>631</v>
      </c>
      <c r="AC33" s="106"/>
      <c r="AE33" s="108">
        <v>30</v>
      </c>
      <c r="AF33" s="257"/>
      <c r="AG33" s="250"/>
      <c r="AH33" s="106"/>
      <c r="AJ33" s="108">
        <v>30</v>
      </c>
      <c r="AK33" s="257"/>
      <c r="AL33" s="250"/>
      <c r="AM33" s="106"/>
      <c r="AO33" s="108">
        <v>30</v>
      </c>
      <c r="AP33" s="4"/>
      <c r="AQ33" s="4"/>
      <c r="AR33" s="4"/>
      <c r="AT33" s="108">
        <v>30</v>
      </c>
      <c r="AU33" s="4"/>
      <c r="AV33" s="4"/>
      <c r="AW33" s="4"/>
      <c r="AY33" s="108">
        <v>30</v>
      </c>
      <c r="AZ33" s="4"/>
      <c r="BA33" s="4"/>
      <c r="BB33" s="4"/>
      <c r="BD33" s="108">
        <v>30</v>
      </c>
      <c r="BE33" s="4"/>
      <c r="BF33" s="4"/>
      <c r="BG33" s="4"/>
      <c r="BI33" s="108">
        <v>30</v>
      </c>
      <c r="BJ33" s="4"/>
      <c r="BK33" s="4"/>
      <c r="BL33" s="4"/>
      <c r="BN33" s="108">
        <v>30</v>
      </c>
      <c r="BO33" s="4"/>
      <c r="BP33" s="4"/>
      <c r="BQ33" s="4"/>
      <c r="BS33" s="108">
        <v>30</v>
      </c>
      <c r="BT33" s="4"/>
      <c r="BU33" s="4"/>
      <c r="BV33" s="4"/>
      <c r="BX33" s="108">
        <v>30</v>
      </c>
      <c r="BY33" s="4"/>
      <c r="BZ33" s="4"/>
      <c r="CA33" s="4"/>
      <c r="CC33" s="108">
        <v>30</v>
      </c>
      <c r="CD33" s="4"/>
      <c r="CE33" s="4"/>
      <c r="CF33" s="4"/>
    </row>
    <row r="34" spans="1:84" x14ac:dyDescent="0.25">
      <c r="A34" s="249">
        <v>31</v>
      </c>
      <c r="B34" s="257" t="s">
        <v>354</v>
      </c>
      <c r="C34" t="s">
        <v>423</v>
      </c>
      <c r="D34" s="250"/>
      <c r="E34" s="246"/>
      <c r="F34" s="247">
        <v>31</v>
      </c>
      <c r="G34" s="254" t="s">
        <v>394</v>
      </c>
      <c r="H34" t="s">
        <v>461</v>
      </c>
      <c r="I34" s="250"/>
      <c r="K34" s="108">
        <v>31</v>
      </c>
      <c r="L34" s="254" t="s">
        <v>766</v>
      </c>
      <c r="M34" t="s">
        <v>487</v>
      </c>
      <c r="N34" s="254"/>
      <c r="P34" s="108">
        <v>31</v>
      </c>
      <c r="Q34" s="254" t="s">
        <v>517</v>
      </c>
      <c r="R34" s="260" t="s">
        <v>547</v>
      </c>
      <c r="S34" s="106"/>
      <c r="U34" s="108">
        <v>31</v>
      </c>
      <c r="V34" s="357" t="s">
        <v>278</v>
      </c>
      <c r="W34" t="s">
        <v>718</v>
      </c>
      <c r="X34" s="106"/>
      <c r="Z34" s="108">
        <v>31</v>
      </c>
      <c r="AA34" s="257" t="s">
        <v>594</v>
      </c>
      <c r="AB34" t="s">
        <v>632</v>
      </c>
      <c r="AC34" s="106"/>
      <c r="AE34" s="108">
        <v>31</v>
      </c>
      <c r="AF34" s="257"/>
      <c r="AG34" s="250"/>
      <c r="AH34" s="106"/>
      <c r="AJ34" s="108">
        <v>31</v>
      </c>
      <c r="AK34" s="257"/>
      <c r="AL34" s="250"/>
      <c r="AM34" s="106"/>
      <c r="AO34" s="108">
        <v>31</v>
      </c>
      <c r="AP34" s="4"/>
      <c r="AQ34" s="4"/>
      <c r="AR34" s="4"/>
      <c r="AT34" s="108">
        <v>31</v>
      </c>
      <c r="AU34" s="4"/>
      <c r="AV34" s="4"/>
      <c r="AW34" s="4"/>
      <c r="AY34" s="108">
        <v>31</v>
      </c>
      <c r="AZ34" s="4"/>
      <c r="BA34" s="4"/>
      <c r="BB34" s="4"/>
      <c r="BD34" s="108">
        <v>31</v>
      </c>
      <c r="BE34" s="4"/>
      <c r="BF34" s="4"/>
      <c r="BG34" s="4"/>
      <c r="BI34" s="108">
        <v>31</v>
      </c>
      <c r="BJ34" s="4"/>
      <c r="BK34" s="4"/>
      <c r="BL34" s="4"/>
      <c r="BN34" s="108">
        <v>31</v>
      </c>
      <c r="BO34" s="4"/>
      <c r="BP34" s="4"/>
      <c r="BQ34" s="4"/>
      <c r="BS34" s="108">
        <v>31</v>
      </c>
      <c r="BT34" s="4"/>
      <c r="BU34" s="4"/>
      <c r="BV34" s="4"/>
      <c r="BX34" s="108">
        <v>31</v>
      </c>
      <c r="BY34" s="4"/>
      <c r="BZ34" s="4"/>
      <c r="CA34" s="4"/>
      <c r="CC34" s="108">
        <v>31</v>
      </c>
      <c r="CD34" s="4"/>
      <c r="CE34" s="4"/>
      <c r="CF34" s="4"/>
    </row>
    <row r="35" spans="1:84" x14ac:dyDescent="0.25">
      <c r="A35" s="249">
        <v>32</v>
      </c>
      <c r="B35" s="257" t="s">
        <v>355</v>
      </c>
      <c r="C35" t="s">
        <v>424</v>
      </c>
      <c r="D35" s="250"/>
      <c r="E35" s="246"/>
      <c r="F35" s="247">
        <v>32</v>
      </c>
      <c r="G35" s="254" t="s">
        <v>395</v>
      </c>
      <c r="H35" t="s">
        <v>462</v>
      </c>
      <c r="I35" s="250"/>
      <c r="K35" s="108">
        <v>32</v>
      </c>
      <c r="L35" s="254" t="s">
        <v>767</v>
      </c>
      <c r="M35" t="s">
        <v>488</v>
      </c>
      <c r="N35" s="254"/>
      <c r="P35" s="108">
        <v>32</v>
      </c>
      <c r="Q35" s="254" t="s">
        <v>518</v>
      </c>
      <c r="R35" s="260" t="s">
        <v>548</v>
      </c>
      <c r="S35" s="106"/>
      <c r="U35" s="108">
        <v>32</v>
      </c>
      <c r="V35" s="357" t="s">
        <v>566</v>
      </c>
      <c r="W35" t="s">
        <v>719</v>
      </c>
      <c r="X35" s="106"/>
      <c r="Z35" s="108">
        <v>32</v>
      </c>
      <c r="AA35" s="257" t="s">
        <v>595</v>
      </c>
      <c r="AB35" t="s">
        <v>633</v>
      </c>
      <c r="AC35" s="106"/>
      <c r="AE35" s="108">
        <v>32</v>
      </c>
      <c r="AF35" s="257"/>
      <c r="AG35" s="250"/>
      <c r="AH35" s="106"/>
      <c r="AJ35" s="108">
        <v>32</v>
      </c>
      <c r="AK35" s="257"/>
      <c r="AL35" s="250"/>
      <c r="AM35" s="106"/>
      <c r="AO35" s="108">
        <v>32</v>
      </c>
      <c r="AP35" s="4"/>
      <c r="AQ35" s="4"/>
      <c r="AR35" s="4"/>
      <c r="AT35" s="108">
        <v>32</v>
      </c>
      <c r="AU35" s="4"/>
      <c r="AV35" s="4"/>
      <c r="AW35" s="4"/>
      <c r="AY35" s="108">
        <v>32</v>
      </c>
      <c r="AZ35" s="4"/>
      <c r="BA35" s="4"/>
      <c r="BB35" s="4"/>
      <c r="BD35" s="108">
        <v>32</v>
      </c>
      <c r="BE35" s="4"/>
      <c r="BF35" s="4"/>
      <c r="BG35" s="4"/>
      <c r="BI35" s="108">
        <v>32</v>
      </c>
      <c r="BJ35" s="4"/>
      <c r="BK35" s="4"/>
      <c r="BL35" s="4"/>
      <c r="BN35" s="108">
        <v>32</v>
      </c>
      <c r="BO35" s="4"/>
      <c r="BP35" s="4"/>
      <c r="BQ35" s="4"/>
      <c r="BS35" s="108">
        <v>32</v>
      </c>
      <c r="BT35" s="4"/>
      <c r="BU35" s="4"/>
      <c r="BV35" s="4"/>
      <c r="BX35" s="108">
        <v>32</v>
      </c>
      <c r="BY35" s="4"/>
      <c r="BZ35" s="4"/>
      <c r="CA35" s="4"/>
      <c r="CC35" s="108">
        <v>32</v>
      </c>
      <c r="CD35" s="4"/>
      <c r="CE35" s="4"/>
      <c r="CF35" s="4"/>
    </row>
    <row r="36" spans="1:84" x14ac:dyDescent="0.25">
      <c r="A36" s="361">
        <v>33</v>
      </c>
      <c r="B36" s="360" t="s">
        <v>829</v>
      </c>
      <c r="C36" s="359" t="s">
        <v>830</v>
      </c>
      <c r="D36" s="250"/>
      <c r="E36" s="246"/>
      <c r="F36" s="247">
        <v>33</v>
      </c>
      <c r="G36" s="254" t="s">
        <v>396</v>
      </c>
      <c r="H36" t="s">
        <v>463</v>
      </c>
      <c r="I36" s="250"/>
      <c r="K36" s="249">
        <v>33</v>
      </c>
      <c r="L36" s="255" t="s">
        <v>768</v>
      </c>
      <c r="M36" t="s">
        <v>489</v>
      </c>
      <c r="N36" s="255"/>
      <c r="P36" s="108">
        <v>33</v>
      </c>
      <c r="Q36" s="337" t="s">
        <v>799</v>
      </c>
      <c r="S36" s="106"/>
      <c r="U36" s="108">
        <v>33</v>
      </c>
      <c r="V36" s="357" t="s">
        <v>266</v>
      </c>
      <c r="W36" t="s">
        <v>720</v>
      </c>
      <c r="X36" s="106"/>
      <c r="Z36" s="108">
        <v>33</v>
      </c>
      <c r="AA36" s="257" t="s">
        <v>596</v>
      </c>
      <c r="AB36" t="s">
        <v>634</v>
      </c>
      <c r="AC36" s="106"/>
      <c r="AE36" s="108">
        <v>33</v>
      </c>
      <c r="AF36" s="257"/>
      <c r="AG36" s="250"/>
      <c r="AH36" s="106"/>
      <c r="AJ36" s="108">
        <v>33</v>
      </c>
      <c r="AK36" s="257"/>
      <c r="AL36" s="250"/>
      <c r="AM36" s="106"/>
      <c r="AO36" s="108">
        <v>33</v>
      </c>
      <c r="AP36" s="4"/>
      <c r="AQ36" s="4"/>
      <c r="AR36" s="4"/>
      <c r="AT36" s="108">
        <v>33</v>
      </c>
      <c r="AU36" s="4"/>
      <c r="AV36" s="4"/>
      <c r="AW36" s="4"/>
      <c r="AY36" s="108">
        <v>33</v>
      </c>
      <c r="AZ36" s="4"/>
      <c r="BA36" s="4"/>
      <c r="BB36" s="4"/>
      <c r="BD36" s="108">
        <v>33</v>
      </c>
      <c r="BE36" s="4"/>
      <c r="BF36" s="4"/>
      <c r="BG36" s="4"/>
      <c r="BI36" s="108">
        <v>33</v>
      </c>
      <c r="BJ36" s="4"/>
      <c r="BK36" s="4"/>
      <c r="BL36" s="4"/>
      <c r="BN36" s="108">
        <v>33</v>
      </c>
      <c r="BO36" s="4"/>
      <c r="BP36" s="4"/>
      <c r="BQ36" s="4"/>
      <c r="BS36" s="108">
        <v>33</v>
      </c>
      <c r="BT36" s="4"/>
      <c r="BU36" s="4"/>
      <c r="BV36" s="4"/>
      <c r="BX36" s="108">
        <v>33</v>
      </c>
      <c r="BY36" s="4"/>
      <c r="BZ36" s="4"/>
      <c r="CA36" s="4"/>
      <c r="CC36" s="108">
        <v>33</v>
      </c>
      <c r="CD36" s="4"/>
      <c r="CE36" s="4"/>
      <c r="CF36" s="4"/>
    </row>
    <row r="37" spans="1:84" x14ac:dyDescent="0.25">
      <c r="A37" s="249">
        <v>34</v>
      </c>
      <c r="B37" s="257" t="s">
        <v>356</v>
      </c>
      <c r="C37" t="s">
        <v>425</v>
      </c>
      <c r="D37" s="250"/>
      <c r="E37" s="246"/>
      <c r="F37" s="247">
        <v>34</v>
      </c>
      <c r="G37" s="254" t="s">
        <v>781</v>
      </c>
      <c r="H37" s="250"/>
      <c r="I37" s="250"/>
      <c r="K37" s="249">
        <v>34</v>
      </c>
      <c r="L37" s="254" t="s">
        <v>769</v>
      </c>
      <c r="M37" t="s">
        <v>247</v>
      </c>
      <c r="N37" s="254"/>
      <c r="P37" s="108">
        <v>34</v>
      </c>
      <c r="Q37" s="337" t="s">
        <v>645</v>
      </c>
      <c r="S37" s="106"/>
      <c r="U37" s="108">
        <v>34</v>
      </c>
      <c r="V37" s="357" t="s">
        <v>242</v>
      </c>
      <c r="W37" t="s">
        <v>721</v>
      </c>
      <c r="X37" s="4"/>
      <c r="Z37" s="108">
        <v>34</v>
      </c>
      <c r="AA37" s="257" t="s">
        <v>597</v>
      </c>
      <c r="AB37" t="s">
        <v>635</v>
      </c>
      <c r="AC37" s="106"/>
      <c r="AE37" s="108">
        <v>34</v>
      </c>
      <c r="AF37" s="257"/>
      <c r="AG37" s="250"/>
      <c r="AH37" s="106"/>
      <c r="AJ37" s="108">
        <v>34</v>
      </c>
      <c r="AK37" s="257"/>
      <c r="AL37" s="250"/>
      <c r="AM37" s="106"/>
      <c r="AO37" s="108">
        <v>34</v>
      </c>
      <c r="AP37" s="4"/>
      <c r="AQ37" s="4"/>
      <c r="AR37" s="4"/>
      <c r="AT37" s="108">
        <v>34</v>
      </c>
      <c r="AU37" s="4"/>
      <c r="AV37" s="4"/>
      <c r="AW37" s="4"/>
      <c r="AY37" s="108">
        <v>34</v>
      </c>
      <c r="AZ37" s="4"/>
      <c r="BA37" s="4"/>
      <c r="BB37" s="4"/>
      <c r="BD37" s="108">
        <v>34</v>
      </c>
      <c r="BE37" s="4"/>
      <c r="BF37" s="4"/>
      <c r="BG37" s="4"/>
      <c r="BI37" s="108">
        <v>34</v>
      </c>
      <c r="BJ37" s="4"/>
      <c r="BK37" s="4"/>
      <c r="BL37" s="4"/>
      <c r="BN37" s="108">
        <v>34</v>
      </c>
      <c r="BO37" s="4"/>
      <c r="BP37" s="4"/>
      <c r="BQ37" s="4"/>
      <c r="BS37" s="108">
        <v>34</v>
      </c>
      <c r="BT37" s="4"/>
      <c r="BU37" s="4"/>
      <c r="BV37" s="4"/>
      <c r="BX37" s="108">
        <v>34</v>
      </c>
      <c r="BY37" s="4"/>
      <c r="BZ37" s="4"/>
      <c r="CA37" s="4"/>
      <c r="CC37" s="108">
        <v>34</v>
      </c>
      <c r="CD37" s="4"/>
      <c r="CE37" s="4"/>
      <c r="CF37" s="4"/>
    </row>
    <row r="38" spans="1:84" x14ac:dyDescent="0.25">
      <c r="A38" s="249">
        <v>35</v>
      </c>
      <c r="B38" s="257" t="s">
        <v>357</v>
      </c>
      <c r="C38" t="s">
        <v>426</v>
      </c>
      <c r="D38" s="250"/>
      <c r="E38" s="246"/>
      <c r="F38" s="251">
        <v>35</v>
      </c>
      <c r="G38" s="255"/>
      <c r="H38" s="256"/>
      <c r="I38" s="256"/>
      <c r="J38" s="113"/>
      <c r="K38" s="249">
        <v>35</v>
      </c>
      <c r="L38" s="254"/>
      <c r="M38" s="254"/>
      <c r="N38" s="254"/>
      <c r="O38" s="113"/>
      <c r="P38" s="249">
        <v>35</v>
      </c>
      <c r="S38" s="250"/>
      <c r="T38" s="113"/>
      <c r="U38" s="108">
        <v>35</v>
      </c>
      <c r="V38" s="357" t="s">
        <v>276</v>
      </c>
      <c r="W38" t="s">
        <v>722</v>
      </c>
      <c r="X38" s="4"/>
      <c r="Y38" s="113"/>
      <c r="Z38" s="249">
        <v>35</v>
      </c>
      <c r="AA38" s="257" t="s">
        <v>598</v>
      </c>
      <c r="AB38" t="s">
        <v>636</v>
      </c>
      <c r="AC38" s="250"/>
      <c r="AD38" s="113"/>
      <c r="AE38" s="108">
        <v>35</v>
      </c>
      <c r="AF38" s="257"/>
      <c r="AG38" s="250"/>
      <c r="AH38" s="250"/>
      <c r="AI38" s="113"/>
      <c r="AJ38" s="178">
        <v>35</v>
      </c>
      <c r="AK38" s="4"/>
      <c r="AL38" s="106"/>
      <c r="AM38" s="106"/>
      <c r="AN38" s="113"/>
      <c r="AO38" s="108">
        <v>35</v>
      </c>
      <c r="AP38" s="4"/>
      <c r="AQ38" s="4"/>
      <c r="AR38" s="4"/>
      <c r="AS38" s="113"/>
      <c r="AT38" s="108">
        <v>35</v>
      </c>
      <c r="AU38" s="4"/>
      <c r="AV38" s="4"/>
      <c r="AW38" s="4"/>
      <c r="AX38" s="113"/>
      <c r="AY38" s="108">
        <v>35</v>
      </c>
      <c r="AZ38" s="4"/>
      <c r="BA38" s="4"/>
      <c r="BB38" s="4"/>
      <c r="BC38" s="113"/>
      <c r="BD38" s="108">
        <v>35</v>
      </c>
      <c r="BE38" s="4"/>
      <c r="BF38" s="4"/>
      <c r="BG38" s="4"/>
      <c r="BI38" s="108">
        <v>35</v>
      </c>
      <c r="BJ38" s="4"/>
      <c r="BK38" s="4"/>
      <c r="BL38" s="4"/>
      <c r="BN38" s="108">
        <v>35</v>
      </c>
      <c r="BO38" s="4"/>
      <c r="BP38" s="4"/>
      <c r="BQ38" s="4"/>
      <c r="BS38" s="108">
        <v>35</v>
      </c>
      <c r="BT38" s="4"/>
      <c r="BU38" s="4"/>
      <c r="BV38" s="4"/>
      <c r="BX38" s="108">
        <v>35</v>
      </c>
      <c r="BY38" s="4"/>
      <c r="BZ38" s="4"/>
      <c r="CA38" s="4"/>
      <c r="CC38" s="108">
        <v>35</v>
      </c>
      <c r="CD38" s="4"/>
      <c r="CE38" s="4"/>
      <c r="CF38" s="4"/>
    </row>
    <row r="39" spans="1:84" x14ac:dyDescent="0.25">
      <c r="A39" s="249">
        <v>36</v>
      </c>
      <c r="B39" s="257" t="s">
        <v>358</v>
      </c>
      <c r="C39" t="s">
        <v>427</v>
      </c>
      <c r="F39" s="247">
        <v>36</v>
      </c>
      <c r="G39" s="254"/>
      <c r="H39" s="250"/>
      <c r="I39" s="250"/>
      <c r="K39" s="112"/>
      <c r="L39" s="260"/>
      <c r="M39" s="260"/>
      <c r="N39" s="260"/>
      <c r="P39" s="249">
        <v>36</v>
      </c>
      <c r="R39" s="260"/>
      <c r="S39" s="250"/>
      <c r="U39" s="112">
        <v>36</v>
      </c>
      <c r="V39" s="357" t="s">
        <v>270</v>
      </c>
      <c r="W39" t="s">
        <v>723</v>
      </c>
      <c r="Z39" s="249">
        <v>36</v>
      </c>
      <c r="AA39" s="257" t="s">
        <v>599</v>
      </c>
      <c r="AB39" t="s">
        <v>637</v>
      </c>
      <c r="AC39" s="250"/>
      <c r="AE39" s="249">
        <v>36</v>
      </c>
      <c r="AF39" s="257"/>
      <c r="AG39" s="250"/>
      <c r="AH39" s="250"/>
      <c r="AJ39" s="108">
        <v>36</v>
      </c>
      <c r="AK39" s="4"/>
      <c r="AL39" s="106"/>
      <c r="AM39" s="106"/>
      <c r="AO39" s="112"/>
      <c r="AT39" s="112"/>
      <c r="AY39" s="112"/>
      <c r="BD39" s="112"/>
    </row>
    <row r="40" spans="1:84" ht="15" customHeight="1" x14ac:dyDescent="0.35">
      <c r="A40" s="249">
        <v>37</v>
      </c>
      <c r="B40" s="257" t="s">
        <v>359</v>
      </c>
      <c r="C40" t="s">
        <v>428</v>
      </c>
      <c r="F40" s="247">
        <v>37</v>
      </c>
      <c r="G40" s="255"/>
      <c r="H40" s="256"/>
      <c r="I40" s="256"/>
      <c r="J40" s="157"/>
      <c r="K40" s="112"/>
      <c r="L40" s="261"/>
      <c r="M40" s="261"/>
      <c r="N40" s="261"/>
      <c r="O40" s="115"/>
      <c r="P40" s="112"/>
      <c r="S40" s="172"/>
      <c r="T40" s="157"/>
      <c r="U40" s="157"/>
      <c r="V40" s="370" t="s">
        <v>731</v>
      </c>
      <c r="X40" s="114"/>
      <c r="Y40" s="115"/>
      <c r="Z40" s="249">
        <v>37</v>
      </c>
      <c r="AA40" s="370" t="s">
        <v>876</v>
      </c>
      <c r="AC40" s="250"/>
      <c r="AD40" s="271"/>
      <c r="AE40" s="249">
        <v>37</v>
      </c>
      <c r="AF40" s="257"/>
      <c r="AG40" s="250"/>
      <c r="AH40" s="250"/>
      <c r="AI40" s="115"/>
      <c r="AJ40" s="108">
        <v>37</v>
      </c>
      <c r="AK40" s="4"/>
      <c r="AL40" s="106"/>
      <c r="AM40" s="106"/>
      <c r="AN40" s="157"/>
      <c r="AO40" s="157"/>
      <c r="AP40" s="157"/>
      <c r="AQ40" s="157"/>
      <c r="AR40" s="114"/>
      <c r="AS40" s="115"/>
      <c r="AT40" s="383" t="s">
        <v>147</v>
      </c>
      <c r="AU40" s="383"/>
      <c r="AV40" s="383"/>
      <c r="AW40" s="383"/>
      <c r="AX40" s="383"/>
      <c r="AY40" s="383"/>
      <c r="AZ40" s="383"/>
      <c r="BA40" s="383"/>
      <c r="BB40" s="114"/>
      <c r="BC40" s="115"/>
      <c r="BD40" s="115"/>
      <c r="BE40" s="115"/>
      <c r="BF40" s="116"/>
      <c r="BG40" s="118"/>
    </row>
    <row r="41" spans="1:84" ht="15.75" customHeight="1" thickBot="1" x14ac:dyDescent="0.4">
      <c r="A41" s="249">
        <v>38</v>
      </c>
      <c r="B41" s="257" t="s">
        <v>360</v>
      </c>
      <c r="C41" t="s">
        <v>429</v>
      </c>
      <c r="F41" s="247">
        <v>38</v>
      </c>
      <c r="G41" s="254"/>
      <c r="H41" s="250"/>
      <c r="I41" s="250"/>
      <c r="J41" s="158"/>
      <c r="K41" s="112"/>
      <c r="L41" s="261"/>
      <c r="M41" s="261"/>
      <c r="N41" s="261"/>
      <c r="O41" s="109"/>
      <c r="P41" s="112"/>
      <c r="S41" s="172"/>
      <c r="T41" s="158"/>
      <c r="U41" s="158"/>
      <c r="V41" s="357" t="s">
        <v>567</v>
      </c>
      <c r="W41" t="s">
        <v>724</v>
      </c>
      <c r="X41" s="111"/>
      <c r="Y41" s="109"/>
      <c r="Z41" s="249">
        <v>38</v>
      </c>
      <c r="AA41" s="257" t="s">
        <v>600</v>
      </c>
      <c r="AB41" t="s">
        <v>638</v>
      </c>
      <c r="AC41" s="250"/>
      <c r="AD41" s="274"/>
      <c r="AE41" s="249">
        <v>38</v>
      </c>
      <c r="AF41" s="257"/>
      <c r="AG41" s="250"/>
      <c r="AH41" s="250"/>
      <c r="AI41" s="118"/>
      <c r="AJ41" s="272">
        <v>38</v>
      </c>
      <c r="AK41" s="208"/>
      <c r="AL41" s="273"/>
      <c r="AM41" s="273"/>
      <c r="AN41" s="158"/>
      <c r="AO41" s="158"/>
      <c r="AP41" s="158"/>
      <c r="AQ41" s="158"/>
      <c r="AR41" s="111"/>
      <c r="AS41" s="109"/>
      <c r="AT41" s="384"/>
      <c r="AU41" s="384"/>
      <c r="AV41" s="384"/>
      <c r="AW41" s="384"/>
      <c r="AX41" s="384"/>
      <c r="AY41" s="384"/>
      <c r="AZ41" s="384"/>
      <c r="BA41" s="384"/>
      <c r="BB41" s="111"/>
      <c r="BC41" s="109"/>
      <c r="BD41" s="109"/>
      <c r="BE41" s="109"/>
      <c r="BF41" s="110"/>
      <c r="BG41" s="118"/>
    </row>
    <row r="42" spans="1:84" ht="18.95" customHeight="1" x14ac:dyDescent="0.25">
      <c r="A42" s="361">
        <v>39</v>
      </c>
      <c r="B42" s="360" t="s">
        <v>831</v>
      </c>
      <c r="C42" s="359" t="s">
        <v>832</v>
      </c>
      <c r="F42" s="251">
        <v>39</v>
      </c>
      <c r="G42" s="254"/>
      <c r="H42" s="250"/>
      <c r="I42" s="250"/>
      <c r="P42" s="112"/>
      <c r="S42" s="172"/>
      <c r="V42" s="370" t="s">
        <v>861</v>
      </c>
      <c r="Z42" s="249">
        <v>39</v>
      </c>
      <c r="AA42" s="257" t="s">
        <v>601</v>
      </c>
      <c r="AB42" t="s">
        <v>639</v>
      </c>
      <c r="AC42" s="250"/>
      <c r="AE42" s="112"/>
      <c r="AH42" s="172"/>
      <c r="AJ42" s="112"/>
      <c r="AL42" s="172"/>
      <c r="AM42" s="172"/>
    </row>
    <row r="43" spans="1:84" ht="21" customHeight="1" x14ac:dyDescent="0.25">
      <c r="A43" s="361">
        <v>40</v>
      </c>
      <c r="B43" s="360" t="s">
        <v>833</v>
      </c>
      <c r="C43" s="359" t="s">
        <v>834</v>
      </c>
      <c r="F43" s="251">
        <v>40</v>
      </c>
      <c r="G43" s="255"/>
      <c r="H43" s="256"/>
      <c r="I43" s="256"/>
      <c r="V43" t="s">
        <v>268</v>
      </c>
      <c r="W43" t="s">
        <v>725</v>
      </c>
      <c r="AA43" s="257" t="s">
        <v>602</v>
      </c>
      <c r="AB43" t="s">
        <v>640</v>
      </c>
      <c r="AE43" s="112"/>
      <c r="AH43" s="172"/>
      <c r="AJ43" s="112"/>
      <c r="AL43" s="172"/>
      <c r="AM43" s="172"/>
    </row>
    <row r="44" spans="1:84" x14ac:dyDescent="0.25">
      <c r="A44" s="249">
        <v>41</v>
      </c>
      <c r="B44" s="257" t="s">
        <v>361</v>
      </c>
      <c r="C44" t="s">
        <v>430</v>
      </c>
      <c r="F44" s="251">
        <v>41</v>
      </c>
      <c r="G44" s="255"/>
      <c r="H44" s="256"/>
      <c r="I44" s="256"/>
      <c r="AA44" s="257" t="s">
        <v>603</v>
      </c>
      <c r="AB44" t="s">
        <v>641</v>
      </c>
      <c r="AE44" s="112"/>
      <c r="AH44" s="172"/>
      <c r="AJ44" s="112"/>
      <c r="AL44" s="172"/>
      <c r="AM44" s="172"/>
    </row>
    <row r="45" spans="1:84" x14ac:dyDescent="0.25">
      <c r="A45" s="249">
        <v>42</v>
      </c>
      <c r="B45" s="257" t="s">
        <v>362</v>
      </c>
      <c r="C45" t="s">
        <v>431</v>
      </c>
      <c r="F45" s="281">
        <v>42</v>
      </c>
      <c r="G45" s="282"/>
      <c r="H45" s="276"/>
      <c r="I45" s="276"/>
      <c r="AE45" s="112"/>
      <c r="AH45" s="172"/>
      <c r="AJ45" s="112"/>
      <c r="AL45" s="172"/>
      <c r="AM45" s="172"/>
    </row>
    <row r="46" spans="1:84" x14ac:dyDescent="0.25">
      <c r="A46" s="112">
        <v>43</v>
      </c>
      <c r="B46" t="s">
        <v>363</v>
      </c>
      <c r="C46" t="s">
        <v>432</v>
      </c>
      <c r="F46" s="281">
        <v>43</v>
      </c>
      <c r="G46" s="282"/>
      <c r="H46" s="276"/>
      <c r="I46" s="276"/>
      <c r="AE46" s="112"/>
      <c r="AH46" s="172"/>
      <c r="AL46" s="172"/>
      <c r="AM46" s="172"/>
    </row>
    <row r="47" spans="1:84" x14ac:dyDescent="0.25">
      <c r="A47" s="332">
        <v>44</v>
      </c>
      <c r="B47" t="s">
        <v>364</v>
      </c>
      <c r="C47" t="s">
        <v>433</v>
      </c>
      <c r="F47" s="281">
        <v>44</v>
      </c>
      <c r="G47" s="282"/>
      <c r="H47" s="276"/>
      <c r="I47" s="276"/>
      <c r="AE47" s="112"/>
      <c r="AH47" s="172"/>
      <c r="AL47" s="172"/>
      <c r="AM47" s="172"/>
    </row>
    <row r="48" spans="1:84" x14ac:dyDescent="0.25">
      <c r="A48" s="332">
        <v>45</v>
      </c>
      <c r="B48" t="s">
        <v>365</v>
      </c>
      <c r="C48" t="s">
        <v>434</v>
      </c>
      <c r="F48" s="281">
        <v>45</v>
      </c>
      <c r="G48" s="282"/>
      <c r="H48" s="276"/>
      <c r="I48" s="276"/>
      <c r="AE48" s="112"/>
      <c r="AL48" s="172"/>
      <c r="AM48" s="172"/>
    </row>
    <row r="49" spans="6:39" x14ac:dyDescent="0.25">
      <c r="F49" s="281">
        <v>46</v>
      </c>
      <c r="G49" s="282"/>
      <c r="H49" s="276"/>
      <c r="I49" s="276"/>
      <c r="AE49" s="112"/>
      <c r="AL49" s="172"/>
      <c r="AM49" s="172"/>
    </row>
    <row r="52" spans="6:39" x14ac:dyDescent="0.25">
      <c r="Q52" s="254" t="s">
        <v>518</v>
      </c>
    </row>
  </sheetData>
  <sortState ref="AK4:AM38">
    <sortCondition ref="AK4:AK38"/>
  </sortState>
  <mergeCells count="18">
    <mergeCell ref="A2:B2"/>
    <mergeCell ref="F2:G2"/>
    <mergeCell ref="K2:L2"/>
    <mergeCell ref="P2:Q2"/>
    <mergeCell ref="U2:V2"/>
    <mergeCell ref="Z2:AA2"/>
    <mergeCell ref="AE2:AF2"/>
    <mergeCell ref="AJ2:AK2"/>
    <mergeCell ref="AO2:AP2"/>
    <mergeCell ref="AT2:AU2"/>
    <mergeCell ref="BX2:BY2"/>
    <mergeCell ref="CC2:CD2"/>
    <mergeCell ref="AT40:BA41"/>
    <mergeCell ref="BD2:BE2"/>
    <mergeCell ref="AY2:AZ2"/>
    <mergeCell ref="BS2:BT2"/>
    <mergeCell ref="BI2:BJ2"/>
    <mergeCell ref="BN2:BO2"/>
  </mergeCells>
  <phoneticPr fontId="47" type="noConversion"/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6" id="{3B8395EA-D050-4663-A718-A36917834176}">
            <xm:f>('Datos Generales'!$G$1=2)</xm:f>
            <x14:dxf>
              <font>
                <color theme="0"/>
              </font>
              <border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E2:E38</xm:sqref>
        </x14:conditionalFormatting>
        <x14:conditionalFormatting xmlns:xm="http://schemas.microsoft.com/office/excel/2006/main">
          <x14:cfRule type="expression" priority="19" id="{8DAFA2EF-5698-43A0-A004-95BE89FC5F0D}">
            <xm:f>('Datos Generales'!$G$1=1)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F2:H3 J2:M3 O2:R3 AD2:AG3 AI2:AL3 T2:W3 AN2:AQ38 AX2:BA38 BC2:BF38 AD4:AE17 J4:K39 O4:P39 AI4:AJ39 AG7 AL9 AG13 AL13 AG15 AL16 AD18:AF18 AD19:AG19 AL19:AL20 AD20:AE38 AG22 AL22 AG26 AL27 AG29 AL31 AL34:AL35 AH38:AH39 S39:U39 AM39:BG39 AM40 K40:K41 AE40:AH41 P40:P42 AJ40:AJ45 AH42:AH47 AE42:AE49 AS2:AV38 X39:Y39 T4:U38 S40:S42 V30 V4 Z39:Z42 AC39:AE39 AC40:AC42 Y2:AB18 AB20:AB23 Y19:Z38 AA19:AA44 AB25:AB39 AB41:AB44</xm:sqref>
        </x14:conditionalFormatting>
        <x14:conditionalFormatting xmlns:xm="http://schemas.microsoft.com/office/excel/2006/main">
          <x14:cfRule type="expression" priority="15" id="{4AC40F9F-FB59-4DB6-921B-CC337DB38F09}">
            <xm:f>('Datos Generales'!$G$1=1)</xm:f>
            <x14:dxf>
              <font>
                <color theme="0"/>
              </font>
              <border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I2:I3 N2:N3 AH2:AH36 S2:S37 X2:X37 AC2:AC37 AM2:AM37 AR2:AR37 AW2:AW37 BB2:BB37</xm:sqref>
        </x14:conditionalFormatting>
        <x14:conditionalFormatting xmlns:xm="http://schemas.microsoft.com/office/excel/2006/main">
          <x14:cfRule type="expression" priority="18" id="{60279580-6FE0-450B-B8F4-A88527E0AD65}">
            <xm:f>('Datos Generales'!$G$1=2)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J40:J41 O40:O41 T40:U41 AD40:AD41 AI40:AI41 AN40:BG41 X40:Y41</xm:sqref>
        </x14:conditionalFormatting>
        <x14:conditionalFormatting xmlns:xm="http://schemas.microsoft.com/office/excel/2006/main">
          <x14:cfRule type="expression" priority="12" id="{09F7576A-5BB6-4D00-9CF5-4B96851B4F20}">
            <xm:f>('Datos Generales'!$G$1=1)</xm:f>
            <x14:dxf>
              <font>
                <color theme="0"/>
              </font>
              <border>
                <top/>
                <bottom/>
                <vertical/>
                <horizontal/>
              </border>
            </x14:dxf>
          </x14:cfRule>
          <xm:sqref>BG2:BG38 BL2:BL38 BQ2:BQ38</xm:sqref>
        </x14:conditionalFormatting>
        <x14:conditionalFormatting xmlns:xm="http://schemas.microsoft.com/office/excel/2006/main">
          <x14:cfRule type="expression" priority="14" id="{3B90C0A3-1278-4A7C-951A-49E644E3D76C}">
            <xm:f>('Datos Generales'!$G$1=1)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BI2:BK38</xm:sqref>
        </x14:conditionalFormatting>
        <x14:conditionalFormatting xmlns:xm="http://schemas.microsoft.com/office/excel/2006/main">
          <x14:cfRule type="expression" priority="11" id="{76527E50-9317-4FFF-9B0B-631F70589457}">
            <xm:f>('Datos Generales'!$G$1=1)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BN2:BP38</xm:sqref>
        </x14:conditionalFormatting>
        <x14:conditionalFormatting xmlns:xm="http://schemas.microsoft.com/office/excel/2006/main">
          <x14:cfRule type="expression" priority="9" id="{4CC54059-F800-4D68-AC28-756E45AD2F09}">
            <xm:f>('Datos Generales'!$G$1=1)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BS2:BU38</xm:sqref>
        </x14:conditionalFormatting>
        <x14:conditionalFormatting xmlns:xm="http://schemas.microsoft.com/office/excel/2006/main">
          <x14:cfRule type="expression" priority="10" id="{C8A9441B-CBD3-4BA8-A6C9-67AB2E1C46AA}">
            <xm:f>('Datos Generales'!$G$1=1)</xm:f>
            <x14:dxf>
              <font>
                <color theme="0"/>
              </font>
              <border>
                <top/>
                <bottom/>
                <vertical/>
                <horizontal/>
              </border>
            </x14:dxf>
          </x14:cfRule>
          <xm:sqref>BV2:BV38</xm:sqref>
        </x14:conditionalFormatting>
        <x14:conditionalFormatting xmlns:xm="http://schemas.microsoft.com/office/excel/2006/main">
          <x14:cfRule type="expression" priority="7" id="{8D98AFA3-45B1-4E3D-8DC8-A2028DA1906D}">
            <xm:f>('Datos Generales'!$G$1=1)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BX2:BZ38</xm:sqref>
        </x14:conditionalFormatting>
        <x14:conditionalFormatting xmlns:xm="http://schemas.microsoft.com/office/excel/2006/main">
          <x14:cfRule type="expression" priority="8" id="{B56C44CF-71F8-4F6B-9399-60A77509631B}">
            <xm:f>('Datos Generales'!$G$1=1)</xm:f>
            <x14:dxf>
              <font>
                <color theme="0"/>
              </font>
              <border>
                <top/>
                <bottom/>
                <vertical/>
                <horizontal/>
              </border>
            </x14:dxf>
          </x14:cfRule>
          <xm:sqref>CA2:CA38</xm:sqref>
        </x14:conditionalFormatting>
        <x14:conditionalFormatting xmlns:xm="http://schemas.microsoft.com/office/excel/2006/main">
          <x14:cfRule type="expression" priority="5" id="{54C15726-BF4A-47BA-AAF8-84939E7BBF35}">
            <xm:f>('Datos Generales'!$G$1=1)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CC2:CE38</xm:sqref>
        </x14:conditionalFormatting>
        <x14:conditionalFormatting xmlns:xm="http://schemas.microsoft.com/office/excel/2006/main">
          <x14:cfRule type="expression" priority="6" id="{01794DEA-3601-4917-B97F-F19F2B943C8A}">
            <xm:f>('Datos Generales'!$G$1=1)</xm:f>
            <x14:dxf>
              <font>
                <color theme="0"/>
              </font>
              <border>
                <top/>
                <bottom/>
                <vertical/>
                <horizontal/>
              </border>
            </x14:dxf>
          </x14:cfRule>
          <xm:sqref>CF2:CF38</xm:sqref>
        </x14:conditionalFormatting>
        <x14:conditionalFormatting xmlns:xm="http://schemas.microsoft.com/office/excel/2006/main">
          <x14:cfRule type="expression" priority="4" id="{90BF06C1-4336-413F-9D06-54F008CA6898}">
            <xm:f>('Datos Generales'!#REF!=1)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V5:V29</xm:sqref>
        </x14:conditionalFormatting>
        <x14:conditionalFormatting xmlns:xm="http://schemas.microsoft.com/office/excel/2006/main">
          <x14:cfRule type="expression" priority="3" id="{4D90CC89-5EA5-4DA7-ACBB-EF346F2A57D6}">
            <xm:f>('Datos Generales'!#REF!=1)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V42 V31:V40</xm:sqref>
        </x14:conditionalFormatting>
        <x14:conditionalFormatting xmlns:xm="http://schemas.microsoft.com/office/excel/2006/main">
          <x14:cfRule type="expression" priority="2" id="{F3BEFF35-A9C9-41A0-8015-20EFBED06E1A}">
            <xm:f>('Datos Generales'!#REF!=1)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V41</xm:sqref>
        </x14:conditionalFormatting>
        <x14:conditionalFormatting xmlns:xm="http://schemas.microsoft.com/office/excel/2006/main">
          <x14:cfRule type="expression" priority="1" id="{84FAD127-9584-44F6-978F-C71CF344AA7D}">
            <xm:f>('Datos Generales'!#REF!=1)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V43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150"/>
  <sheetViews>
    <sheetView topLeftCell="A22" zoomScale="93" zoomScaleNormal="93" workbookViewId="0">
      <selection activeCell="A27" sqref="A27:XFD27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405" t="s">
        <v>5</v>
      </c>
      <c r="B1" s="405"/>
      <c r="C1" s="405"/>
      <c r="D1" s="405"/>
      <c r="E1" s="405"/>
      <c r="F1" s="405"/>
      <c r="G1" s="405"/>
      <c r="H1" s="405"/>
      <c r="I1" s="405"/>
      <c r="J1" s="405"/>
      <c r="K1" s="405"/>
      <c r="L1" s="405"/>
      <c r="M1" s="405"/>
      <c r="N1" s="405"/>
      <c r="O1" s="405"/>
      <c r="P1" s="405"/>
      <c r="Q1" s="405"/>
      <c r="R1" s="405"/>
      <c r="S1" s="405"/>
      <c r="T1" s="405"/>
      <c r="V1" s="386" t="s">
        <v>5</v>
      </c>
      <c r="W1" s="386"/>
      <c r="X1" s="386"/>
      <c r="Y1" s="386"/>
      <c r="Z1" s="386"/>
      <c r="AA1" s="386"/>
      <c r="AB1" s="386"/>
      <c r="AC1" s="386"/>
      <c r="AD1" s="386"/>
      <c r="AE1" s="386"/>
      <c r="AF1" s="386"/>
      <c r="AG1" s="386"/>
      <c r="AH1" s="386"/>
      <c r="AI1" s="386"/>
      <c r="AJ1" s="386"/>
      <c r="AK1" s="386"/>
      <c r="AL1" s="386"/>
      <c r="AM1" s="386"/>
      <c r="AN1" s="386"/>
      <c r="AO1" s="386"/>
      <c r="AP1" s="386"/>
      <c r="AQ1" s="386"/>
      <c r="AR1" s="386"/>
    </row>
    <row r="2" spans="1:44" x14ac:dyDescent="0.25">
      <c r="A2" s="404" t="s">
        <v>0</v>
      </c>
      <c r="B2" s="404"/>
      <c r="C2" s="415" t="s">
        <v>205</v>
      </c>
      <c r="D2" s="415"/>
      <c r="E2" s="415"/>
      <c r="F2" s="415"/>
      <c r="G2" s="415"/>
      <c r="H2" s="404" t="s">
        <v>1</v>
      </c>
      <c r="I2" s="404"/>
      <c r="J2" s="404"/>
      <c r="K2" s="404"/>
      <c r="L2" s="404"/>
      <c r="M2" s="404"/>
      <c r="N2" s="404"/>
      <c r="O2" s="404"/>
      <c r="P2" s="404"/>
      <c r="Q2" s="407" t="str">
        <f>'Datos Generales'!D6</f>
        <v>7°A</v>
      </c>
      <c r="R2" s="407"/>
      <c r="S2" s="407"/>
      <c r="T2" s="408"/>
      <c r="V2" s="390" t="s">
        <v>3</v>
      </c>
      <c r="W2" s="390" t="s">
        <v>4</v>
      </c>
      <c r="X2" s="390"/>
      <c r="Y2" s="390"/>
      <c r="Z2" s="390"/>
      <c r="AA2" s="390"/>
      <c r="AB2" s="390"/>
      <c r="AC2" s="390"/>
      <c r="AD2" s="390"/>
      <c r="AE2" s="390"/>
      <c r="AF2" s="390"/>
      <c r="AG2" s="390"/>
      <c r="AH2" s="390"/>
      <c r="AI2" s="390"/>
      <c r="AJ2" s="390"/>
      <c r="AK2" s="390"/>
      <c r="AL2" s="390"/>
      <c r="AM2" s="390"/>
      <c r="AN2" s="390"/>
      <c r="AO2" s="390"/>
      <c r="AP2" s="400" t="s">
        <v>6</v>
      </c>
      <c r="AQ2" s="400" t="s">
        <v>7</v>
      </c>
      <c r="AR2" s="390" t="s">
        <v>3</v>
      </c>
    </row>
    <row r="3" spans="1:44" ht="10.5" customHeight="1" x14ac:dyDescent="0.25">
      <c r="A3" s="6"/>
      <c r="B3" s="30">
        <f>'Listado de Estudiantes'!B2</f>
        <v>0</v>
      </c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90"/>
      <c r="W3" s="390"/>
      <c r="X3" s="390"/>
      <c r="Y3" s="390"/>
      <c r="Z3" s="390"/>
      <c r="AA3" s="390"/>
      <c r="AB3" s="390"/>
      <c r="AC3" s="390"/>
      <c r="AD3" s="390"/>
      <c r="AE3" s="390"/>
      <c r="AF3" s="390"/>
      <c r="AG3" s="390"/>
      <c r="AH3" s="390"/>
      <c r="AI3" s="390"/>
      <c r="AJ3" s="390"/>
      <c r="AK3" s="390"/>
      <c r="AL3" s="390"/>
      <c r="AM3" s="390"/>
      <c r="AN3" s="390"/>
      <c r="AO3" s="390"/>
      <c r="AP3" s="400"/>
      <c r="AQ3" s="400"/>
      <c r="AR3" s="390"/>
    </row>
    <row r="4" spans="1:44" ht="15" customHeight="1" x14ac:dyDescent="0.25">
      <c r="A4" s="3" t="s">
        <v>3</v>
      </c>
      <c r="B4" s="30" t="str">
        <f>'Listado de Estudiantes'!B3</f>
        <v>Nombre</v>
      </c>
      <c r="C4" s="404" t="s">
        <v>4</v>
      </c>
      <c r="D4" s="404"/>
      <c r="E4" s="404"/>
      <c r="F4" s="404"/>
      <c r="G4" s="404"/>
      <c r="H4" s="404"/>
      <c r="I4" s="404"/>
      <c r="J4" s="404"/>
      <c r="K4" s="404"/>
      <c r="L4" s="404"/>
      <c r="M4" s="404"/>
      <c r="N4" s="404"/>
      <c r="O4" s="404"/>
      <c r="P4" s="404"/>
      <c r="Q4" s="404"/>
      <c r="R4" s="404"/>
      <c r="S4" s="404"/>
      <c r="T4" s="3" t="s">
        <v>3</v>
      </c>
      <c r="V4" s="390"/>
      <c r="W4" s="390"/>
      <c r="X4" s="390"/>
      <c r="Y4" s="390"/>
      <c r="Z4" s="390"/>
      <c r="AA4" s="390"/>
      <c r="AB4" s="390"/>
      <c r="AC4" s="390"/>
      <c r="AD4" s="390"/>
      <c r="AE4" s="390"/>
      <c r="AF4" s="390"/>
      <c r="AG4" s="390"/>
      <c r="AH4" s="390"/>
      <c r="AI4" s="390"/>
      <c r="AJ4" s="390"/>
      <c r="AK4" s="390"/>
      <c r="AL4" s="390"/>
      <c r="AM4" s="390"/>
      <c r="AN4" s="390"/>
      <c r="AO4" s="390"/>
      <c r="AP4" s="400"/>
      <c r="AQ4" s="400"/>
      <c r="AR4" s="390"/>
    </row>
    <row r="5" spans="1:44" x14ac:dyDescent="0.25">
      <c r="A5" s="8">
        <v>1</v>
      </c>
      <c r="B5" s="30" t="str">
        <f>'Listado de Estudiantes'!B4</f>
        <v>Abrego, Ansel</v>
      </c>
      <c r="C5" s="156" t="s">
        <v>685</v>
      </c>
      <c r="D5" s="156" t="s">
        <v>685</v>
      </c>
      <c r="E5" s="156" t="s">
        <v>685</v>
      </c>
      <c r="F5" s="5"/>
      <c r="G5" s="5"/>
      <c r="H5" s="5"/>
      <c r="I5" s="5"/>
      <c r="J5" s="5"/>
      <c r="K5" s="5"/>
      <c r="L5" s="5" t="s">
        <v>685</v>
      </c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30" t="str">
        <f>'Listado de Estudiantes'!B5</f>
        <v>Abrego, Anyelin</v>
      </c>
      <c r="C6" s="156" t="s">
        <v>684</v>
      </c>
      <c r="D6" s="156" t="s">
        <v>684</v>
      </c>
      <c r="E6" s="156" t="s">
        <v>684</v>
      </c>
      <c r="F6" s="5" t="s">
        <v>684</v>
      </c>
      <c r="G6" s="5"/>
      <c r="H6" s="5"/>
      <c r="I6" s="5"/>
      <c r="J6" s="5"/>
      <c r="K6" s="5"/>
      <c r="L6" s="5" t="s">
        <v>684</v>
      </c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>COUNTIF(C6:AO6,"=T")</f>
        <v>0</v>
      </c>
      <c r="AQ6" s="5">
        <f>COUNTIF(C6:AO6,"=A")</f>
        <v>0</v>
      </c>
      <c r="AR6" s="8">
        <v>2</v>
      </c>
    </row>
    <row r="7" spans="1:44" x14ac:dyDescent="0.25">
      <c r="A7" s="8">
        <v>3</v>
      </c>
      <c r="B7" s="30" t="str">
        <f>'Listado de Estudiantes'!B6</f>
        <v>Abrego, Benilda</v>
      </c>
      <c r="C7" s="156" t="s">
        <v>684</v>
      </c>
      <c r="D7" s="156" t="s">
        <v>684</v>
      </c>
      <c r="E7" s="156" t="s">
        <v>684</v>
      </c>
      <c r="F7" s="5" t="s">
        <v>684</v>
      </c>
      <c r="G7" s="5"/>
      <c r="H7" s="5"/>
      <c r="I7" s="5"/>
      <c r="J7" s="5"/>
      <c r="K7" s="5"/>
      <c r="L7" s="5" t="s">
        <v>685</v>
      </c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>COUNTIF(C7:AO7,"=T")</f>
        <v>0</v>
      </c>
      <c r="AQ7" s="5">
        <f>COUNTIF(C7:AP7,"=A")</f>
        <v>0</v>
      </c>
      <c r="AR7" s="8">
        <v>3</v>
      </c>
    </row>
    <row r="8" spans="1:44" x14ac:dyDescent="0.25">
      <c r="A8" s="8">
        <v>4</v>
      </c>
      <c r="B8" s="30" t="str">
        <f>'Listado de Estudiantes'!B7</f>
        <v>Abrego, Edgar</v>
      </c>
      <c r="C8" s="156" t="s">
        <v>684</v>
      </c>
      <c r="D8" s="156" t="s">
        <v>684</v>
      </c>
      <c r="E8" s="156" t="s">
        <v>685</v>
      </c>
      <c r="F8" s="5" t="s">
        <v>685</v>
      </c>
      <c r="G8" s="5"/>
      <c r="H8" s="5"/>
      <c r="I8" s="5"/>
      <c r="J8" s="5"/>
      <c r="K8" s="5"/>
      <c r="L8" s="5" t="s">
        <v>685</v>
      </c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>COUNTIF(C8:AO8,"=T")</f>
        <v>0</v>
      </c>
      <c r="AQ8" s="5">
        <f t="shared" ref="AQ8:AQ50" si="0">COUNTIF(C8:AP8,"=A")</f>
        <v>0</v>
      </c>
      <c r="AR8" s="8">
        <v>4</v>
      </c>
    </row>
    <row r="9" spans="1:44" x14ac:dyDescent="0.25">
      <c r="A9" s="8">
        <v>5</v>
      </c>
      <c r="B9" s="30" t="str">
        <f>'Listado de Estudiantes'!B8</f>
        <v>Abrego, Elsa</v>
      </c>
      <c r="C9" s="156" t="s">
        <v>684</v>
      </c>
      <c r="D9" s="156" t="s">
        <v>684</v>
      </c>
      <c r="E9" s="156" t="s">
        <v>684</v>
      </c>
      <c r="F9" s="5" t="s">
        <v>684</v>
      </c>
      <c r="G9" s="5"/>
      <c r="H9" s="5"/>
      <c r="I9" s="5"/>
      <c r="J9" s="5"/>
      <c r="K9" s="5"/>
      <c r="L9" s="5" t="s">
        <v>684</v>
      </c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ref="AP9:AP50" si="1">COUNTIF(C9:AO9,"=T")</f>
        <v>0</v>
      </c>
      <c r="AQ9" s="5">
        <f t="shared" si="0"/>
        <v>0</v>
      </c>
      <c r="AR9" s="8">
        <v>5</v>
      </c>
    </row>
    <row r="10" spans="1:44" x14ac:dyDescent="0.25">
      <c r="A10" s="8">
        <v>6</v>
      </c>
      <c r="B10" s="30" t="str">
        <f>'Listado de Estudiantes'!B9</f>
        <v>Abrego, Juana</v>
      </c>
      <c r="C10" s="156" t="s">
        <v>684</v>
      </c>
      <c r="D10" s="156" t="s">
        <v>684</v>
      </c>
      <c r="E10" s="156" t="s">
        <v>684</v>
      </c>
      <c r="F10" s="5" t="s">
        <v>685</v>
      </c>
      <c r="G10" s="5"/>
      <c r="H10" s="5"/>
      <c r="I10" s="5"/>
      <c r="J10" s="5"/>
      <c r="K10" s="5"/>
      <c r="L10" s="5" t="s">
        <v>685</v>
      </c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1"/>
        <v>0</v>
      </c>
      <c r="AQ10" s="5">
        <f t="shared" si="0"/>
        <v>0</v>
      </c>
      <c r="AR10" s="8">
        <v>6</v>
      </c>
    </row>
    <row r="11" spans="1:44" x14ac:dyDescent="0.25">
      <c r="A11" s="8">
        <v>7</v>
      </c>
      <c r="B11" s="30" t="str">
        <f>'Listado de Estudiantes'!B10</f>
        <v>Abrego, Maritza</v>
      </c>
      <c r="C11" s="156" t="s">
        <v>684</v>
      </c>
      <c r="D11" s="156" t="s">
        <v>684</v>
      </c>
      <c r="E11" s="156" t="s">
        <v>684</v>
      </c>
      <c r="F11" s="5" t="s">
        <v>684</v>
      </c>
      <c r="G11" s="5"/>
      <c r="H11" s="5"/>
      <c r="I11" s="5"/>
      <c r="J11" s="5"/>
      <c r="K11" s="5"/>
      <c r="L11" s="5" t="s">
        <v>684</v>
      </c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1"/>
        <v>0</v>
      </c>
      <c r="AQ11" s="5">
        <f t="shared" si="0"/>
        <v>0</v>
      </c>
      <c r="AR11" s="8">
        <v>7</v>
      </c>
    </row>
    <row r="12" spans="1:44" x14ac:dyDescent="0.25">
      <c r="A12" s="8">
        <v>8</v>
      </c>
      <c r="B12" s="30" t="str">
        <f>'Listado de Estudiantes'!B11</f>
        <v>Abrego, Noris</v>
      </c>
      <c r="C12" s="156" t="s">
        <v>684</v>
      </c>
      <c r="D12" s="156" t="s">
        <v>684</v>
      </c>
      <c r="E12" s="156" t="s">
        <v>684</v>
      </c>
      <c r="F12" s="5" t="s">
        <v>684</v>
      </c>
      <c r="G12" s="5"/>
      <c r="H12" s="5"/>
      <c r="I12" s="5"/>
      <c r="J12" s="5"/>
      <c r="K12" s="5"/>
      <c r="L12" s="5" t="s">
        <v>684</v>
      </c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1"/>
        <v>0</v>
      </c>
      <c r="AQ12" s="5">
        <f t="shared" si="0"/>
        <v>0</v>
      </c>
      <c r="AR12" s="8">
        <v>8</v>
      </c>
    </row>
    <row r="13" spans="1:44" x14ac:dyDescent="0.25">
      <c r="A13" s="8">
        <v>9</v>
      </c>
      <c r="B13" s="30" t="str">
        <f>'Listado de Estudiantes'!B12</f>
        <v>Abrego, Ovaldo</v>
      </c>
      <c r="C13" s="156" t="s">
        <v>684</v>
      </c>
      <c r="D13" s="156" t="s">
        <v>684</v>
      </c>
      <c r="E13" s="156" t="s">
        <v>684</v>
      </c>
      <c r="F13" s="5" t="s">
        <v>684</v>
      </c>
      <c r="G13" s="5"/>
      <c r="H13" s="5"/>
      <c r="I13" s="5"/>
      <c r="J13" s="5"/>
      <c r="K13" s="5"/>
      <c r="L13" s="5" t="s">
        <v>684</v>
      </c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1"/>
        <v>0</v>
      </c>
      <c r="AQ13" s="5">
        <f t="shared" si="0"/>
        <v>0</v>
      </c>
      <c r="AR13" s="8">
        <v>9</v>
      </c>
    </row>
    <row r="14" spans="1:44" x14ac:dyDescent="0.25">
      <c r="A14" s="8">
        <v>10</v>
      </c>
      <c r="B14" s="30" t="str">
        <f>'Listado de Estudiantes'!B13</f>
        <v>Abrego, Robert</v>
      </c>
      <c r="C14" s="156" t="s">
        <v>684</v>
      </c>
      <c r="D14" s="156" t="s">
        <v>684</v>
      </c>
      <c r="E14" s="156" t="s">
        <v>684</v>
      </c>
      <c r="F14" s="5" t="s">
        <v>684</v>
      </c>
      <c r="G14" s="5"/>
      <c r="H14" s="5"/>
      <c r="I14" s="5"/>
      <c r="J14" s="5"/>
      <c r="K14" s="5"/>
      <c r="L14" s="5" t="s">
        <v>684</v>
      </c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1"/>
        <v>0</v>
      </c>
      <c r="AQ14" s="5">
        <f t="shared" si="0"/>
        <v>0</v>
      </c>
      <c r="AR14" s="8">
        <v>10</v>
      </c>
    </row>
    <row r="15" spans="1:44" x14ac:dyDescent="0.25">
      <c r="A15" s="8">
        <v>11</v>
      </c>
      <c r="B15" s="30" t="str">
        <f>'Listado de Estudiantes'!B14</f>
        <v>Abrego, Sandra</v>
      </c>
      <c r="C15" s="156" t="s">
        <v>684</v>
      </c>
      <c r="D15" s="156" t="s">
        <v>684</v>
      </c>
      <c r="E15" s="156" t="s">
        <v>684</v>
      </c>
      <c r="F15" s="5" t="s">
        <v>684</v>
      </c>
      <c r="G15" s="5"/>
      <c r="H15" s="5"/>
      <c r="I15" s="5"/>
      <c r="J15" s="5"/>
      <c r="K15" s="5"/>
      <c r="L15" s="5" t="s">
        <v>684</v>
      </c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1"/>
        <v>0</v>
      </c>
      <c r="AQ15" s="5">
        <f t="shared" si="0"/>
        <v>0</v>
      </c>
      <c r="AR15" s="8">
        <v>11</v>
      </c>
    </row>
    <row r="16" spans="1:44" x14ac:dyDescent="0.25">
      <c r="A16" s="8">
        <v>12</v>
      </c>
      <c r="B16" s="30" t="str">
        <f>'Listado de Estudiantes'!B15</f>
        <v>Abrego, Viviana</v>
      </c>
      <c r="C16" s="156" t="s">
        <v>684</v>
      </c>
      <c r="D16" s="156" t="s">
        <v>684</v>
      </c>
      <c r="E16" s="156" t="s">
        <v>684</v>
      </c>
      <c r="F16" s="5" t="s">
        <v>684</v>
      </c>
      <c r="G16" s="5"/>
      <c r="H16" s="5"/>
      <c r="I16" s="5"/>
      <c r="J16" s="5"/>
      <c r="K16" s="5"/>
      <c r="L16" s="5" t="s">
        <v>685</v>
      </c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1"/>
        <v>0</v>
      </c>
      <c r="AQ16" s="5">
        <f t="shared" si="0"/>
        <v>0</v>
      </c>
      <c r="AR16" s="8">
        <v>12</v>
      </c>
    </row>
    <row r="17" spans="1:44" x14ac:dyDescent="0.25">
      <c r="A17" s="8">
        <v>13</v>
      </c>
      <c r="B17" s="30" t="str">
        <f>'Listado de Estudiantes'!B16</f>
        <v>Becker, Domitilo</v>
      </c>
      <c r="C17" s="156" t="s">
        <v>684</v>
      </c>
      <c r="D17" s="156" t="s">
        <v>684</v>
      </c>
      <c r="E17" s="156" t="s">
        <v>684</v>
      </c>
      <c r="F17" s="5" t="s">
        <v>684</v>
      </c>
      <c r="G17" s="5"/>
      <c r="H17" s="5"/>
      <c r="I17" s="5"/>
      <c r="J17" s="5"/>
      <c r="K17" s="5"/>
      <c r="L17" s="5" t="s">
        <v>684</v>
      </c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1"/>
        <v>0</v>
      </c>
      <c r="AQ17" s="5">
        <f t="shared" si="0"/>
        <v>0</v>
      </c>
      <c r="AR17" s="8">
        <v>13</v>
      </c>
    </row>
    <row r="18" spans="1:44" x14ac:dyDescent="0.25">
      <c r="A18" s="8">
        <v>14</v>
      </c>
      <c r="B18" s="30" t="str">
        <f>'Listado de Estudiantes'!B17</f>
        <v>CaballerO, Isaias</v>
      </c>
      <c r="C18" s="156" t="s">
        <v>685</v>
      </c>
      <c r="D18" s="156" t="s">
        <v>685</v>
      </c>
      <c r="E18" s="156" t="s">
        <v>685</v>
      </c>
      <c r="F18" s="5" t="s">
        <v>685</v>
      </c>
      <c r="G18" s="5"/>
      <c r="H18" s="5"/>
      <c r="I18" s="5"/>
      <c r="J18" s="5"/>
      <c r="K18" s="5"/>
      <c r="L18" s="5" t="s">
        <v>684</v>
      </c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1"/>
        <v>0</v>
      </c>
      <c r="AQ18" s="5">
        <f t="shared" si="0"/>
        <v>0</v>
      </c>
      <c r="AR18" s="8">
        <v>14</v>
      </c>
    </row>
    <row r="19" spans="1:44" x14ac:dyDescent="0.25">
      <c r="A19" s="8">
        <v>15</v>
      </c>
      <c r="B19" s="30" t="str">
        <f>'Listado de Estudiantes'!B18</f>
        <v>Escalnte, Marcelino</v>
      </c>
      <c r="C19" s="156" t="s">
        <v>684</v>
      </c>
      <c r="D19" s="156" t="s">
        <v>26</v>
      </c>
      <c r="E19" s="156" t="s">
        <v>684</v>
      </c>
      <c r="F19" s="5" t="s">
        <v>684</v>
      </c>
      <c r="G19" s="5"/>
      <c r="H19" s="5"/>
      <c r="I19" s="5"/>
      <c r="J19" s="5"/>
      <c r="K19" s="5"/>
      <c r="L19" s="5" t="s">
        <v>685</v>
      </c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1"/>
        <v>1</v>
      </c>
      <c r="AQ19" s="5">
        <f t="shared" si="0"/>
        <v>0</v>
      </c>
      <c r="AR19" s="8">
        <v>15</v>
      </c>
    </row>
    <row r="20" spans="1:44" x14ac:dyDescent="0.25">
      <c r="A20" s="8">
        <v>16</v>
      </c>
      <c r="B20" s="30" t="str">
        <f>'Listado de Estudiantes'!B19</f>
        <v>Garay, Eliecer</v>
      </c>
      <c r="C20" s="156" t="s">
        <v>685</v>
      </c>
      <c r="D20" s="156" t="s">
        <v>685</v>
      </c>
      <c r="E20" s="156" t="s">
        <v>685</v>
      </c>
      <c r="F20" s="5" t="s">
        <v>684</v>
      </c>
      <c r="G20" s="5"/>
      <c r="H20" s="5"/>
      <c r="I20" s="5"/>
      <c r="J20" s="5"/>
      <c r="K20" s="5"/>
      <c r="L20" s="5" t="s">
        <v>685</v>
      </c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1"/>
        <v>0</v>
      </c>
      <c r="AQ20" s="5">
        <f t="shared" si="0"/>
        <v>0</v>
      </c>
      <c r="AR20" s="8">
        <v>16</v>
      </c>
    </row>
    <row r="21" spans="1:44" x14ac:dyDescent="0.25">
      <c r="A21" s="8">
        <v>17</v>
      </c>
      <c r="B21" s="30" t="str">
        <f>'Listado de Estudiantes'!B20</f>
        <v>Garay, Yaniceb</v>
      </c>
      <c r="C21" s="156" t="s">
        <v>684</v>
      </c>
      <c r="D21" s="156" t="s">
        <v>685</v>
      </c>
      <c r="E21" s="156" t="s">
        <v>684</v>
      </c>
      <c r="F21" s="5" t="s">
        <v>685</v>
      </c>
      <c r="G21" s="5"/>
      <c r="H21" s="5"/>
      <c r="I21" s="5"/>
      <c r="J21" s="5"/>
      <c r="K21" s="5"/>
      <c r="L21" s="5" t="s">
        <v>684</v>
      </c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1"/>
        <v>0</v>
      </c>
      <c r="AQ21" s="5">
        <f t="shared" si="0"/>
        <v>0</v>
      </c>
      <c r="AR21" s="8">
        <v>17</v>
      </c>
    </row>
    <row r="22" spans="1:44" x14ac:dyDescent="0.25">
      <c r="A22" s="8">
        <v>18</v>
      </c>
      <c r="B22" s="30" t="str">
        <f>'Listado de Estudiantes'!B21</f>
        <v>Guerra, Lauri</v>
      </c>
      <c r="C22" s="5" t="s">
        <v>684</v>
      </c>
      <c r="D22" s="5" t="s">
        <v>684</v>
      </c>
      <c r="E22" s="5" t="s">
        <v>684</v>
      </c>
      <c r="F22" s="5" t="s">
        <v>684</v>
      </c>
      <c r="G22" s="5"/>
      <c r="H22" s="5"/>
      <c r="I22" s="5"/>
      <c r="J22" s="5"/>
      <c r="K22" s="5"/>
      <c r="L22" s="5" t="s">
        <v>684</v>
      </c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1"/>
        <v>0</v>
      </c>
      <c r="AQ22" s="5">
        <f t="shared" si="0"/>
        <v>0</v>
      </c>
      <c r="AR22" s="8">
        <v>18</v>
      </c>
    </row>
    <row r="23" spans="1:44" x14ac:dyDescent="0.25">
      <c r="A23" s="8">
        <v>19</v>
      </c>
      <c r="B23" s="30" t="str">
        <f>'Listado de Estudiantes'!B22</f>
        <v>Guerra, Zurineth</v>
      </c>
      <c r="C23" s="5" t="s">
        <v>684</v>
      </c>
      <c r="D23" s="5" t="s">
        <v>685</v>
      </c>
      <c r="E23" s="5" t="s">
        <v>684</v>
      </c>
      <c r="F23" s="5" t="s">
        <v>685</v>
      </c>
      <c r="G23" s="5"/>
      <c r="H23" s="5"/>
      <c r="I23" s="5"/>
      <c r="J23" s="5"/>
      <c r="K23" s="5"/>
      <c r="L23" s="5" t="s">
        <v>685</v>
      </c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1"/>
        <v>0</v>
      </c>
      <c r="AQ23" s="5">
        <f t="shared" si="0"/>
        <v>0</v>
      </c>
      <c r="AR23" s="8">
        <v>19</v>
      </c>
    </row>
    <row r="24" spans="1:44" x14ac:dyDescent="0.25">
      <c r="A24" s="8">
        <v>20</v>
      </c>
      <c r="B24" s="30" t="str">
        <f>'Listado de Estudiantes'!B23</f>
        <v>Lopez, Darlenis</v>
      </c>
      <c r="C24" s="5" t="s">
        <v>684</v>
      </c>
      <c r="D24" s="5" t="s">
        <v>684</v>
      </c>
      <c r="E24" s="5" t="s">
        <v>684</v>
      </c>
      <c r="F24" s="5" t="s">
        <v>684</v>
      </c>
      <c r="G24" s="5"/>
      <c r="H24" s="5"/>
      <c r="I24" s="5"/>
      <c r="J24" s="5"/>
      <c r="K24" s="5"/>
      <c r="L24" s="5" t="s">
        <v>685</v>
      </c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1"/>
        <v>0</v>
      </c>
      <c r="AQ24" s="5">
        <f t="shared" si="0"/>
        <v>0</v>
      </c>
      <c r="AR24" s="8">
        <v>20</v>
      </c>
    </row>
    <row r="25" spans="1:44" x14ac:dyDescent="0.25">
      <c r="A25" s="8">
        <v>21</v>
      </c>
      <c r="B25" s="30" t="str">
        <f>'Listado de Estudiantes'!B24</f>
        <v>Lorenzo, Cristian</v>
      </c>
      <c r="C25" s="5" t="s">
        <v>684</v>
      </c>
      <c r="D25" s="5" t="s">
        <v>684</v>
      </c>
      <c r="E25" s="5" t="s">
        <v>684</v>
      </c>
      <c r="F25" s="5" t="s">
        <v>684</v>
      </c>
      <c r="G25" s="5"/>
      <c r="H25" s="5"/>
      <c r="I25" s="5"/>
      <c r="J25" s="5"/>
      <c r="K25" s="5"/>
      <c r="L25" s="5" t="s">
        <v>684</v>
      </c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1"/>
        <v>0</v>
      </c>
      <c r="AQ25" s="5">
        <f t="shared" si="0"/>
        <v>0</v>
      </c>
      <c r="AR25" s="8">
        <v>21</v>
      </c>
    </row>
    <row r="26" spans="1:44" x14ac:dyDescent="0.25">
      <c r="A26" s="8">
        <v>22</v>
      </c>
      <c r="B26" s="30" t="str">
        <f>'Listado de Estudiantes'!B25</f>
        <v>Miranda, Bryyan</v>
      </c>
      <c r="C26" s="5" t="s">
        <v>685</v>
      </c>
      <c r="D26" s="5" t="s">
        <v>685</v>
      </c>
      <c r="E26" s="5" t="s">
        <v>685</v>
      </c>
      <c r="F26" s="5" t="s">
        <v>685</v>
      </c>
      <c r="G26" s="5"/>
      <c r="H26" s="5"/>
      <c r="I26" s="5"/>
      <c r="J26" s="5"/>
      <c r="K26" s="5"/>
      <c r="L26" s="5" t="s">
        <v>685</v>
      </c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1"/>
        <v>0</v>
      </c>
      <c r="AQ26" s="5">
        <f t="shared" si="0"/>
        <v>0</v>
      </c>
      <c r="AR26" s="8">
        <v>22</v>
      </c>
    </row>
    <row r="27" spans="1:44" x14ac:dyDescent="0.25">
      <c r="A27" s="8">
        <v>23</v>
      </c>
      <c r="B27" s="30" t="str">
        <f>'Listado de Estudiantes'!B26</f>
        <v>Monroy, Chrlis</v>
      </c>
      <c r="C27" s="5" t="s">
        <v>684</v>
      </c>
      <c r="D27" s="5" t="s">
        <v>684</v>
      </c>
      <c r="E27" s="5" t="s">
        <v>684</v>
      </c>
      <c r="F27" s="5" t="s">
        <v>684</v>
      </c>
      <c r="G27" s="5"/>
      <c r="H27" s="5"/>
      <c r="I27" s="5"/>
      <c r="J27" s="5"/>
      <c r="K27" s="5"/>
      <c r="L27" s="5" t="s">
        <v>684</v>
      </c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1"/>
        <v>0</v>
      </c>
      <c r="AQ27" s="5">
        <f t="shared" si="0"/>
        <v>0</v>
      </c>
      <c r="AR27" s="8">
        <v>23</v>
      </c>
    </row>
    <row r="28" spans="1:44" x14ac:dyDescent="0.25">
      <c r="A28" s="8">
        <v>24</v>
      </c>
      <c r="B28" s="30" t="str">
        <f>'Listado de Estudiantes'!B27</f>
        <v>Molina, Hector</v>
      </c>
      <c r="C28" s="5" t="s">
        <v>684</v>
      </c>
      <c r="D28" s="5" t="s">
        <v>684</v>
      </c>
      <c r="E28" s="5" t="s">
        <v>685</v>
      </c>
      <c r="F28" s="5" t="s">
        <v>685</v>
      </c>
      <c r="G28" s="5"/>
      <c r="H28" s="5"/>
      <c r="I28" s="5"/>
      <c r="J28" s="5"/>
      <c r="K28" s="5"/>
      <c r="L28" s="5" t="s">
        <v>685</v>
      </c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1"/>
        <v>0</v>
      </c>
      <c r="AQ28" s="5">
        <f t="shared" si="0"/>
        <v>0</v>
      </c>
      <c r="AR28" s="8">
        <v>24</v>
      </c>
    </row>
    <row r="29" spans="1:44" x14ac:dyDescent="0.25">
      <c r="A29" s="8">
        <v>25</v>
      </c>
      <c r="B29" s="30" t="str">
        <f>'Listado de Estudiantes'!B28</f>
        <v>Morales, Edward</v>
      </c>
      <c r="C29" s="5" t="s">
        <v>685</v>
      </c>
      <c r="D29" s="5" t="s">
        <v>685</v>
      </c>
      <c r="E29" s="5" t="s">
        <v>685</v>
      </c>
      <c r="F29" s="5" t="s">
        <v>685</v>
      </c>
      <c r="G29" s="5"/>
      <c r="H29" s="5"/>
      <c r="I29" s="5"/>
      <c r="J29" s="5"/>
      <c r="K29" s="5"/>
      <c r="L29" s="5" t="s">
        <v>684</v>
      </c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1"/>
        <v>0</v>
      </c>
      <c r="AQ29" s="5">
        <f t="shared" si="0"/>
        <v>0</v>
      </c>
      <c r="AR29" s="8">
        <v>25</v>
      </c>
    </row>
    <row r="30" spans="1:44" x14ac:dyDescent="0.25">
      <c r="A30" s="8">
        <v>26</v>
      </c>
      <c r="B30" s="30" t="str">
        <f>'Listado de Estudiantes'!B29</f>
        <v>Morales, Marleni</v>
      </c>
      <c r="C30" s="5" t="s">
        <v>684</v>
      </c>
      <c r="D30" s="5" t="s">
        <v>685</v>
      </c>
      <c r="E30" s="5" t="s">
        <v>684</v>
      </c>
      <c r="F30" s="5" t="s">
        <v>684</v>
      </c>
      <c r="G30" s="5"/>
      <c r="H30" s="5"/>
      <c r="I30" s="5"/>
      <c r="J30" s="5"/>
      <c r="K30" s="5"/>
      <c r="L30" s="5" t="s">
        <v>685</v>
      </c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1"/>
        <v>0</v>
      </c>
      <c r="AQ30" s="5">
        <f t="shared" si="0"/>
        <v>0</v>
      </c>
      <c r="AR30" s="8">
        <v>26</v>
      </c>
    </row>
    <row r="31" spans="1:44" x14ac:dyDescent="0.25">
      <c r="A31" s="8">
        <v>27</v>
      </c>
      <c r="B31" s="30" t="str">
        <f>'Listado de Estudiantes'!B30</f>
        <v>Palacio, Leonel</v>
      </c>
      <c r="C31" s="5" t="s">
        <v>684</v>
      </c>
      <c r="D31" s="5" t="s">
        <v>685</v>
      </c>
      <c r="E31" s="5" t="s">
        <v>684</v>
      </c>
      <c r="F31" s="5" t="s">
        <v>684</v>
      </c>
      <c r="G31" s="5"/>
      <c r="H31" s="5"/>
      <c r="I31" s="5"/>
      <c r="J31" s="5"/>
      <c r="K31" s="5"/>
      <c r="L31" s="5" t="s">
        <v>684</v>
      </c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1"/>
        <v>0</v>
      </c>
      <c r="AQ31" s="5">
        <f t="shared" si="0"/>
        <v>0</v>
      </c>
      <c r="AR31" s="8">
        <v>27</v>
      </c>
    </row>
    <row r="32" spans="1:44" x14ac:dyDescent="0.25">
      <c r="A32" s="8">
        <v>28</v>
      </c>
      <c r="B32" s="30" t="str">
        <f>'Listado de Estudiantes'!B31</f>
        <v>Palacio, Miguel</v>
      </c>
      <c r="C32" s="5" t="s">
        <v>684</v>
      </c>
      <c r="D32" s="5" t="s">
        <v>684</v>
      </c>
      <c r="E32" s="5" t="s">
        <v>684</v>
      </c>
      <c r="F32" s="5" t="s">
        <v>684</v>
      </c>
      <c r="G32" s="5"/>
      <c r="H32" s="5"/>
      <c r="I32" s="5"/>
      <c r="J32" s="5"/>
      <c r="K32" s="5"/>
      <c r="L32" s="5" t="s">
        <v>685</v>
      </c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1"/>
        <v>0</v>
      </c>
      <c r="AQ32" s="5">
        <f t="shared" si="0"/>
        <v>0</v>
      </c>
      <c r="AR32" s="8">
        <v>28</v>
      </c>
    </row>
    <row r="33" spans="1:44" x14ac:dyDescent="0.25">
      <c r="A33" s="8">
        <v>29</v>
      </c>
      <c r="B33" s="30" t="str">
        <f>'Listado de Estudiantes'!B32</f>
        <v>Palacio, Rodrigo</v>
      </c>
      <c r="C33" s="5" t="s">
        <v>684</v>
      </c>
      <c r="D33" s="5" t="s">
        <v>684</v>
      </c>
      <c r="E33" s="5" t="s">
        <v>684</v>
      </c>
      <c r="F33" s="5" t="s">
        <v>684</v>
      </c>
      <c r="G33" s="5"/>
      <c r="H33" s="5"/>
      <c r="I33" s="5"/>
      <c r="J33" s="5"/>
      <c r="K33" s="5"/>
      <c r="L33" s="5" t="s">
        <v>685</v>
      </c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1"/>
        <v>0</v>
      </c>
      <c r="AQ33" s="5">
        <f t="shared" si="0"/>
        <v>0</v>
      </c>
      <c r="AR33" s="8">
        <v>29</v>
      </c>
    </row>
    <row r="34" spans="1:44" x14ac:dyDescent="0.25">
      <c r="A34" s="8">
        <v>30</v>
      </c>
      <c r="B34" s="30" t="str">
        <f>'Listado de Estudiantes'!B33</f>
        <v>Palacio, Yanarelis</v>
      </c>
      <c r="C34" s="5" t="s">
        <v>684</v>
      </c>
      <c r="D34" s="5" t="s">
        <v>684</v>
      </c>
      <c r="E34" s="5" t="s">
        <v>685</v>
      </c>
      <c r="F34" s="5" t="s">
        <v>685</v>
      </c>
      <c r="G34" s="5"/>
      <c r="H34" s="5"/>
      <c r="I34" s="5"/>
      <c r="J34" s="5"/>
      <c r="K34" s="5"/>
      <c r="L34" s="5" t="s">
        <v>684</v>
      </c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1"/>
        <v>0</v>
      </c>
      <c r="AQ34" s="5">
        <f t="shared" si="0"/>
        <v>0</v>
      </c>
      <c r="AR34" s="8">
        <v>30</v>
      </c>
    </row>
    <row r="35" spans="1:44" x14ac:dyDescent="0.25">
      <c r="A35" s="8">
        <v>31</v>
      </c>
      <c r="B35" s="30" t="str">
        <f>'Listado de Estudiantes'!B34</f>
        <v>Palcio, Elvin</v>
      </c>
      <c r="C35" s="5" t="s">
        <v>684</v>
      </c>
      <c r="D35" s="5" t="s">
        <v>684</v>
      </c>
      <c r="E35" s="5" t="s">
        <v>684</v>
      </c>
      <c r="F35" s="5" t="s">
        <v>684</v>
      </c>
      <c r="G35" s="5"/>
      <c r="H35" s="5"/>
      <c r="I35" s="5"/>
      <c r="J35" s="5"/>
      <c r="K35" s="5"/>
      <c r="L35" s="5" t="s">
        <v>684</v>
      </c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1"/>
        <v>0</v>
      </c>
      <c r="AQ35" s="5">
        <f t="shared" si="0"/>
        <v>0</v>
      </c>
      <c r="AR35" s="8">
        <v>31</v>
      </c>
    </row>
    <row r="36" spans="1:44" x14ac:dyDescent="0.25">
      <c r="A36" s="8">
        <v>32</v>
      </c>
      <c r="B36" s="30" t="str">
        <f>'Listado de Estudiantes'!B35</f>
        <v>Quintero, Charli</v>
      </c>
      <c r="C36" s="5" t="s">
        <v>685</v>
      </c>
      <c r="D36" s="5" t="s">
        <v>685</v>
      </c>
      <c r="E36" s="5" t="s">
        <v>685</v>
      </c>
      <c r="F36" s="5" t="s">
        <v>685</v>
      </c>
      <c r="G36" s="5"/>
      <c r="H36" s="5"/>
      <c r="I36" s="5"/>
      <c r="J36" s="5"/>
      <c r="K36" s="5"/>
      <c r="L36" s="5" t="s">
        <v>684</v>
      </c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1"/>
        <v>0</v>
      </c>
      <c r="AQ36" s="5">
        <f t="shared" si="0"/>
        <v>0</v>
      </c>
      <c r="AR36" s="8">
        <v>32</v>
      </c>
    </row>
    <row r="37" spans="1:44" x14ac:dyDescent="0.25">
      <c r="A37" s="8">
        <v>33</v>
      </c>
      <c r="B37" s="30" t="str">
        <f>'Listado de Estudiantes'!B36</f>
        <v>Quintero, Feliciano</v>
      </c>
      <c r="C37" s="5" t="s">
        <v>684</v>
      </c>
      <c r="D37" s="5" t="s">
        <v>684</v>
      </c>
      <c r="E37" s="5" t="s">
        <v>684</v>
      </c>
      <c r="F37" s="5" t="s">
        <v>684</v>
      </c>
      <c r="G37" s="5"/>
      <c r="H37" s="5"/>
      <c r="I37" s="5"/>
      <c r="J37" s="5"/>
      <c r="K37" s="5"/>
      <c r="L37" s="5" t="s">
        <v>684</v>
      </c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1"/>
        <v>0</v>
      </c>
      <c r="AQ37" s="5">
        <f t="shared" si="0"/>
        <v>0</v>
      </c>
      <c r="AR37" s="8">
        <v>33</v>
      </c>
    </row>
    <row r="38" spans="1:44" x14ac:dyDescent="0.25">
      <c r="A38" s="8">
        <v>34</v>
      </c>
      <c r="B38" s="30" t="str">
        <f>'Listado de Estudiantes'!B37</f>
        <v>Quintero, Jose</v>
      </c>
      <c r="C38" s="5" t="s">
        <v>684</v>
      </c>
      <c r="D38" s="5" t="s">
        <v>684</v>
      </c>
      <c r="E38" s="5" t="s">
        <v>684</v>
      </c>
      <c r="F38" s="5" t="s">
        <v>684</v>
      </c>
      <c r="G38" s="5"/>
      <c r="H38" s="5"/>
      <c r="I38" s="5"/>
      <c r="J38" s="5"/>
      <c r="K38" s="5"/>
      <c r="L38" s="5" t="s">
        <v>684</v>
      </c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1"/>
        <v>0</v>
      </c>
      <c r="AQ38" s="5">
        <f t="shared" si="0"/>
        <v>0</v>
      </c>
      <c r="AR38" s="8">
        <v>34</v>
      </c>
    </row>
    <row r="39" spans="1:44" x14ac:dyDescent="0.25">
      <c r="A39" s="8">
        <v>35</v>
      </c>
      <c r="B39" s="30" t="str">
        <f>'Listado de Estudiantes'!B38</f>
        <v>Rivera, Amir</v>
      </c>
      <c r="C39" s="5" t="s">
        <v>684</v>
      </c>
      <c r="D39" s="5" t="s">
        <v>788</v>
      </c>
      <c r="E39" s="5" t="s">
        <v>684</v>
      </c>
      <c r="F39" s="5" t="s">
        <v>684</v>
      </c>
      <c r="G39" s="5"/>
      <c r="H39" s="5"/>
      <c r="I39" s="5"/>
      <c r="J39" s="5"/>
      <c r="K39" s="5"/>
      <c r="L39" s="5" t="s">
        <v>685</v>
      </c>
      <c r="M39" s="5"/>
      <c r="N39" s="5"/>
      <c r="O39" s="5"/>
      <c r="P39" s="5"/>
      <c r="Q39" s="5"/>
      <c r="R39" s="5"/>
      <c r="S39" s="326"/>
      <c r="T39" s="8">
        <v>35</v>
      </c>
      <c r="V39" s="8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8"/>
    </row>
    <row r="40" spans="1:44" x14ac:dyDescent="0.25">
      <c r="A40" s="8">
        <v>36</v>
      </c>
      <c r="B40" s="30" t="str">
        <f>'Listado de Estudiantes'!B39</f>
        <v>Sanchez, Lucila</v>
      </c>
      <c r="C40" s="5" t="s">
        <v>684</v>
      </c>
      <c r="D40" s="5" t="s">
        <v>684</v>
      </c>
      <c r="E40" s="5" t="s">
        <v>684</v>
      </c>
      <c r="F40" s="5" t="s">
        <v>684</v>
      </c>
      <c r="G40" s="5"/>
      <c r="H40" s="5"/>
      <c r="I40" s="5"/>
      <c r="J40" s="5"/>
      <c r="K40" s="5"/>
      <c r="L40" s="5" t="s">
        <v>684</v>
      </c>
      <c r="M40" s="5"/>
      <c r="N40" s="5"/>
      <c r="O40" s="5"/>
      <c r="P40" s="5"/>
      <c r="Q40" s="5"/>
      <c r="R40" s="5"/>
      <c r="S40" s="326"/>
      <c r="T40" s="8">
        <v>36</v>
      </c>
      <c r="V40" s="8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8"/>
    </row>
    <row r="41" spans="1:44" x14ac:dyDescent="0.25">
      <c r="A41" s="8">
        <v>37</v>
      </c>
      <c r="B41" s="30" t="str">
        <f>'Listado de Estudiantes'!B40</f>
        <v>Santos, Ermelinda</v>
      </c>
      <c r="C41" s="5" t="s">
        <v>685</v>
      </c>
      <c r="D41" s="5" t="s">
        <v>685</v>
      </c>
      <c r="E41" s="5" t="s">
        <v>685</v>
      </c>
      <c r="F41" s="5" t="s">
        <v>685</v>
      </c>
      <c r="G41" s="5"/>
      <c r="H41" s="5"/>
      <c r="I41" s="5"/>
      <c r="J41" s="5"/>
      <c r="K41" s="5"/>
      <c r="L41" s="5" t="s">
        <v>685</v>
      </c>
      <c r="M41" s="5"/>
      <c r="N41" s="5"/>
      <c r="O41" s="5"/>
      <c r="P41" s="5"/>
      <c r="Q41" s="5"/>
      <c r="R41" s="5"/>
      <c r="S41" s="326"/>
      <c r="T41" s="8">
        <v>37</v>
      </c>
      <c r="V41" s="8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8"/>
    </row>
    <row r="42" spans="1:44" x14ac:dyDescent="0.25">
      <c r="A42" s="355">
        <v>38</v>
      </c>
      <c r="B42" s="30" t="str">
        <f>'Listado de Estudiantes'!B41</f>
        <v>Santos, Gabino</v>
      </c>
      <c r="C42" s="356"/>
      <c r="D42" s="356"/>
      <c r="E42" s="356"/>
      <c r="F42" s="356"/>
      <c r="G42" s="356"/>
      <c r="H42" s="356"/>
      <c r="I42" s="356"/>
      <c r="J42" s="356"/>
      <c r="K42" s="356"/>
      <c r="L42" s="5" t="s">
        <v>684</v>
      </c>
      <c r="M42" s="356"/>
      <c r="N42" s="356"/>
      <c r="O42" s="356"/>
      <c r="P42" s="356"/>
      <c r="Q42" s="356"/>
      <c r="R42" s="356"/>
      <c r="S42" s="357"/>
      <c r="T42" s="355">
        <v>38</v>
      </c>
      <c r="V42" s="355"/>
      <c r="W42" s="356"/>
      <c r="X42" s="356"/>
      <c r="Y42" s="356"/>
      <c r="Z42" s="356"/>
      <c r="AA42" s="356"/>
      <c r="AB42" s="356"/>
      <c r="AC42" s="356"/>
      <c r="AD42" s="356"/>
      <c r="AE42" s="356"/>
      <c r="AF42" s="356"/>
      <c r="AG42" s="356"/>
      <c r="AH42" s="356"/>
      <c r="AI42" s="356"/>
      <c r="AJ42" s="356"/>
      <c r="AK42" s="356"/>
      <c r="AL42" s="356"/>
      <c r="AM42" s="356"/>
      <c r="AN42" s="356"/>
      <c r="AO42" s="356"/>
      <c r="AP42" s="356"/>
      <c r="AQ42" s="356"/>
      <c r="AR42" s="355"/>
    </row>
    <row r="43" spans="1:44" x14ac:dyDescent="0.25">
      <c r="A43" s="355">
        <v>39</v>
      </c>
      <c r="B43" s="30" t="str">
        <f>'Listado de Estudiantes'!B42</f>
        <v>Serrano, Erwin</v>
      </c>
      <c r="C43" s="356"/>
      <c r="D43" s="356"/>
      <c r="E43" s="356"/>
      <c r="F43" s="356"/>
      <c r="G43" s="356"/>
      <c r="H43" s="356"/>
      <c r="I43" s="356"/>
      <c r="J43" s="356"/>
      <c r="K43" s="356"/>
      <c r="L43" s="5" t="s">
        <v>684</v>
      </c>
      <c r="M43" s="356"/>
      <c r="N43" s="356"/>
      <c r="O43" s="356"/>
      <c r="P43" s="356"/>
      <c r="Q43" s="356"/>
      <c r="R43" s="356"/>
      <c r="S43" s="357"/>
      <c r="T43" s="355">
        <v>39</v>
      </c>
      <c r="V43" s="355"/>
      <c r="W43" s="356"/>
      <c r="X43" s="356"/>
      <c r="Y43" s="356"/>
      <c r="Z43" s="356"/>
      <c r="AA43" s="356"/>
      <c r="AB43" s="356"/>
      <c r="AC43" s="356"/>
      <c r="AD43" s="356"/>
      <c r="AE43" s="356"/>
      <c r="AF43" s="356"/>
      <c r="AG43" s="356"/>
      <c r="AH43" s="356"/>
      <c r="AI43" s="356"/>
      <c r="AJ43" s="356"/>
      <c r="AK43" s="356"/>
      <c r="AL43" s="356"/>
      <c r="AM43" s="356"/>
      <c r="AN43" s="356"/>
      <c r="AO43" s="356"/>
      <c r="AP43" s="356"/>
      <c r="AQ43" s="356"/>
      <c r="AR43" s="355"/>
    </row>
    <row r="44" spans="1:44" x14ac:dyDescent="0.25">
      <c r="A44" s="355">
        <v>40</v>
      </c>
      <c r="B44" s="30" t="str">
        <f>'Listado de Estudiantes'!B43</f>
        <v>Silva, Kadir</v>
      </c>
      <c r="C44" s="356"/>
      <c r="D44" s="356"/>
      <c r="E44" s="356"/>
      <c r="F44" s="356" t="s">
        <v>684</v>
      </c>
      <c r="G44" s="356"/>
      <c r="H44" s="356"/>
      <c r="I44" s="356"/>
      <c r="J44" s="356"/>
      <c r="K44" s="356"/>
      <c r="L44" s="5" t="s">
        <v>685</v>
      </c>
      <c r="M44" s="356"/>
      <c r="N44" s="356"/>
      <c r="O44" s="356"/>
      <c r="P44" s="356"/>
      <c r="Q44" s="356"/>
      <c r="R44" s="356"/>
      <c r="S44" s="357"/>
      <c r="T44" s="355">
        <v>40</v>
      </c>
      <c r="V44" s="355"/>
      <c r="W44" s="356"/>
      <c r="X44" s="356"/>
      <c r="Y44" s="356"/>
      <c r="Z44" s="356"/>
      <c r="AA44" s="356"/>
      <c r="AB44" s="356"/>
      <c r="AC44" s="356"/>
      <c r="AD44" s="356"/>
      <c r="AE44" s="356"/>
      <c r="AF44" s="356"/>
      <c r="AG44" s="356"/>
      <c r="AH44" s="356"/>
      <c r="AI44" s="356"/>
      <c r="AJ44" s="356"/>
      <c r="AK44" s="356"/>
      <c r="AL44" s="356"/>
      <c r="AM44" s="356"/>
      <c r="AN44" s="356"/>
      <c r="AO44" s="356"/>
      <c r="AP44" s="356"/>
      <c r="AQ44" s="356"/>
      <c r="AR44" s="355"/>
    </row>
    <row r="45" spans="1:44" x14ac:dyDescent="0.25">
      <c r="A45" s="355">
        <v>41</v>
      </c>
      <c r="B45" s="30" t="str">
        <f>'Listado de Estudiantes'!B44</f>
        <v>Smith, Valery</v>
      </c>
      <c r="C45" s="356"/>
      <c r="D45" s="356"/>
      <c r="E45" s="356"/>
      <c r="F45" s="356"/>
      <c r="G45" s="356"/>
      <c r="H45" s="356"/>
      <c r="I45" s="356"/>
      <c r="J45" s="356"/>
      <c r="K45" s="356"/>
      <c r="L45" s="5" t="s">
        <v>684</v>
      </c>
      <c r="M45" s="356"/>
      <c r="N45" s="356"/>
      <c r="O45" s="356"/>
      <c r="P45" s="356"/>
      <c r="Q45" s="356"/>
      <c r="R45" s="356"/>
      <c r="S45" s="357"/>
      <c r="T45" s="355">
        <v>41</v>
      </c>
      <c r="V45" s="355"/>
      <c r="W45" s="356"/>
      <c r="X45" s="356"/>
      <c r="Y45" s="356"/>
      <c r="Z45" s="356"/>
      <c r="AA45" s="356"/>
      <c r="AB45" s="356"/>
      <c r="AC45" s="356"/>
      <c r="AD45" s="356"/>
      <c r="AE45" s="356"/>
      <c r="AF45" s="356"/>
      <c r="AG45" s="356"/>
      <c r="AH45" s="356"/>
      <c r="AI45" s="356"/>
      <c r="AJ45" s="356"/>
      <c r="AK45" s="356"/>
      <c r="AL45" s="356"/>
      <c r="AM45" s="356"/>
      <c r="AN45" s="356"/>
      <c r="AO45" s="356"/>
      <c r="AP45" s="356"/>
      <c r="AQ45" s="356"/>
      <c r="AR45" s="355"/>
    </row>
    <row r="46" spans="1:44" x14ac:dyDescent="0.25">
      <c r="A46" s="355">
        <v>42</v>
      </c>
      <c r="B46" s="30" t="str">
        <f>'Listado de Estudiantes'!B45</f>
        <v>Smith, Nazlys</v>
      </c>
      <c r="C46" s="356"/>
      <c r="D46" s="356"/>
      <c r="E46" s="356"/>
      <c r="F46" s="356"/>
      <c r="G46" s="356"/>
      <c r="H46" s="356"/>
      <c r="I46" s="356"/>
      <c r="J46" s="356"/>
      <c r="K46" s="356"/>
      <c r="L46" s="5" t="s">
        <v>684</v>
      </c>
      <c r="M46" s="356"/>
      <c r="N46" s="356"/>
      <c r="O46" s="356"/>
      <c r="P46" s="356"/>
      <c r="Q46" s="356"/>
      <c r="R46" s="356"/>
      <c r="S46" s="357"/>
      <c r="T46" s="355">
        <v>42</v>
      </c>
      <c r="V46" s="355"/>
      <c r="W46" s="356"/>
      <c r="X46" s="356"/>
      <c r="Y46" s="356"/>
      <c r="Z46" s="356"/>
      <c r="AA46" s="356"/>
      <c r="AB46" s="356"/>
      <c r="AC46" s="356"/>
      <c r="AD46" s="356"/>
      <c r="AE46" s="356"/>
      <c r="AF46" s="356"/>
      <c r="AG46" s="356"/>
      <c r="AH46" s="356"/>
      <c r="AI46" s="356"/>
      <c r="AJ46" s="356"/>
      <c r="AK46" s="356"/>
      <c r="AL46" s="356"/>
      <c r="AM46" s="356"/>
      <c r="AN46" s="356"/>
      <c r="AO46" s="356"/>
      <c r="AP46" s="356"/>
      <c r="AQ46" s="356"/>
      <c r="AR46" s="355"/>
    </row>
    <row r="47" spans="1:44" x14ac:dyDescent="0.25">
      <c r="A47" s="355">
        <v>43</v>
      </c>
      <c r="B47" s="30" t="str">
        <f>'Listado de Estudiantes'!B46</f>
        <v>Suira, Eliecer</v>
      </c>
      <c r="C47" s="356"/>
      <c r="D47" s="356"/>
      <c r="E47" s="356"/>
      <c r="F47" s="356"/>
      <c r="G47" s="356"/>
      <c r="H47" s="356"/>
      <c r="I47" s="356"/>
      <c r="J47" s="356"/>
      <c r="K47" s="356"/>
      <c r="L47" s="5" t="s">
        <v>684</v>
      </c>
      <c r="M47" s="356"/>
      <c r="N47" s="356"/>
      <c r="O47" s="356"/>
      <c r="P47" s="356"/>
      <c r="Q47" s="356"/>
      <c r="R47" s="356"/>
      <c r="S47" s="357"/>
      <c r="T47" s="355">
        <v>43</v>
      </c>
      <c r="V47" s="355"/>
      <c r="W47" s="356"/>
      <c r="X47" s="356"/>
      <c r="Y47" s="356"/>
      <c r="Z47" s="356"/>
      <c r="AA47" s="356"/>
      <c r="AB47" s="356"/>
      <c r="AC47" s="356"/>
      <c r="AD47" s="356"/>
      <c r="AE47" s="356"/>
      <c r="AF47" s="356"/>
      <c r="AG47" s="356"/>
      <c r="AH47" s="356"/>
      <c r="AI47" s="356"/>
      <c r="AJ47" s="356"/>
      <c r="AK47" s="356"/>
      <c r="AL47" s="356"/>
      <c r="AM47" s="356"/>
      <c r="AN47" s="356"/>
      <c r="AO47" s="356"/>
      <c r="AP47" s="356"/>
      <c r="AQ47" s="356"/>
      <c r="AR47" s="355"/>
    </row>
    <row r="48" spans="1:44" x14ac:dyDescent="0.25">
      <c r="A48" s="355">
        <v>44</v>
      </c>
      <c r="B48" s="30" t="str">
        <f>'Listado de Estudiantes'!B47</f>
        <v>Troncoso, Jose</v>
      </c>
      <c r="C48" s="356"/>
      <c r="D48" s="356"/>
      <c r="E48" s="356"/>
      <c r="F48" s="356"/>
      <c r="G48" s="356"/>
      <c r="H48" s="356"/>
      <c r="I48" s="356"/>
      <c r="J48" s="356"/>
      <c r="K48" s="356"/>
      <c r="L48" s="5" t="s">
        <v>685</v>
      </c>
      <c r="M48" s="356"/>
      <c r="N48" s="356"/>
      <c r="O48" s="356"/>
      <c r="P48" s="356"/>
      <c r="Q48" s="356"/>
      <c r="R48" s="356"/>
      <c r="S48" s="357"/>
      <c r="T48" s="355">
        <v>44</v>
      </c>
      <c r="V48" s="355"/>
      <c r="W48" s="356"/>
      <c r="X48" s="356"/>
      <c r="Y48" s="356"/>
      <c r="Z48" s="356"/>
      <c r="AA48" s="356"/>
      <c r="AB48" s="356"/>
      <c r="AC48" s="356"/>
      <c r="AD48" s="356"/>
      <c r="AE48" s="356"/>
      <c r="AF48" s="356"/>
      <c r="AG48" s="356"/>
      <c r="AH48" s="356"/>
      <c r="AI48" s="356"/>
      <c r="AJ48" s="356"/>
      <c r="AK48" s="356"/>
      <c r="AL48" s="356"/>
      <c r="AM48" s="356"/>
      <c r="AN48" s="356"/>
      <c r="AO48" s="356"/>
      <c r="AP48" s="356"/>
      <c r="AQ48" s="356"/>
      <c r="AR48" s="355"/>
    </row>
    <row r="49" spans="1:44" x14ac:dyDescent="0.25">
      <c r="A49" s="355">
        <v>45</v>
      </c>
      <c r="B49" s="30" t="str">
        <f>'Listado de Estudiantes'!B48</f>
        <v>Williams, Ana</v>
      </c>
      <c r="C49" s="356"/>
      <c r="D49" s="356"/>
      <c r="E49" s="356"/>
      <c r="F49" s="356"/>
      <c r="G49" s="356"/>
      <c r="H49" s="356"/>
      <c r="I49" s="356"/>
      <c r="J49" s="356"/>
      <c r="K49" s="356"/>
      <c r="L49" s="5" t="s">
        <v>684</v>
      </c>
      <c r="M49" s="356"/>
      <c r="N49" s="356"/>
      <c r="O49" s="356"/>
      <c r="P49" s="356"/>
      <c r="Q49" s="356"/>
      <c r="R49" s="356"/>
      <c r="S49" s="357"/>
      <c r="T49" s="355">
        <v>45</v>
      </c>
      <c r="V49" s="355"/>
      <c r="W49" s="356"/>
      <c r="X49" s="356"/>
      <c r="Y49" s="356"/>
      <c r="Z49" s="356"/>
      <c r="AA49" s="356"/>
      <c r="AB49" s="356"/>
      <c r="AC49" s="356"/>
      <c r="AD49" s="356"/>
      <c r="AE49" s="356"/>
      <c r="AF49" s="356"/>
      <c r="AG49" s="356"/>
      <c r="AH49" s="356"/>
      <c r="AI49" s="356"/>
      <c r="AJ49" s="356"/>
      <c r="AK49" s="356"/>
      <c r="AL49" s="356"/>
      <c r="AM49" s="356"/>
      <c r="AN49" s="356"/>
      <c r="AO49" s="356"/>
      <c r="AP49" s="356"/>
      <c r="AQ49" s="356"/>
      <c r="AR49" s="355"/>
    </row>
    <row r="50" spans="1:44" x14ac:dyDescent="0.25">
      <c r="A50" s="8">
        <v>46</v>
      </c>
      <c r="B50" s="30">
        <f>'Listado de Estudiantes'!B49</f>
        <v>0</v>
      </c>
      <c r="C50" s="5" t="s">
        <v>684</v>
      </c>
      <c r="D50" s="5" t="s">
        <v>684</v>
      </c>
      <c r="E50" s="5" t="s">
        <v>684</v>
      </c>
      <c r="F50" s="5" t="s">
        <v>685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4"/>
      <c r="T50" s="8">
        <v>46</v>
      </c>
      <c r="V50" s="8">
        <v>35</v>
      </c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>
        <f t="shared" si="1"/>
        <v>0</v>
      </c>
      <c r="AQ50" s="5">
        <f t="shared" si="0"/>
        <v>0</v>
      </c>
      <c r="AR50" s="8">
        <v>35</v>
      </c>
    </row>
    <row r="51" spans="1:44" x14ac:dyDescent="0.25">
      <c r="A51" s="409"/>
      <c r="B51" s="410"/>
      <c r="C51" s="401" t="s">
        <v>846</v>
      </c>
      <c r="D51" s="401" t="s">
        <v>845</v>
      </c>
      <c r="E51" s="406">
        <v>45295</v>
      </c>
      <c r="F51" s="406">
        <v>45508</v>
      </c>
      <c r="G51" s="406">
        <v>45539</v>
      </c>
      <c r="H51" s="401" t="s">
        <v>847</v>
      </c>
      <c r="I51" s="401" t="s">
        <v>848</v>
      </c>
      <c r="J51" s="401" t="s">
        <v>849</v>
      </c>
      <c r="K51" s="401" t="s">
        <v>850</v>
      </c>
      <c r="L51" s="401" t="s">
        <v>851</v>
      </c>
      <c r="M51" s="401" t="s">
        <v>852</v>
      </c>
      <c r="N51" s="406">
        <v>45478</v>
      </c>
      <c r="O51" s="401" t="s">
        <v>853</v>
      </c>
      <c r="P51" s="401" t="s">
        <v>854</v>
      </c>
      <c r="Q51" s="401" t="s">
        <v>855</v>
      </c>
      <c r="R51" s="401" t="s">
        <v>856</v>
      </c>
      <c r="S51" s="401" t="s">
        <v>857</v>
      </c>
      <c r="T51" s="401" t="s">
        <v>858</v>
      </c>
      <c r="V51" s="387"/>
      <c r="W51" s="387"/>
      <c r="X51" s="387"/>
      <c r="Y51" s="387"/>
      <c r="Z51" s="387"/>
      <c r="AA51" s="387"/>
      <c r="AB51" s="387"/>
      <c r="AC51" s="387"/>
      <c r="AD51" s="387"/>
      <c r="AE51" s="387"/>
      <c r="AF51" s="387"/>
      <c r="AG51" s="387"/>
      <c r="AH51" s="387"/>
      <c r="AI51" s="387"/>
      <c r="AJ51" s="387"/>
      <c r="AK51" s="387"/>
      <c r="AL51" s="387"/>
      <c r="AM51" s="387"/>
      <c r="AN51" s="387"/>
      <c r="AO51" s="387"/>
      <c r="AP51" s="391"/>
      <c r="AQ51" s="392"/>
      <c r="AR51" s="393"/>
    </row>
    <row r="52" spans="1:44" x14ac:dyDescent="0.25">
      <c r="A52" s="411"/>
      <c r="B52" s="412"/>
      <c r="C52" s="402"/>
      <c r="D52" s="402"/>
      <c r="E52" s="402"/>
      <c r="F52" s="402"/>
      <c r="G52" s="402"/>
      <c r="H52" s="402"/>
      <c r="I52" s="402"/>
      <c r="J52" s="402"/>
      <c r="K52" s="402"/>
      <c r="L52" s="402"/>
      <c r="M52" s="402"/>
      <c r="N52" s="402"/>
      <c r="O52" s="402"/>
      <c r="P52" s="402"/>
      <c r="Q52" s="402"/>
      <c r="R52" s="402"/>
      <c r="S52" s="402"/>
      <c r="T52" s="402"/>
      <c r="V52" s="388"/>
      <c r="W52" s="388"/>
      <c r="X52" s="388"/>
      <c r="Y52" s="388"/>
      <c r="Z52" s="388"/>
      <c r="AA52" s="388"/>
      <c r="AB52" s="388"/>
      <c r="AC52" s="388"/>
      <c r="AD52" s="388"/>
      <c r="AE52" s="388"/>
      <c r="AF52" s="388"/>
      <c r="AG52" s="388"/>
      <c r="AH52" s="388"/>
      <c r="AI52" s="388"/>
      <c r="AJ52" s="388"/>
      <c r="AK52" s="388"/>
      <c r="AL52" s="388"/>
      <c r="AM52" s="388"/>
      <c r="AN52" s="388"/>
      <c r="AO52" s="388"/>
      <c r="AP52" s="394"/>
      <c r="AQ52" s="395"/>
      <c r="AR52" s="396"/>
    </row>
    <row r="53" spans="1:44" x14ac:dyDescent="0.25">
      <c r="A53" s="411"/>
      <c r="B53" s="412"/>
      <c r="C53" s="402"/>
      <c r="D53" s="402"/>
      <c r="E53" s="402"/>
      <c r="F53" s="402"/>
      <c r="G53" s="402"/>
      <c r="H53" s="402"/>
      <c r="I53" s="402"/>
      <c r="J53" s="402"/>
      <c r="K53" s="402"/>
      <c r="L53" s="402"/>
      <c r="M53" s="402"/>
      <c r="N53" s="402"/>
      <c r="O53" s="402"/>
      <c r="P53" s="402"/>
      <c r="Q53" s="402"/>
      <c r="R53" s="402"/>
      <c r="S53" s="402"/>
      <c r="T53" s="402"/>
      <c r="V53" s="388"/>
      <c r="W53" s="388"/>
      <c r="X53" s="388"/>
      <c r="Y53" s="388"/>
      <c r="Z53" s="388"/>
      <c r="AA53" s="388"/>
      <c r="AB53" s="388"/>
      <c r="AC53" s="388"/>
      <c r="AD53" s="388"/>
      <c r="AE53" s="388"/>
      <c r="AF53" s="388"/>
      <c r="AG53" s="388"/>
      <c r="AH53" s="388"/>
      <c r="AI53" s="388"/>
      <c r="AJ53" s="388"/>
      <c r="AK53" s="388"/>
      <c r="AL53" s="388"/>
      <c r="AM53" s="388"/>
      <c r="AN53" s="388"/>
      <c r="AO53" s="388"/>
      <c r="AP53" s="394"/>
      <c r="AQ53" s="395"/>
      <c r="AR53" s="396"/>
    </row>
    <row r="54" spans="1:44" x14ac:dyDescent="0.25">
      <c r="A54" s="411"/>
      <c r="B54" s="412"/>
      <c r="C54" s="402"/>
      <c r="D54" s="402"/>
      <c r="E54" s="402"/>
      <c r="F54" s="402"/>
      <c r="G54" s="402"/>
      <c r="H54" s="402"/>
      <c r="I54" s="402"/>
      <c r="J54" s="402"/>
      <c r="K54" s="402"/>
      <c r="L54" s="402"/>
      <c r="M54" s="402"/>
      <c r="N54" s="402"/>
      <c r="O54" s="402"/>
      <c r="P54" s="402"/>
      <c r="Q54" s="402"/>
      <c r="R54" s="402"/>
      <c r="S54" s="402"/>
      <c r="T54" s="402"/>
      <c r="V54" s="388"/>
      <c r="W54" s="388"/>
      <c r="X54" s="388"/>
      <c r="Y54" s="388"/>
      <c r="Z54" s="388"/>
      <c r="AA54" s="388"/>
      <c r="AB54" s="388"/>
      <c r="AC54" s="388"/>
      <c r="AD54" s="388"/>
      <c r="AE54" s="388"/>
      <c r="AF54" s="388"/>
      <c r="AG54" s="388"/>
      <c r="AH54" s="388"/>
      <c r="AI54" s="388"/>
      <c r="AJ54" s="388"/>
      <c r="AK54" s="388"/>
      <c r="AL54" s="388"/>
      <c r="AM54" s="388"/>
      <c r="AN54" s="388"/>
      <c r="AO54" s="388"/>
      <c r="AP54" s="394"/>
      <c r="AQ54" s="395"/>
      <c r="AR54" s="396"/>
    </row>
    <row r="55" spans="1:44" x14ac:dyDescent="0.25">
      <c r="A55" s="411"/>
      <c r="B55" s="412"/>
      <c r="C55" s="402"/>
      <c r="D55" s="402"/>
      <c r="E55" s="402"/>
      <c r="F55" s="402"/>
      <c r="G55" s="402"/>
      <c r="H55" s="402"/>
      <c r="I55" s="402"/>
      <c r="J55" s="402"/>
      <c r="K55" s="402"/>
      <c r="L55" s="402"/>
      <c r="M55" s="402"/>
      <c r="N55" s="402"/>
      <c r="O55" s="402"/>
      <c r="P55" s="402"/>
      <c r="Q55" s="402"/>
      <c r="R55" s="402"/>
      <c r="S55" s="402"/>
      <c r="T55" s="402"/>
      <c r="V55" s="388"/>
      <c r="W55" s="388"/>
      <c r="X55" s="388"/>
      <c r="Y55" s="388"/>
      <c r="Z55" s="388"/>
      <c r="AA55" s="388"/>
      <c r="AB55" s="388"/>
      <c r="AC55" s="388"/>
      <c r="AD55" s="388"/>
      <c r="AE55" s="388"/>
      <c r="AF55" s="388"/>
      <c r="AG55" s="388"/>
      <c r="AH55" s="388"/>
      <c r="AI55" s="388"/>
      <c r="AJ55" s="388"/>
      <c r="AK55" s="388"/>
      <c r="AL55" s="388"/>
      <c r="AM55" s="388"/>
      <c r="AN55" s="388"/>
      <c r="AO55" s="388"/>
      <c r="AP55" s="394"/>
      <c r="AQ55" s="395"/>
      <c r="AR55" s="396"/>
    </row>
    <row r="56" spans="1:44" x14ac:dyDescent="0.25">
      <c r="A56" s="411"/>
      <c r="B56" s="412"/>
      <c r="C56" s="402"/>
      <c r="D56" s="402"/>
      <c r="E56" s="402"/>
      <c r="F56" s="402"/>
      <c r="G56" s="402"/>
      <c r="H56" s="402"/>
      <c r="I56" s="402"/>
      <c r="J56" s="402"/>
      <c r="K56" s="402"/>
      <c r="L56" s="402"/>
      <c r="M56" s="402"/>
      <c r="N56" s="402"/>
      <c r="O56" s="402"/>
      <c r="P56" s="402"/>
      <c r="Q56" s="402"/>
      <c r="R56" s="402"/>
      <c r="S56" s="402"/>
      <c r="T56" s="402"/>
      <c r="V56" s="388"/>
      <c r="W56" s="388"/>
      <c r="X56" s="388"/>
      <c r="Y56" s="388"/>
      <c r="Z56" s="388"/>
      <c r="AA56" s="388"/>
      <c r="AB56" s="388"/>
      <c r="AC56" s="388"/>
      <c r="AD56" s="388"/>
      <c r="AE56" s="388"/>
      <c r="AF56" s="388"/>
      <c r="AG56" s="388"/>
      <c r="AH56" s="388"/>
      <c r="AI56" s="388"/>
      <c r="AJ56" s="388"/>
      <c r="AK56" s="388"/>
      <c r="AL56" s="388"/>
      <c r="AM56" s="388"/>
      <c r="AN56" s="388"/>
      <c r="AO56" s="388"/>
      <c r="AP56" s="394"/>
      <c r="AQ56" s="395"/>
      <c r="AR56" s="396"/>
    </row>
    <row r="57" spans="1:44" x14ac:dyDescent="0.25">
      <c r="A57" s="411"/>
      <c r="B57" s="412"/>
      <c r="C57" s="402"/>
      <c r="D57" s="402"/>
      <c r="E57" s="402"/>
      <c r="F57" s="402"/>
      <c r="G57" s="402"/>
      <c r="H57" s="402"/>
      <c r="I57" s="402"/>
      <c r="J57" s="402"/>
      <c r="K57" s="402"/>
      <c r="L57" s="402"/>
      <c r="M57" s="402"/>
      <c r="N57" s="402"/>
      <c r="O57" s="402"/>
      <c r="P57" s="402"/>
      <c r="Q57" s="402"/>
      <c r="R57" s="402"/>
      <c r="S57" s="402"/>
      <c r="T57" s="402"/>
      <c r="V57" s="388"/>
      <c r="W57" s="388"/>
      <c r="X57" s="388"/>
      <c r="Y57" s="388"/>
      <c r="Z57" s="388"/>
      <c r="AA57" s="388"/>
      <c r="AB57" s="388"/>
      <c r="AC57" s="388"/>
      <c r="AD57" s="388"/>
      <c r="AE57" s="388"/>
      <c r="AF57" s="388"/>
      <c r="AG57" s="388"/>
      <c r="AH57" s="388"/>
      <c r="AI57" s="388"/>
      <c r="AJ57" s="388"/>
      <c r="AK57" s="388"/>
      <c r="AL57" s="388"/>
      <c r="AM57" s="388"/>
      <c r="AN57" s="388"/>
      <c r="AO57" s="388"/>
      <c r="AP57" s="394"/>
      <c r="AQ57" s="395"/>
      <c r="AR57" s="396"/>
    </row>
    <row r="58" spans="1:44" x14ac:dyDescent="0.25">
      <c r="A58" s="411"/>
      <c r="B58" s="412"/>
      <c r="C58" s="402"/>
      <c r="D58" s="402"/>
      <c r="E58" s="402"/>
      <c r="F58" s="402"/>
      <c r="G58" s="402"/>
      <c r="H58" s="402"/>
      <c r="I58" s="402"/>
      <c r="J58" s="402"/>
      <c r="K58" s="402"/>
      <c r="L58" s="402"/>
      <c r="M58" s="402"/>
      <c r="N58" s="402"/>
      <c r="O58" s="402"/>
      <c r="P58" s="402"/>
      <c r="Q58" s="402"/>
      <c r="R58" s="402"/>
      <c r="S58" s="402"/>
      <c r="T58" s="402"/>
      <c r="V58" s="388"/>
      <c r="W58" s="388"/>
      <c r="X58" s="388"/>
      <c r="Y58" s="388"/>
      <c r="Z58" s="388"/>
      <c r="AA58" s="388"/>
      <c r="AB58" s="388"/>
      <c r="AC58" s="388"/>
      <c r="AD58" s="388"/>
      <c r="AE58" s="388"/>
      <c r="AF58" s="388"/>
      <c r="AG58" s="388"/>
      <c r="AH58" s="388"/>
      <c r="AI58" s="388"/>
      <c r="AJ58" s="388"/>
      <c r="AK58" s="388"/>
      <c r="AL58" s="388"/>
      <c r="AM58" s="388"/>
      <c r="AN58" s="388"/>
      <c r="AO58" s="388"/>
      <c r="AP58" s="394"/>
      <c r="AQ58" s="395"/>
      <c r="AR58" s="396"/>
    </row>
    <row r="59" spans="1:44" x14ac:dyDescent="0.25">
      <c r="A59" s="411"/>
      <c r="B59" s="412"/>
      <c r="C59" s="402"/>
      <c r="D59" s="402"/>
      <c r="E59" s="402"/>
      <c r="F59" s="402"/>
      <c r="G59" s="402"/>
      <c r="H59" s="402"/>
      <c r="I59" s="402"/>
      <c r="J59" s="402"/>
      <c r="K59" s="402"/>
      <c r="L59" s="402"/>
      <c r="M59" s="402"/>
      <c r="N59" s="402"/>
      <c r="O59" s="402"/>
      <c r="P59" s="402"/>
      <c r="Q59" s="402"/>
      <c r="R59" s="402"/>
      <c r="S59" s="402"/>
      <c r="T59" s="402"/>
      <c r="V59" s="388"/>
      <c r="W59" s="388"/>
      <c r="X59" s="388"/>
      <c r="Y59" s="388"/>
      <c r="Z59" s="388"/>
      <c r="AA59" s="388"/>
      <c r="AB59" s="388"/>
      <c r="AC59" s="388"/>
      <c r="AD59" s="388"/>
      <c r="AE59" s="388"/>
      <c r="AF59" s="388"/>
      <c r="AG59" s="388"/>
      <c r="AH59" s="388"/>
      <c r="AI59" s="388"/>
      <c r="AJ59" s="388"/>
      <c r="AK59" s="388"/>
      <c r="AL59" s="388"/>
      <c r="AM59" s="388"/>
      <c r="AN59" s="388"/>
      <c r="AO59" s="388"/>
      <c r="AP59" s="394"/>
      <c r="AQ59" s="395"/>
      <c r="AR59" s="396"/>
    </row>
    <row r="60" spans="1:44" x14ac:dyDescent="0.25">
      <c r="A60" s="411"/>
      <c r="B60" s="412"/>
      <c r="C60" s="402"/>
      <c r="D60" s="402"/>
      <c r="E60" s="402"/>
      <c r="F60" s="402"/>
      <c r="G60" s="402"/>
      <c r="H60" s="402"/>
      <c r="I60" s="402"/>
      <c r="J60" s="402"/>
      <c r="K60" s="402"/>
      <c r="L60" s="402"/>
      <c r="M60" s="402"/>
      <c r="N60" s="402"/>
      <c r="O60" s="402"/>
      <c r="P60" s="402"/>
      <c r="Q60" s="402"/>
      <c r="R60" s="402"/>
      <c r="S60" s="402"/>
      <c r="T60" s="402"/>
      <c r="V60" s="388"/>
      <c r="W60" s="388"/>
      <c r="X60" s="388"/>
      <c r="Y60" s="388"/>
      <c r="Z60" s="388"/>
      <c r="AA60" s="388"/>
      <c r="AB60" s="388"/>
      <c r="AC60" s="388"/>
      <c r="AD60" s="388"/>
      <c r="AE60" s="388"/>
      <c r="AF60" s="388"/>
      <c r="AG60" s="388"/>
      <c r="AH60" s="388"/>
      <c r="AI60" s="388"/>
      <c r="AJ60" s="388"/>
      <c r="AK60" s="388"/>
      <c r="AL60" s="388"/>
      <c r="AM60" s="388"/>
      <c r="AN60" s="388"/>
      <c r="AO60" s="388"/>
      <c r="AP60" s="394"/>
      <c r="AQ60" s="395"/>
      <c r="AR60" s="396"/>
    </row>
    <row r="61" spans="1:44" x14ac:dyDescent="0.25">
      <c r="A61" s="413"/>
      <c r="B61" s="414"/>
      <c r="C61" s="403"/>
      <c r="D61" s="403"/>
      <c r="E61" s="403"/>
      <c r="F61" s="403"/>
      <c r="G61" s="403"/>
      <c r="H61" s="403"/>
      <c r="I61" s="403"/>
      <c r="J61" s="403"/>
      <c r="K61" s="403"/>
      <c r="L61" s="403"/>
      <c r="M61" s="403"/>
      <c r="N61" s="403"/>
      <c r="O61" s="403"/>
      <c r="P61" s="403"/>
      <c r="Q61" s="403"/>
      <c r="R61" s="403"/>
      <c r="S61" s="403"/>
      <c r="T61" s="403"/>
      <c r="V61" s="389"/>
      <c r="W61" s="389"/>
      <c r="X61" s="389"/>
      <c r="Y61" s="389"/>
      <c r="Z61" s="389"/>
      <c r="AA61" s="389"/>
      <c r="AB61" s="389"/>
      <c r="AC61" s="389"/>
      <c r="AD61" s="389"/>
      <c r="AE61" s="389"/>
      <c r="AF61" s="389"/>
      <c r="AG61" s="389"/>
      <c r="AH61" s="389"/>
      <c r="AI61" s="389"/>
      <c r="AJ61" s="389"/>
      <c r="AK61" s="389"/>
      <c r="AL61" s="389"/>
      <c r="AM61" s="389"/>
      <c r="AN61" s="389"/>
      <c r="AO61" s="389"/>
      <c r="AP61" s="397"/>
      <c r="AQ61" s="398"/>
      <c r="AR61" s="399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 t="s">
        <v>859</v>
      </c>
      <c r="C64" s="2"/>
      <c r="D64" s="2"/>
      <c r="E64" s="2"/>
      <c r="F64" s="2"/>
      <c r="G64" s="2"/>
      <c r="H64" s="2"/>
      <c r="I64" s="2"/>
      <c r="J64" s="2"/>
      <c r="K64" s="2"/>
      <c r="L64" s="2" t="s">
        <v>684</v>
      </c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</sheetData>
  <mergeCells count="52">
    <mergeCell ref="L51:L61"/>
    <mergeCell ref="Q2:T2"/>
    <mergeCell ref="H2:P2"/>
    <mergeCell ref="A51:B61"/>
    <mergeCell ref="C51:C61"/>
    <mergeCell ref="D51:D61"/>
    <mergeCell ref="E51:E61"/>
    <mergeCell ref="F51:F61"/>
    <mergeCell ref="A2:B2"/>
    <mergeCell ref="C2:G2"/>
    <mergeCell ref="V2:V4"/>
    <mergeCell ref="S51:S61"/>
    <mergeCell ref="T51:T61"/>
    <mergeCell ref="C4:S4"/>
    <mergeCell ref="A1:T1"/>
    <mergeCell ref="M51:M61"/>
    <mergeCell ref="N51:N61"/>
    <mergeCell ref="O51:O61"/>
    <mergeCell ref="P51:P61"/>
    <mergeCell ref="Q51:Q61"/>
    <mergeCell ref="R51:R61"/>
    <mergeCell ref="G51:G61"/>
    <mergeCell ref="H51:H61"/>
    <mergeCell ref="I51:I61"/>
    <mergeCell ref="J51:J61"/>
    <mergeCell ref="K51:K61"/>
    <mergeCell ref="AB51:AB61"/>
    <mergeCell ref="AC51:AC61"/>
    <mergeCell ref="AP2:AP4"/>
    <mergeCell ref="AQ2:AQ4"/>
    <mergeCell ref="W2:AO4"/>
    <mergeCell ref="W51:W61"/>
    <mergeCell ref="X51:X61"/>
    <mergeCell ref="Y51:Y61"/>
    <mergeCell ref="Z51:Z61"/>
    <mergeCell ref="AA51:AA61"/>
    <mergeCell ref="V1:AR1"/>
    <mergeCell ref="AJ51:AJ61"/>
    <mergeCell ref="AK51:AK61"/>
    <mergeCell ref="AL51:AL61"/>
    <mergeCell ref="AM51:AM61"/>
    <mergeCell ref="AN51:AN61"/>
    <mergeCell ref="AO51:AO61"/>
    <mergeCell ref="AD51:AD61"/>
    <mergeCell ref="AE51:AE61"/>
    <mergeCell ref="AF51:AF61"/>
    <mergeCell ref="AG51:AG61"/>
    <mergeCell ref="AH51:AH61"/>
    <mergeCell ref="AI51:AI61"/>
    <mergeCell ref="AR2:AR4"/>
    <mergeCell ref="AP51:AR61"/>
    <mergeCell ref="V51:V61"/>
  </mergeCells>
  <conditionalFormatting sqref="AP5:AQ50 B3:B50">
    <cfRule type="cellIs" dxfId="419" priority="1" operator="equal">
      <formula>0</formula>
    </cfRule>
  </conditionalFormatting>
  <conditionalFormatting sqref="C2:G2">
    <cfRule type="cellIs" dxfId="418" priority="2" operator="equal">
      <formula>0</formula>
    </cfRule>
  </conditionalFormatting>
  <conditionalFormatting sqref="Q2:T2">
    <cfRule type="cellIs" dxfId="417" priority="3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J60"/>
  <sheetViews>
    <sheetView topLeftCell="A34" zoomScale="93" zoomScaleNormal="93" workbookViewId="0">
      <selection activeCell="M41" sqref="M41"/>
    </sheetView>
  </sheetViews>
  <sheetFormatPr defaultColWidth="11.42578125" defaultRowHeight="15" x14ac:dyDescent="0.25"/>
  <cols>
    <col min="1" max="1" width="4" style="151" customWidth="1"/>
    <col min="2" max="2" width="34.42578125" style="151" customWidth="1"/>
    <col min="3" max="4" width="4.140625" style="151" customWidth="1"/>
    <col min="5" max="5" width="3.85546875" style="151" customWidth="1"/>
    <col min="6" max="7" width="4.5703125" style="151" customWidth="1"/>
    <col min="8" max="8" width="4.140625" style="151" customWidth="1"/>
    <col min="9" max="9" width="4.42578125" style="151" customWidth="1"/>
    <col min="10" max="10" width="4.7109375" style="151" customWidth="1"/>
    <col min="11" max="11" width="4.28515625" style="151" customWidth="1"/>
    <col min="12" max="12" width="4.42578125" style="151" customWidth="1"/>
    <col min="13" max="14" width="4.5703125" style="151" customWidth="1"/>
    <col min="15" max="15" width="4.85546875" style="151" customWidth="1"/>
    <col min="16" max="16" width="11.42578125" style="151"/>
    <col min="17" max="17" width="4" style="151" customWidth="1"/>
    <col min="18" max="18" width="4.28515625" style="151" customWidth="1"/>
    <col min="19" max="19" width="4" style="151" customWidth="1"/>
    <col min="20" max="20" width="4.140625" style="151" customWidth="1"/>
    <col min="21" max="21" width="3.7109375" style="151" customWidth="1"/>
    <col min="22" max="23" width="4" style="151" customWidth="1"/>
    <col min="24" max="24" width="4.42578125" style="151" customWidth="1"/>
    <col min="25" max="25" width="6.42578125" style="151" customWidth="1"/>
    <col min="26" max="26" width="5" style="151" customWidth="1"/>
    <col min="27" max="28" width="4.42578125" style="151" customWidth="1"/>
    <col min="29" max="29" width="6" style="151" customWidth="1"/>
    <col min="30" max="30" width="4.140625" style="151" customWidth="1"/>
    <col min="31" max="31" width="3.85546875" style="151" customWidth="1"/>
    <col min="32" max="32" width="6.7109375" style="151" customWidth="1"/>
    <col min="33" max="33" width="7" style="151" customWidth="1"/>
    <col min="34" max="34" width="3.85546875" style="151" customWidth="1"/>
    <col min="35" max="16384" width="11.42578125" style="151"/>
  </cols>
  <sheetData>
    <row r="1" spans="1:36" x14ac:dyDescent="0.25">
      <c r="A1" s="150"/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</row>
    <row r="2" spans="1:36" x14ac:dyDescent="0.25">
      <c r="A2" s="425" t="s">
        <v>8</v>
      </c>
      <c r="B2" s="425"/>
      <c r="C2" s="425"/>
      <c r="D2" s="425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  <c r="Q2" s="416" t="s">
        <v>8</v>
      </c>
      <c r="R2" s="416"/>
      <c r="S2" s="416"/>
      <c r="T2" s="416"/>
      <c r="U2" s="416"/>
      <c r="V2" s="416"/>
      <c r="W2" s="416"/>
      <c r="X2" s="416"/>
      <c r="Y2" s="416"/>
      <c r="Z2" s="416"/>
      <c r="AA2" s="416"/>
      <c r="AB2" s="416"/>
      <c r="AC2" s="416"/>
      <c r="AD2" s="416"/>
      <c r="AE2" s="416"/>
      <c r="AF2" s="416"/>
      <c r="AG2" s="416"/>
      <c r="AH2" s="416"/>
    </row>
    <row r="3" spans="1:36" x14ac:dyDescent="0.25">
      <c r="A3" s="426" t="s">
        <v>0</v>
      </c>
      <c r="B3" s="426"/>
      <c r="C3" s="415" t="str">
        <f>'Asistencia 7°FDC'!$C$2</f>
        <v>FDC</v>
      </c>
      <c r="D3" s="415"/>
      <c r="E3" s="415"/>
      <c r="F3" s="415"/>
      <c r="G3" s="415"/>
      <c r="H3" s="426" t="s">
        <v>14</v>
      </c>
      <c r="I3" s="426"/>
      <c r="J3" s="426"/>
      <c r="K3" s="426"/>
      <c r="L3" s="426"/>
      <c r="M3" s="426"/>
      <c r="N3" s="427" t="str">
        <f>'Asistencia 7°FDC'!Q2</f>
        <v>7°A</v>
      </c>
      <c r="O3" s="427"/>
      <c r="Q3" s="421" t="s">
        <v>3</v>
      </c>
      <c r="R3" s="419" t="s">
        <v>15</v>
      </c>
      <c r="S3" s="419"/>
      <c r="T3" s="419"/>
      <c r="U3" s="419"/>
      <c r="V3" s="419" t="s">
        <v>16</v>
      </c>
      <c r="W3" s="419"/>
      <c r="X3" s="419"/>
      <c r="Y3" s="418" t="s">
        <v>17</v>
      </c>
      <c r="Z3" s="418" t="s">
        <v>18</v>
      </c>
      <c r="AA3" s="419" t="s">
        <v>19</v>
      </c>
      <c r="AB3" s="419"/>
      <c r="AC3" s="419"/>
      <c r="AD3" s="419" t="s">
        <v>20</v>
      </c>
      <c r="AE3" s="419"/>
      <c r="AF3" s="419"/>
      <c r="AG3" s="420" t="s">
        <v>21</v>
      </c>
      <c r="AH3" s="421" t="s">
        <v>3</v>
      </c>
    </row>
    <row r="4" spans="1:36" x14ac:dyDescent="0.25">
      <c r="A4" s="150"/>
      <c r="B4" s="150"/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Q4" s="421"/>
      <c r="R4" s="419"/>
      <c r="S4" s="419"/>
      <c r="T4" s="419"/>
      <c r="U4" s="419"/>
      <c r="V4" s="419"/>
      <c r="W4" s="419"/>
      <c r="X4" s="419"/>
      <c r="Y4" s="418"/>
      <c r="Z4" s="418"/>
      <c r="AA4" s="419"/>
      <c r="AB4" s="419"/>
      <c r="AC4" s="419"/>
      <c r="AD4" s="419"/>
      <c r="AE4" s="419"/>
      <c r="AF4" s="419"/>
      <c r="AG4" s="420"/>
      <c r="AH4" s="421"/>
    </row>
    <row r="5" spans="1:36" ht="26.25" customHeight="1" x14ac:dyDescent="0.25">
      <c r="A5" s="419" t="s">
        <v>3</v>
      </c>
      <c r="B5" s="419" t="s">
        <v>12</v>
      </c>
      <c r="C5" s="419" t="s">
        <v>9</v>
      </c>
      <c r="D5" s="419"/>
      <c r="E5" s="419"/>
      <c r="F5" s="419"/>
      <c r="G5" s="419"/>
      <c r="H5" s="419" t="s">
        <v>10</v>
      </c>
      <c r="I5" s="419"/>
      <c r="J5" s="419"/>
      <c r="K5" s="419"/>
      <c r="L5" s="419" t="s">
        <v>11</v>
      </c>
      <c r="M5" s="419"/>
      <c r="N5" s="419"/>
      <c r="O5" s="419" t="s">
        <v>3</v>
      </c>
      <c r="Q5" s="421"/>
      <c r="R5" s="419"/>
      <c r="S5" s="419"/>
      <c r="T5" s="419"/>
      <c r="U5" s="419"/>
      <c r="V5" s="419"/>
      <c r="W5" s="419"/>
      <c r="X5" s="419"/>
      <c r="Y5" s="418"/>
      <c r="Z5" s="418"/>
      <c r="AA5" s="419"/>
      <c r="AB5" s="419"/>
      <c r="AC5" s="419"/>
      <c r="AD5" s="419"/>
      <c r="AE5" s="419"/>
      <c r="AF5" s="419"/>
      <c r="AG5" s="420"/>
      <c r="AH5" s="421"/>
    </row>
    <row r="6" spans="1:36" ht="15" customHeight="1" x14ac:dyDescent="0.25">
      <c r="A6" s="419"/>
      <c r="B6" s="419"/>
      <c r="C6" s="419"/>
      <c r="D6" s="419"/>
      <c r="E6" s="419"/>
      <c r="F6" s="419"/>
      <c r="G6" s="419"/>
      <c r="H6" s="419"/>
      <c r="I6" s="419"/>
      <c r="J6" s="419"/>
      <c r="K6" s="419"/>
      <c r="L6" s="419"/>
      <c r="M6" s="419"/>
      <c r="N6" s="419"/>
      <c r="O6" s="419"/>
      <c r="Q6" s="421"/>
      <c r="R6" s="419"/>
      <c r="S6" s="419"/>
      <c r="T6" s="419"/>
      <c r="U6" s="419"/>
      <c r="V6" s="419"/>
      <c r="W6" s="419"/>
      <c r="X6" s="419"/>
      <c r="Y6" s="418"/>
      <c r="Z6" s="418"/>
      <c r="AA6" s="419"/>
      <c r="AB6" s="419"/>
      <c r="AC6" s="419"/>
      <c r="AD6" s="419"/>
      <c r="AE6" s="419"/>
      <c r="AF6" s="419"/>
      <c r="AG6" s="420"/>
      <c r="AH6" s="421"/>
    </row>
    <row r="7" spans="1:36" ht="6.75" customHeight="1" x14ac:dyDescent="0.25">
      <c r="A7" s="419"/>
      <c r="B7" s="419"/>
      <c r="C7" s="419"/>
      <c r="D7" s="419"/>
      <c r="E7" s="419"/>
      <c r="F7" s="419"/>
      <c r="G7" s="419"/>
      <c r="H7" s="419"/>
      <c r="I7" s="419"/>
      <c r="J7" s="419"/>
      <c r="K7" s="419"/>
      <c r="L7" s="419"/>
      <c r="M7" s="419"/>
      <c r="N7" s="419"/>
      <c r="O7" s="419"/>
      <c r="Q7" s="421"/>
      <c r="R7" s="419"/>
      <c r="S7" s="419"/>
      <c r="T7" s="419"/>
      <c r="U7" s="419"/>
      <c r="V7" s="419"/>
      <c r="W7" s="419"/>
      <c r="X7" s="419"/>
      <c r="Y7" s="418"/>
      <c r="Z7" s="418"/>
      <c r="AA7" s="419"/>
      <c r="AB7" s="419"/>
      <c r="AC7" s="419"/>
      <c r="AD7" s="419"/>
      <c r="AE7" s="419"/>
      <c r="AF7" s="419"/>
      <c r="AG7" s="420"/>
      <c r="AH7" s="421"/>
    </row>
    <row r="8" spans="1:36" x14ac:dyDescent="0.25">
      <c r="A8" s="182">
        <v>1</v>
      </c>
      <c r="B8" s="179" t="str">
        <f>'Asistencia 7°FDC'!B5</f>
        <v>Abrego, Ansel</v>
      </c>
      <c r="C8" s="184"/>
      <c r="D8" s="184"/>
      <c r="E8" s="184"/>
      <c r="F8" s="184"/>
      <c r="G8" s="185"/>
      <c r="H8" s="184">
        <v>3.4</v>
      </c>
      <c r="I8" s="184"/>
      <c r="J8" s="184"/>
      <c r="K8" s="184"/>
      <c r="L8" s="184"/>
      <c r="M8" s="184"/>
      <c r="N8" s="184"/>
      <c r="O8" s="182">
        <v>1</v>
      </c>
      <c r="Q8" s="182">
        <v>1</v>
      </c>
      <c r="R8" s="183"/>
      <c r="S8" s="183"/>
      <c r="T8" s="183"/>
      <c r="U8" s="183"/>
      <c r="V8" s="184"/>
      <c r="W8" s="184"/>
      <c r="X8" s="184"/>
      <c r="Y8" s="184"/>
      <c r="Z8" s="180">
        <f>((ROUNDDOWN(AVERAGE(C8:N8,R8:Y8),1))*0.8)</f>
        <v>2.72</v>
      </c>
      <c r="AA8" s="184"/>
      <c r="AB8" s="183"/>
      <c r="AC8" s="180" t="e">
        <f>((ROUNDDOWN(AVERAGE(AA8:AB8),1))*0.1)</f>
        <v>#DIV/0!</v>
      </c>
      <c r="AD8" s="184"/>
      <c r="AE8" s="183"/>
      <c r="AF8" s="180" t="e">
        <f>((ROUNDDOWN(AVERAGE(AD8:AE8),1))*0.1)</f>
        <v>#DIV/0!</v>
      </c>
      <c r="AG8" s="180" t="s">
        <v>212</v>
      </c>
      <c r="AH8" s="182">
        <v>1</v>
      </c>
      <c r="AJ8" s="239"/>
    </row>
    <row r="9" spans="1:36" x14ac:dyDescent="0.25">
      <c r="A9" s="182">
        <v>2</v>
      </c>
      <c r="B9" s="179" t="str">
        <f>'Asistencia 7°FDC'!B6</f>
        <v>Abrego, Anyelin</v>
      </c>
      <c r="C9" s="183"/>
      <c r="D9" s="183"/>
      <c r="E9" s="183"/>
      <c r="F9" s="183"/>
      <c r="G9" s="185"/>
      <c r="H9" s="184">
        <v>5</v>
      </c>
      <c r="I9" s="184">
        <v>5</v>
      </c>
      <c r="J9" s="184">
        <v>5</v>
      </c>
      <c r="K9" s="184"/>
      <c r="L9" s="184"/>
      <c r="M9" s="184">
        <v>5</v>
      </c>
      <c r="N9" s="183"/>
      <c r="O9" s="182">
        <v>2</v>
      </c>
      <c r="Q9" s="182">
        <v>2</v>
      </c>
      <c r="R9" s="183"/>
      <c r="S9" s="183"/>
      <c r="T9" s="183"/>
      <c r="U9" s="183"/>
      <c r="V9" s="184"/>
      <c r="W9" s="184"/>
      <c r="X9" s="184"/>
      <c r="Y9" s="184"/>
      <c r="Z9" s="180">
        <f t="shared" ref="Z9:Z42" si="0">((ROUNDDOWN(AVERAGE(C9:N9,R9:Y9),1))*0.8)</f>
        <v>4</v>
      </c>
      <c r="AA9" s="184">
        <v>2</v>
      </c>
      <c r="AB9" s="183"/>
      <c r="AC9" s="180">
        <f t="shared" ref="AC9:AC42" si="1">((ROUNDDOWN(AVERAGE(AA9:AB9),1))*0.1)</f>
        <v>0.2</v>
      </c>
      <c r="AD9" s="184">
        <v>2</v>
      </c>
      <c r="AE9" s="183"/>
      <c r="AF9" s="180">
        <f t="shared" ref="AF9:AF42" si="2">((ROUNDDOWN(AVERAGE(AD9:AE9),1))*0.1)</f>
        <v>0.2</v>
      </c>
      <c r="AG9" s="180">
        <f t="shared" ref="AG9:AG26" si="3">AF9+AC9+Z9</f>
        <v>4.4000000000000004</v>
      </c>
      <c r="AH9" s="182">
        <v>2</v>
      </c>
      <c r="AJ9" s="239"/>
    </row>
    <row r="10" spans="1:36" x14ac:dyDescent="0.25">
      <c r="A10" s="182">
        <v>3</v>
      </c>
      <c r="B10" s="179" t="str">
        <f>'Asistencia 7°FDC'!B7</f>
        <v>Abrego, Benilda</v>
      </c>
      <c r="C10" s="183"/>
      <c r="D10" s="183"/>
      <c r="E10" s="183"/>
      <c r="F10" s="183"/>
      <c r="G10" s="185"/>
      <c r="H10" s="184">
        <v>1.8</v>
      </c>
      <c r="I10" s="184"/>
      <c r="J10" s="184">
        <v>3</v>
      </c>
      <c r="K10" s="184">
        <v>4.8</v>
      </c>
      <c r="L10" s="184"/>
      <c r="M10" s="184">
        <v>3</v>
      </c>
      <c r="N10" s="183"/>
      <c r="O10" s="182">
        <v>3</v>
      </c>
      <c r="Q10" s="182">
        <v>3</v>
      </c>
      <c r="R10" s="183"/>
      <c r="S10" s="183"/>
      <c r="T10" s="183"/>
      <c r="U10" s="183"/>
      <c r="V10" s="184"/>
      <c r="W10" s="184"/>
      <c r="X10" s="184"/>
      <c r="Y10" s="184"/>
      <c r="Z10" s="180">
        <f t="shared" si="0"/>
        <v>2.4800000000000004</v>
      </c>
      <c r="AA10" s="184">
        <v>3</v>
      </c>
      <c r="AB10" s="183"/>
      <c r="AC10" s="180">
        <f t="shared" si="1"/>
        <v>0.30000000000000004</v>
      </c>
      <c r="AD10" s="184">
        <v>5</v>
      </c>
      <c r="AE10" s="183"/>
      <c r="AF10" s="180">
        <f t="shared" si="2"/>
        <v>0.5</v>
      </c>
      <c r="AG10" s="180">
        <f t="shared" si="3"/>
        <v>3.2800000000000002</v>
      </c>
      <c r="AH10" s="182">
        <v>3</v>
      </c>
      <c r="AJ10" s="239"/>
    </row>
    <row r="11" spans="1:36" x14ac:dyDescent="0.25">
      <c r="A11" s="182">
        <v>4</v>
      </c>
      <c r="B11" s="179" t="str">
        <f>'Asistencia 7°FDC'!B8</f>
        <v>Abrego, Edgar</v>
      </c>
      <c r="C11" s="183"/>
      <c r="D11" s="183"/>
      <c r="E11" s="183"/>
      <c r="F11" s="183"/>
      <c r="G11" s="185"/>
      <c r="H11" s="184">
        <v>3</v>
      </c>
      <c r="I11" s="184"/>
      <c r="J11" s="184" t="s">
        <v>811</v>
      </c>
      <c r="K11" s="184"/>
      <c r="L11" s="184"/>
      <c r="M11" s="184"/>
      <c r="N11" s="183"/>
      <c r="O11" s="182">
        <v>4</v>
      </c>
      <c r="Q11" s="182">
        <v>4</v>
      </c>
      <c r="R11" s="183"/>
      <c r="S11" s="183"/>
      <c r="T11" s="183"/>
      <c r="U11" s="183"/>
      <c r="V11" s="184"/>
      <c r="W11" s="184"/>
      <c r="X11" s="184"/>
      <c r="Y11" s="184"/>
      <c r="Z11" s="180">
        <f t="shared" si="0"/>
        <v>2.4000000000000004</v>
      </c>
      <c r="AA11" s="184">
        <v>5</v>
      </c>
      <c r="AB11" s="183"/>
      <c r="AC11" s="180">
        <f t="shared" si="1"/>
        <v>0.5</v>
      </c>
      <c r="AD11" s="184">
        <v>5</v>
      </c>
      <c r="AE11" s="183"/>
      <c r="AF11" s="180">
        <f t="shared" si="2"/>
        <v>0.5</v>
      </c>
      <c r="AG11" s="180">
        <f t="shared" si="3"/>
        <v>3.4000000000000004</v>
      </c>
      <c r="AH11" s="182">
        <v>4</v>
      </c>
      <c r="AJ11" s="239"/>
    </row>
    <row r="12" spans="1:36" x14ac:dyDescent="0.25">
      <c r="A12" s="182">
        <v>5</v>
      </c>
      <c r="B12" s="179" t="str">
        <f>'Asistencia 7°FDC'!B9</f>
        <v>Abrego, Elsa</v>
      </c>
      <c r="C12" s="183"/>
      <c r="D12" s="183"/>
      <c r="E12" s="183"/>
      <c r="F12" s="183"/>
      <c r="G12" s="185"/>
      <c r="H12" s="184">
        <v>4.5999999999999996</v>
      </c>
      <c r="I12" s="184" t="s">
        <v>838</v>
      </c>
      <c r="J12" s="184">
        <v>3</v>
      </c>
      <c r="K12" s="184"/>
      <c r="L12" s="184"/>
      <c r="M12" s="184">
        <v>3</v>
      </c>
      <c r="N12" s="183"/>
      <c r="O12" s="182">
        <v>5</v>
      </c>
      <c r="Q12" s="182">
        <v>5</v>
      </c>
      <c r="R12" s="183"/>
      <c r="S12" s="183"/>
      <c r="T12" s="183"/>
      <c r="U12" s="183"/>
      <c r="V12" s="184"/>
      <c r="W12" s="184"/>
      <c r="X12" s="184"/>
      <c r="Y12" s="184"/>
      <c r="Z12" s="180">
        <f t="shared" si="0"/>
        <v>2.8000000000000003</v>
      </c>
      <c r="AA12" s="184">
        <v>3</v>
      </c>
      <c r="AB12" s="183"/>
      <c r="AC12" s="180">
        <f t="shared" si="1"/>
        <v>0.30000000000000004</v>
      </c>
      <c r="AD12" s="184">
        <v>5</v>
      </c>
      <c r="AE12" s="183"/>
      <c r="AF12" s="180">
        <f t="shared" si="2"/>
        <v>0.5</v>
      </c>
      <c r="AG12" s="180">
        <f t="shared" si="3"/>
        <v>3.6000000000000005</v>
      </c>
      <c r="AH12" s="182">
        <v>5</v>
      </c>
      <c r="AJ12" s="239"/>
    </row>
    <row r="13" spans="1:36" x14ac:dyDescent="0.25">
      <c r="A13" s="182">
        <v>6</v>
      </c>
      <c r="B13" s="179" t="str">
        <f>'Asistencia 7°FDC'!B10</f>
        <v>Abrego, Juana</v>
      </c>
      <c r="C13" s="183"/>
      <c r="D13" s="183"/>
      <c r="E13" s="183"/>
      <c r="F13" s="183"/>
      <c r="G13" s="185"/>
      <c r="H13" s="184"/>
      <c r="I13" s="184"/>
      <c r="J13" s="184"/>
      <c r="K13" s="184"/>
      <c r="L13" s="184"/>
      <c r="M13" s="184"/>
      <c r="N13" s="183"/>
      <c r="O13" s="182">
        <v>6</v>
      </c>
      <c r="Q13" s="182">
        <v>6</v>
      </c>
      <c r="R13" s="183"/>
      <c r="S13" s="183"/>
      <c r="T13" s="183"/>
      <c r="U13" s="183"/>
      <c r="V13" s="184"/>
      <c r="W13" s="184"/>
      <c r="X13" s="184"/>
      <c r="Y13" s="184"/>
      <c r="Z13" s="180" t="e">
        <f t="shared" si="0"/>
        <v>#DIV/0!</v>
      </c>
      <c r="AA13" s="184">
        <v>5</v>
      </c>
      <c r="AB13" s="183"/>
      <c r="AC13" s="180">
        <f t="shared" si="1"/>
        <v>0.5</v>
      </c>
      <c r="AD13" s="184">
        <v>5</v>
      </c>
      <c r="AE13" s="183"/>
      <c r="AF13" s="180">
        <f t="shared" si="2"/>
        <v>0.5</v>
      </c>
      <c r="AG13" s="180" t="e">
        <f t="shared" si="3"/>
        <v>#DIV/0!</v>
      </c>
      <c r="AH13" s="182">
        <v>6</v>
      </c>
      <c r="AJ13" s="239"/>
    </row>
    <row r="14" spans="1:36" x14ac:dyDescent="0.25">
      <c r="A14" s="182">
        <v>7</v>
      </c>
      <c r="B14" s="179" t="str">
        <f>'Asistencia 7°FDC'!B11</f>
        <v>Abrego, Maritza</v>
      </c>
      <c r="C14" s="183"/>
      <c r="D14" s="183"/>
      <c r="E14" s="183"/>
      <c r="F14" s="183"/>
      <c r="G14" s="185"/>
      <c r="H14" s="184">
        <v>5</v>
      </c>
      <c r="I14" s="184">
        <v>5</v>
      </c>
      <c r="J14" s="184">
        <v>5</v>
      </c>
      <c r="K14" s="184">
        <v>5</v>
      </c>
      <c r="L14" s="184"/>
      <c r="M14" s="184">
        <v>5</v>
      </c>
      <c r="N14" s="183"/>
      <c r="O14" s="182">
        <v>7</v>
      </c>
      <c r="Q14" s="182">
        <v>7</v>
      </c>
      <c r="R14" s="183"/>
      <c r="S14" s="183"/>
      <c r="T14" s="183"/>
      <c r="U14" s="183"/>
      <c r="V14" s="184"/>
      <c r="W14" s="184"/>
      <c r="X14" s="184"/>
      <c r="Y14" s="184"/>
      <c r="Z14" s="180">
        <f t="shared" si="0"/>
        <v>4</v>
      </c>
      <c r="AA14" s="184"/>
      <c r="AB14" s="183"/>
      <c r="AC14" s="180" t="e">
        <f t="shared" si="1"/>
        <v>#DIV/0!</v>
      </c>
      <c r="AD14" s="184"/>
      <c r="AE14" s="183"/>
      <c r="AF14" s="180" t="e">
        <f t="shared" si="2"/>
        <v>#DIV/0!</v>
      </c>
      <c r="AG14" s="180" t="s">
        <v>208</v>
      </c>
      <c r="AH14" s="182">
        <v>7</v>
      </c>
      <c r="AJ14" s="239"/>
    </row>
    <row r="15" spans="1:36" x14ac:dyDescent="0.25">
      <c r="A15" s="182">
        <v>8</v>
      </c>
      <c r="B15" s="179" t="str">
        <f>'Asistencia 7°FDC'!B12</f>
        <v>Abrego, Noris</v>
      </c>
      <c r="C15" s="183"/>
      <c r="D15" s="183"/>
      <c r="E15" s="183"/>
      <c r="F15" s="183"/>
      <c r="G15" s="185"/>
      <c r="H15" s="184">
        <v>4.2</v>
      </c>
      <c r="I15" s="184">
        <v>5</v>
      </c>
      <c r="J15" s="184">
        <v>5</v>
      </c>
      <c r="K15" s="184"/>
      <c r="L15" s="184"/>
      <c r="M15" s="184">
        <v>5</v>
      </c>
      <c r="N15" s="183"/>
      <c r="O15" s="182">
        <v>8</v>
      </c>
      <c r="Q15" s="182">
        <v>8</v>
      </c>
      <c r="R15" s="183"/>
      <c r="S15" s="183"/>
      <c r="T15" s="183"/>
      <c r="U15" s="183"/>
      <c r="V15" s="184"/>
      <c r="W15" s="184"/>
      <c r="X15" s="184"/>
      <c r="Y15" s="184"/>
      <c r="Z15" s="180">
        <f t="shared" si="0"/>
        <v>3.84</v>
      </c>
      <c r="AA15" s="184">
        <v>2</v>
      </c>
      <c r="AB15" s="183"/>
      <c r="AC15" s="180">
        <f t="shared" si="1"/>
        <v>0.2</v>
      </c>
      <c r="AD15" s="184">
        <v>2</v>
      </c>
      <c r="AE15" s="183"/>
      <c r="AF15" s="180">
        <f t="shared" si="2"/>
        <v>0.2</v>
      </c>
      <c r="AG15" s="180">
        <f t="shared" si="3"/>
        <v>4.24</v>
      </c>
      <c r="AH15" s="182">
        <v>8</v>
      </c>
      <c r="AJ15" s="239"/>
    </row>
    <row r="16" spans="1:36" x14ac:dyDescent="0.25">
      <c r="A16" s="182">
        <v>9</v>
      </c>
      <c r="B16" s="179" t="str">
        <f>'Asistencia 7°FDC'!B13</f>
        <v>Abrego, Ovaldo</v>
      </c>
      <c r="C16" s="183"/>
      <c r="D16" s="183"/>
      <c r="E16" s="183"/>
      <c r="F16" s="183"/>
      <c r="G16" s="185"/>
      <c r="H16" s="184">
        <v>3.8</v>
      </c>
      <c r="I16" s="184"/>
      <c r="J16" s="184">
        <v>5</v>
      </c>
      <c r="K16" s="184"/>
      <c r="L16" s="184"/>
      <c r="M16" s="184">
        <v>5</v>
      </c>
      <c r="N16" s="183"/>
      <c r="O16" s="182">
        <v>9</v>
      </c>
      <c r="Q16" s="182">
        <v>9</v>
      </c>
      <c r="R16" s="183"/>
      <c r="S16" s="183"/>
      <c r="T16" s="183"/>
      <c r="U16" s="183"/>
      <c r="V16" s="184"/>
      <c r="W16" s="184"/>
      <c r="X16" s="184"/>
      <c r="Y16" s="184"/>
      <c r="Z16" s="180">
        <f t="shared" si="0"/>
        <v>3.6799999999999997</v>
      </c>
      <c r="AA16" s="184">
        <v>4</v>
      </c>
      <c r="AB16" s="183"/>
      <c r="AC16" s="180">
        <f t="shared" si="1"/>
        <v>0.4</v>
      </c>
      <c r="AD16" s="184">
        <v>4</v>
      </c>
      <c r="AE16" s="183"/>
      <c r="AF16" s="180">
        <f t="shared" si="2"/>
        <v>0.4</v>
      </c>
      <c r="AG16" s="180">
        <f t="shared" si="3"/>
        <v>4.4799999999999995</v>
      </c>
      <c r="AH16" s="182">
        <v>9</v>
      </c>
      <c r="AJ16" s="239"/>
    </row>
    <row r="17" spans="1:36" x14ac:dyDescent="0.25">
      <c r="A17" s="182">
        <v>10</v>
      </c>
      <c r="B17" s="179" t="str">
        <f>'Asistencia 7°FDC'!B14</f>
        <v>Abrego, Robert</v>
      </c>
      <c r="C17" s="183"/>
      <c r="D17" s="183"/>
      <c r="E17" s="183"/>
      <c r="F17" s="183"/>
      <c r="G17" s="185"/>
      <c r="H17" s="184">
        <v>1.8</v>
      </c>
      <c r="I17" s="184"/>
      <c r="J17" s="184">
        <v>3</v>
      </c>
      <c r="K17" s="184">
        <v>5</v>
      </c>
      <c r="L17" s="184"/>
      <c r="M17" s="184">
        <v>3</v>
      </c>
      <c r="N17" s="183"/>
      <c r="O17" s="182">
        <v>10</v>
      </c>
      <c r="Q17" s="182">
        <v>10</v>
      </c>
      <c r="R17" s="183"/>
      <c r="S17" s="183"/>
      <c r="T17" s="183"/>
      <c r="U17" s="183"/>
      <c r="V17" s="184"/>
      <c r="W17" s="184"/>
      <c r="X17" s="184"/>
      <c r="Y17" s="184"/>
      <c r="Z17" s="180">
        <f t="shared" si="0"/>
        <v>2.5600000000000005</v>
      </c>
      <c r="AA17" s="184">
        <v>2</v>
      </c>
      <c r="AB17" s="183"/>
      <c r="AC17" s="180">
        <f t="shared" si="1"/>
        <v>0.2</v>
      </c>
      <c r="AD17" s="184">
        <v>2</v>
      </c>
      <c r="AE17" s="183"/>
      <c r="AF17" s="180">
        <f t="shared" si="2"/>
        <v>0.2</v>
      </c>
      <c r="AG17" s="180">
        <f t="shared" si="3"/>
        <v>2.9600000000000004</v>
      </c>
      <c r="AH17" s="182">
        <v>10</v>
      </c>
      <c r="AJ17" s="239"/>
    </row>
    <row r="18" spans="1:36" x14ac:dyDescent="0.25">
      <c r="A18" s="350">
        <v>11</v>
      </c>
      <c r="B18" s="179" t="str">
        <f>'Asistencia 7°FDC'!B15</f>
        <v>Abrego, Sandra</v>
      </c>
      <c r="C18" s="351"/>
      <c r="D18" s="351"/>
      <c r="E18" s="351"/>
      <c r="F18" s="351"/>
      <c r="G18" s="352"/>
      <c r="H18" s="354"/>
      <c r="I18" s="354"/>
      <c r="J18" s="354"/>
      <c r="K18" s="354"/>
      <c r="L18" s="354"/>
      <c r="M18" s="354"/>
      <c r="N18" s="351"/>
      <c r="O18" s="350"/>
      <c r="Q18" s="350"/>
      <c r="R18" s="351"/>
      <c r="S18" s="351"/>
      <c r="T18" s="351"/>
      <c r="U18" s="351"/>
      <c r="V18" s="354"/>
      <c r="W18" s="354"/>
      <c r="X18" s="354"/>
      <c r="Y18" s="354"/>
      <c r="Z18" s="353"/>
      <c r="AA18" s="354"/>
      <c r="AB18" s="351"/>
      <c r="AC18" s="353"/>
      <c r="AD18" s="354"/>
      <c r="AE18" s="351"/>
      <c r="AF18" s="353"/>
      <c r="AG18" s="353"/>
      <c r="AH18" s="350"/>
      <c r="AJ18" s="239"/>
    </row>
    <row r="19" spans="1:36" x14ac:dyDescent="0.25">
      <c r="A19" s="182">
        <v>12</v>
      </c>
      <c r="B19" s="179" t="str">
        <f>'Asistencia 7°FDC'!B16</f>
        <v>Abrego, Viviana</v>
      </c>
      <c r="C19" s="183"/>
      <c r="D19" s="183"/>
      <c r="E19" s="183"/>
      <c r="F19" s="183"/>
      <c r="G19" s="185"/>
      <c r="H19" s="184">
        <v>5</v>
      </c>
      <c r="I19" s="184" t="s">
        <v>835</v>
      </c>
      <c r="J19" s="184">
        <v>5</v>
      </c>
      <c r="K19" s="184">
        <v>5</v>
      </c>
      <c r="L19" s="184"/>
      <c r="M19" s="184">
        <v>5</v>
      </c>
      <c r="N19" s="183"/>
      <c r="O19" s="182">
        <v>11</v>
      </c>
      <c r="Q19" s="182">
        <v>11</v>
      </c>
      <c r="R19" s="183"/>
      <c r="S19" s="183"/>
      <c r="T19" s="183"/>
      <c r="U19" s="183"/>
      <c r="V19" s="184"/>
      <c r="W19" s="184"/>
      <c r="X19" s="184"/>
      <c r="Y19" s="184"/>
      <c r="Z19" s="180">
        <f t="shared" si="0"/>
        <v>4</v>
      </c>
      <c r="AA19" s="184">
        <v>2</v>
      </c>
      <c r="AB19" s="183"/>
      <c r="AC19" s="180">
        <f t="shared" si="1"/>
        <v>0.2</v>
      </c>
      <c r="AD19" s="184">
        <v>2</v>
      </c>
      <c r="AE19" s="183"/>
      <c r="AF19" s="180">
        <f t="shared" si="2"/>
        <v>0.2</v>
      </c>
      <c r="AG19" s="180">
        <f t="shared" si="3"/>
        <v>4.4000000000000004</v>
      </c>
      <c r="AH19" s="182">
        <v>11</v>
      </c>
      <c r="AJ19" s="239"/>
    </row>
    <row r="20" spans="1:36" x14ac:dyDescent="0.25">
      <c r="A20" s="182">
        <v>13</v>
      </c>
      <c r="B20" s="179" t="str">
        <f>'Asistencia 7°FDC'!B17</f>
        <v>Becker, Domitilo</v>
      </c>
      <c r="C20" s="183"/>
      <c r="D20" s="183"/>
      <c r="E20" s="183"/>
      <c r="F20" s="183"/>
      <c r="G20" s="185"/>
      <c r="H20" s="184">
        <v>3.8</v>
      </c>
      <c r="I20" s="184">
        <v>5</v>
      </c>
      <c r="J20" s="184">
        <v>4.5</v>
      </c>
      <c r="K20" s="184"/>
      <c r="L20" s="184"/>
      <c r="M20" s="184" t="s">
        <v>836</v>
      </c>
      <c r="N20" s="183"/>
      <c r="O20" s="182">
        <v>12</v>
      </c>
      <c r="Q20" s="182">
        <v>12</v>
      </c>
      <c r="R20" s="183"/>
      <c r="S20" s="183"/>
      <c r="T20" s="183"/>
      <c r="U20" s="183"/>
      <c r="V20" s="184"/>
      <c r="W20" s="184"/>
      <c r="X20" s="184"/>
      <c r="Y20" s="184"/>
      <c r="Z20" s="180">
        <f t="shared" si="0"/>
        <v>3.5200000000000005</v>
      </c>
      <c r="AA20" s="184">
        <v>2</v>
      </c>
      <c r="AB20" s="183"/>
      <c r="AC20" s="180">
        <f t="shared" si="1"/>
        <v>0.2</v>
      </c>
      <c r="AD20" s="184">
        <v>2</v>
      </c>
      <c r="AE20" s="183"/>
      <c r="AF20" s="180">
        <f t="shared" si="2"/>
        <v>0.2</v>
      </c>
      <c r="AG20" s="180">
        <f t="shared" si="3"/>
        <v>3.9200000000000004</v>
      </c>
      <c r="AH20" s="182">
        <v>12</v>
      </c>
      <c r="AJ20" s="239"/>
    </row>
    <row r="21" spans="1:36" x14ac:dyDescent="0.25">
      <c r="A21" s="182">
        <v>14</v>
      </c>
      <c r="B21" s="179" t="str">
        <f>'Asistencia 7°FDC'!B18</f>
        <v>CaballerO, Isaias</v>
      </c>
      <c r="C21" s="183"/>
      <c r="D21" s="183"/>
      <c r="E21" s="183"/>
      <c r="F21" s="183"/>
      <c r="G21" s="185"/>
      <c r="H21" s="184">
        <v>5</v>
      </c>
      <c r="I21" s="184">
        <v>5</v>
      </c>
      <c r="J21" s="184">
        <v>5</v>
      </c>
      <c r="K21" s="184">
        <v>5</v>
      </c>
      <c r="L21" s="184"/>
      <c r="M21" s="184">
        <v>5</v>
      </c>
      <c r="N21" s="183"/>
      <c r="O21" s="182">
        <v>13</v>
      </c>
      <c r="Q21" s="182">
        <v>13</v>
      </c>
      <c r="R21" s="183"/>
      <c r="S21" s="183"/>
      <c r="T21" s="183"/>
      <c r="U21" s="183"/>
      <c r="V21" s="184"/>
      <c r="W21" s="184"/>
      <c r="X21" s="184"/>
      <c r="Y21" s="184"/>
      <c r="Z21" s="180">
        <f t="shared" si="0"/>
        <v>4</v>
      </c>
      <c r="AA21" s="184"/>
      <c r="AB21" s="183"/>
      <c r="AC21" s="180" t="e">
        <f t="shared" si="1"/>
        <v>#DIV/0!</v>
      </c>
      <c r="AD21" s="184"/>
      <c r="AE21" s="183"/>
      <c r="AF21" s="180" t="e">
        <f t="shared" si="2"/>
        <v>#DIV/0!</v>
      </c>
      <c r="AG21" s="180" t="s">
        <v>212</v>
      </c>
      <c r="AH21" s="182">
        <v>13</v>
      </c>
      <c r="AJ21" s="239"/>
    </row>
    <row r="22" spans="1:36" x14ac:dyDescent="0.25">
      <c r="A22" s="182">
        <v>15</v>
      </c>
      <c r="B22" s="179" t="str">
        <f>'Asistencia 7°FDC'!B19</f>
        <v>Escalnte, Marcelino</v>
      </c>
      <c r="C22" s="183"/>
      <c r="D22" s="183"/>
      <c r="E22" s="183"/>
      <c r="F22" s="183"/>
      <c r="G22" s="185"/>
      <c r="H22" s="184"/>
      <c r="I22" s="184"/>
      <c r="J22" s="184"/>
      <c r="K22" s="184"/>
      <c r="L22" s="184"/>
      <c r="M22" s="184"/>
      <c r="N22" s="183"/>
      <c r="O22" s="182">
        <v>14</v>
      </c>
      <c r="Q22" s="182">
        <v>14</v>
      </c>
      <c r="R22" s="183"/>
      <c r="S22" s="183"/>
      <c r="T22" s="183"/>
      <c r="U22" s="183"/>
      <c r="V22" s="184"/>
      <c r="W22" s="184"/>
      <c r="X22" s="184"/>
      <c r="Y22" s="184"/>
      <c r="Z22" s="180" t="e">
        <f t="shared" si="0"/>
        <v>#DIV/0!</v>
      </c>
      <c r="AA22" s="184">
        <v>2</v>
      </c>
      <c r="AB22" s="183"/>
      <c r="AC22" s="180">
        <f t="shared" si="1"/>
        <v>0.2</v>
      </c>
      <c r="AD22" s="184">
        <v>2</v>
      </c>
      <c r="AE22" s="183"/>
      <c r="AF22" s="180">
        <f t="shared" si="2"/>
        <v>0.2</v>
      </c>
      <c r="AG22" s="180" t="e">
        <f t="shared" si="3"/>
        <v>#DIV/0!</v>
      </c>
      <c r="AH22" s="182">
        <v>14</v>
      </c>
      <c r="AJ22" s="239"/>
    </row>
    <row r="23" spans="1:36" x14ac:dyDescent="0.25">
      <c r="A23" s="182">
        <v>16</v>
      </c>
      <c r="B23" s="179" t="str">
        <f>'Asistencia 7°FDC'!B20</f>
        <v>Garay, Eliecer</v>
      </c>
      <c r="C23" s="183"/>
      <c r="D23" s="183"/>
      <c r="E23" s="183"/>
      <c r="F23" s="183"/>
      <c r="G23" s="185"/>
      <c r="H23" s="184">
        <v>3</v>
      </c>
      <c r="I23" s="184">
        <v>5</v>
      </c>
      <c r="J23" s="184">
        <v>5</v>
      </c>
      <c r="K23" s="184"/>
      <c r="L23" s="184"/>
      <c r="M23" s="184"/>
      <c r="N23" s="183"/>
      <c r="O23" s="182">
        <v>15</v>
      </c>
      <c r="Q23" s="182">
        <v>15</v>
      </c>
      <c r="R23" s="183"/>
      <c r="S23" s="183"/>
      <c r="T23" s="183"/>
      <c r="U23" s="183"/>
      <c r="V23" s="184"/>
      <c r="W23" s="184"/>
      <c r="X23" s="184"/>
      <c r="Y23" s="184"/>
      <c r="Z23" s="180">
        <f t="shared" si="0"/>
        <v>3.44</v>
      </c>
      <c r="AA23" s="184">
        <v>4</v>
      </c>
      <c r="AB23" s="183"/>
      <c r="AC23" s="180">
        <f t="shared" si="1"/>
        <v>0.4</v>
      </c>
      <c r="AD23" s="184">
        <v>4</v>
      </c>
      <c r="AE23" s="183"/>
      <c r="AF23" s="180">
        <f t="shared" si="2"/>
        <v>0.4</v>
      </c>
      <c r="AG23" s="180">
        <f t="shared" si="3"/>
        <v>4.24</v>
      </c>
      <c r="AH23" s="182">
        <v>15</v>
      </c>
      <c r="AJ23" s="239"/>
    </row>
    <row r="24" spans="1:36" x14ac:dyDescent="0.25">
      <c r="A24" s="182">
        <v>17</v>
      </c>
      <c r="B24" s="179" t="str">
        <f>'Asistencia 7°FDC'!B21</f>
        <v>Garay, Yaniceb</v>
      </c>
      <c r="C24" s="183"/>
      <c r="D24" s="183"/>
      <c r="E24" s="183"/>
      <c r="F24" s="183"/>
      <c r="G24" s="185"/>
      <c r="H24" s="184"/>
      <c r="I24" s="184">
        <v>5</v>
      </c>
      <c r="J24" s="184"/>
      <c r="K24" s="184"/>
      <c r="L24" s="184"/>
      <c r="M24" s="184"/>
      <c r="N24" s="183"/>
      <c r="O24" s="182">
        <v>16</v>
      </c>
      <c r="Q24" s="182">
        <v>16</v>
      </c>
      <c r="R24" s="183"/>
      <c r="S24" s="183"/>
      <c r="T24" s="183"/>
      <c r="U24" s="183"/>
      <c r="V24" s="184"/>
      <c r="W24" s="184"/>
      <c r="X24" s="184"/>
      <c r="Y24" s="184"/>
      <c r="Z24" s="180">
        <f t="shared" si="0"/>
        <v>4</v>
      </c>
      <c r="AA24" s="184"/>
      <c r="AB24" s="183"/>
      <c r="AC24" s="180" t="e">
        <f t="shared" si="1"/>
        <v>#DIV/0!</v>
      </c>
      <c r="AD24" s="184"/>
      <c r="AE24" s="183"/>
      <c r="AF24" s="180" t="e">
        <f t="shared" si="2"/>
        <v>#DIV/0!</v>
      </c>
      <c r="AG24" s="180" t="e">
        <f t="shared" si="3"/>
        <v>#DIV/0!</v>
      </c>
      <c r="AH24" s="182">
        <v>16</v>
      </c>
      <c r="AJ24" s="239"/>
    </row>
    <row r="25" spans="1:36" x14ac:dyDescent="0.25">
      <c r="A25" s="182">
        <v>18</v>
      </c>
      <c r="B25" s="179" t="str">
        <f>'Asistencia 7°FDC'!B22</f>
        <v>Guerra, Lauri</v>
      </c>
      <c r="C25" s="183"/>
      <c r="D25" s="183"/>
      <c r="E25" s="183"/>
      <c r="F25" s="183"/>
      <c r="G25" s="185"/>
      <c r="H25" s="184">
        <v>3</v>
      </c>
      <c r="I25" s="184">
        <v>5</v>
      </c>
      <c r="J25" s="184">
        <v>5</v>
      </c>
      <c r="K25" s="184"/>
      <c r="L25" s="184"/>
      <c r="M25" s="184"/>
      <c r="N25" s="183"/>
      <c r="O25" s="182">
        <v>17</v>
      </c>
      <c r="Q25" s="182">
        <v>17</v>
      </c>
      <c r="R25" s="183"/>
      <c r="S25" s="183"/>
      <c r="T25" s="183"/>
      <c r="U25" s="183"/>
      <c r="V25" s="184"/>
      <c r="W25" s="184"/>
      <c r="X25" s="184"/>
      <c r="Y25" s="184"/>
      <c r="Z25" s="180">
        <f t="shared" si="0"/>
        <v>3.44</v>
      </c>
      <c r="AA25" s="184"/>
      <c r="AB25" s="183"/>
      <c r="AC25" s="180" t="e">
        <f t="shared" si="1"/>
        <v>#DIV/0!</v>
      </c>
      <c r="AD25" s="184"/>
      <c r="AE25" s="183"/>
      <c r="AF25" s="180" t="e">
        <f t="shared" si="2"/>
        <v>#DIV/0!</v>
      </c>
      <c r="AG25" s="180" t="e">
        <f t="shared" si="3"/>
        <v>#DIV/0!</v>
      </c>
      <c r="AH25" s="182">
        <v>17</v>
      </c>
      <c r="AJ25" s="239"/>
    </row>
    <row r="26" spans="1:36" x14ac:dyDescent="0.25">
      <c r="A26" s="182">
        <v>19</v>
      </c>
      <c r="B26" s="179" t="str">
        <f>'Asistencia 7°FDC'!B23</f>
        <v>Guerra, Zurineth</v>
      </c>
      <c r="C26" s="183"/>
      <c r="D26" s="183"/>
      <c r="E26" s="183"/>
      <c r="F26" s="183"/>
      <c r="G26" s="185"/>
      <c r="H26" s="184"/>
      <c r="I26" s="184"/>
      <c r="J26" s="184"/>
      <c r="K26" s="184"/>
      <c r="L26" s="184"/>
      <c r="M26" s="184"/>
      <c r="N26" s="183"/>
      <c r="O26" s="182">
        <v>18</v>
      </c>
      <c r="Q26" s="182">
        <v>18</v>
      </c>
      <c r="R26" s="183"/>
      <c r="S26" s="183"/>
      <c r="T26" s="183"/>
      <c r="U26" s="183"/>
      <c r="V26" s="184"/>
      <c r="W26" s="184"/>
      <c r="X26" s="184"/>
      <c r="Y26" s="184"/>
      <c r="Z26" s="180" t="e">
        <f t="shared" si="0"/>
        <v>#DIV/0!</v>
      </c>
      <c r="AA26" s="184"/>
      <c r="AB26" s="183"/>
      <c r="AC26" s="180" t="e">
        <f t="shared" si="1"/>
        <v>#DIV/0!</v>
      </c>
      <c r="AD26" s="184"/>
      <c r="AE26" s="183"/>
      <c r="AF26" s="180" t="e">
        <f t="shared" si="2"/>
        <v>#DIV/0!</v>
      </c>
      <c r="AG26" s="180" t="e">
        <f t="shared" si="3"/>
        <v>#DIV/0!</v>
      </c>
      <c r="AH26" s="182">
        <v>18</v>
      </c>
      <c r="AJ26" s="239"/>
    </row>
    <row r="27" spans="1:36" x14ac:dyDescent="0.25">
      <c r="A27" s="182">
        <v>20</v>
      </c>
      <c r="B27" s="179" t="str">
        <f>'Asistencia 7°FDC'!B24</f>
        <v>Lopez, Darlenis</v>
      </c>
      <c r="C27" s="183"/>
      <c r="D27" s="183"/>
      <c r="E27" s="183"/>
      <c r="F27" s="183"/>
      <c r="G27" s="185"/>
      <c r="H27" s="184">
        <v>3</v>
      </c>
      <c r="I27" s="184">
        <v>5</v>
      </c>
      <c r="J27" s="184">
        <v>5</v>
      </c>
      <c r="K27" s="184"/>
      <c r="L27" s="184"/>
      <c r="M27" s="184">
        <v>5</v>
      </c>
      <c r="N27" s="183"/>
      <c r="O27" s="182">
        <v>19</v>
      </c>
      <c r="Q27" s="182">
        <v>19</v>
      </c>
      <c r="R27" s="183"/>
      <c r="S27" s="183"/>
      <c r="T27" s="183"/>
      <c r="U27" s="183"/>
      <c r="V27" s="184"/>
      <c r="W27" s="184"/>
      <c r="X27" s="184"/>
      <c r="Y27" s="184"/>
      <c r="Z27" s="180">
        <f t="shared" si="0"/>
        <v>3.6</v>
      </c>
      <c r="AA27" s="184"/>
      <c r="AB27" s="183"/>
      <c r="AC27" s="180" t="e">
        <f t="shared" si="1"/>
        <v>#DIV/0!</v>
      </c>
      <c r="AD27" s="184"/>
      <c r="AE27" s="183"/>
      <c r="AF27" s="180" t="e">
        <f t="shared" si="2"/>
        <v>#DIV/0!</v>
      </c>
      <c r="AG27" s="180"/>
      <c r="AH27" s="182">
        <v>19</v>
      </c>
      <c r="AJ27" s="239"/>
    </row>
    <row r="28" spans="1:36" x14ac:dyDescent="0.25">
      <c r="A28" s="182">
        <v>21</v>
      </c>
      <c r="B28" s="179" t="str">
        <f>'Asistencia 7°FDC'!B25</f>
        <v>Lorenzo, Cristian</v>
      </c>
      <c r="C28" s="183"/>
      <c r="D28" s="183"/>
      <c r="E28" s="183"/>
      <c r="F28" s="183"/>
      <c r="G28" s="185"/>
      <c r="H28" s="185" t="s">
        <v>840</v>
      </c>
      <c r="I28" s="183"/>
      <c r="J28" s="183"/>
      <c r="K28" s="183"/>
      <c r="L28" s="183"/>
      <c r="M28" s="183"/>
      <c r="N28" s="183"/>
      <c r="O28" s="182">
        <v>20</v>
      </c>
      <c r="Q28" s="182">
        <v>20</v>
      </c>
      <c r="R28" s="183"/>
      <c r="S28" s="183"/>
      <c r="T28" s="183"/>
      <c r="U28" s="183"/>
      <c r="V28" s="184"/>
      <c r="W28" s="184"/>
      <c r="X28" s="184"/>
      <c r="Y28" s="184"/>
      <c r="Z28" s="180" t="e">
        <f t="shared" si="0"/>
        <v>#DIV/0!</v>
      </c>
      <c r="AA28" s="184"/>
      <c r="AB28" s="183"/>
      <c r="AC28" s="180" t="e">
        <f t="shared" si="1"/>
        <v>#DIV/0!</v>
      </c>
      <c r="AD28" s="184"/>
      <c r="AE28" s="183"/>
      <c r="AF28" s="180" t="e">
        <f t="shared" si="2"/>
        <v>#DIV/0!</v>
      </c>
      <c r="AG28" s="180"/>
      <c r="AH28" s="182">
        <v>20</v>
      </c>
      <c r="AJ28" s="239"/>
    </row>
    <row r="29" spans="1:36" x14ac:dyDescent="0.25">
      <c r="A29" s="182">
        <v>22</v>
      </c>
      <c r="B29" s="179" t="str">
        <f>'Asistencia 7°FDC'!B26</f>
        <v>Miranda, Bryyan</v>
      </c>
      <c r="C29" s="183"/>
      <c r="D29" s="183"/>
      <c r="E29" s="183"/>
      <c r="F29" s="183"/>
      <c r="G29" s="185"/>
      <c r="H29" s="185" t="s">
        <v>841</v>
      </c>
      <c r="I29" s="183"/>
      <c r="J29" s="183"/>
      <c r="K29" s="183"/>
      <c r="L29" s="183"/>
      <c r="M29" s="183"/>
      <c r="N29" s="183"/>
      <c r="O29" s="182">
        <v>21</v>
      </c>
      <c r="Q29" s="182">
        <v>21</v>
      </c>
      <c r="R29" s="183"/>
      <c r="S29" s="183"/>
      <c r="T29" s="183"/>
      <c r="U29" s="183"/>
      <c r="V29" s="184"/>
      <c r="W29" s="184"/>
      <c r="X29" s="184"/>
      <c r="Y29" s="184"/>
      <c r="Z29" s="180" t="e">
        <f t="shared" si="0"/>
        <v>#DIV/0!</v>
      </c>
      <c r="AA29" s="184"/>
      <c r="AB29" s="183"/>
      <c r="AC29" s="180" t="e">
        <f t="shared" si="1"/>
        <v>#DIV/0!</v>
      </c>
      <c r="AD29" s="184"/>
      <c r="AE29" s="183"/>
      <c r="AF29" s="180" t="e">
        <f t="shared" si="2"/>
        <v>#DIV/0!</v>
      </c>
      <c r="AG29" s="180" t="e">
        <f t="shared" ref="AG29:AG42" si="4">ROUNDDOWN(SUM(Z29,AC29,AF29),1)</f>
        <v>#DIV/0!</v>
      </c>
      <c r="AH29" s="182">
        <v>21</v>
      </c>
    </row>
    <row r="30" spans="1:36" x14ac:dyDescent="0.25">
      <c r="A30" s="182">
        <v>23</v>
      </c>
      <c r="B30" s="179" t="str">
        <f>'Asistencia 7°FDC'!B27</f>
        <v>Monroy, Chrlis</v>
      </c>
      <c r="C30" s="183"/>
      <c r="D30" s="183"/>
      <c r="E30" s="183"/>
      <c r="F30" s="183"/>
      <c r="G30" s="185"/>
      <c r="H30" s="185" t="s">
        <v>842</v>
      </c>
      <c r="I30" s="183">
        <v>5</v>
      </c>
      <c r="J30" s="183"/>
      <c r="K30" s="183"/>
      <c r="L30" s="183"/>
      <c r="M30" s="183"/>
      <c r="N30" s="183"/>
      <c r="O30" s="182">
        <v>22</v>
      </c>
      <c r="Q30" s="182">
        <v>22</v>
      </c>
      <c r="R30" s="183"/>
      <c r="S30" s="183"/>
      <c r="T30" s="183"/>
      <c r="U30" s="183"/>
      <c r="V30" s="184"/>
      <c r="W30" s="184"/>
      <c r="X30" s="184"/>
      <c r="Y30" s="184"/>
      <c r="Z30" s="180">
        <f t="shared" si="0"/>
        <v>4</v>
      </c>
      <c r="AA30" s="183"/>
      <c r="AB30" s="183"/>
      <c r="AC30" s="180" t="e">
        <f t="shared" si="1"/>
        <v>#DIV/0!</v>
      </c>
      <c r="AD30" s="184"/>
      <c r="AE30" s="183"/>
      <c r="AF30" s="180" t="e">
        <f t="shared" si="2"/>
        <v>#DIV/0!</v>
      </c>
      <c r="AG30" s="180" t="e">
        <f t="shared" si="4"/>
        <v>#DIV/0!</v>
      </c>
      <c r="AH30" s="182">
        <v>22</v>
      </c>
    </row>
    <row r="31" spans="1:36" x14ac:dyDescent="0.25">
      <c r="A31" s="182">
        <v>24</v>
      </c>
      <c r="B31" s="179" t="str">
        <f>'Asistencia 7°FDC'!B28</f>
        <v>Molina, Hector</v>
      </c>
      <c r="C31" s="183"/>
      <c r="D31" s="183"/>
      <c r="E31" s="183"/>
      <c r="F31" s="183"/>
      <c r="G31" s="185"/>
      <c r="H31" s="185"/>
      <c r="I31" s="183" t="s">
        <v>837</v>
      </c>
      <c r="J31" s="183"/>
      <c r="K31" s="183">
        <v>5</v>
      </c>
      <c r="L31" s="183"/>
      <c r="M31" s="183">
        <v>3</v>
      </c>
      <c r="N31" s="183"/>
      <c r="O31" s="182">
        <v>23</v>
      </c>
      <c r="Q31" s="182">
        <v>23</v>
      </c>
      <c r="R31" s="183"/>
      <c r="S31" s="183"/>
      <c r="T31" s="183"/>
      <c r="U31" s="183"/>
      <c r="V31" s="184"/>
      <c r="W31" s="184"/>
      <c r="X31" s="184"/>
      <c r="Y31" s="184"/>
      <c r="Z31" s="180">
        <f t="shared" si="0"/>
        <v>3.2</v>
      </c>
      <c r="AA31" s="183"/>
      <c r="AB31" s="183"/>
      <c r="AC31" s="180" t="e">
        <f t="shared" si="1"/>
        <v>#DIV/0!</v>
      </c>
      <c r="AD31" s="184"/>
      <c r="AE31" s="183"/>
      <c r="AF31" s="180" t="e">
        <f t="shared" si="2"/>
        <v>#DIV/0!</v>
      </c>
      <c r="AG31" s="180" t="e">
        <f t="shared" si="4"/>
        <v>#DIV/0!</v>
      </c>
      <c r="AH31" s="182">
        <v>23</v>
      </c>
    </row>
    <row r="32" spans="1:36" x14ac:dyDescent="0.25">
      <c r="A32" s="182">
        <v>25</v>
      </c>
      <c r="B32" s="179" t="str">
        <f>'Asistencia 7°FDC'!B29</f>
        <v>Morales, Edward</v>
      </c>
      <c r="C32" s="183"/>
      <c r="D32" s="183"/>
      <c r="E32" s="183"/>
      <c r="F32" s="183"/>
      <c r="G32" s="185"/>
      <c r="H32" s="185"/>
      <c r="I32" s="183"/>
      <c r="J32" s="183">
        <v>3</v>
      </c>
      <c r="K32" s="183">
        <v>5</v>
      </c>
      <c r="L32" s="183"/>
      <c r="M32" s="183">
        <v>3</v>
      </c>
      <c r="N32" s="183"/>
      <c r="O32" s="182">
        <v>24</v>
      </c>
      <c r="Q32" s="182">
        <v>24</v>
      </c>
      <c r="R32" s="183"/>
      <c r="S32" s="183"/>
      <c r="T32" s="183"/>
      <c r="U32" s="183"/>
      <c r="V32" s="183"/>
      <c r="W32" s="183"/>
      <c r="X32" s="183"/>
      <c r="Y32" s="183"/>
      <c r="Z32" s="180">
        <f t="shared" si="0"/>
        <v>2.8800000000000003</v>
      </c>
      <c r="AA32" s="183"/>
      <c r="AB32" s="183"/>
      <c r="AC32" s="180" t="e">
        <f t="shared" si="1"/>
        <v>#DIV/0!</v>
      </c>
      <c r="AD32" s="184"/>
      <c r="AE32" s="183"/>
      <c r="AF32" s="180" t="e">
        <f t="shared" si="2"/>
        <v>#DIV/0!</v>
      </c>
      <c r="AG32" s="180" t="e">
        <f t="shared" si="4"/>
        <v>#DIV/0!</v>
      </c>
      <c r="AH32" s="182">
        <v>24</v>
      </c>
    </row>
    <row r="33" spans="1:34" x14ac:dyDescent="0.25">
      <c r="A33" s="182">
        <v>26</v>
      </c>
      <c r="B33" s="179" t="str">
        <f>'Asistencia 7°FDC'!B30</f>
        <v>Morales, Marleni</v>
      </c>
      <c r="C33" s="183"/>
      <c r="D33" s="183"/>
      <c r="E33" s="183"/>
      <c r="F33" s="183"/>
      <c r="G33" s="185"/>
      <c r="H33" s="185"/>
      <c r="I33" s="183"/>
      <c r="J33" s="183"/>
      <c r="K33" s="183"/>
      <c r="L33" s="183"/>
      <c r="M33" s="183"/>
      <c r="N33" s="183"/>
      <c r="O33" s="182">
        <v>25</v>
      </c>
      <c r="Q33" s="182">
        <v>25</v>
      </c>
      <c r="R33" s="183"/>
      <c r="S33" s="183"/>
      <c r="T33" s="183"/>
      <c r="U33" s="183"/>
      <c r="V33" s="183"/>
      <c r="W33" s="183"/>
      <c r="X33" s="183"/>
      <c r="Y33" s="183"/>
      <c r="Z33" s="180" t="e">
        <f t="shared" si="0"/>
        <v>#DIV/0!</v>
      </c>
      <c r="AA33" s="183"/>
      <c r="AB33" s="183"/>
      <c r="AC33" s="180" t="e">
        <f t="shared" si="1"/>
        <v>#DIV/0!</v>
      </c>
      <c r="AD33" s="184"/>
      <c r="AE33" s="183"/>
      <c r="AF33" s="180" t="e">
        <f t="shared" si="2"/>
        <v>#DIV/0!</v>
      </c>
      <c r="AG33" s="180" t="e">
        <f t="shared" si="4"/>
        <v>#DIV/0!</v>
      </c>
      <c r="AH33" s="182">
        <v>25</v>
      </c>
    </row>
    <row r="34" spans="1:34" x14ac:dyDescent="0.25">
      <c r="A34" s="182">
        <v>27</v>
      </c>
      <c r="B34" s="179" t="str">
        <f>'Asistencia 7°FDC'!B31</f>
        <v>Palacio, Leonel</v>
      </c>
      <c r="C34" s="183"/>
      <c r="D34" s="183"/>
      <c r="E34" s="183"/>
      <c r="F34" s="183"/>
      <c r="G34" s="185"/>
      <c r="H34" s="185">
        <v>4.2</v>
      </c>
      <c r="I34" s="183">
        <v>5</v>
      </c>
      <c r="J34" s="183"/>
      <c r="K34" s="183">
        <v>5</v>
      </c>
      <c r="L34" s="183"/>
      <c r="M34" s="183"/>
      <c r="N34" s="183"/>
      <c r="O34" s="182">
        <v>26</v>
      </c>
      <c r="Q34" s="182">
        <v>26</v>
      </c>
      <c r="R34" s="183"/>
      <c r="S34" s="183"/>
      <c r="T34" s="183"/>
      <c r="U34" s="183"/>
      <c r="V34" s="183"/>
      <c r="W34" s="183"/>
      <c r="X34" s="183"/>
      <c r="Y34" s="183"/>
      <c r="Z34" s="180">
        <f t="shared" si="0"/>
        <v>3.7600000000000002</v>
      </c>
      <c r="AA34" s="183"/>
      <c r="AB34" s="183"/>
      <c r="AC34" s="180" t="e">
        <f t="shared" si="1"/>
        <v>#DIV/0!</v>
      </c>
      <c r="AD34" s="184"/>
      <c r="AE34" s="183"/>
      <c r="AF34" s="180" t="e">
        <f t="shared" si="2"/>
        <v>#DIV/0!</v>
      </c>
      <c r="AG34" s="180" t="e">
        <f t="shared" si="4"/>
        <v>#DIV/0!</v>
      </c>
      <c r="AH34" s="182">
        <v>26</v>
      </c>
    </row>
    <row r="35" spans="1:34" x14ac:dyDescent="0.25">
      <c r="A35" s="182">
        <v>28</v>
      </c>
      <c r="B35" s="179" t="str">
        <f>'Asistencia 7°FDC'!B32</f>
        <v>Palacio, Miguel</v>
      </c>
      <c r="C35" s="183"/>
      <c r="D35" s="183"/>
      <c r="E35" s="183"/>
      <c r="F35" s="183"/>
      <c r="G35" s="185"/>
      <c r="H35" s="185">
        <v>2</v>
      </c>
      <c r="I35" s="183"/>
      <c r="J35" s="183"/>
      <c r="K35" s="183"/>
      <c r="L35" s="183"/>
      <c r="M35" s="183"/>
      <c r="N35" s="183"/>
      <c r="O35" s="182">
        <v>27</v>
      </c>
      <c r="Q35" s="182">
        <v>27</v>
      </c>
      <c r="R35" s="183"/>
      <c r="S35" s="183"/>
      <c r="T35" s="183"/>
      <c r="U35" s="183"/>
      <c r="V35" s="183"/>
      <c r="W35" s="183"/>
      <c r="X35" s="183"/>
      <c r="Y35" s="183"/>
      <c r="Z35" s="180">
        <f t="shared" si="0"/>
        <v>1.6</v>
      </c>
      <c r="AA35" s="183"/>
      <c r="AB35" s="183"/>
      <c r="AC35" s="180" t="e">
        <f t="shared" si="1"/>
        <v>#DIV/0!</v>
      </c>
      <c r="AD35" s="183"/>
      <c r="AE35" s="183"/>
      <c r="AF35" s="180" t="e">
        <f t="shared" si="2"/>
        <v>#DIV/0!</v>
      </c>
      <c r="AG35" s="180" t="e">
        <f t="shared" si="4"/>
        <v>#DIV/0!</v>
      </c>
      <c r="AH35" s="182">
        <v>27</v>
      </c>
    </row>
    <row r="36" spans="1:34" x14ac:dyDescent="0.25">
      <c r="A36" s="182">
        <v>29</v>
      </c>
      <c r="B36" s="179" t="str">
        <f>'Asistencia 7°FDC'!B33</f>
        <v>Palacio, Rodrigo</v>
      </c>
      <c r="C36" s="183"/>
      <c r="D36" s="183"/>
      <c r="E36" s="183"/>
      <c r="F36" s="183"/>
      <c r="G36" s="185"/>
      <c r="H36" s="185"/>
      <c r="I36" s="183"/>
      <c r="J36" s="183"/>
      <c r="K36" s="183"/>
      <c r="L36" s="183"/>
      <c r="M36" s="183"/>
      <c r="N36" s="183"/>
      <c r="O36" s="182">
        <v>28</v>
      </c>
      <c r="Q36" s="182">
        <v>28</v>
      </c>
      <c r="R36" s="183"/>
      <c r="S36" s="183"/>
      <c r="T36" s="183"/>
      <c r="U36" s="183"/>
      <c r="V36" s="183"/>
      <c r="W36" s="183"/>
      <c r="X36" s="183"/>
      <c r="Y36" s="183"/>
      <c r="Z36" s="180" t="e">
        <f t="shared" si="0"/>
        <v>#DIV/0!</v>
      </c>
      <c r="AA36" s="183"/>
      <c r="AB36" s="183"/>
      <c r="AC36" s="180" t="e">
        <f t="shared" si="1"/>
        <v>#DIV/0!</v>
      </c>
      <c r="AD36" s="183"/>
      <c r="AE36" s="183"/>
      <c r="AF36" s="180" t="e">
        <f t="shared" si="2"/>
        <v>#DIV/0!</v>
      </c>
      <c r="AG36" s="180" t="e">
        <f t="shared" si="4"/>
        <v>#DIV/0!</v>
      </c>
      <c r="AH36" s="182">
        <v>28</v>
      </c>
    </row>
    <row r="37" spans="1:34" x14ac:dyDescent="0.25">
      <c r="A37" s="182">
        <v>30</v>
      </c>
      <c r="B37" s="179" t="str">
        <f>'Asistencia 7°FDC'!B34</f>
        <v>Palacio, Yanarelis</v>
      </c>
      <c r="C37" s="183"/>
      <c r="D37" s="183"/>
      <c r="E37" s="183"/>
      <c r="F37" s="183"/>
      <c r="G37" s="185"/>
      <c r="H37" s="185">
        <v>4.2</v>
      </c>
      <c r="I37" s="183" t="s">
        <v>839</v>
      </c>
      <c r="J37" s="183"/>
      <c r="K37" s="183"/>
      <c r="L37" s="183"/>
      <c r="M37" s="183"/>
      <c r="N37" s="183"/>
      <c r="O37" s="182">
        <v>29</v>
      </c>
      <c r="Q37" s="182">
        <v>29</v>
      </c>
      <c r="R37" s="183"/>
      <c r="S37" s="183"/>
      <c r="T37" s="183"/>
      <c r="U37" s="183"/>
      <c r="V37" s="183"/>
      <c r="W37" s="183"/>
      <c r="X37" s="183"/>
      <c r="Y37" s="183"/>
      <c r="Z37" s="180">
        <f t="shared" si="0"/>
        <v>3.3600000000000003</v>
      </c>
      <c r="AA37" s="183"/>
      <c r="AB37" s="183"/>
      <c r="AC37" s="180" t="e">
        <f t="shared" si="1"/>
        <v>#DIV/0!</v>
      </c>
      <c r="AD37" s="183"/>
      <c r="AE37" s="183"/>
      <c r="AF37" s="180" t="e">
        <f t="shared" si="2"/>
        <v>#DIV/0!</v>
      </c>
      <c r="AG37" s="180" t="e">
        <f t="shared" si="4"/>
        <v>#DIV/0!</v>
      </c>
      <c r="AH37" s="182">
        <v>29</v>
      </c>
    </row>
    <row r="38" spans="1:34" x14ac:dyDescent="0.25">
      <c r="A38" s="182">
        <v>31</v>
      </c>
      <c r="B38" s="179" t="str">
        <f>'Asistencia 7°FDC'!B35</f>
        <v>Palcio, Elvin</v>
      </c>
      <c r="C38" s="183"/>
      <c r="D38" s="183"/>
      <c r="E38" s="183"/>
      <c r="F38" s="183"/>
      <c r="G38" s="185"/>
      <c r="H38" s="185" t="s">
        <v>840</v>
      </c>
      <c r="I38" s="183">
        <v>5</v>
      </c>
      <c r="J38" s="183">
        <v>5</v>
      </c>
      <c r="K38" s="183">
        <v>5</v>
      </c>
      <c r="L38" s="183">
        <v>5</v>
      </c>
      <c r="M38" s="183" t="s">
        <v>843</v>
      </c>
      <c r="N38" s="183"/>
      <c r="O38" s="182">
        <v>30</v>
      </c>
      <c r="Q38" s="182">
        <v>30</v>
      </c>
      <c r="R38" s="183"/>
      <c r="S38" s="183"/>
      <c r="T38" s="183"/>
      <c r="U38" s="183"/>
      <c r="V38" s="183"/>
      <c r="W38" s="183"/>
      <c r="X38" s="183"/>
      <c r="Y38" s="183"/>
      <c r="Z38" s="180">
        <f t="shared" si="0"/>
        <v>4</v>
      </c>
      <c r="AA38" s="183"/>
      <c r="AB38" s="183"/>
      <c r="AC38" s="180" t="e">
        <f t="shared" si="1"/>
        <v>#DIV/0!</v>
      </c>
      <c r="AD38" s="183"/>
      <c r="AE38" s="183"/>
      <c r="AF38" s="180" t="e">
        <f t="shared" si="2"/>
        <v>#DIV/0!</v>
      </c>
      <c r="AG38" s="180" t="e">
        <f t="shared" si="4"/>
        <v>#DIV/0!</v>
      </c>
      <c r="AH38" s="182">
        <v>30</v>
      </c>
    </row>
    <row r="39" spans="1:34" x14ac:dyDescent="0.25">
      <c r="A39" s="182">
        <v>32</v>
      </c>
      <c r="B39" s="179" t="str">
        <f>'Asistencia 7°FDC'!B36</f>
        <v>Quintero, Charli</v>
      </c>
      <c r="C39" s="183"/>
      <c r="D39" s="183"/>
      <c r="E39" s="183"/>
      <c r="F39" s="183"/>
      <c r="G39" s="185"/>
      <c r="H39" s="185">
        <v>2.2000000000000002</v>
      </c>
      <c r="I39" s="183">
        <v>5</v>
      </c>
      <c r="J39" s="183">
        <v>3</v>
      </c>
      <c r="K39" s="183">
        <v>5</v>
      </c>
      <c r="L39" s="183">
        <v>5</v>
      </c>
      <c r="M39" s="183">
        <v>3</v>
      </c>
      <c r="N39" s="183"/>
      <c r="O39" s="182">
        <v>31</v>
      </c>
      <c r="Q39" s="182">
        <v>31</v>
      </c>
      <c r="R39" s="183"/>
      <c r="S39" s="183"/>
      <c r="T39" s="183"/>
      <c r="U39" s="183"/>
      <c r="V39" s="183"/>
      <c r="W39" s="183"/>
      <c r="X39" s="183"/>
      <c r="Y39" s="183"/>
      <c r="Z39" s="180">
        <f t="shared" si="0"/>
        <v>3.04</v>
      </c>
      <c r="AA39" s="183"/>
      <c r="AB39" s="183"/>
      <c r="AC39" s="180" t="e">
        <f t="shared" si="1"/>
        <v>#DIV/0!</v>
      </c>
      <c r="AD39" s="183"/>
      <c r="AE39" s="183"/>
      <c r="AF39" s="180" t="e">
        <f t="shared" si="2"/>
        <v>#DIV/0!</v>
      </c>
      <c r="AG39" s="180" t="e">
        <f t="shared" si="4"/>
        <v>#DIV/0!</v>
      </c>
      <c r="AH39" s="182">
        <v>31</v>
      </c>
    </row>
    <row r="40" spans="1:34" x14ac:dyDescent="0.25">
      <c r="A40" s="182">
        <v>33</v>
      </c>
      <c r="B40" s="179" t="str">
        <f>'Asistencia 7°FDC'!B37</f>
        <v>Quintero, Feliciano</v>
      </c>
      <c r="C40" s="183"/>
      <c r="D40" s="183"/>
      <c r="E40" s="183"/>
      <c r="F40" s="183"/>
      <c r="G40" s="185"/>
      <c r="H40" s="185"/>
      <c r="I40" s="183">
        <v>5</v>
      </c>
      <c r="J40" s="183"/>
      <c r="K40" s="183"/>
      <c r="L40" s="183"/>
      <c r="M40" s="183"/>
      <c r="N40" s="183"/>
      <c r="O40" s="182">
        <v>32</v>
      </c>
      <c r="Q40" s="182">
        <v>32</v>
      </c>
      <c r="R40" s="183"/>
      <c r="S40" s="183"/>
      <c r="T40" s="183"/>
      <c r="U40" s="183"/>
      <c r="V40" s="183"/>
      <c r="W40" s="183"/>
      <c r="X40" s="183"/>
      <c r="Y40" s="183"/>
      <c r="Z40" s="180">
        <f t="shared" si="0"/>
        <v>4</v>
      </c>
      <c r="AA40" s="183"/>
      <c r="AB40" s="183"/>
      <c r="AC40" s="180" t="e">
        <f t="shared" si="1"/>
        <v>#DIV/0!</v>
      </c>
      <c r="AD40" s="183"/>
      <c r="AE40" s="183"/>
      <c r="AF40" s="180" t="e">
        <f t="shared" si="2"/>
        <v>#DIV/0!</v>
      </c>
      <c r="AG40" s="180" t="e">
        <f t="shared" si="4"/>
        <v>#DIV/0!</v>
      </c>
      <c r="AH40" s="182">
        <v>32</v>
      </c>
    </row>
    <row r="41" spans="1:34" x14ac:dyDescent="0.25">
      <c r="A41" s="182">
        <v>34</v>
      </c>
      <c r="B41" s="179" t="str">
        <f>'Asistencia 7°FDC'!B38</f>
        <v>Quintero, Jose</v>
      </c>
      <c r="C41" s="183"/>
      <c r="D41" s="183"/>
      <c r="E41" s="183"/>
      <c r="F41" s="183"/>
      <c r="G41" s="185"/>
      <c r="H41" s="185"/>
      <c r="I41" s="183"/>
      <c r="J41" s="183">
        <v>5</v>
      </c>
      <c r="K41" s="183"/>
      <c r="L41" s="183"/>
      <c r="M41" s="183">
        <v>5</v>
      </c>
      <c r="N41" s="183"/>
      <c r="O41" s="182">
        <v>33</v>
      </c>
      <c r="Q41" s="182">
        <v>33</v>
      </c>
      <c r="R41" s="183"/>
      <c r="S41" s="183"/>
      <c r="T41" s="183"/>
      <c r="U41" s="183"/>
      <c r="V41" s="183"/>
      <c r="W41" s="183"/>
      <c r="X41" s="183"/>
      <c r="Y41" s="183"/>
      <c r="Z41" s="180">
        <f t="shared" si="0"/>
        <v>4</v>
      </c>
      <c r="AA41" s="183"/>
      <c r="AB41" s="183"/>
      <c r="AC41" s="180" t="e">
        <f t="shared" si="1"/>
        <v>#DIV/0!</v>
      </c>
      <c r="AD41" s="183"/>
      <c r="AE41" s="183"/>
      <c r="AF41" s="180" t="e">
        <f t="shared" si="2"/>
        <v>#DIV/0!</v>
      </c>
      <c r="AG41" s="180" t="e">
        <f t="shared" si="4"/>
        <v>#DIV/0!</v>
      </c>
      <c r="AH41" s="182">
        <v>33</v>
      </c>
    </row>
    <row r="42" spans="1:34" x14ac:dyDescent="0.25">
      <c r="A42" s="182">
        <v>35</v>
      </c>
      <c r="B42" s="179" t="str">
        <f>'Asistencia 7°FDC'!B39</f>
        <v>Rivera, Amir</v>
      </c>
      <c r="C42" s="183"/>
      <c r="D42" s="183"/>
      <c r="E42" s="183"/>
      <c r="F42" s="183"/>
      <c r="G42" s="185"/>
      <c r="H42" s="185">
        <v>3</v>
      </c>
      <c r="I42" s="183"/>
      <c r="J42" s="351"/>
      <c r="K42" s="183"/>
      <c r="L42" s="183"/>
      <c r="M42" s="183"/>
      <c r="N42" s="183"/>
      <c r="O42" s="182">
        <v>34</v>
      </c>
      <c r="Q42" s="182">
        <v>34</v>
      </c>
      <c r="R42" s="183"/>
      <c r="S42" s="183"/>
      <c r="T42" s="183"/>
      <c r="U42" s="183"/>
      <c r="V42" s="183"/>
      <c r="W42" s="183"/>
      <c r="X42" s="183"/>
      <c r="Y42" s="183"/>
      <c r="Z42" s="180">
        <f t="shared" si="0"/>
        <v>2.4000000000000004</v>
      </c>
      <c r="AA42" s="183"/>
      <c r="AB42" s="183"/>
      <c r="AC42" s="180" t="e">
        <f t="shared" si="1"/>
        <v>#DIV/0!</v>
      </c>
      <c r="AD42" s="183"/>
      <c r="AE42" s="183"/>
      <c r="AF42" s="180" t="e">
        <f t="shared" si="2"/>
        <v>#DIV/0!</v>
      </c>
      <c r="AG42" s="180" t="e">
        <f t="shared" si="4"/>
        <v>#DIV/0!</v>
      </c>
      <c r="AH42" s="182">
        <v>34</v>
      </c>
    </row>
    <row r="43" spans="1:34" x14ac:dyDescent="0.25">
      <c r="A43" s="350">
        <v>36</v>
      </c>
      <c r="B43" s="179" t="str">
        <f>'Asistencia 7°FDC'!B40</f>
        <v>Sanchez, Lucila</v>
      </c>
      <c r="C43" s="351"/>
      <c r="D43" s="351"/>
      <c r="E43" s="351"/>
      <c r="F43" s="351"/>
      <c r="G43" s="352"/>
      <c r="H43" s="352">
        <v>4.2</v>
      </c>
      <c r="I43" s="351">
        <v>5</v>
      </c>
      <c r="J43" s="351">
        <v>5</v>
      </c>
      <c r="K43" s="351"/>
      <c r="L43" s="351"/>
      <c r="M43" s="351">
        <v>5</v>
      </c>
      <c r="N43" s="351"/>
      <c r="O43" s="350"/>
      <c r="Q43" s="350"/>
      <c r="R43" s="351"/>
      <c r="S43" s="351"/>
      <c r="T43" s="351"/>
      <c r="U43" s="351"/>
      <c r="V43" s="351"/>
      <c r="W43" s="351"/>
      <c r="X43" s="351"/>
      <c r="Y43" s="351"/>
      <c r="Z43" s="353"/>
      <c r="AA43" s="351"/>
      <c r="AB43" s="351"/>
      <c r="AC43" s="353"/>
      <c r="AD43" s="351"/>
      <c r="AE43" s="351"/>
      <c r="AF43" s="353"/>
      <c r="AG43" s="353"/>
      <c r="AH43" s="350"/>
    </row>
    <row r="44" spans="1:34" x14ac:dyDescent="0.25">
      <c r="A44" s="350">
        <v>37</v>
      </c>
      <c r="B44" s="179" t="str">
        <f>'Asistencia 7°FDC'!B41</f>
        <v>Santos, Ermelinda</v>
      </c>
      <c r="C44" s="351"/>
      <c r="D44" s="351"/>
      <c r="E44" s="351"/>
      <c r="F44" s="351"/>
      <c r="G44" s="352"/>
      <c r="H44" s="352"/>
      <c r="I44" s="351"/>
      <c r="J44" s="351"/>
      <c r="K44" s="351">
        <v>5</v>
      </c>
      <c r="L44" s="351"/>
      <c r="M44" s="351"/>
      <c r="N44" s="351"/>
      <c r="O44" s="350"/>
      <c r="Q44" s="350"/>
      <c r="R44" s="351"/>
      <c r="S44" s="351"/>
      <c r="T44" s="351"/>
      <c r="U44" s="351"/>
      <c r="V44" s="351"/>
      <c r="W44" s="351"/>
      <c r="X44" s="351"/>
      <c r="Y44" s="351"/>
      <c r="Z44" s="353"/>
      <c r="AA44" s="351"/>
      <c r="AB44" s="351"/>
      <c r="AC44" s="353"/>
      <c r="AD44" s="351"/>
      <c r="AE44" s="351"/>
      <c r="AF44" s="353"/>
      <c r="AG44" s="353"/>
      <c r="AH44" s="350"/>
    </row>
    <row r="45" spans="1:34" x14ac:dyDescent="0.25">
      <c r="A45" s="350">
        <v>38</v>
      </c>
      <c r="B45" s="179" t="str">
        <f>'Asistencia 7°FDC'!B42</f>
        <v>Santos, Gabino</v>
      </c>
      <c r="C45" s="351"/>
      <c r="D45" s="351"/>
      <c r="E45" s="351"/>
      <c r="F45" s="351"/>
      <c r="G45" s="352"/>
      <c r="H45" s="352">
        <v>2.6</v>
      </c>
      <c r="I45" s="351">
        <v>5</v>
      </c>
      <c r="J45" s="351">
        <v>3</v>
      </c>
      <c r="K45" s="351">
        <v>5</v>
      </c>
      <c r="L45" s="351">
        <v>5</v>
      </c>
      <c r="M45" s="351">
        <v>3</v>
      </c>
      <c r="N45" s="351"/>
      <c r="O45" s="350"/>
      <c r="Q45" s="350"/>
      <c r="R45" s="351"/>
      <c r="S45" s="351"/>
      <c r="T45" s="351"/>
      <c r="U45" s="351"/>
      <c r="V45" s="351"/>
      <c r="W45" s="351"/>
      <c r="X45" s="351"/>
      <c r="Y45" s="351"/>
      <c r="Z45" s="353"/>
      <c r="AA45" s="351"/>
      <c r="AB45" s="351"/>
      <c r="AC45" s="353"/>
      <c r="AD45" s="351"/>
      <c r="AE45" s="351"/>
      <c r="AF45" s="353"/>
      <c r="AG45" s="353"/>
      <c r="AH45" s="350"/>
    </row>
    <row r="46" spans="1:34" x14ac:dyDescent="0.25">
      <c r="A46" s="350">
        <v>39</v>
      </c>
      <c r="B46" s="179" t="str">
        <f>'Asistencia 7°FDC'!B43</f>
        <v>Serrano, Erwin</v>
      </c>
      <c r="C46" s="351"/>
      <c r="D46" s="351"/>
      <c r="E46" s="351"/>
      <c r="F46" s="351"/>
      <c r="G46" s="352"/>
      <c r="H46" s="352"/>
      <c r="I46" s="351">
        <v>5</v>
      </c>
      <c r="J46" s="351"/>
      <c r="K46" s="351"/>
      <c r="L46" s="351"/>
      <c r="M46" s="351"/>
      <c r="N46" s="351"/>
      <c r="O46" s="350"/>
      <c r="Q46" s="350"/>
      <c r="R46" s="351"/>
      <c r="S46" s="351"/>
      <c r="T46" s="351"/>
      <c r="U46" s="351"/>
      <c r="V46" s="351"/>
      <c r="W46" s="351"/>
      <c r="X46" s="351"/>
      <c r="Y46" s="351"/>
      <c r="Z46" s="353"/>
      <c r="AA46" s="351"/>
      <c r="AB46" s="351"/>
      <c r="AC46" s="353"/>
      <c r="AD46" s="351"/>
      <c r="AE46" s="351"/>
      <c r="AF46" s="353"/>
      <c r="AG46" s="353"/>
      <c r="AH46" s="350"/>
    </row>
    <row r="47" spans="1:34" x14ac:dyDescent="0.25">
      <c r="A47" s="350">
        <v>40</v>
      </c>
      <c r="B47" s="179" t="str">
        <f>'Asistencia 7°FDC'!B44</f>
        <v>Silva, Kadir</v>
      </c>
      <c r="C47" s="351"/>
      <c r="D47" s="351"/>
      <c r="E47" s="351"/>
      <c r="F47" s="351"/>
      <c r="G47" s="352"/>
      <c r="H47" s="352"/>
      <c r="I47" s="351">
        <v>5</v>
      </c>
      <c r="J47" s="351"/>
      <c r="K47" s="351"/>
      <c r="L47" s="351"/>
      <c r="M47" s="351"/>
      <c r="N47" s="351"/>
      <c r="O47" s="350"/>
      <c r="Q47" s="350"/>
      <c r="R47" s="351"/>
      <c r="S47" s="351"/>
      <c r="T47" s="351"/>
      <c r="U47" s="351"/>
      <c r="V47" s="351"/>
      <c r="W47" s="351"/>
      <c r="X47" s="351"/>
      <c r="Y47" s="351"/>
      <c r="Z47" s="353"/>
      <c r="AA47" s="351"/>
      <c r="AB47" s="351"/>
      <c r="AC47" s="353"/>
      <c r="AD47" s="351"/>
      <c r="AE47" s="351"/>
      <c r="AF47" s="353"/>
      <c r="AG47" s="353"/>
      <c r="AH47" s="350"/>
    </row>
    <row r="48" spans="1:34" x14ac:dyDescent="0.25">
      <c r="A48" s="350">
        <v>41</v>
      </c>
      <c r="B48" s="179" t="str">
        <f>'Asistencia 7°FDC'!B45</f>
        <v>Smith, Valery</v>
      </c>
      <c r="C48" s="351"/>
      <c r="D48" s="351"/>
      <c r="E48" s="351"/>
      <c r="F48" s="351"/>
      <c r="G48" s="352"/>
      <c r="H48" s="352">
        <v>5</v>
      </c>
      <c r="I48" s="351">
        <v>5</v>
      </c>
      <c r="J48" s="351">
        <v>5</v>
      </c>
      <c r="K48" s="351"/>
      <c r="L48" s="351">
        <v>5</v>
      </c>
      <c r="M48" s="351">
        <v>5</v>
      </c>
      <c r="N48" s="351"/>
      <c r="O48" s="350"/>
      <c r="Q48" s="350"/>
      <c r="R48" s="351"/>
      <c r="S48" s="351"/>
      <c r="T48" s="351"/>
      <c r="U48" s="351"/>
      <c r="V48" s="351"/>
      <c r="W48" s="351"/>
      <c r="X48" s="351"/>
      <c r="Y48" s="351"/>
      <c r="Z48" s="353"/>
      <c r="AA48" s="351"/>
      <c r="AB48" s="351"/>
      <c r="AC48" s="353"/>
      <c r="AD48" s="351"/>
      <c r="AE48" s="351"/>
      <c r="AF48" s="353"/>
      <c r="AG48" s="353"/>
      <c r="AH48" s="350"/>
    </row>
    <row r="49" spans="1:34" x14ac:dyDescent="0.25">
      <c r="A49" s="350">
        <v>42</v>
      </c>
      <c r="B49" s="179" t="str">
        <f>'Asistencia 7°FDC'!B46</f>
        <v>Smith, Nazlys</v>
      </c>
      <c r="C49" s="351"/>
      <c r="D49" s="351"/>
      <c r="E49" s="351"/>
      <c r="F49" s="351"/>
      <c r="G49" s="352"/>
      <c r="H49" s="352"/>
      <c r="I49" s="351">
        <v>5</v>
      </c>
      <c r="J49" s="351"/>
      <c r="K49" s="351"/>
      <c r="L49" s="351"/>
      <c r="M49" s="351"/>
      <c r="N49" s="351"/>
      <c r="O49" s="350"/>
      <c r="Q49" s="350"/>
      <c r="R49" s="351"/>
      <c r="S49" s="351"/>
      <c r="T49" s="351"/>
      <c r="U49" s="351"/>
      <c r="V49" s="351"/>
      <c r="W49" s="351"/>
      <c r="X49" s="351"/>
      <c r="Y49" s="351"/>
      <c r="Z49" s="353"/>
      <c r="AA49" s="351"/>
      <c r="AB49" s="351"/>
      <c r="AC49" s="353"/>
      <c r="AD49" s="351"/>
      <c r="AE49" s="351"/>
      <c r="AF49" s="353"/>
      <c r="AG49" s="353"/>
      <c r="AH49" s="350"/>
    </row>
    <row r="50" spans="1:34" x14ac:dyDescent="0.25">
      <c r="A50" s="350">
        <v>43</v>
      </c>
      <c r="B50" s="179" t="str">
        <f>'Asistencia 7°FDC'!B47</f>
        <v>Suira, Eliecer</v>
      </c>
      <c r="C50" s="351"/>
      <c r="D50" s="351"/>
      <c r="E50" s="351"/>
      <c r="F50" s="351"/>
      <c r="G50" s="352"/>
      <c r="H50" s="352"/>
      <c r="I50" s="351">
        <v>4</v>
      </c>
      <c r="J50" s="351"/>
      <c r="K50" s="351"/>
      <c r="L50" s="351"/>
      <c r="M50" s="351"/>
      <c r="N50" s="351"/>
      <c r="O50" s="350"/>
      <c r="Q50" s="350"/>
      <c r="R50" s="351"/>
      <c r="S50" s="351"/>
      <c r="T50" s="351"/>
      <c r="U50" s="351"/>
      <c r="V50" s="351"/>
      <c r="W50" s="351"/>
      <c r="X50" s="351"/>
      <c r="Y50" s="351"/>
      <c r="Z50" s="353"/>
      <c r="AA50" s="351"/>
      <c r="AB50" s="351"/>
      <c r="AC50" s="353"/>
      <c r="AD50" s="351"/>
      <c r="AE50" s="351"/>
      <c r="AF50" s="353"/>
      <c r="AG50" s="353"/>
      <c r="AH50" s="350"/>
    </row>
    <row r="51" spans="1:34" x14ac:dyDescent="0.25">
      <c r="A51" s="350">
        <v>44</v>
      </c>
      <c r="B51" s="179" t="str">
        <f>'Asistencia 7°FDC'!B48</f>
        <v>Troncoso, Jose</v>
      </c>
      <c r="C51" s="351"/>
      <c r="D51" s="351"/>
      <c r="E51" s="351"/>
      <c r="F51" s="351"/>
      <c r="G51" s="352"/>
      <c r="H51" s="352"/>
      <c r="I51" s="351"/>
      <c r="J51" s="351"/>
      <c r="K51" s="351"/>
      <c r="L51" s="351"/>
      <c r="M51" s="351"/>
      <c r="N51" s="351"/>
      <c r="O51" s="350"/>
      <c r="Q51" s="350"/>
      <c r="R51" s="351"/>
      <c r="S51" s="351"/>
      <c r="T51" s="351"/>
      <c r="U51" s="351"/>
      <c r="V51" s="351"/>
      <c r="W51" s="351"/>
      <c r="X51" s="351"/>
      <c r="Y51" s="351"/>
      <c r="Z51" s="353"/>
      <c r="AA51" s="351"/>
      <c r="AB51" s="351"/>
      <c r="AC51" s="353"/>
      <c r="AD51" s="351"/>
      <c r="AE51" s="351"/>
      <c r="AF51" s="353"/>
      <c r="AG51" s="353"/>
      <c r="AH51" s="350"/>
    </row>
    <row r="52" spans="1:34" x14ac:dyDescent="0.25">
      <c r="A52" s="350">
        <v>45</v>
      </c>
      <c r="B52" s="179" t="str">
        <f>'Asistencia 7°FDC'!B49</f>
        <v>Williams, Ana</v>
      </c>
      <c r="C52" s="351"/>
      <c r="D52" s="351"/>
      <c r="E52" s="351"/>
      <c r="F52" s="351"/>
      <c r="G52" s="352"/>
      <c r="H52" s="352">
        <v>3</v>
      </c>
      <c r="I52" s="351">
        <v>5</v>
      </c>
      <c r="J52" s="351"/>
      <c r="K52" s="351"/>
      <c r="L52" s="351"/>
      <c r="M52" s="351" t="s">
        <v>841</v>
      </c>
      <c r="N52" s="351"/>
      <c r="O52" s="350"/>
      <c r="Q52" s="350"/>
      <c r="R52" s="351"/>
      <c r="S52" s="351"/>
      <c r="T52" s="351"/>
      <c r="U52" s="351"/>
      <c r="V52" s="351"/>
      <c r="W52" s="351"/>
      <c r="X52" s="351"/>
      <c r="Y52" s="351"/>
      <c r="Z52" s="353"/>
      <c r="AA52" s="351"/>
      <c r="AB52" s="351"/>
      <c r="AC52" s="353"/>
      <c r="AD52" s="351"/>
      <c r="AE52" s="351"/>
      <c r="AF52" s="353"/>
      <c r="AG52" s="353"/>
      <c r="AH52" s="350"/>
    </row>
    <row r="53" spans="1:34" x14ac:dyDescent="0.25">
      <c r="A53" s="350"/>
      <c r="B53" s="179">
        <f>'Asistencia 7°FDC'!B50</f>
        <v>0</v>
      </c>
      <c r="C53" s="351"/>
      <c r="D53" s="351"/>
      <c r="E53" s="351"/>
      <c r="F53" s="351"/>
      <c r="G53" s="352"/>
      <c r="H53" s="352"/>
      <c r="I53" s="351"/>
      <c r="J53" s="351"/>
      <c r="K53" s="351"/>
      <c r="L53" s="351"/>
      <c r="M53" s="351"/>
      <c r="N53" s="351"/>
      <c r="O53" s="350"/>
      <c r="Q53" s="350"/>
      <c r="R53" s="351"/>
      <c r="S53" s="351"/>
      <c r="T53" s="351"/>
      <c r="U53" s="351"/>
      <c r="V53" s="351"/>
      <c r="W53" s="351"/>
      <c r="X53" s="351"/>
      <c r="Y53" s="351"/>
      <c r="Z53" s="353"/>
      <c r="AA53" s="351"/>
      <c r="AB53" s="351"/>
      <c r="AC53" s="353"/>
      <c r="AD53" s="351"/>
      <c r="AE53" s="351"/>
      <c r="AF53" s="353"/>
      <c r="AG53" s="353"/>
      <c r="AH53" s="350"/>
    </row>
    <row r="54" spans="1:34" ht="16.5" customHeight="1" x14ac:dyDescent="0.25">
      <c r="A54" s="419"/>
      <c r="B54" s="419" t="s">
        <v>13</v>
      </c>
      <c r="C54" s="424"/>
      <c r="D54" s="424"/>
      <c r="E54" s="424"/>
      <c r="F54" s="424"/>
      <c r="G54" s="422"/>
      <c r="H54" s="423" t="s">
        <v>773</v>
      </c>
      <c r="I54" s="423" t="s">
        <v>772</v>
      </c>
      <c r="J54" s="423" t="s">
        <v>810</v>
      </c>
      <c r="K54" s="423" t="s">
        <v>821</v>
      </c>
      <c r="L54" s="423" t="s">
        <v>806</v>
      </c>
      <c r="M54" s="423" t="s">
        <v>822</v>
      </c>
      <c r="N54" s="424"/>
      <c r="O54" s="419"/>
      <c r="Q54" s="417"/>
      <c r="R54" s="417"/>
      <c r="S54" s="417"/>
      <c r="T54" s="417"/>
      <c r="U54" s="417"/>
      <c r="V54" s="417"/>
      <c r="W54" s="417"/>
      <c r="X54" s="417"/>
      <c r="Y54" s="417"/>
      <c r="Z54" s="417"/>
      <c r="AA54" s="417"/>
      <c r="AB54" s="417"/>
      <c r="AC54" s="417"/>
      <c r="AD54" s="417"/>
      <c r="AE54" s="417"/>
      <c r="AF54" s="417"/>
      <c r="AG54" s="417"/>
      <c r="AH54" s="417"/>
    </row>
    <row r="55" spans="1:34" x14ac:dyDescent="0.25">
      <c r="A55" s="419"/>
      <c r="B55" s="419"/>
      <c r="C55" s="424"/>
      <c r="D55" s="424"/>
      <c r="E55" s="424"/>
      <c r="F55" s="424"/>
      <c r="G55" s="422"/>
      <c r="H55" s="423"/>
      <c r="I55" s="423"/>
      <c r="J55" s="423"/>
      <c r="K55" s="423"/>
      <c r="L55" s="423"/>
      <c r="M55" s="423"/>
      <c r="N55" s="424"/>
      <c r="O55" s="419"/>
      <c r="Q55" s="417"/>
      <c r="R55" s="417"/>
      <c r="S55" s="417"/>
      <c r="T55" s="417"/>
      <c r="U55" s="417"/>
      <c r="V55" s="417"/>
      <c r="W55" s="417"/>
      <c r="X55" s="417"/>
      <c r="Y55" s="417"/>
      <c r="Z55" s="417"/>
      <c r="AA55" s="417"/>
      <c r="AB55" s="417"/>
      <c r="AC55" s="417"/>
      <c r="AD55" s="417"/>
      <c r="AE55" s="417"/>
      <c r="AF55" s="417"/>
      <c r="AG55" s="417"/>
      <c r="AH55" s="417"/>
    </row>
    <row r="56" spans="1:34" x14ac:dyDescent="0.25">
      <c r="A56" s="419"/>
      <c r="B56" s="419"/>
      <c r="C56" s="424"/>
      <c r="D56" s="424"/>
      <c r="E56" s="424"/>
      <c r="F56" s="424"/>
      <c r="G56" s="422"/>
      <c r="H56" s="423"/>
      <c r="I56" s="423"/>
      <c r="J56" s="423"/>
      <c r="K56" s="423"/>
      <c r="L56" s="423"/>
      <c r="M56" s="423"/>
      <c r="N56" s="424"/>
      <c r="O56" s="419"/>
      <c r="Q56" s="417"/>
      <c r="R56" s="417"/>
      <c r="S56" s="417"/>
      <c r="T56" s="417"/>
      <c r="U56" s="417"/>
      <c r="V56" s="417"/>
      <c r="W56" s="417"/>
      <c r="X56" s="417"/>
      <c r="Y56" s="417"/>
      <c r="Z56" s="417"/>
      <c r="AA56" s="417"/>
      <c r="AB56" s="417"/>
      <c r="AC56" s="417"/>
      <c r="AD56" s="417"/>
      <c r="AE56" s="417"/>
      <c r="AF56" s="417"/>
      <c r="AG56" s="417"/>
      <c r="AH56" s="417"/>
    </row>
    <row r="57" spans="1:34" ht="25.5" customHeight="1" x14ac:dyDescent="0.25">
      <c r="A57" s="419"/>
      <c r="B57" s="419"/>
      <c r="C57" s="424"/>
      <c r="D57" s="424"/>
      <c r="E57" s="424"/>
      <c r="F57" s="424"/>
      <c r="G57" s="422"/>
      <c r="H57" s="423"/>
      <c r="I57" s="423"/>
      <c r="J57" s="423"/>
      <c r="K57" s="423"/>
      <c r="L57" s="423"/>
      <c r="M57" s="423"/>
      <c r="N57" s="424"/>
      <c r="O57" s="419"/>
      <c r="Q57" s="417"/>
      <c r="R57" s="417"/>
      <c r="S57" s="417"/>
      <c r="T57" s="417"/>
      <c r="U57" s="417"/>
      <c r="V57" s="417"/>
      <c r="W57" s="417"/>
      <c r="X57" s="417"/>
      <c r="Y57" s="417"/>
      <c r="Z57" s="417"/>
      <c r="AA57" s="417"/>
      <c r="AB57" s="417"/>
      <c r="AC57" s="417"/>
      <c r="AD57" s="417"/>
      <c r="AE57" s="417"/>
      <c r="AF57" s="417"/>
      <c r="AG57" s="417"/>
      <c r="AH57" s="417"/>
    </row>
    <row r="58" spans="1:34" ht="26.25" customHeight="1" x14ac:dyDescent="0.25">
      <c r="A58" s="419"/>
      <c r="B58" s="419"/>
      <c r="C58" s="424"/>
      <c r="D58" s="424"/>
      <c r="E58" s="424"/>
      <c r="F58" s="424"/>
      <c r="G58" s="422"/>
      <c r="H58" s="423"/>
      <c r="I58" s="423"/>
      <c r="J58" s="423"/>
      <c r="K58" s="423"/>
      <c r="L58" s="423"/>
      <c r="M58" s="423"/>
      <c r="N58" s="424"/>
      <c r="O58" s="419"/>
      <c r="Q58" s="417"/>
      <c r="R58" s="417"/>
      <c r="S58" s="417"/>
      <c r="T58" s="417"/>
      <c r="U58" s="417"/>
      <c r="V58" s="417"/>
      <c r="W58" s="417"/>
      <c r="X58" s="417"/>
      <c r="Y58" s="417"/>
      <c r="Z58" s="417"/>
      <c r="AA58" s="417"/>
      <c r="AB58" s="417"/>
      <c r="AC58" s="417"/>
      <c r="AD58" s="417"/>
      <c r="AE58" s="417"/>
      <c r="AF58" s="417"/>
      <c r="AG58" s="417"/>
      <c r="AH58" s="417"/>
    </row>
    <row r="59" spans="1:34" x14ac:dyDescent="0.25">
      <c r="A59" s="153"/>
      <c r="B59" s="153"/>
      <c r="C59" s="153"/>
      <c r="D59" s="153"/>
      <c r="E59" s="153"/>
      <c r="F59" s="153"/>
      <c r="G59" s="153"/>
      <c r="H59" s="171"/>
      <c r="I59" s="153"/>
      <c r="J59" s="153"/>
      <c r="K59" s="153"/>
      <c r="L59" s="153"/>
      <c r="M59" s="153"/>
      <c r="N59" s="153"/>
      <c r="O59" s="153"/>
    </row>
    <row r="60" spans="1:34" ht="15.75" x14ac:dyDescent="0.25">
      <c r="A60" s="154"/>
    </row>
  </sheetData>
  <mergeCells count="54">
    <mergeCell ref="J54:J58"/>
    <mergeCell ref="K54:K58"/>
    <mergeCell ref="L54:L58"/>
    <mergeCell ref="M54:M58"/>
    <mergeCell ref="C54:C58"/>
    <mergeCell ref="D54:D58"/>
    <mergeCell ref="E54:E58"/>
    <mergeCell ref="F54:F58"/>
    <mergeCell ref="A2:O2"/>
    <mergeCell ref="C3:G3"/>
    <mergeCell ref="H3:M3"/>
    <mergeCell ref="N3:O3"/>
    <mergeCell ref="A3:B3"/>
    <mergeCell ref="O54:O58"/>
    <mergeCell ref="A54:A58"/>
    <mergeCell ref="Q3:Q7"/>
    <mergeCell ref="R3:U7"/>
    <mergeCell ref="V3:X7"/>
    <mergeCell ref="O5:O7"/>
    <mergeCell ref="G54:G58"/>
    <mergeCell ref="H54:H58"/>
    <mergeCell ref="B54:B58"/>
    <mergeCell ref="N54:N58"/>
    <mergeCell ref="B5:B7"/>
    <mergeCell ref="A5:A7"/>
    <mergeCell ref="C5:G7"/>
    <mergeCell ref="H5:K7"/>
    <mergeCell ref="L5:N7"/>
    <mergeCell ref="I54:I58"/>
    <mergeCell ref="AA3:AC7"/>
    <mergeCell ref="AD3:AF7"/>
    <mergeCell ref="AG3:AG7"/>
    <mergeCell ref="AH3:AH7"/>
    <mergeCell ref="V54:V58"/>
    <mergeCell ref="W54:W58"/>
    <mergeCell ref="X54:X58"/>
    <mergeCell ref="Y54:Y58"/>
    <mergeCell ref="Y3:Y7"/>
    <mergeCell ref="Q2:AH2"/>
    <mergeCell ref="Z54:Z58"/>
    <mergeCell ref="AA54:AA58"/>
    <mergeCell ref="AB54:AB58"/>
    <mergeCell ref="AC54:AC58"/>
    <mergeCell ref="AD54:AD58"/>
    <mergeCell ref="AH54:AH58"/>
    <mergeCell ref="AG54:AG58"/>
    <mergeCell ref="AF54:AF58"/>
    <mergeCell ref="AE54:AE58"/>
    <mergeCell ref="Q54:Q58"/>
    <mergeCell ref="R54:R58"/>
    <mergeCell ref="S54:S58"/>
    <mergeCell ref="T54:T58"/>
    <mergeCell ref="U54:U58"/>
    <mergeCell ref="Z3:Z7"/>
  </mergeCells>
  <conditionalFormatting sqref="B8:B53">
    <cfRule type="cellIs" dxfId="416" priority="4" operator="equal">
      <formula>0</formula>
    </cfRule>
  </conditionalFormatting>
  <conditionalFormatting sqref="C3:G3">
    <cfRule type="cellIs" dxfId="415" priority="1" operator="equal">
      <formula>0</formula>
    </cfRule>
  </conditionalFormatting>
  <conditionalFormatting sqref="N3:O3">
    <cfRule type="cellIs" dxfId="414" priority="5" operator="equal">
      <formula>0</formula>
    </cfRule>
  </conditionalFormatting>
  <conditionalFormatting sqref="Z8:Z53">
    <cfRule type="containsErrors" dxfId="413" priority="7">
      <formula>ISERROR(Z8)</formula>
    </cfRule>
  </conditionalFormatting>
  <conditionalFormatting sqref="AC8:AC53 AF8:AG53">
    <cfRule type="containsErrors" dxfId="412" priority="6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150"/>
  <sheetViews>
    <sheetView topLeftCell="A13" zoomScale="96" zoomScaleNormal="96" workbookViewId="0">
      <selection activeCell="O65" sqref="O65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9.140625" customWidth="1"/>
    <col min="44" max="44" width="3.5703125" customWidth="1"/>
  </cols>
  <sheetData>
    <row r="1" spans="1:44" x14ac:dyDescent="0.25">
      <c r="A1" s="405" t="s">
        <v>5</v>
      </c>
      <c r="B1" s="405"/>
      <c r="C1" s="405"/>
      <c r="D1" s="405"/>
      <c r="E1" s="405"/>
      <c r="F1" s="405"/>
      <c r="G1" s="405"/>
      <c r="H1" s="405"/>
      <c r="I1" s="405"/>
      <c r="J1" s="405"/>
      <c r="K1" s="405"/>
      <c r="L1" s="405"/>
      <c r="M1" s="405"/>
      <c r="N1" s="405"/>
      <c r="O1" s="405"/>
      <c r="P1" s="405"/>
      <c r="Q1" s="405"/>
      <c r="R1" s="405"/>
      <c r="S1" s="405"/>
      <c r="T1" s="405"/>
      <c r="V1" s="386" t="s">
        <v>5</v>
      </c>
      <c r="W1" s="386"/>
      <c r="X1" s="386"/>
      <c r="Y1" s="386"/>
      <c r="Z1" s="386"/>
      <c r="AA1" s="386"/>
      <c r="AB1" s="386"/>
      <c r="AC1" s="386"/>
      <c r="AD1" s="386"/>
      <c r="AE1" s="386"/>
      <c r="AF1" s="386"/>
      <c r="AG1" s="386"/>
      <c r="AH1" s="386"/>
      <c r="AI1" s="386"/>
      <c r="AJ1" s="386"/>
      <c r="AK1" s="386"/>
      <c r="AL1" s="386"/>
      <c r="AM1" s="386"/>
      <c r="AN1" s="386"/>
      <c r="AO1" s="386"/>
      <c r="AP1" s="386"/>
      <c r="AQ1" s="386"/>
      <c r="AR1" s="386"/>
    </row>
    <row r="2" spans="1:44" x14ac:dyDescent="0.25">
      <c r="A2" s="404" t="s">
        <v>0</v>
      </c>
      <c r="B2" s="404"/>
      <c r="C2" s="415" t="s">
        <v>550</v>
      </c>
      <c r="D2" s="415"/>
      <c r="E2" s="415"/>
      <c r="F2" s="415"/>
      <c r="G2" s="415"/>
      <c r="H2" s="404" t="s">
        <v>1</v>
      </c>
      <c r="I2" s="404"/>
      <c r="J2" s="404"/>
      <c r="K2" s="404"/>
      <c r="L2" s="404"/>
      <c r="M2" s="404"/>
      <c r="N2" s="404"/>
      <c r="O2" s="404"/>
      <c r="P2" s="404"/>
      <c r="Q2" s="407" t="s">
        <v>189</v>
      </c>
      <c r="R2" s="407"/>
      <c r="S2" s="407"/>
      <c r="T2" s="408"/>
      <c r="V2" s="390" t="s">
        <v>3</v>
      </c>
      <c r="W2" s="390" t="s">
        <v>4</v>
      </c>
      <c r="X2" s="390"/>
      <c r="Y2" s="390"/>
      <c r="Z2" s="390"/>
      <c r="AA2" s="390"/>
      <c r="AB2" s="390"/>
      <c r="AC2" s="390"/>
      <c r="AD2" s="390"/>
      <c r="AE2" s="390"/>
      <c r="AF2" s="390"/>
      <c r="AG2" s="390"/>
      <c r="AH2" s="390"/>
      <c r="AI2" s="390"/>
      <c r="AJ2" s="390"/>
      <c r="AK2" s="390"/>
      <c r="AL2" s="390"/>
      <c r="AM2" s="390"/>
      <c r="AN2" s="390"/>
      <c r="AO2" s="390"/>
      <c r="AP2" s="400" t="s">
        <v>6</v>
      </c>
      <c r="AQ2" s="400" t="s">
        <v>7</v>
      </c>
      <c r="AR2" s="390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90"/>
      <c r="W3" s="390"/>
      <c r="X3" s="390"/>
      <c r="Y3" s="390"/>
      <c r="Z3" s="390"/>
      <c r="AA3" s="390"/>
      <c r="AB3" s="390"/>
      <c r="AC3" s="390"/>
      <c r="AD3" s="390"/>
      <c r="AE3" s="390"/>
      <c r="AF3" s="390"/>
      <c r="AG3" s="390"/>
      <c r="AH3" s="390"/>
      <c r="AI3" s="390"/>
      <c r="AJ3" s="390"/>
      <c r="AK3" s="390"/>
      <c r="AL3" s="390"/>
      <c r="AM3" s="390"/>
      <c r="AN3" s="390"/>
      <c r="AO3" s="390"/>
      <c r="AP3" s="400"/>
      <c r="AQ3" s="400"/>
      <c r="AR3" s="390"/>
    </row>
    <row r="4" spans="1:44" ht="15" customHeight="1" x14ac:dyDescent="0.25">
      <c r="A4" s="3" t="s">
        <v>3</v>
      </c>
      <c r="B4" s="3" t="s">
        <v>2</v>
      </c>
      <c r="C4" s="404" t="s">
        <v>4</v>
      </c>
      <c r="D4" s="404"/>
      <c r="E4" s="404"/>
      <c r="F4" s="404"/>
      <c r="G4" s="404"/>
      <c r="H4" s="404"/>
      <c r="I4" s="404"/>
      <c r="J4" s="404"/>
      <c r="K4" s="404"/>
      <c r="L4" s="404"/>
      <c r="M4" s="404"/>
      <c r="N4" s="404"/>
      <c r="O4" s="404"/>
      <c r="P4" s="404"/>
      <c r="Q4" s="404"/>
      <c r="R4" s="404"/>
      <c r="S4" s="404"/>
      <c r="T4" s="3" t="s">
        <v>3</v>
      </c>
      <c r="V4" s="390"/>
      <c r="W4" s="390"/>
      <c r="X4" s="390"/>
      <c r="Y4" s="390"/>
      <c r="Z4" s="390"/>
      <c r="AA4" s="390"/>
      <c r="AB4" s="390"/>
      <c r="AC4" s="390"/>
      <c r="AD4" s="390"/>
      <c r="AE4" s="390"/>
      <c r="AF4" s="390"/>
      <c r="AG4" s="390"/>
      <c r="AH4" s="390"/>
      <c r="AI4" s="390"/>
      <c r="AJ4" s="390"/>
      <c r="AK4" s="390"/>
      <c r="AL4" s="390"/>
      <c r="AM4" s="390"/>
      <c r="AN4" s="390"/>
      <c r="AO4" s="390"/>
      <c r="AP4" s="400"/>
      <c r="AQ4" s="400"/>
      <c r="AR4" s="390"/>
    </row>
    <row r="5" spans="1:44" x14ac:dyDescent="0.25">
      <c r="A5" s="8">
        <v>1</v>
      </c>
      <c r="B5" s="30" t="str">
        <f>'Listado de Estudiantes'!G4</f>
        <v>Abrego, Celinda</v>
      </c>
      <c r="C5" s="5" t="s">
        <v>685</v>
      </c>
      <c r="D5" s="5" t="s">
        <v>684</v>
      </c>
      <c r="E5" s="5" t="s">
        <v>684</v>
      </c>
      <c r="F5" s="5" t="s">
        <v>684</v>
      </c>
      <c r="G5" s="5"/>
      <c r="H5" s="5"/>
      <c r="I5" s="5" t="s">
        <v>684</v>
      </c>
      <c r="J5" s="5" t="s">
        <v>788</v>
      </c>
      <c r="K5" s="5"/>
      <c r="L5" s="5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30" t="str">
        <f>'Listado de Estudiantes'!G5</f>
        <v>Abrego, Dayana</v>
      </c>
      <c r="C6" s="5" t="s">
        <v>685</v>
      </c>
      <c r="D6" s="5" t="s">
        <v>685</v>
      </c>
      <c r="E6" s="5" t="s">
        <v>685</v>
      </c>
      <c r="F6" s="5" t="s">
        <v>685</v>
      </c>
      <c r="G6" s="5"/>
      <c r="H6" s="5"/>
      <c r="I6" s="5" t="s">
        <v>685</v>
      </c>
      <c r="J6" s="5" t="s">
        <v>685</v>
      </c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0</v>
      </c>
      <c r="AR6" s="8">
        <v>2</v>
      </c>
    </row>
    <row r="7" spans="1:44" x14ac:dyDescent="0.25">
      <c r="A7" s="8">
        <v>3</v>
      </c>
      <c r="B7" s="30" t="str">
        <f>'Listado de Estudiantes'!G6</f>
        <v>Abrego, Miriam</v>
      </c>
      <c r="C7" s="5" t="s">
        <v>684</v>
      </c>
      <c r="D7" s="5" t="s">
        <v>685</v>
      </c>
      <c r="E7" s="5" t="s">
        <v>685</v>
      </c>
      <c r="F7" s="5" t="s">
        <v>685</v>
      </c>
      <c r="G7" s="5"/>
      <c r="H7" s="5"/>
      <c r="I7" s="5" t="s">
        <v>685</v>
      </c>
      <c r="J7" s="5" t="s">
        <v>685</v>
      </c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8">
        <v>4</v>
      </c>
      <c r="B8" s="30" t="str">
        <f>'Listado de Estudiantes'!G7</f>
        <v>Abrego, Narciso</v>
      </c>
      <c r="C8" s="5" t="s">
        <v>684</v>
      </c>
      <c r="D8" s="5" t="s">
        <v>684</v>
      </c>
      <c r="E8" s="5" t="s">
        <v>684</v>
      </c>
      <c r="F8" s="5" t="s">
        <v>684</v>
      </c>
      <c r="G8" s="5"/>
      <c r="H8" s="5"/>
      <c r="I8" s="5" t="s">
        <v>685</v>
      </c>
      <c r="J8" s="5" t="s">
        <v>684</v>
      </c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30" t="str">
        <f>'Listado de Estudiantes'!G8</f>
        <v>Abrego, Rutina</v>
      </c>
      <c r="C9" s="5" t="s">
        <v>684</v>
      </c>
      <c r="D9" s="5" t="s">
        <v>685</v>
      </c>
      <c r="E9" s="5" t="s">
        <v>684</v>
      </c>
      <c r="F9" s="5" t="s">
        <v>684</v>
      </c>
      <c r="G9" s="5"/>
      <c r="H9" s="5"/>
      <c r="I9" s="5" t="s">
        <v>684</v>
      </c>
      <c r="J9" s="5" t="s">
        <v>684</v>
      </c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>COUNTIF(C9:AO9,"=A")</f>
        <v>0</v>
      </c>
      <c r="AR9" s="8">
        <v>5</v>
      </c>
    </row>
    <row r="10" spans="1:44" x14ac:dyDescent="0.25">
      <c r="A10" s="8">
        <v>6</v>
      </c>
      <c r="B10" s="30" t="str">
        <f>'Listado de Estudiantes'!G9</f>
        <v>Abrego, Silvino</v>
      </c>
      <c r="C10" s="5" t="s">
        <v>685</v>
      </c>
      <c r="D10" s="5" t="s">
        <v>685</v>
      </c>
      <c r="E10" s="5" t="s">
        <v>685</v>
      </c>
      <c r="F10" s="5" t="s">
        <v>685</v>
      </c>
      <c r="G10" s="5"/>
      <c r="H10" s="5"/>
      <c r="I10" s="5" t="s">
        <v>684</v>
      </c>
      <c r="J10" s="5" t="s">
        <v>684</v>
      </c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30" t="str">
        <f>'Listado de Estudiantes'!G10</f>
        <v>Beker, Silvia</v>
      </c>
      <c r="C11" s="5" t="s">
        <v>685</v>
      </c>
      <c r="D11" s="5" t="s">
        <v>685</v>
      </c>
      <c r="E11" s="5" t="s">
        <v>685</v>
      </c>
      <c r="F11" s="5" t="s">
        <v>685</v>
      </c>
      <c r="G11" s="5"/>
      <c r="H11" s="5"/>
      <c r="I11" s="5" t="s">
        <v>685</v>
      </c>
      <c r="J11" s="5" t="s">
        <v>685</v>
      </c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30" t="str">
        <f>'Listado de Estudiantes'!G11</f>
        <v>Chavarria, Ovet</v>
      </c>
      <c r="C12" s="5" t="s">
        <v>685</v>
      </c>
      <c r="D12" s="5" t="s">
        <v>685</v>
      </c>
      <c r="E12" s="5" t="s">
        <v>685</v>
      </c>
      <c r="F12" s="5" t="s">
        <v>685</v>
      </c>
      <c r="G12" s="5"/>
      <c r="H12" s="5"/>
      <c r="I12" s="5" t="s">
        <v>685</v>
      </c>
      <c r="J12" s="5" t="s">
        <v>685</v>
      </c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156">
        <f t="shared" si="1"/>
        <v>0</v>
      </c>
      <c r="AR12" s="8">
        <v>8</v>
      </c>
    </row>
    <row r="13" spans="1:44" x14ac:dyDescent="0.25">
      <c r="A13" s="8">
        <v>9</v>
      </c>
      <c r="B13" s="30" t="str">
        <f>'Listado de Estudiantes'!G12</f>
        <v>Cruz, Lucrecia</v>
      </c>
      <c r="C13" s="5" t="s">
        <v>684</v>
      </c>
      <c r="D13" s="5" t="s">
        <v>684</v>
      </c>
      <c r="E13" s="5" t="s">
        <v>685</v>
      </c>
      <c r="F13" s="5" t="s">
        <v>684</v>
      </c>
      <c r="G13" s="5"/>
      <c r="H13" s="5"/>
      <c r="I13" s="5" t="s">
        <v>684</v>
      </c>
      <c r="J13" s="5" t="s">
        <v>684</v>
      </c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172">
        <f t="shared" si="1"/>
        <v>0</v>
      </c>
      <c r="AR13" s="8">
        <v>9</v>
      </c>
    </row>
    <row r="14" spans="1:44" x14ac:dyDescent="0.25">
      <c r="A14" s="8">
        <v>10</v>
      </c>
      <c r="B14" s="30" t="str">
        <f>'Listado de Estudiantes'!G13</f>
        <v>Duncan, Elias</v>
      </c>
      <c r="C14" s="156" t="s">
        <v>684</v>
      </c>
      <c r="D14" s="156" t="s">
        <v>685</v>
      </c>
      <c r="E14" s="156" t="s">
        <v>684</v>
      </c>
      <c r="F14" s="156" t="s">
        <v>685</v>
      </c>
      <c r="G14" s="5"/>
      <c r="H14" s="5"/>
      <c r="I14" s="5" t="s">
        <v>685</v>
      </c>
      <c r="J14" s="5" t="s">
        <v>684</v>
      </c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30" t="str">
        <f>'Listado de Estudiantes'!G14</f>
        <v>Garay, Itzel</v>
      </c>
      <c r="C15" s="5" t="s">
        <v>684</v>
      </c>
      <c r="D15" s="5" t="s">
        <v>685</v>
      </c>
      <c r="E15" s="5" t="s">
        <v>684</v>
      </c>
      <c r="F15" s="5" t="s">
        <v>684</v>
      </c>
      <c r="G15" s="5"/>
      <c r="H15" s="5"/>
      <c r="I15" s="5" t="s">
        <v>684</v>
      </c>
      <c r="J15" s="5" t="s">
        <v>684</v>
      </c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30" t="str">
        <f>'Listado de Estudiantes'!G15</f>
        <v>Escalante, Eivar</v>
      </c>
      <c r="C16" s="5" t="s">
        <v>684</v>
      </c>
      <c r="D16" s="5" t="s">
        <v>684</v>
      </c>
      <c r="E16" s="5" t="s">
        <v>684</v>
      </c>
      <c r="F16" s="5" t="s">
        <v>684</v>
      </c>
      <c r="G16" s="5"/>
      <c r="H16" s="5"/>
      <c r="I16" s="5" t="s">
        <v>684</v>
      </c>
      <c r="J16" s="5" t="s">
        <v>684</v>
      </c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30" t="str">
        <f>'Listado de Estudiantes'!G16</f>
        <v>Jimenez, Esmeralda</v>
      </c>
      <c r="C17" s="5" t="s">
        <v>684</v>
      </c>
      <c r="D17" s="5" t="s">
        <v>685</v>
      </c>
      <c r="E17" s="5" t="s">
        <v>685</v>
      </c>
      <c r="F17" s="5" t="s">
        <v>685</v>
      </c>
      <c r="G17" s="5"/>
      <c r="H17" s="5"/>
      <c r="I17" s="5" t="s">
        <v>684</v>
      </c>
      <c r="J17" s="5" t="s">
        <v>685</v>
      </c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30" t="str">
        <f>'Listado de Estudiantes'!G17</f>
        <v>Martinez, Ceferino</v>
      </c>
      <c r="C18" s="156" t="s">
        <v>685</v>
      </c>
      <c r="D18" s="156" t="s">
        <v>684</v>
      </c>
      <c r="E18" s="156" t="s">
        <v>684</v>
      </c>
      <c r="F18" s="156" t="s">
        <v>685</v>
      </c>
      <c r="G18" s="156"/>
      <c r="H18" s="156"/>
      <c r="I18" s="5" t="s">
        <v>684</v>
      </c>
      <c r="J18" s="5" t="s">
        <v>685</v>
      </c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30" t="str">
        <f>'Listado de Estudiantes'!G18</f>
        <v>Mendoza, Alverto</v>
      </c>
      <c r="C19" s="5" t="s">
        <v>685</v>
      </c>
      <c r="D19" s="5" t="s">
        <v>685</v>
      </c>
      <c r="E19" s="5" t="s">
        <v>685</v>
      </c>
      <c r="F19" s="5" t="s">
        <v>685</v>
      </c>
      <c r="G19" s="5"/>
      <c r="H19" s="5"/>
      <c r="I19" s="5" t="s">
        <v>684</v>
      </c>
      <c r="J19" s="5" t="s">
        <v>685</v>
      </c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156">
        <f t="shared" si="1"/>
        <v>0</v>
      </c>
      <c r="AR19" s="8">
        <v>15</v>
      </c>
    </row>
    <row r="20" spans="1:44" x14ac:dyDescent="0.25">
      <c r="A20" s="8">
        <v>16</v>
      </c>
      <c r="B20" s="30" t="str">
        <f>'Listado de Estudiantes'!G19</f>
        <v>Miranda, Marianela</v>
      </c>
      <c r="C20" s="5" t="s">
        <v>685</v>
      </c>
      <c r="D20" s="5" t="s">
        <v>685</v>
      </c>
      <c r="E20" s="5" t="s">
        <v>685</v>
      </c>
      <c r="F20" s="5" t="s">
        <v>685</v>
      </c>
      <c r="G20" s="5"/>
      <c r="H20" s="5"/>
      <c r="I20" s="5" t="s">
        <v>684</v>
      </c>
      <c r="J20" s="5" t="s">
        <v>685</v>
      </c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30" t="str">
        <f>'Listado de Estudiantes'!G20</f>
        <v>Miranda, Victor</v>
      </c>
      <c r="C21" s="5" t="s">
        <v>684</v>
      </c>
      <c r="D21" s="5" t="s">
        <v>685</v>
      </c>
      <c r="E21" s="5" t="s">
        <v>684</v>
      </c>
      <c r="F21" s="5" t="s">
        <v>685</v>
      </c>
      <c r="G21" s="5"/>
      <c r="H21" s="5"/>
      <c r="I21" s="5" t="s">
        <v>685</v>
      </c>
      <c r="J21" s="5" t="s">
        <v>684</v>
      </c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30" t="str">
        <f>'Listado de Estudiantes'!G21</f>
        <v>Molina, Betzaida</v>
      </c>
      <c r="C22" s="5" t="s">
        <v>684</v>
      </c>
      <c r="D22" s="5" t="s">
        <v>684</v>
      </c>
      <c r="E22" s="5" t="s">
        <v>684</v>
      </c>
      <c r="F22" s="5" t="s">
        <v>685</v>
      </c>
      <c r="G22" s="5"/>
      <c r="H22" s="5"/>
      <c r="I22" s="5" t="s">
        <v>684</v>
      </c>
      <c r="J22" s="5" t="s">
        <v>684</v>
      </c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30" t="str">
        <f>'Listado de Estudiantes'!G22</f>
        <v>Morales, Keyla</v>
      </c>
      <c r="C23" s="5" t="s">
        <v>685</v>
      </c>
      <c r="D23" s="5" t="s">
        <v>685</v>
      </c>
      <c r="E23" s="5" t="s">
        <v>685</v>
      </c>
      <c r="F23" s="5" t="s">
        <v>685</v>
      </c>
      <c r="G23" s="5"/>
      <c r="H23" s="5"/>
      <c r="I23" s="5" t="s">
        <v>685</v>
      </c>
      <c r="J23" s="5" t="s">
        <v>685</v>
      </c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30" t="str">
        <f>'Listado de Estudiantes'!G23</f>
        <v>Morales, Ronald</v>
      </c>
      <c r="C24" s="5" t="s">
        <v>685</v>
      </c>
      <c r="D24" s="5" t="s">
        <v>685</v>
      </c>
      <c r="E24" s="5" t="s">
        <v>685</v>
      </c>
      <c r="F24" s="5" t="s">
        <v>685</v>
      </c>
      <c r="G24" s="5"/>
      <c r="H24" s="5"/>
      <c r="I24" s="5" t="s">
        <v>684</v>
      </c>
      <c r="J24" s="5" t="s">
        <v>685</v>
      </c>
      <c r="K24" s="5"/>
      <c r="L24" s="5"/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30" t="str">
        <f>'Listado de Estudiantes'!G24</f>
        <v>Palacio, Anayansi</v>
      </c>
      <c r="C25" s="5" t="s">
        <v>684</v>
      </c>
      <c r="D25" s="5" t="s">
        <v>685</v>
      </c>
      <c r="E25" s="5" t="s">
        <v>684</v>
      </c>
      <c r="F25" s="5" t="s">
        <v>684</v>
      </c>
      <c r="G25" s="5"/>
      <c r="H25" s="5"/>
      <c r="I25" s="5" t="s">
        <v>684</v>
      </c>
      <c r="J25" s="5" t="s">
        <v>684</v>
      </c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30" t="str">
        <f>'Listado de Estudiantes'!G25</f>
        <v>Palacio, Esthefany</v>
      </c>
      <c r="C26" s="5" t="s">
        <v>684</v>
      </c>
      <c r="D26" s="5" t="s">
        <v>684</v>
      </c>
      <c r="E26" s="5" t="s">
        <v>684</v>
      </c>
      <c r="F26" s="5" t="s">
        <v>684</v>
      </c>
      <c r="G26" s="5"/>
      <c r="H26" s="5"/>
      <c r="I26" s="5" t="s">
        <v>684</v>
      </c>
      <c r="J26" s="5" t="s">
        <v>684</v>
      </c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30" t="str">
        <f>'Listado de Estudiantes'!G26</f>
        <v>Palacio, Idalia</v>
      </c>
      <c r="C27" s="5" t="s">
        <v>684</v>
      </c>
      <c r="D27" s="5" t="s">
        <v>684</v>
      </c>
      <c r="E27" s="5" t="s">
        <v>684</v>
      </c>
      <c r="F27" s="5" t="s">
        <v>685</v>
      </c>
      <c r="G27" s="5"/>
      <c r="H27" s="5"/>
      <c r="I27" s="5" t="s">
        <v>684</v>
      </c>
      <c r="J27" s="5" t="s">
        <v>685</v>
      </c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156">
        <f t="shared" si="1"/>
        <v>0</v>
      </c>
      <c r="AR27" s="8">
        <v>23</v>
      </c>
    </row>
    <row r="28" spans="1:44" x14ac:dyDescent="0.25">
      <c r="A28" s="8">
        <v>24</v>
      </c>
      <c r="B28" s="30" t="str">
        <f>'Listado de Estudiantes'!G27</f>
        <v>Quintero, Alicia</v>
      </c>
      <c r="C28" s="5" t="s">
        <v>685</v>
      </c>
      <c r="D28" s="5" t="s">
        <v>685</v>
      </c>
      <c r="E28" s="5" t="s">
        <v>684</v>
      </c>
      <c r="F28" s="5" t="s">
        <v>684</v>
      </c>
      <c r="G28" s="5"/>
      <c r="H28" s="5"/>
      <c r="I28" s="5" t="s">
        <v>684</v>
      </c>
      <c r="J28" s="5" t="s">
        <v>685</v>
      </c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30" t="str">
        <f>'Listado de Estudiantes'!G28</f>
        <v>Quintero, Gisela</v>
      </c>
      <c r="C29" s="5" t="s">
        <v>685</v>
      </c>
      <c r="D29" s="5" t="s">
        <v>685</v>
      </c>
      <c r="E29" s="5" t="s">
        <v>684</v>
      </c>
      <c r="F29" s="5" t="s">
        <v>684</v>
      </c>
      <c r="G29" s="5"/>
      <c r="H29" s="5"/>
      <c r="I29" s="5" t="s">
        <v>684</v>
      </c>
      <c r="J29" s="5" t="s">
        <v>685</v>
      </c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30" t="str">
        <f>'Listado de Estudiantes'!G29</f>
        <v>Quintero, Lorena</v>
      </c>
      <c r="C30" s="5" t="s">
        <v>684</v>
      </c>
      <c r="D30" s="5" t="s">
        <v>684</v>
      </c>
      <c r="E30" s="5" t="s">
        <v>685</v>
      </c>
      <c r="F30" s="5" t="s">
        <v>684</v>
      </c>
      <c r="G30" s="5"/>
      <c r="H30" s="5"/>
      <c r="I30" s="5" t="s">
        <v>684</v>
      </c>
      <c r="J30" s="5" t="s">
        <v>684</v>
      </c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8">
        <v>27</v>
      </c>
      <c r="B31" s="30" t="str">
        <f>'Listado de Estudiantes'!G30</f>
        <v>Sanchez, Luis</v>
      </c>
      <c r="C31" s="5" t="s">
        <v>684</v>
      </c>
      <c r="D31" s="5" t="s">
        <v>685</v>
      </c>
      <c r="E31" s="5" t="s">
        <v>684</v>
      </c>
      <c r="F31" s="5" t="s">
        <v>684</v>
      </c>
      <c r="G31" s="5"/>
      <c r="H31" s="5"/>
      <c r="I31" s="5" t="s">
        <v>684</v>
      </c>
      <c r="J31" s="5" t="s">
        <v>684</v>
      </c>
      <c r="K31" s="5"/>
      <c r="L31" s="5"/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30" t="str">
        <f>'Listado de Estudiantes'!G31</f>
        <v>Sanchez, Reynel</v>
      </c>
      <c r="C32" s="5" t="s">
        <v>685</v>
      </c>
      <c r="D32" s="5" t="s">
        <v>684</v>
      </c>
      <c r="E32" s="5" t="s">
        <v>685</v>
      </c>
      <c r="F32" s="5" t="s">
        <v>685</v>
      </c>
      <c r="G32" s="5"/>
      <c r="H32" s="5"/>
      <c r="I32" s="5" t="s">
        <v>685</v>
      </c>
      <c r="J32" s="5" t="s">
        <v>685</v>
      </c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30" t="str">
        <f>'Listado de Estudiantes'!G32</f>
        <v>Santos, Yuribeth</v>
      </c>
      <c r="C33" s="5" t="s">
        <v>685</v>
      </c>
      <c r="D33" s="5" t="s">
        <v>684</v>
      </c>
      <c r="E33" s="5" t="s">
        <v>684</v>
      </c>
      <c r="F33" s="5" t="s">
        <v>684</v>
      </c>
      <c r="G33" s="5"/>
      <c r="H33" s="5"/>
      <c r="I33" s="5" t="s">
        <v>684</v>
      </c>
      <c r="J33" s="5" t="s">
        <v>684</v>
      </c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30" t="str">
        <f>'Listado de Estudiantes'!G33</f>
        <v>Santos, Yuritza</v>
      </c>
      <c r="C34" s="5" t="s">
        <v>684</v>
      </c>
      <c r="D34" s="5" t="s">
        <v>685</v>
      </c>
      <c r="E34" s="5" t="s">
        <v>684</v>
      </c>
      <c r="F34" s="5" t="s">
        <v>685</v>
      </c>
      <c r="G34" s="5"/>
      <c r="H34" s="5"/>
      <c r="I34" s="5" t="s">
        <v>685</v>
      </c>
      <c r="J34" s="5" t="s">
        <v>684</v>
      </c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30" t="str">
        <f>'Listado de Estudiantes'!G34</f>
        <v>Serrano, Isaac</v>
      </c>
      <c r="C35" s="5" t="s">
        <v>684</v>
      </c>
      <c r="D35" s="5" t="s">
        <v>684</v>
      </c>
      <c r="E35" s="5" t="s">
        <v>684</v>
      </c>
      <c r="F35" s="5" t="s">
        <v>684</v>
      </c>
      <c r="G35" s="5"/>
      <c r="H35" s="5"/>
      <c r="I35" s="5" t="s">
        <v>684</v>
      </c>
      <c r="J35" s="5" t="s">
        <v>684</v>
      </c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30" t="str">
        <f>'Listado de Estudiantes'!G35</f>
        <v>Serrano, Kevin</v>
      </c>
      <c r="C36" s="5" t="s">
        <v>685</v>
      </c>
      <c r="D36" s="5" t="s">
        <v>685</v>
      </c>
      <c r="E36" s="5" t="s">
        <v>685</v>
      </c>
      <c r="F36" s="5" t="s">
        <v>685</v>
      </c>
      <c r="G36" s="5"/>
      <c r="H36" s="5"/>
      <c r="I36" s="5" t="s">
        <v>685</v>
      </c>
      <c r="J36" s="5" t="s">
        <v>685</v>
      </c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30" t="str">
        <f>'Listado de Estudiantes'!G36</f>
        <v>Smith, Leydi</v>
      </c>
      <c r="C37" s="5" t="s">
        <v>685</v>
      </c>
      <c r="D37" s="5" t="s">
        <v>685</v>
      </c>
      <c r="E37" s="5" t="s">
        <v>685</v>
      </c>
      <c r="F37" s="5" t="s">
        <v>685</v>
      </c>
      <c r="G37" s="5"/>
      <c r="H37" s="5"/>
      <c r="I37" s="5" t="s">
        <v>684</v>
      </c>
      <c r="J37" s="5" t="s">
        <v>788</v>
      </c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30" t="str">
        <f>'Listado de Estudiantes'!G37</f>
        <v>Pineda, Yesenia</v>
      </c>
      <c r="C38" s="5" t="s">
        <v>685</v>
      </c>
      <c r="D38" s="5" t="s">
        <v>685</v>
      </c>
      <c r="E38" s="5" t="s">
        <v>685</v>
      </c>
      <c r="F38" s="5" t="s">
        <v>685</v>
      </c>
      <c r="G38" s="5"/>
      <c r="H38" s="5"/>
      <c r="I38" s="5" t="s">
        <v>684</v>
      </c>
      <c r="J38" s="5" t="s">
        <v>684</v>
      </c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30">
        <f>'Listado de Estudiantes'!G38</f>
        <v>0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258">
        <f t="shared" si="0"/>
        <v>0</v>
      </c>
      <c r="AQ39" s="258">
        <f t="shared" si="1"/>
        <v>0</v>
      </c>
      <c r="AR39" s="259">
        <v>35</v>
      </c>
    </row>
    <row r="40" spans="1:44" x14ac:dyDescent="0.25">
      <c r="A40" s="206">
        <v>36</v>
      </c>
      <c r="B40" s="30">
        <f>'Listado de Estudiantes'!G39</f>
        <v>0</v>
      </c>
      <c r="C40" s="207"/>
      <c r="D40" s="207"/>
      <c r="E40" s="207"/>
      <c r="F40" s="207"/>
      <c r="G40" s="207"/>
      <c r="H40" s="207"/>
      <c r="I40" s="207"/>
      <c r="J40" s="207"/>
      <c r="K40" s="207"/>
      <c r="L40" s="207"/>
      <c r="M40" s="207"/>
      <c r="N40" s="207"/>
      <c r="O40" s="207"/>
      <c r="P40" s="207"/>
      <c r="Q40" s="207"/>
      <c r="R40" s="207"/>
      <c r="S40" s="208"/>
      <c r="T40" s="206">
        <v>36</v>
      </c>
      <c r="V40" s="206">
        <v>36</v>
      </c>
      <c r="W40" s="207"/>
      <c r="X40" s="207"/>
      <c r="Y40" s="207"/>
      <c r="Z40" s="207"/>
      <c r="AA40" s="207"/>
      <c r="AB40" s="207"/>
      <c r="AC40" s="207"/>
      <c r="AD40" s="207"/>
      <c r="AE40" s="207"/>
      <c r="AF40" s="207"/>
      <c r="AG40" s="207"/>
      <c r="AH40" s="207"/>
      <c r="AI40" s="207"/>
      <c r="AJ40" s="207"/>
      <c r="AK40" s="207"/>
      <c r="AL40" s="207"/>
      <c r="AM40" s="207"/>
      <c r="AN40" s="207"/>
      <c r="AO40" s="207"/>
      <c r="AP40" s="258"/>
      <c r="AQ40" s="258"/>
      <c r="AR40" s="259">
        <v>36</v>
      </c>
    </row>
    <row r="41" spans="1:44" x14ac:dyDescent="0.25">
      <c r="A41" s="206">
        <v>37</v>
      </c>
      <c r="B41" s="30">
        <f>'Listado de Estudiantes'!G40</f>
        <v>0</v>
      </c>
      <c r="C41" s="207"/>
      <c r="D41" s="207"/>
      <c r="E41" s="207"/>
      <c r="F41" s="207"/>
      <c r="G41" s="207"/>
      <c r="H41" s="207"/>
      <c r="I41" s="207"/>
      <c r="J41" s="207"/>
      <c r="K41" s="207"/>
      <c r="L41" s="207"/>
      <c r="M41" s="207"/>
      <c r="N41" s="207"/>
      <c r="O41" s="207"/>
      <c r="P41" s="207"/>
      <c r="Q41" s="207"/>
      <c r="R41" s="207"/>
      <c r="S41" s="208"/>
      <c r="T41" s="206">
        <v>37</v>
      </c>
      <c r="V41" s="206">
        <v>37</v>
      </c>
      <c r="W41" s="207"/>
      <c r="X41" s="207"/>
      <c r="Y41" s="207"/>
      <c r="Z41" s="207"/>
      <c r="AA41" s="207"/>
      <c r="AB41" s="207"/>
      <c r="AC41" s="207"/>
      <c r="AD41" s="207"/>
      <c r="AE41" s="207"/>
      <c r="AF41" s="207"/>
      <c r="AG41" s="207"/>
      <c r="AH41" s="207"/>
      <c r="AI41" s="207"/>
      <c r="AJ41" s="207"/>
      <c r="AK41" s="207"/>
      <c r="AL41" s="207"/>
      <c r="AM41" s="207"/>
      <c r="AN41" s="207"/>
      <c r="AO41" s="207"/>
      <c r="AP41" s="258"/>
      <c r="AQ41" s="258"/>
      <c r="AR41" s="259">
        <v>37</v>
      </c>
    </row>
    <row r="42" spans="1:44" x14ac:dyDescent="0.25">
      <c r="A42" s="206">
        <v>38</v>
      </c>
      <c r="B42" s="30">
        <f>'Listado de Estudiantes'!G41</f>
        <v>0</v>
      </c>
      <c r="C42" s="207"/>
      <c r="D42" s="207"/>
      <c r="E42" s="207"/>
      <c r="F42" s="207"/>
      <c r="G42" s="207"/>
      <c r="H42" s="207"/>
      <c r="I42" s="207"/>
      <c r="J42" s="207"/>
      <c r="K42" s="207"/>
      <c r="L42" s="207"/>
      <c r="M42" s="207"/>
      <c r="N42" s="207"/>
      <c r="O42" s="207"/>
      <c r="P42" s="207"/>
      <c r="Q42" s="207"/>
      <c r="R42" s="207"/>
      <c r="S42" s="208"/>
      <c r="T42" s="206">
        <v>38</v>
      </c>
      <c r="V42" s="206">
        <v>38</v>
      </c>
      <c r="W42" s="207"/>
      <c r="X42" s="207"/>
      <c r="Y42" s="207"/>
      <c r="Z42" s="207"/>
      <c r="AA42" s="207"/>
      <c r="AB42" s="207"/>
      <c r="AC42" s="207"/>
      <c r="AD42" s="207"/>
      <c r="AE42" s="207"/>
      <c r="AF42" s="207"/>
      <c r="AG42" s="207"/>
      <c r="AH42" s="207"/>
      <c r="AI42" s="207"/>
      <c r="AJ42" s="207"/>
      <c r="AK42" s="207"/>
      <c r="AL42" s="207"/>
      <c r="AM42" s="207"/>
      <c r="AN42" s="207"/>
      <c r="AO42" s="207"/>
      <c r="AP42" s="258"/>
      <c r="AQ42" s="258"/>
      <c r="AR42" s="259">
        <v>38</v>
      </c>
    </row>
    <row r="43" spans="1:44" x14ac:dyDescent="0.25">
      <c r="A43" s="206">
        <v>39</v>
      </c>
      <c r="B43" s="30">
        <f>'Listado de Estudiantes'!G42</f>
        <v>0</v>
      </c>
      <c r="C43" s="207"/>
      <c r="D43" s="207"/>
      <c r="E43" s="207"/>
      <c r="F43" s="207"/>
      <c r="G43" s="207"/>
      <c r="H43" s="207"/>
      <c r="I43" s="207"/>
      <c r="J43" s="207"/>
      <c r="K43" s="207"/>
      <c r="L43" s="207"/>
      <c r="M43" s="207"/>
      <c r="N43" s="207"/>
      <c r="O43" s="207"/>
      <c r="P43" s="207"/>
      <c r="Q43" s="207"/>
      <c r="R43" s="207"/>
      <c r="S43" s="208"/>
      <c r="T43" s="206">
        <v>39</v>
      </c>
      <c r="V43" s="206">
        <v>39</v>
      </c>
      <c r="W43" s="207"/>
      <c r="X43" s="207"/>
      <c r="Y43" s="207"/>
      <c r="Z43" s="207"/>
      <c r="AA43" s="207"/>
      <c r="AB43" s="207"/>
      <c r="AC43" s="207"/>
      <c r="AD43" s="207"/>
      <c r="AE43" s="207"/>
      <c r="AF43" s="207"/>
      <c r="AG43" s="207"/>
      <c r="AH43" s="207"/>
      <c r="AI43" s="207"/>
      <c r="AJ43" s="207"/>
      <c r="AK43" s="207"/>
      <c r="AL43" s="207"/>
      <c r="AM43" s="207"/>
      <c r="AN43" s="207"/>
      <c r="AO43" s="207"/>
      <c r="AP43" s="258"/>
      <c r="AQ43" s="258"/>
      <c r="AR43" s="259">
        <v>39</v>
      </c>
    </row>
    <row r="44" spans="1:44" x14ac:dyDescent="0.25">
      <c r="A44" s="206">
        <v>40</v>
      </c>
      <c r="B44" s="30">
        <f>'Listado de Estudiantes'!G43</f>
        <v>0</v>
      </c>
      <c r="C44" s="207"/>
      <c r="D44" s="207"/>
      <c r="E44" s="207"/>
      <c r="F44" s="207"/>
      <c r="G44" s="207"/>
      <c r="H44" s="207"/>
      <c r="I44" s="207"/>
      <c r="J44" s="207"/>
      <c r="K44" s="207"/>
      <c r="L44" s="207"/>
      <c r="M44" s="207"/>
      <c r="N44" s="207"/>
      <c r="O44" s="207"/>
      <c r="P44" s="207"/>
      <c r="Q44" s="207"/>
      <c r="R44" s="207"/>
      <c r="S44" s="208"/>
      <c r="T44" s="206">
        <v>40</v>
      </c>
      <c r="V44" s="206">
        <v>40</v>
      </c>
      <c r="W44" s="207"/>
      <c r="X44" s="207"/>
      <c r="Y44" s="207"/>
      <c r="Z44" s="207"/>
      <c r="AA44" s="207"/>
      <c r="AB44" s="207"/>
      <c r="AC44" s="207"/>
      <c r="AD44" s="207"/>
      <c r="AE44" s="207"/>
      <c r="AF44" s="207"/>
      <c r="AG44" s="207"/>
      <c r="AH44" s="207"/>
      <c r="AI44" s="207"/>
      <c r="AJ44" s="207"/>
      <c r="AK44" s="207"/>
      <c r="AL44" s="207"/>
      <c r="AM44" s="207"/>
      <c r="AN44" s="207"/>
      <c r="AO44" s="207"/>
      <c r="AP44" s="258"/>
      <c r="AQ44" s="258"/>
      <c r="AR44" s="259">
        <v>40</v>
      </c>
    </row>
    <row r="45" spans="1:44" x14ac:dyDescent="0.25">
      <c r="A45" s="206">
        <v>41</v>
      </c>
      <c r="B45" s="30">
        <f>'Listado de Estudiantes'!G44</f>
        <v>0</v>
      </c>
      <c r="C45" s="207"/>
      <c r="D45" s="207"/>
      <c r="E45" s="207"/>
      <c r="F45" s="207"/>
      <c r="G45" s="207"/>
      <c r="H45" s="207"/>
      <c r="I45" s="207"/>
      <c r="J45" s="207"/>
      <c r="K45" s="207"/>
      <c r="L45" s="207"/>
      <c r="M45" s="207"/>
      <c r="N45" s="207"/>
      <c r="O45" s="207"/>
      <c r="P45" s="207"/>
      <c r="Q45" s="207"/>
      <c r="R45" s="207"/>
      <c r="S45" s="208"/>
      <c r="T45" s="206"/>
      <c r="V45" s="206"/>
      <c r="W45" s="207"/>
      <c r="X45" s="207"/>
      <c r="Y45" s="207"/>
      <c r="Z45" s="207"/>
      <c r="AA45" s="207"/>
      <c r="AB45" s="207"/>
      <c r="AC45" s="207"/>
      <c r="AD45" s="207"/>
      <c r="AE45" s="207"/>
      <c r="AF45" s="207"/>
      <c r="AG45" s="207"/>
      <c r="AH45" s="207"/>
      <c r="AI45" s="207"/>
      <c r="AJ45" s="207"/>
      <c r="AK45" s="207"/>
      <c r="AL45" s="207"/>
      <c r="AM45" s="207"/>
      <c r="AN45" s="207"/>
      <c r="AO45" s="207"/>
      <c r="AP45" s="258"/>
      <c r="AQ45" s="258"/>
      <c r="AR45" s="259"/>
    </row>
    <row r="46" spans="1:44" x14ac:dyDescent="0.25">
      <c r="A46" s="206">
        <v>42</v>
      </c>
      <c r="B46" s="30">
        <f>'Listado de Estudiantes'!G45</f>
        <v>0</v>
      </c>
      <c r="C46" s="207"/>
      <c r="D46" s="207"/>
      <c r="E46" s="207"/>
      <c r="F46" s="207"/>
      <c r="G46" s="207"/>
      <c r="H46" s="207"/>
      <c r="I46" s="207"/>
      <c r="J46" s="207"/>
      <c r="K46" s="207"/>
      <c r="L46" s="207"/>
      <c r="M46" s="207"/>
      <c r="N46" s="207"/>
      <c r="O46" s="207"/>
      <c r="P46" s="207"/>
      <c r="Q46" s="207"/>
      <c r="R46" s="207"/>
      <c r="S46" s="208"/>
      <c r="T46" s="206"/>
      <c r="V46" s="206"/>
      <c r="W46" s="207"/>
      <c r="X46" s="207"/>
      <c r="Y46" s="207"/>
      <c r="Z46" s="207"/>
      <c r="AA46" s="207"/>
      <c r="AB46" s="207"/>
      <c r="AC46" s="207"/>
      <c r="AD46" s="207"/>
      <c r="AE46" s="207"/>
      <c r="AF46" s="207"/>
      <c r="AG46" s="207"/>
      <c r="AH46" s="207"/>
      <c r="AI46" s="207"/>
      <c r="AJ46" s="207"/>
      <c r="AK46" s="207"/>
      <c r="AL46" s="207"/>
      <c r="AM46" s="207"/>
      <c r="AN46" s="207"/>
      <c r="AO46" s="207"/>
      <c r="AP46" s="258"/>
      <c r="AQ46" s="258"/>
      <c r="AR46" s="259"/>
    </row>
    <row r="47" spans="1:44" x14ac:dyDescent="0.25">
      <c r="A47" s="206">
        <v>43</v>
      </c>
      <c r="B47" s="30">
        <f>'Listado de Estudiantes'!G46</f>
        <v>0</v>
      </c>
      <c r="C47" s="207"/>
      <c r="D47" s="207"/>
      <c r="E47" s="207"/>
      <c r="F47" s="207"/>
      <c r="G47" s="207"/>
      <c r="H47" s="207"/>
      <c r="I47" s="207"/>
      <c r="J47" s="207"/>
      <c r="K47" s="207"/>
      <c r="L47" s="207"/>
      <c r="M47" s="207"/>
      <c r="N47" s="207"/>
      <c r="O47" s="207"/>
      <c r="P47" s="207"/>
      <c r="Q47" s="207"/>
      <c r="R47" s="207"/>
      <c r="S47" s="208"/>
      <c r="T47" s="206"/>
      <c r="V47" s="206"/>
      <c r="W47" s="207"/>
      <c r="X47" s="207"/>
      <c r="Y47" s="207"/>
      <c r="Z47" s="207"/>
      <c r="AA47" s="207"/>
      <c r="AB47" s="207"/>
      <c r="AC47" s="207"/>
      <c r="AD47" s="207"/>
      <c r="AE47" s="207"/>
      <c r="AF47" s="207"/>
      <c r="AG47" s="207"/>
      <c r="AH47" s="207"/>
      <c r="AI47" s="207"/>
      <c r="AJ47" s="207"/>
      <c r="AK47" s="207"/>
      <c r="AL47" s="207"/>
      <c r="AM47" s="207"/>
      <c r="AN47" s="207"/>
      <c r="AO47" s="207"/>
      <c r="AP47" s="258"/>
      <c r="AQ47" s="258"/>
      <c r="AR47" s="259"/>
    </row>
    <row r="48" spans="1:44" x14ac:dyDescent="0.25">
      <c r="A48" s="206">
        <v>44</v>
      </c>
      <c r="B48" s="30">
        <f>'Listado de Estudiantes'!G47</f>
        <v>0</v>
      </c>
      <c r="C48" s="207"/>
      <c r="D48" s="207"/>
      <c r="E48" s="207"/>
      <c r="F48" s="207"/>
      <c r="G48" s="207"/>
      <c r="H48" s="207"/>
      <c r="I48" s="207"/>
      <c r="J48" s="207"/>
      <c r="K48" s="207"/>
      <c r="L48" s="207"/>
      <c r="M48" s="207"/>
      <c r="N48" s="207"/>
      <c r="O48" s="207"/>
      <c r="P48" s="207"/>
      <c r="Q48" s="207"/>
      <c r="R48" s="207"/>
      <c r="S48" s="208"/>
      <c r="T48" s="206"/>
      <c r="V48" s="206"/>
      <c r="W48" s="207"/>
      <c r="X48" s="207"/>
      <c r="Y48" s="207"/>
      <c r="Z48" s="207"/>
      <c r="AA48" s="207"/>
      <c r="AB48" s="207"/>
      <c r="AC48" s="207"/>
      <c r="AD48" s="207"/>
      <c r="AE48" s="207"/>
      <c r="AF48" s="207"/>
      <c r="AG48" s="207"/>
      <c r="AH48" s="207"/>
      <c r="AI48" s="207"/>
      <c r="AJ48" s="207"/>
      <c r="AK48" s="207"/>
      <c r="AL48" s="207"/>
      <c r="AM48" s="207"/>
      <c r="AN48" s="207"/>
      <c r="AO48" s="207"/>
      <c r="AP48" s="258"/>
      <c r="AQ48" s="258"/>
      <c r="AR48" s="259"/>
    </row>
    <row r="49" spans="1:44" x14ac:dyDescent="0.25">
      <c r="A49" s="206">
        <v>45</v>
      </c>
      <c r="B49" s="30">
        <f>'Listado de Estudiantes'!G48</f>
        <v>0</v>
      </c>
      <c r="C49" s="207"/>
      <c r="D49" s="207"/>
      <c r="E49" s="207"/>
      <c r="F49" s="207"/>
      <c r="G49" s="207"/>
      <c r="H49" s="207"/>
      <c r="I49" s="207"/>
      <c r="J49" s="207"/>
      <c r="K49" s="207"/>
      <c r="L49" s="207"/>
      <c r="M49" s="207"/>
      <c r="N49" s="207"/>
      <c r="O49" s="207"/>
      <c r="P49" s="207"/>
      <c r="Q49" s="207"/>
      <c r="R49" s="207"/>
      <c r="S49" s="208"/>
      <c r="T49" s="206"/>
      <c r="V49" s="206"/>
      <c r="W49" s="207"/>
      <c r="X49" s="207"/>
      <c r="Y49" s="207"/>
      <c r="Z49" s="207"/>
      <c r="AA49" s="207"/>
      <c r="AB49" s="207"/>
      <c r="AC49" s="207"/>
      <c r="AD49" s="207"/>
      <c r="AE49" s="207"/>
      <c r="AF49" s="207"/>
      <c r="AG49" s="207"/>
      <c r="AH49" s="207"/>
      <c r="AI49" s="207"/>
      <c r="AJ49" s="207"/>
      <c r="AK49" s="207"/>
      <c r="AL49" s="207"/>
      <c r="AM49" s="207"/>
      <c r="AN49" s="207"/>
      <c r="AO49" s="207"/>
      <c r="AP49" s="258"/>
      <c r="AQ49" s="258"/>
      <c r="AR49" s="259"/>
    </row>
    <row r="50" spans="1:44" x14ac:dyDescent="0.25">
      <c r="A50" s="206">
        <v>46</v>
      </c>
      <c r="B50" s="30">
        <f>'Listado de Estudiantes'!G49</f>
        <v>0</v>
      </c>
      <c r="C50" s="207"/>
      <c r="D50" s="207"/>
      <c r="E50" s="207"/>
      <c r="F50" s="207"/>
      <c r="G50" s="207"/>
      <c r="H50" s="207"/>
      <c r="I50" s="207"/>
      <c r="J50" s="207"/>
      <c r="K50" s="207"/>
      <c r="L50" s="207"/>
      <c r="M50" s="207"/>
      <c r="N50" s="207"/>
      <c r="O50" s="207"/>
      <c r="P50" s="207"/>
      <c r="Q50" s="207"/>
      <c r="R50" s="207"/>
      <c r="S50" s="208"/>
      <c r="T50" s="206"/>
      <c r="V50" s="206"/>
      <c r="W50" s="207"/>
      <c r="X50" s="207"/>
      <c r="Y50" s="207"/>
      <c r="Z50" s="207"/>
      <c r="AA50" s="207"/>
      <c r="AB50" s="207"/>
      <c r="AC50" s="207"/>
      <c r="AD50" s="207"/>
      <c r="AE50" s="207"/>
      <c r="AF50" s="207"/>
      <c r="AG50" s="207"/>
      <c r="AH50" s="207"/>
      <c r="AI50" s="207"/>
      <c r="AJ50" s="207"/>
      <c r="AK50" s="207"/>
      <c r="AL50" s="207"/>
      <c r="AM50" s="207"/>
      <c r="AN50" s="207"/>
      <c r="AO50" s="207"/>
      <c r="AP50" s="258"/>
      <c r="AQ50" s="258"/>
      <c r="AR50" s="259"/>
    </row>
    <row r="51" spans="1:44" x14ac:dyDescent="0.25">
      <c r="A51" s="409"/>
      <c r="B51" s="410"/>
      <c r="C51" s="401" t="s">
        <v>846</v>
      </c>
      <c r="D51" s="401" t="s">
        <v>845</v>
      </c>
      <c r="E51" s="406">
        <v>45295</v>
      </c>
      <c r="F51" s="406">
        <v>45508</v>
      </c>
      <c r="G51" s="406">
        <v>45539</v>
      </c>
      <c r="H51" s="401" t="s">
        <v>847</v>
      </c>
      <c r="I51" s="401" t="s">
        <v>848</v>
      </c>
      <c r="J51" s="401" t="s">
        <v>849</v>
      </c>
      <c r="K51" s="401" t="s">
        <v>850</v>
      </c>
      <c r="L51" s="401" t="s">
        <v>851</v>
      </c>
      <c r="M51" s="401" t="s">
        <v>852</v>
      </c>
      <c r="N51" s="406">
        <v>45478</v>
      </c>
      <c r="O51" s="401" t="s">
        <v>853</v>
      </c>
      <c r="P51" s="401" t="s">
        <v>854</v>
      </c>
      <c r="Q51" s="401" t="s">
        <v>855</v>
      </c>
      <c r="R51" s="401" t="s">
        <v>856</v>
      </c>
      <c r="S51" s="401" t="s">
        <v>857</v>
      </c>
      <c r="T51" s="401" t="s">
        <v>858</v>
      </c>
      <c r="V51" s="387"/>
      <c r="W51" s="428"/>
      <c r="X51" s="387"/>
      <c r="Y51" s="387"/>
      <c r="Z51" s="387"/>
      <c r="AA51" s="387"/>
      <c r="AB51" s="387"/>
      <c r="AC51" s="387"/>
      <c r="AD51" s="387"/>
      <c r="AE51" s="387"/>
      <c r="AF51" s="387"/>
      <c r="AG51" s="387"/>
      <c r="AH51" s="387"/>
      <c r="AI51" s="387"/>
      <c r="AJ51" s="387"/>
      <c r="AK51" s="387"/>
      <c r="AL51" s="387"/>
      <c r="AM51" s="387"/>
      <c r="AN51" s="387"/>
      <c r="AO51" s="387"/>
      <c r="AP51" s="431"/>
      <c r="AQ51" s="431"/>
      <c r="AR51" s="431"/>
    </row>
    <row r="52" spans="1:44" x14ac:dyDescent="0.25">
      <c r="A52" s="411"/>
      <c r="B52" s="412"/>
      <c r="C52" s="402"/>
      <c r="D52" s="402"/>
      <c r="E52" s="402"/>
      <c r="F52" s="402"/>
      <c r="G52" s="402"/>
      <c r="H52" s="402"/>
      <c r="I52" s="402"/>
      <c r="J52" s="402"/>
      <c r="K52" s="402"/>
      <c r="L52" s="402"/>
      <c r="M52" s="402"/>
      <c r="N52" s="402"/>
      <c r="O52" s="402"/>
      <c r="P52" s="402"/>
      <c r="Q52" s="402"/>
      <c r="R52" s="402"/>
      <c r="S52" s="402"/>
      <c r="T52" s="402"/>
      <c r="V52" s="388"/>
      <c r="W52" s="429"/>
      <c r="X52" s="388"/>
      <c r="Y52" s="388"/>
      <c r="Z52" s="388"/>
      <c r="AA52" s="388"/>
      <c r="AB52" s="388"/>
      <c r="AC52" s="388"/>
      <c r="AD52" s="388"/>
      <c r="AE52" s="388"/>
      <c r="AF52" s="388"/>
      <c r="AG52" s="388"/>
      <c r="AH52" s="388"/>
      <c r="AI52" s="388"/>
      <c r="AJ52" s="388"/>
      <c r="AK52" s="388"/>
      <c r="AL52" s="388"/>
      <c r="AM52" s="388"/>
      <c r="AN52" s="388"/>
      <c r="AO52" s="388"/>
      <c r="AP52" s="431"/>
      <c r="AQ52" s="431"/>
      <c r="AR52" s="431"/>
    </row>
    <row r="53" spans="1:44" x14ac:dyDescent="0.25">
      <c r="A53" s="411"/>
      <c r="B53" s="412"/>
      <c r="C53" s="402"/>
      <c r="D53" s="402"/>
      <c r="E53" s="402"/>
      <c r="F53" s="402"/>
      <c r="G53" s="402"/>
      <c r="H53" s="402"/>
      <c r="I53" s="402"/>
      <c r="J53" s="402"/>
      <c r="K53" s="402"/>
      <c r="L53" s="402"/>
      <c r="M53" s="402"/>
      <c r="N53" s="402"/>
      <c r="O53" s="402"/>
      <c r="P53" s="402"/>
      <c r="Q53" s="402"/>
      <c r="R53" s="402"/>
      <c r="S53" s="402"/>
      <c r="T53" s="402"/>
      <c r="V53" s="388"/>
      <c r="W53" s="429"/>
      <c r="X53" s="388"/>
      <c r="Y53" s="388"/>
      <c r="Z53" s="388"/>
      <c r="AA53" s="388"/>
      <c r="AB53" s="388"/>
      <c r="AC53" s="388"/>
      <c r="AD53" s="388"/>
      <c r="AE53" s="388"/>
      <c r="AF53" s="388"/>
      <c r="AG53" s="388"/>
      <c r="AH53" s="388"/>
      <c r="AI53" s="388"/>
      <c r="AJ53" s="388"/>
      <c r="AK53" s="388"/>
      <c r="AL53" s="388"/>
      <c r="AM53" s="388"/>
      <c r="AN53" s="388"/>
      <c r="AO53" s="388"/>
      <c r="AP53" s="431"/>
      <c r="AQ53" s="431"/>
      <c r="AR53" s="431"/>
    </row>
    <row r="54" spans="1:44" x14ac:dyDescent="0.25">
      <c r="A54" s="411"/>
      <c r="B54" s="412"/>
      <c r="C54" s="402"/>
      <c r="D54" s="402"/>
      <c r="E54" s="402"/>
      <c r="F54" s="402"/>
      <c r="G54" s="402"/>
      <c r="H54" s="402"/>
      <c r="I54" s="402"/>
      <c r="J54" s="402"/>
      <c r="K54" s="402"/>
      <c r="L54" s="402"/>
      <c r="M54" s="402"/>
      <c r="N54" s="402"/>
      <c r="O54" s="402"/>
      <c r="P54" s="402"/>
      <c r="Q54" s="402"/>
      <c r="R54" s="402"/>
      <c r="S54" s="402"/>
      <c r="T54" s="402"/>
      <c r="V54" s="388"/>
      <c r="W54" s="429"/>
      <c r="X54" s="388"/>
      <c r="Y54" s="388"/>
      <c r="Z54" s="388"/>
      <c r="AA54" s="388"/>
      <c r="AB54" s="388"/>
      <c r="AC54" s="388"/>
      <c r="AD54" s="388"/>
      <c r="AE54" s="388"/>
      <c r="AF54" s="388"/>
      <c r="AG54" s="388"/>
      <c r="AH54" s="388"/>
      <c r="AI54" s="388"/>
      <c r="AJ54" s="388"/>
      <c r="AK54" s="388"/>
      <c r="AL54" s="388"/>
      <c r="AM54" s="388"/>
      <c r="AN54" s="388"/>
      <c r="AO54" s="388"/>
      <c r="AP54" s="431"/>
      <c r="AQ54" s="431"/>
      <c r="AR54" s="431"/>
    </row>
    <row r="55" spans="1:44" x14ac:dyDescent="0.25">
      <c r="A55" s="411"/>
      <c r="B55" s="412"/>
      <c r="C55" s="402"/>
      <c r="D55" s="402"/>
      <c r="E55" s="402"/>
      <c r="F55" s="402"/>
      <c r="G55" s="402"/>
      <c r="H55" s="402"/>
      <c r="I55" s="402"/>
      <c r="J55" s="402"/>
      <c r="K55" s="402"/>
      <c r="L55" s="402"/>
      <c r="M55" s="402"/>
      <c r="N55" s="402"/>
      <c r="O55" s="402"/>
      <c r="P55" s="402"/>
      <c r="Q55" s="402"/>
      <c r="R55" s="402"/>
      <c r="S55" s="402"/>
      <c r="T55" s="402"/>
      <c r="V55" s="388"/>
      <c r="W55" s="429"/>
      <c r="X55" s="388"/>
      <c r="Y55" s="388"/>
      <c r="Z55" s="388"/>
      <c r="AA55" s="388"/>
      <c r="AB55" s="388"/>
      <c r="AC55" s="388"/>
      <c r="AD55" s="388"/>
      <c r="AE55" s="388"/>
      <c r="AF55" s="388"/>
      <c r="AG55" s="388"/>
      <c r="AH55" s="388"/>
      <c r="AI55" s="388"/>
      <c r="AJ55" s="388"/>
      <c r="AK55" s="388"/>
      <c r="AL55" s="388"/>
      <c r="AM55" s="388"/>
      <c r="AN55" s="388"/>
      <c r="AO55" s="388"/>
      <c r="AP55" s="431"/>
      <c r="AQ55" s="431"/>
      <c r="AR55" s="431"/>
    </row>
    <row r="56" spans="1:44" x14ac:dyDescent="0.25">
      <c r="A56" s="411"/>
      <c r="B56" s="412"/>
      <c r="C56" s="402"/>
      <c r="D56" s="402"/>
      <c r="E56" s="402"/>
      <c r="F56" s="402"/>
      <c r="G56" s="402"/>
      <c r="H56" s="402"/>
      <c r="I56" s="402"/>
      <c r="J56" s="402"/>
      <c r="K56" s="402"/>
      <c r="L56" s="402"/>
      <c r="M56" s="402"/>
      <c r="N56" s="402"/>
      <c r="O56" s="402"/>
      <c r="P56" s="402"/>
      <c r="Q56" s="402"/>
      <c r="R56" s="402"/>
      <c r="S56" s="402"/>
      <c r="T56" s="402"/>
      <c r="V56" s="388"/>
      <c r="W56" s="429"/>
      <c r="X56" s="388"/>
      <c r="Y56" s="388"/>
      <c r="Z56" s="388"/>
      <c r="AA56" s="388"/>
      <c r="AB56" s="388"/>
      <c r="AC56" s="388"/>
      <c r="AD56" s="388"/>
      <c r="AE56" s="388"/>
      <c r="AF56" s="388"/>
      <c r="AG56" s="388"/>
      <c r="AH56" s="388"/>
      <c r="AI56" s="388"/>
      <c r="AJ56" s="388"/>
      <c r="AK56" s="388"/>
      <c r="AL56" s="388"/>
      <c r="AM56" s="388"/>
      <c r="AN56" s="388"/>
      <c r="AO56" s="388"/>
      <c r="AP56" s="431"/>
      <c r="AQ56" s="431"/>
      <c r="AR56" s="431"/>
    </row>
    <row r="57" spans="1:44" x14ac:dyDescent="0.25">
      <c r="A57" s="411"/>
      <c r="B57" s="412"/>
      <c r="C57" s="402"/>
      <c r="D57" s="402"/>
      <c r="E57" s="402"/>
      <c r="F57" s="402"/>
      <c r="G57" s="402"/>
      <c r="H57" s="402"/>
      <c r="I57" s="402"/>
      <c r="J57" s="402"/>
      <c r="K57" s="402"/>
      <c r="L57" s="402"/>
      <c r="M57" s="402"/>
      <c r="N57" s="402"/>
      <c r="O57" s="402"/>
      <c r="P57" s="402"/>
      <c r="Q57" s="402"/>
      <c r="R57" s="402"/>
      <c r="S57" s="402"/>
      <c r="T57" s="402"/>
      <c r="V57" s="388"/>
      <c r="W57" s="429"/>
      <c r="X57" s="388"/>
      <c r="Y57" s="388"/>
      <c r="Z57" s="388"/>
      <c r="AA57" s="388"/>
      <c r="AB57" s="388"/>
      <c r="AC57" s="388"/>
      <c r="AD57" s="388"/>
      <c r="AE57" s="388"/>
      <c r="AF57" s="388"/>
      <c r="AG57" s="388"/>
      <c r="AH57" s="388"/>
      <c r="AI57" s="388"/>
      <c r="AJ57" s="388"/>
      <c r="AK57" s="388"/>
      <c r="AL57" s="388"/>
      <c r="AM57" s="388"/>
      <c r="AN57" s="388"/>
      <c r="AO57" s="388"/>
      <c r="AP57" s="431"/>
      <c r="AQ57" s="431"/>
      <c r="AR57" s="431"/>
    </row>
    <row r="58" spans="1:44" x14ac:dyDescent="0.25">
      <c r="A58" s="411"/>
      <c r="B58" s="412"/>
      <c r="C58" s="402"/>
      <c r="D58" s="402"/>
      <c r="E58" s="402"/>
      <c r="F58" s="402"/>
      <c r="G58" s="402"/>
      <c r="H58" s="402"/>
      <c r="I58" s="402"/>
      <c r="J58" s="402"/>
      <c r="K58" s="402"/>
      <c r="L58" s="402"/>
      <c r="M58" s="402"/>
      <c r="N58" s="402"/>
      <c r="O58" s="402"/>
      <c r="P58" s="402"/>
      <c r="Q58" s="402"/>
      <c r="R58" s="402"/>
      <c r="S58" s="402"/>
      <c r="T58" s="402"/>
      <c r="V58" s="388"/>
      <c r="W58" s="429"/>
      <c r="X58" s="388"/>
      <c r="Y58" s="388"/>
      <c r="Z58" s="388"/>
      <c r="AA58" s="388"/>
      <c r="AB58" s="388"/>
      <c r="AC58" s="388"/>
      <c r="AD58" s="388"/>
      <c r="AE58" s="388"/>
      <c r="AF58" s="388"/>
      <c r="AG58" s="388"/>
      <c r="AH58" s="388"/>
      <c r="AI58" s="388"/>
      <c r="AJ58" s="388"/>
      <c r="AK58" s="388"/>
      <c r="AL58" s="388"/>
      <c r="AM58" s="388"/>
      <c r="AN58" s="388"/>
      <c r="AO58" s="388"/>
      <c r="AP58" s="431"/>
      <c r="AQ58" s="431"/>
      <c r="AR58" s="431"/>
    </row>
    <row r="59" spans="1:44" x14ac:dyDescent="0.25">
      <c r="A59" s="411"/>
      <c r="B59" s="412"/>
      <c r="C59" s="402"/>
      <c r="D59" s="402"/>
      <c r="E59" s="402"/>
      <c r="F59" s="402"/>
      <c r="G59" s="402"/>
      <c r="H59" s="402"/>
      <c r="I59" s="402"/>
      <c r="J59" s="402"/>
      <c r="K59" s="402"/>
      <c r="L59" s="402"/>
      <c r="M59" s="402"/>
      <c r="N59" s="402"/>
      <c r="O59" s="402"/>
      <c r="P59" s="402"/>
      <c r="Q59" s="402"/>
      <c r="R59" s="402"/>
      <c r="S59" s="402"/>
      <c r="T59" s="402"/>
      <c r="V59" s="388"/>
      <c r="W59" s="429"/>
      <c r="X59" s="388"/>
      <c r="Y59" s="388"/>
      <c r="Z59" s="388"/>
      <c r="AA59" s="388"/>
      <c r="AB59" s="388"/>
      <c r="AC59" s="388"/>
      <c r="AD59" s="388"/>
      <c r="AE59" s="388"/>
      <c r="AF59" s="388"/>
      <c r="AG59" s="388"/>
      <c r="AH59" s="388"/>
      <c r="AI59" s="388"/>
      <c r="AJ59" s="388"/>
      <c r="AK59" s="388"/>
      <c r="AL59" s="388"/>
      <c r="AM59" s="388"/>
      <c r="AN59" s="388"/>
      <c r="AO59" s="388"/>
      <c r="AP59" s="431"/>
      <c r="AQ59" s="431"/>
      <c r="AR59" s="431"/>
    </row>
    <row r="60" spans="1:44" x14ac:dyDescent="0.25">
      <c r="A60" s="411"/>
      <c r="B60" s="412"/>
      <c r="C60" s="402"/>
      <c r="D60" s="402"/>
      <c r="E60" s="402"/>
      <c r="F60" s="402"/>
      <c r="G60" s="402"/>
      <c r="H60" s="402"/>
      <c r="I60" s="402"/>
      <c r="J60" s="402"/>
      <c r="K60" s="402"/>
      <c r="L60" s="402"/>
      <c r="M60" s="402"/>
      <c r="N60" s="402"/>
      <c r="O60" s="402"/>
      <c r="P60" s="402"/>
      <c r="Q60" s="402"/>
      <c r="R60" s="402"/>
      <c r="S60" s="402"/>
      <c r="T60" s="402"/>
      <c r="V60" s="388"/>
      <c r="W60" s="429"/>
      <c r="X60" s="388"/>
      <c r="Y60" s="388"/>
      <c r="Z60" s="388"/>
      <c r="AA60" s="388"/>
      <c r="AB60" s="388"/>
      <c r="AC60" s="388"/>
      <c r="AD60" s="388"/>
      <c r="AE60" s="388"/>
      <c r="AF60" s="388"/>
      <c r="AG60" s="388"/>
      <c r="AH60" s="388"/>
      <c r="AI60" s="388"/>
      <c r="AJ60" s="388"/>
      <c r="AK60" s="388"/>
      <c r="AL60" s="388"/>
      <c r="AM60" s="388"/>
      <c r="AN60" s="388"/>
      <c r="AO60" s="388"/>
      <c r="AP60" s="431"/>
      <c r="AQ60" s="431"/>
      <c r="AR60" s="431"/>
    </row>
    <row r="61" spans="1:44" x14ac:dyDescent="0.25">
      <c r="A61" s="413"/>
      <c r="B61" s="414"/>
      <c r="C61" s="403"/>
      <c r="D61" s="403"/>
      <c r="E61" s="403"/>
      <c r="F61" s="403"/>
      <c r="G61" s="403"/>
      <c r="H61" s="403"/>
      <c r="I61" s="403"/>
      <c r="J61" s="403"/>
      <c r="K61" s="403"/>
      <c r="L61" s="403"/>
      <c r="M61" s="403"/>
      <c r="N61" s="403"/>
      <c r="O61" s="403"/>
      <c r="P61" s="403"/>
      <c r="Q61" s="403"/>
      <c r="R61" s="403"/>
      <c r="S61" s="403"/>
      <c r="T61" s="403"/>
      <c r="V61" s="389"/>
      <c r="W61" s="430"/>
      <c r="X61" s="389"/>
      <c r="Y61" s="389"/>
      <c r="Z61" s="389"/>
      <c r="AA61" s="389"/>
      <c r="AB61" s="389"/>
      <c r="AC61" s="389"/>
      <c r="AD61" s="389"/>
      <c r="AE61" s="389"/>
      <c r="AF61" s="389"/>
      <c r="AG61" s="389"/>
      <c r="AH61" s="389"/>
      <c r="AI61" s="389"/>
      <c r="AJ61" s="389"/>
      <c r="AK61" s="389"/>
      <c r="AL61" s="389"/>
      <c r="AM61" s="389"/>
      <c r="AN61" s="389"/>
      <c r="AO61" s="389"/>
      <c r="AP61" s="431"/>
      <c r="AQ61" s="431"/>
      <c r="AR61" s="431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379" t="s">
        <v>865</v>
      </c>
      <c r="C64" s="2"/>
      <c r="D64" s="2"/>
      <c r="E64" s="2"/>
      <c r="F64" s="2"/>
      <c r="G64" s="2"/>
      <c r="H64" s="2"/>
      <c r="I64" s="2" t="s">
        <v>684</v>
      </c>
      <c r="J64" s="2"/>
      <c r="K64" s="2"/>
      <c r="L64" s="2"/>
      <c r="M64" s="2"/>
      <c r="N64" s="2"/>
      <c r="O64" s="2" t="s">
        <v>685</v>
      </c>
      <c r="P64" s="2"/>
      <c r="Q64" s="2"/>
      <c r="R64" s="2"/>
    </row>
    <row r="65" spans="1:18" x14ac:dyDescent="0.25">
      <c r="A65" s="2"/>
      <c r="B65" s="379" t="s">
        <v>866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 t="s">
        <v>684</v>
      </c>
      <c r="P65" s="2"/>
      <c r="Q65" s="2"/>
      <c r="R65" s="2"/>
    </row>
    <row r="66" spans="1:18" x14ac:dyDescent="0.25">
      <c r="A66" s="2"/>
      <c r="B66" s="379" t="s">
        <v>867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 t="s">
        <v>685</v>
      </c>
      <c r="P66" s="2"/>
      <c r="Q66" s="2"/>
      <c r="R66" s="2"/>
    </row>
    <row r="67" spans="1:18" x14ac:dyDescent="0.25">
      <c r="A67" s="2"/>
      <c r="B67" s="379" t="s">
        <v>868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 t="s">
        <v>685</v>
      </c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</sheetData>
  <mergeCells count="52">
    <mergeCell ref="AO51:AO61"/>
    <mergeCell ref="AP51:AR61"/>
    <mergeCell ref="AI51:AI61"/>
    <mergeCell ref="AJ51:AJ61"/>
    <mergeCell ref="AK51:AK61"/>
    <mergeCell ref="AL51:AL61"/>
    <mergeCell ref="AM51:AM61"/>
    <mergeCell ref="AN51:AN61"/>
    <mergeCell ref="AH51:AH61"/>
    <mergeCell ref="W51:W61"/>
    <mergeCell ref="X51:X61"/>
    <mergeCell ref="Y51:Y61"/>
    <mergeCell ref="Z51:Z61"/>
    <mergeCell ref="AA51:AA61"/>
    <mergeCell ref="AB51:AB61"/>
    <mergeCell ref="AC51:AC61"/>
    <mergeCell ref="AD51:AD61"/>
    <mergeCell ref="AE51:AE61"/>
    <mergeCell ref="AF51:AF61"/>
    <mergeCell ref="AG51:AG61"/>
    <mergeCell ref="G51:G61"/>
    <mergeCell ref="H51:H61"/>
    <mergeCell ref="I51:I61"/>
    <mergeCell ref="V51:V61"/>
    <mergeCell ref="J51:J61"/>
    <mergeCell ref="K51:K61"/>
    <mergeCell ref="L51:L61"/>
    <mergeCell ref="M51:M61"/>
    <mergeCell ref="N51:N61"/>
    <mergeCell ref="O51:O61"/>
    <mergeCell ref="P51:P61"/>
    <mergeCell ref="Q51:Q61"/>
    <mergeCell ref="R51:R61"/>
    <mergeCell ref="S51:S61"/>
    <mergeCell ref="T51:T61"/>
    <mergeCell ref="A51:B61"/>
    <mergeCell ref="C51:C61"/>
    <mergeCell ref="D51:D61"/>
    <mergeCell ref="E51:E61"/>
    <mergeCell ref="F51:F61"/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</mergeCells>
  <conditionalFormatting sqref="C2:G2">
    <cfRule type="cellIs" dxfId="411" priority="1" operator="equal">
      <formula>0</formula>
    </cfRule>
  </conditionalFormatting>
  <conditionalFormatting sqref="AP5:AQ12 AP13 AP14:AQ50 B5:B50">
    <cfRule type="cellIs" dxfId="410" priority="3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J62"/>
  <sheetViews>
    <sheetView topLeftCell="A28" zoomScaleNormal="100" workbookViewId="0">
      <selection activeCell="F21" sqref="F21"/>
    </sheetView>
  </sheetViews>
  <sheetFormatPr defaultColWidth="11.42578125" defaultRowHeight="15" x14ac:dyDescent="0.25"/>
  <cols>
    <col min="1" max="1" width="4" style="151" customWidth="1"/>
    <col min="2" max="2" width="34.42578125" style="151" customWidth="1"/>
    <col min="3" max="4" width="4.140625" style="151" customWidth="1"/>
    <col min="5" max="5" width="3.85546875" style="151" customWidth="1"/>
    <col min="6" max="7" width="4.5703125" style="151" customWidth="1"/>
    <col min="8" max="8" width="4.140625" style="151" customWidth="1"/>
    <col min="9" max="9" width="4.42578125" style="151" customWidth="1"/>
    <col min="10" max="10" width="4.7109375" style="151" customWidth="1"/>
    <col min="11" max="11" width="4.28515625" style="151" customWidth="1"/>
    <col min="12" max="12" width="4.42578125" style="151" customWidth="1"/>
    <col min="13" max="14" width="4.5703125" style="151" customWidth="1"/>
    <col min="15" max="15" width="4.85546875" style="151" customWidth="1"/>
    <col min="16" max="16" width="11.42578125" style="151"/>
    <col min="17" max="17" width="4" style="151" customWidth="1"/>
    <col min="18" max="18" width="4.28515625" style="151" customWidth="1"/>
    <col min="19" max="19" width="4" style="151" customWidth="1"/>
    <col min="20" max="20" width="4.140625" style="151" customWidth="1"/>
    <col min="21" max="21" width="3.7109375" style="151" customWidth="1"/>
    <col min="22" max="23" width="4" style="151" customWidth="1"/>
    <col min="24" max="24" width="4.42578125" style="151" customWidth="1"/>
    <col min="25" max="25" width="6.42578125" style="151" customWidth="1"/>
    <col min="26" max="26" width="5" style="151" customWidth="1"/>
    <col min="27" max="28" width="4.42578125" style="151" customWidth="1"/>
    <col min="29" max="29" width="6" style="151" customWidth="1"/>
    <col min="30" max="30" width="4.140625" style="151" customWidth="1"/>
    <col min="31" max="31" width="3.85546875" style="151" customWidth="1"/>
    <col min="32" max="32" width="6.7109375" style="151" customWidth="1"/>
    <col min="33" max="33" width="7" style="151" customWidth="1"/>
    <col min="34" max="34" width="3.85546875" style="151" customWidth="1"/>
    <col min="35" max="16384" width="11.42578125" style="151"/>
  </cols>
  <sheetData>
    <row r="1" spans="1:36" x14ac:dyDescent="0.25">
      <c r="A1" s="150"/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</row>
    <row r="2" spans="1:36" x14ac:dyDescent="0.25">
      <c r="A2" s="425" t="s">
        <v>8</v>
      </c>
      <c r="B2" s="425"/>
      <c r="C2" s="425"/>
      <c r="D2" s="425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  <c r="Q2" s="416" t="s">
        <v>8</v>
      </c>
      <c r="R2" s="416"/>
      <c r="S2" s="416"/>
      <c r="T2" s="416"/>
      <c r="U2" s="416"/>
      <c r="V2" s="416"/>
      <c r="W2" s="416"/>
      <c r="X2" s="416"/>
      <c r="Y2" s="416"/>
      <c r="Z2" s="416"/>
      <c r="AA2" s="416"/>
      <c r="AB2" s="416"/>
      <c r="AC2" s="416"/>
      <c r="AD2" s="416"/>
      <c r="AE2" s="416"/>
      <c r="AF2" s="416"/>
      <c r="AG2" s="416"/>
      <c r="AH2" s="416"/>
    </row>
    <row r="3" spans="1:36" x14ac:dyDescent="0.25">
      <c r="A3" s="426" t="s">
        <v>0</v>
      </c>
      <c r="B3" s="426"/>
      <c r="C3" s="432" t="str">
        <f>'Asistencia 8°AINF'!C2</f>
        <v>INFORMATICA</v>
      </c>
      <c r="D3" s="432"/>
      <c r="E3" s="432"/>
      <c r="F3" s="432"/>
      <c r="G3" s="432"/>
      <c r="H3" s="426" t="s">
        <v>14</v>
      </c>
      <c r="I3" s="426"/>
      <c r="J3" s="426"/>
      <c r="K3" s="426"/>
      <c r="L3" s="426"/>
      <c r="M3" s="426"/>
      <c r="N3" s="432" t="str">
        <f>'Asistencia 8°AINF'!Q2</f>
        <v>8°A</v>
      </c>
      <c r="O3" s="432"/>
      <c r="Q3" s="421" t="s">
        <v>3</v>
      </c>
      <c r="R3" s="419" t="s">
        <v>15</v>
      </c>
      <c r="S3" s="419"/>
      <c r="T3" s="419"/>
      <c r="U3" s="419"/>
      <c r="V3" s="419" t="s">
        <v>16</v>
      </c>
      <c r="W3" s="419"/>
      <c r="X3" s="419"/>
      <c r="Y3" s="418" t="s">
        <v>17</v>
      </c>
      <c r="Z3" s="418" t="s">
        <v>18</v>
      </c>
      <c r="AA3" s="419" t="s">
        <v>19</v>
      </c>
      <c r="AB3" s="419"/>
      <c r="AC3" s="419"/>
      <c r="AD3" s="419" t="s">
        <v>20</v>
      </c>
      <c r="AE3" s="419"/>
      <c r="AF3" s="419"/>
      <c r="AG3" s="420" t="s">
        <v>21</v>
      </c>
      <c r="AH3" s="421" t="s">
        <v>3</v>
      </c>
    </row>
    <row r="4" spans="1:36" x14ac:dyDescent="0.25">
      <c r="A4" s="150"/>
      <c r="B4" s="150"/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Q4" s="421"/>
      <c r="R4" s="419"/>
      <c r="S4" s="419"/>
      <c r="T4" s="419"/>
      <c r="U4" s="419"/>
      <c r="V4" s="419"/>
      <c r="W4" s="419"/>
      <c r="X4" s="419"/>
      <c r="Y4" s="418"/>
      <c r="Z4" s="418"/>
      <c r="AA4" s="419"/>
      <c r="AB4" s="419"/>
      <c r="AC4" s="419"/>
      <c r="AD4" s="419"/>
      <c r="AE4" s="419"/>
      <c r="AF4" s="419"/>
      <c r="AG4" s="420"/>
      <c r="AH4" s="421"/>
    </row>
    <row r="5" spans="1:36" ht="26.25" customHeight="1" x14ac:dyDescent="0.25">
      <c r="A5" s="419" t="s">
        <v>3</v>
      </c>
      <c r="B5" s="419" t="s">
        <v>12</v>
      </c>
      <c r="C5" s="419" t="s">
        <v>9</v>
      </c>
      <c r="D5" s="419"/>
      <c r="E5" s="419"/>
      <c r="F5" s="419"/>
      <c r="G5" s="419"/>
      <c r="H5" s="419" t="s">
        <v>10</v>
      </c>
      <c r="I5" s="419"/>
      <c r="J5" s="419"/>
      <c r="K5" s="419"/>
      <c r="L5" s="419" t="s">
        <v>11</v>
      </c>
      <c r="M5" s="419"/>
      <c r="N5" s="419"/>
      <c r="O5" s="419" t="s">
        <v>3</v>
      </c>
      <c r="Q5" s="421"/>
      <c r="R5" s="419"/>
      <c r="S5" s="419"/>
      <c r="T5" s="419"/>
      <c r="U5" s="419"/>
      <c r="V5" s="419"/>
      <c r="W5" s="419"/>
      <c r="X5" s="419"/>
      <c r="Y5" s="418"/>
      <c r="Z5" s="418"/>
      <c r="AA5" s="419"/>
      <c r="AB5" s="419"/>
      <c r="AC5" s="419"/>
      <c r="AD5" s="419"/>
      <c r="AE5" s="419"/>
      <c r="AF5" s="419"/>
      <c r="AG5" s="420"/>
      <c r="AH5" s="421"/>
    </row>
    <row r="6" spans="1:36" ht="15" customHeight="1" x14ac:dyDescent="0.25">
      <c r="A6" s="419"/>
      <c r="B6" s="419"/>
      <c r="C6" s="419"/>
      <c r="D6" s="419"/>
      <c r="E6" s="419"/>
      <c r="F6" s="419"/>
      <c r="G6" s="419"/>
      <c r="H6" s="419"/>
      <c r="I6" s="419"/>
      <c r="J6" s="419"/>
      <c r="K6" s="419"/>
      <c r="L6" s="419"/>
      <c r="M6" s="419"/>
      <c r="N6" s="419"/>
      <c r="O6" s="419"/>
      <c r="Q6" s="421"/>
      <c r="R6" s="419"/>
      <c r="S6" s="419"/>
      <c r="T6" s="419"/>
      <c r="U6" s="419"/>
      <c r="V6" s="419"/>
      <c r="W6" s="419"/>
      <c r="X6" s="419"/>
      <c r="Y6" s="418"/>
      <c r="Z6" s="418"/>
      <c r="AA6" s="419"/>
      <c r="AB6" s="419"/>
      <c r="AC6" s="419"/>
      <c r="AD6" s="419"/>
      <c r="AE6" s="419"/>
      <c r="AF6" s="419"/>
      <c r="AG6" s="420"/>
      <c r="AH6" s="421"/>
    </row>
    <row r="7" spans="1:36" ht="6.75" customHeight="1" x14ac:dyDescent="0.25">
      <c r="A7" s="419"/>
      <c r="B7" s="419"/>
      <c r="C7" s="419"/>
      <c r="D7" s="419"/>
      <c r="E7" s="419"/>
      <c r="F7" s="419"/>
      <c r="G7" s="419"/>
      <c r="H7" s="419"/>
      <c r="I7" s="419"/>
      <c r="J7" s="419"/>
      <c r="K7" s="419"/>
      <c r="L7" s="419"/>
      <c r="M7" s="419"/>
      <c r="N7" s="419"/>
      <c r="O7" s="419"/>
      <c r="Q7" s="421"/>
      <c r="R7" s="419"/>
      <c r="S7" s="419"/>
      <c r="T7" s="419"/>
      <c r="U7" s="419"/>
      <c r="V7" s="419"/>
      <c r="W7" s="419"/>
      <c r="X7" s="419"/>
      <c r="Y7" s="418"/>
      <c r="Z7" s="418"/>
      <c r="AA7" s="419"/>
      <c r="AB7" s="419"/>
      <c r="AC7" s="419"/>
      <c r="AD7" s="419"/>
      <c r="AE7" s="419"/>
      <c r="AF7" s="419"/>
      <c r="AG7" s="420"/>
      <c r="AH7" s="421"/>
    </row>
    <row r="8" spans="1:36" x14ac:dyDescent="0.25">
      <c r="A8" s="182">
        <v>1</v>
      </c>
      <c r="B8" s="186" t="str">
        <f>'Listado de Estudiantes'!G4</f>
        <v>Abrego, Celinda</v>
      </c>
      <c r="C8" s="187"/>
      <c r="D8" s="365"/>
      <c r="E8" s="365"/>
      <c r="F8" s="365"/>
      <c r="G8" s="189"/>
      <c r="H8" s="184">
        <v>5</v>
      </c>
      <c r="I8" s="184">
        <v>5</v>
      </c>
      <c r="J8" s="184">
        <v>4.5</v>
      </c>
      <c r="K8" s="184"/>
      <c r="L8" s="184"/>
      <c r="M8" s="184"/>
      <c r="N8" s="184"/>
      <c r="O8" s="190">
        <v>1</v>
      </c>
      <c r="Q8" s="190">
        <v>1</v>
      </c>
      <c r="R8" s="184"/>
      <c r="S8" s="184"/>
      <c r="T8" s="184"/>
      <c r="U8" s="184"/>
      <c r="V8" s="184"/>
      <c r="W8" s="184"/>
      <c r="X8" s="184"/>
      <c r="Y8" s="184"/>
      <c r="Z8" s="188">
        <f>((ROUNDDOWN(AVERAGE(C8:N8,R8:Y8),1))*0.8)</f>
        <v>3.84</v>
      </c>
      <c r="AA8" s="184"/>
      <c r="AB8" s="183"/>
      <c r="AC8" s="188" t="e">
        <f>((ROUNDDOWN(AVERAGE(AA8:AB8),1))*0.1)</f>
        <v>#DIV/0!</v>
      </c>
      <c r="AD8" s="184"/>
      <c r="AE8" s="183"/>
      <c r="AF8" s="188" t="e">
        <f>((ROUNDDOWN(AVERAGE(AD8:AE8),1))*0.1)</f>
        <v>#DIV/0!</v>
      </c>
      <c r="AG8" s="188" t="s">
        <v>212</v>
      </c>
      <c r="AH8" s="182">
        <v>1</v>
      </c>
      <c r="AJ8" s="239"/>
    </row>
    <row r="9" spans="1:36" x14ac:dyDescent="0.25">
      <c r="A9" s="182">
        <v>2</v>
      </c>
      <c r="B9" s="186" t="str">
        <f>'Listado de Estudiantes'!G5</f>
        <v>Abrego, Dayana</v>
      </c>
      <c r="C9" s="187"/>
      <c r="D9" s="365"/>
      <c r="E9" s="365"/>
      <c r="F9" s="365"/>
      <c r="G9" s="189"/>
      <c r="H9" s="184"/>
      <c r="I9" s="184">
        <v>2</v>
      </c>
      <c r="J9" s="184"/>
      <c r="K9" s="184"/>
      <c r="L9" s="184"/>
      <c r="M9" s="184"/>
      <c r="N9" s="184"/>
      <c r="O9" s="190">
        <v>2</v>
      </c>
      <c r="Q9" s="190">
        <v>2</v>
      </c>
      <c r="R9" s="184"/>
      <c r="S9" s="184"/>
      <c r="T9" s="184"/>
      <c r="U9" s="184"/>
      <c r="V9" s="184"/>
      <c r="W9" s="184"/>
      <c r="X9" s="184"/>
      <c r="Y9" s="184"/>
      <c r="Z9" s="188">
        <f t="shared" ref="Z9:Z52" si="0">((ROUNDDOWN(AVERAGE(C9:N9,R9:Y9),1))*0.8)</f>
        <v>1.6</v>
      </c>
      <c r="AA9" s="184"/>
      <c r="AB9" s="183"/>
      <c r="AC9" s="188" t="e">
        <f t="shared" ref="AC9:AC40" si="1">((ROUNDDOWN(AVERAGE(AA9:AB9),1))*0.1)</f>
        <v>#DIV/0!</v>
      </c>
      <c r="AD9" s="184"/>
      <c r="AE9" s="183"/>
      <c r="AF9" s="188" t="e">
        <f t="shared" ref="AF9:AF40" si="2">((ROUNDDOWN(AVERAGE(AD9:AE9),1))*0.1)</f>
        <v>#DIV/0!</v>
      </c>
      <c r="AG9" s="188" t="s">
        <v>212</v>
      </c>
      <c r="AH9" s="182">
        <v>2</v>
      </c>
      <c r="AJ9" s="239"/>
    </row>
    <row r="10" spans="1:36" x14ac:dyDescent="0.25">
      <c r="A10" s="182">
        <v>3</v>
      </c>
      <c r="B10" s="186" t="str">
        <f>'Listado de Estudiantes'!G6</f>
        <v>Abrego, Miriam</v>
      </c>
      <c r="C10" s="187"/>
      <c r="D10" s="365"/>
      <c r="E10" s="365"/>
      <c r="F10" s="365"/>
      <c r="G10" s="189"/>
      <c r="H10" s="184"/>
      <c r="I10" s="184">
        <v>5</v>
      </c>
      <c r="J10" s="184"/>
      <c r="K10" s="184"/>
      <c r="L10" s="184"/>
      <c r="M10" s="184"/>
      <c r="N10" s="184"/>
      <c r="O10" s="190">
        <v>3</v>
      </c>
      <c r="Q10" s="190">
        <v>3</v>
      </c>
      <c r="R10" s="184"/>
      <c r="S10" s="184"/>
      <c r="T10" s="184"/>
      <c r="U10" s="184"/>
      <c r="V10" s="184">
        <v>5</v>
      </c>
      <c r="W10" s="184"/>
      <c r="X10" s="184"/>
      <c r="Y10" s="184"/>
      <c r="Z10" s="188">
        <f t="shared" si="0"/>
        <v>4</v>
      </c>
      <c r="AA10" s="184">
        <v>5</v>
      </c>
      <c r="AB10" s="183"/>
      <c r="AC10" s="188">
        <f t="shared" si="1"/>
        <v>0.5</v>
      </c>
      <c r="AD10" s="184">
        <v>5</v>
      </c>
      <c r="AE10" s="183"/>
      <c r="AF10" s="188">
        <f t="shared" si="2"/>
        <v>0.5</v>
      </c>
      <c r="AG10" s="188">
        <f t="shared" ref="AG10" si="3">Z10+AC10+AF10</f>
        <v>5</v>
      </c>
      <c r="AH10" s="182">
        <v>3</v>
      </c>
      <c r="AJ10" s="239"/>
    </row>
    <row r="11" spans="1:36" x14ac:dyDescent="0.25">
      <c r="A11" s="182">
        <v>4</v>
      </c>
      <c r="B11" s="186" t="str">
        <f>'Listado de Estudiantes'!G7</f>
        <v>Abrego, Narciso</v>
      </c>
      <c r="C11" s="187"/>
      <c r="D11" s="365">
        <v>4</v>
      </c>
      <c r="E11" s="365"/>
      <c r="F11" s="365"/>
      <c r="G11" s="189"/>
      <c r="H11" s="184">
        <v>5</v>
      </c>
      <c r="I11" s="184">
        <v>5</v>
      </c>
      <c r="J11" s="184" t="s">
        <v>836</v>
      </c>
      <c r="K11" s="184"/>
      <c r="L11" s="184"/>
      <c r="M11" s="184"/>
      <c r="N11" s="184"/>
      <c r="O11" s="190">
        <v>4</v>
      </c>
      <c r="Q11" s="190">
        <v>4</v>
      </c>
      <c r="R11" s="184"/>
      <c r="S11" s="184"/>
      <c r="T11" s="184"/>
      <c r="U11" s="184"/>
      <c r="V11" s="184"/>
      <c r="W11" s="184"/>
      <c r="X11" s="184"/>
      <c r="Y11" s="184"/>
      <c r="Z11" s="188">
        <f t="shared" si="0"/>
        <v>3.6799999999999997</v>
      </c>
      <c r="AA11" s="184"/>
      <c r="AB11" s="183"/>
      <c r="AC11" s="188" t="e">
        <f t="shared" si="1"/>
        <v>#DIV/0!</v>
      </c>
      <c r="AD11" s="184"/>
      <c r="AE11" s="183"/>
      <c r="AF11" s="188" t="e">
        <f t="shared" si="2"/>
        <v>#DIV/0!</v>
      </c>
      <c r="AG11" s="188" t="s">
        <v>212</v>
      </c>
      <c r="AH11" s="182">
        <v>4</v>
      </c>
      <c r="AJ11" s="239"/>
    </row>
    <row r="12" spans="1:36" x14ac:dyDescent="0.25">
      <c r="A12" s="182">
        <v>5</v>
      </c>
      <c r="B12" s="186" t="str">
        <f>'Listado de Estudiantes'!G8</f>
        <v>Abrego, Rutina</v>
      </c>
      <c r="C12" s="187"/>
      <c r="D12" s="365"/>
      <c r="E12" s="365"/>
      <c r="F12" s="365"/>
      <c r="G12" s="189"/>
      <c r="H12" s="184"/>
      <c r="I12" s="184">
        <v>5</v>
      </c>
      <c r="J12" s="184" t="s">
        <v>836</v>
      </c>
      <c r="K12" s="184"/>
      <c r="L12" s="184"/>
      <c r="M12" s="184"/>
      <c r="N12" s="184"/>
      <c r="O12" s="190">
        <v>5</v>
      </c>
      <c r="Q12" s="190">
        <v>5</v>
      </c>
      <c r="R12" s="184"/>
      <c r="S12" s="184"/>
      <c r="T12" s="184"/>
      <c r="U12" s="184"/>
      <c r="V12" s="184">
        <v>5</v>
      </c>
      <c r="W12" s="184"/>
      <c r="X12" s="184"/>
      <c r="Y12" s="184"/>
      <c r="Z12" s="188">
        <f t="shared" si="0"/>
        <v>4</v>
      </c>
      <c r="AA12" s="184">
        <v>2</v>
      </c>
      <c r="AB12" s="183"/>
      <c r="AC12" s="188">
        <f t="shared" si="1"/>
        <v>0.2</v>
      </c>
      <c r="AD12" s="184">
        <v>2</v>
      </c>
      <c r="AE12" s="183"/>
      <c r="AF12" s="188">
        <f t="shared" si="2"/>
        <v>0.2</v>
      </c>
      <c r="AG12" s="188">
        <f>Z12+AC12+AF12</f>
        <v>4.4000000000000004</v>
      </c>
      <c r="AH12" s="182">
        <v>5</v>
      </c>
      <c r="AJ12" s="239"/>
    </row>
    <row r="13" spans="1:36" x14ac:dyDescent="0.25">
      <c r="A13" s="182">
        <v>6</v>
      </c>
      <c r="B13" s="186" t="str">
        <f>'Listado de Estudiantes'!G9</f>
        <v>Abrego, Silvino</v>
      </c>
      <c r="C13" s="187"/>
      <c r="D13" s="365"/>
      <c r="E13" s="365"/>
      <c r="F13" s="365"/>
      <c r="G13" s="189"/>
      <c r="H13" s="184">
        <v>5</v>
      </c>
      <c r="I13" s="184">
        <v>5</v>
      </c>
      <c r="J13" s="184" t="s">
        <v>836</v>
      </c>
      <c r="K13" s="184"/>
      <c r="L13" s="184"/>
      <c r="M13" s="184"/>
      <c r="N13" s="184"/>
      <c r="O13" s="190">
        <v>6</v>
      </c>
      <c r="Q13" s="190">
        <v>6</v>
      </c>
      <c r="R13" s="184"/>
      <c r="S13" s="184"/>
      <c r="T13" s="184"/>
      <c r="U13" s="184"/>
      <c r="V13" s="184">
        <v>5</v>
      </c>
      <c r="W13" s="184"/>
      <c r="X13" s="184"/>
      <c r="Y13" s="184"/>
      <c r="Z13" s="188">
        <f t="shared" si="0"/>
        <v>4</v>
      </c>
      <c r="AA13" s="184">
        <v>2</v>
      </c>
      <c r="AB13" s="183"/>
      <c r="AC13" s="188">
        <f t="shared" si="1"/>
        <v>0.2</v>
      </c>
      <c r="AD13" s="184">
        <v>2</v>
      </c>
      <c r="AE13" s="183"/>
      <c r="AF13" s="188">
        <f t="shared" si="2"/>
        <v>0.2</v>
      </c>
      <c r="AG13" s="188">
        <f t="shared" ref="AG13:AG52" si="4">Z13+AC13+AF13</f>
        <v>4.4000000000000004</v>
      </c>
      <c r="AH13" s="182">
        <v>6</v>
      </c>
      <c r="AJ13" s="239"/>
    </row>
    <row r="14" spans="1:36" x14ac:dyDescent="0.25">
      <c r="A14" s="182">
        <v>7</v>
      </c>
      <c r="B14" s="186" t="str">
        <f>'Listado de Estudiantes'!G10</f>
        <v>Beker, Silvia</v>
      </c>
      <c r="C14" s="187"/>
      <c r="D14" s="365"/>
      <c r="E14" s="365"/>
      <c r="F14" s="365"/>
      <c r="G14" s="189"/>
      <c r="H14" s="184"/>
      <c r="I14" s="184">
        <v>2</v>
      </c>
      <c r="J14" s="184" t="s">
        <v>40</v>
      </c>
      <c r="K14" s="184"/>
      <c r="L14" s="184"/>
      <c r="M14" s="184"/>
      <c r="N14" s="184"/>
      <c r="O14" s="190">
        <v>7</v>
      </c>
      <c r="Q14" s="190">
        <v>7</v>
      </c>
      <c r="R14" s="184"/>
      <c r="S14" s="184"/>
      <c r="T14" s="184"/>
      <c r="U14" s="184"/>
      <c r="V14" s="184"/>
      <c r="W14" s="184"/>
      <c r="X14" s="184"/>
      <c r="Y14" s="184"/>
      <c r="Z14" s="188">
        <f t="shared" si="0"/>
        <v>1.6</v>
      </c>
      <c r="AA14" s="184"/>
      <c r="AB14" s="183"/>
      <c r="AC14" s="188" t="e">
        <f t="shared" si="1"/>
        <v>#DIV/0!</v>
      </c>
      <c r="AD14" s="184"/>
      <c r="AE14" s="183"/>
      <c r="AF14" s="188" t="e">
        <f t="shared" si="2"/>
        <v>#DIV/0!</v>
      </c>
      <c r="AG14" s="188" t="s">
        <v>212</v>
      </c>
      <c r="AH14" s="182">
        <v>7</v>
      </c>
      <c r="AJ14" s="239"/>
    </row>
    <row r="15" spans="1:36" x14ac:dyDescent="0.25">
      <c r="A15" s="182">
        <v>8</v>
      </c>
      <c r="B15" s="186" t="str">
        <f>'Listado de Estudiantes'!G11</f>
        <v>Chavarria, Ovet</v>
      </c>
      <c r="C15" s="187"/>
      <c r="D15" s="365"/>
      <c r="E15" s="365"/>
      <c r="F15" s="365"/>
      <c r="G15" s="189"/>
      <c r="H15" s="184"/>
      <c r="I15" s="184">
        <v>2</v>
      </c>
      <c r="J15" s="184" t="s">
        <v>871</v>
      </c>
      <c r="K15" s="184"/>
      <c r="L15" s="184"/>
      <c r="M15" s="184"/>
      <c r="N15" s="184"/>
      <c r="O15" s="190">
        <v>8</v>
      </c>
      <c r="Q15" s="190">
        <v>8</v>
      </c>
      <c r="R15" s="184"/>
      <c r="S15" s="184"/>
      <c r="T15" s="184"/>
      <c r="U15" s="184"/>
      <c r="V15" s="184">
        <v>5</v>
      </c>
      <c r="W15" s="184"/>
      <c r="X15" s="184"/>
      <c r="Y15" s="184"/>
      <c r="Z15" s="188">
        <f t="shared" si="0"/>
        <v>2.8000000000000003</v>
      </c>
      <c r="AA15" s="184">
        <v>2</v>
      </c>
      <c r="AB15" s="183"/>
      <c r="AC15" s="188">
        <f t="shared" si="1"/>
        <v>0.2</v>
      </c>
      <c r="AD15" s="184">
        <v>2</v>
      </c>
      <c r="AE15" s="183"/>
      <c r="AF15" s="188">
        <f t="shared" si="2"/>
        <v>0.2</v>
      </c>
      <c r="AG15" s="188">
        <f t="shared" si="4"/>
        <v>3.2000000000000006</v>
      </c>
      <c r="AH15" s="182">
        <v>8</v>
      </c>
      <c r="AJ15" s="239"/>
    </row>
    <row r="16" spans="1:36" x14ac:dyDescent="0.25">
      <c r="A16" s="182">
        <v>9</v>
      </c>
      <c r="B16" s="186" t="str">
        <f>'Listado de Estudiantes'!G12</f>
        <v>Cruz, Lucrecia</v>
      </c>
      <c r="C16" s="187"/>
      <c r="D16" s="365">
        <v>5</v>
      </c>
      <c r="E16" s="365"/>
      <c r="F16" s="365"/>
      <c r="G16" s="189"/>
      <c r="H16" s="184">
        <v>5</v>
      </c>
      <c r="I16" s="184">
        <v>5</v>
      </c>
      <c r="J16" s="184" t="s">
        <v>836</v>
      </c>
      <c r="K16" s="184"/>
      <c r="L16" s="184"/>
      <c r="M16" s="184"/>
      <c r="N16" s="184"/>
      <c r="O16" s="190">
        <v>9</v>
      </c>
      <c r="Q16" s="190">
        <v>9</v>
      </c>
      <c r="R16" s="184"/>
      <c r="S16" s="184"/>
      <c r="T16" s="184"/>
      <c r="U16" s="184"/>
      <c r="V16" s="184">
        <v>5</v>
      </c>
      <c r="W16" s="184"/>
      <c r="X16" s="184"/>
      <c r="Y16" s="184"/>
      <c r="Z16" s="188">
        <f t="shared" si="0"/>
        <v>4</v>
      </c>
      <c r="AA16" s="184">
        <v>5</v>
      </c>
      <c r="AB16" s="183"/>
      <c r="AC16" s="188">
        <f t="shared" si="1"/>
        <v>0.5</v>
      </c>
      <c r="AD16" s="184">
        <v>5</v>
      </c>
      <c r="AE16" s="183"/>
      <c r="AF16" s="188">
        <f t="shared" si="2"/>
        <v>0.5</v>
      </c>
      <c r="AG16" s="188">
        <f t="shared" si="4"/>
        <v>5</v>
      </c>
      <c r="AH16" s="182">
        <v>9</v>
      </c>
      <c r="AJ16" s="239"/>
    </row>
    <row r="17" spans="1:36" x14ac:dyDescent="0.25">
      <c r="A17" s="182">
        <v>10</v>
      </c>
      <c r="B17" s="186" t="str">
        <f>'Listado de Estudiantes'!G13</f>
        <v>Duncan, Elias</v>
      </c>
      <c r="C17" s="187"/>
      <c r="D17" s="365"/>
      <c r="E17" s="365"/>
      <c r="F17" s="365"/>
      <c r="G17" s="189"/>
      <c r="H17" s="184">
        <v>5</v>
      </c>
      <c r="I17" s="184">
        <v>2</v>
      </c>
      <c r="J17" s="184"/>
      <c r="K17" s="184"/>
      <c r="L17" s="184"/>
      <c r="M17" s="184"/>
      <c r="N17" s="184"/>
      <c r="O17" s="190">
        <v>10</v>
      </c>
      <c r="Q17" s="190">
        <v>10</v>
      </c>
      <c r="R17" s="184"/>
      <c r="S17" s="184"/>
      <c r="T17" s="184"/>
      <c r="U17" s="184"/>
      <c r="V17" s="184">
        <v>5</v>
      </c>
      <c r="W17" s="184"/>
      <c r="X17" s="184"/>
      <c r="Y17" s="184"/>
      <c r="Z17" s="188">
        <f t="shared" si="0"/>
        <v>3.2</v>
      </c>
      <c r="AA17" s="184">
        <v>3</v>
      </c>
      <c r="AB17" s="183"/>
      <c r="AC17" s="188">
        <f t="shared" si="1"/>
        <v>0.30000000000000004</v>
      </c>
      <c r="AD17" s="184">
        <v>3</v>
      </c>
      <c r="AE17" s="183"/>
      <c r="AF17" s="188">
        <f t="shared" si="2"/>
        <v>0.30000000000000004</v>
      </c>
      <c r="AG17" s="188">
        <f t="shared" si="4"/>
        <v>3.8</v>
      </c>
      <c r="AH17" s="182">
        <v>10</v>
      </c>
      <c r="AJ17" s="239"/>
    </row>
    <row r="18" spans="1:36" x14ac:dyDescent="0.25">
      <c r="A18" s="182">
        <v>11</v>
      </c>
      <c r="B18" s="186" t="str">
        <f>'Listado de Estudiantes'!G14</f>
        <v>Garay, Itzel</v>
      </c>
      <c r="C18" s="187"/>
      <c r="D18" s="365"/>
      <c r="E18" s="365"/>
      <c r="F18" s="365"/>
      <c r="G18" s="189"/>
      <c r="H18" s="184">
        <v>5</v>
      </c>
      <c r="I18" s="184">
        <v>2</v>
      </c>
      <c r="J18" s="184" t="s">
        <v>836</v>
      </c>
      <c r="K18" s="184"/>
      <c r="L18" s="184"/>
      <c r="M18" s="184"/>
      <c r="N18" s="184"/>
      <c r="O18" s="190">
        <v>11</v>
      </c>
      <c r="Q18" s="190">
        <v>11</v>
      </c>
      <c r="R18" s="184"/>
      <c r="S18" s="184"/>
      <c r="T18" s="184"/>
      <c r="U18" s="184"/>
      <c r="V18" s="184">
        <v>5</v>
      </c>
      <c r="W18" s="184"/>
      <c r="X18" s="184"/>
      <c r="Y18" s="184"/>
      <c r="Z18" s="188">
        <f t="shared" si="0"/>
        <v>3.2</v>
      </c>
      <c r="AA18" s="184">
        <v>4</v>
      </c>
      <c r="AB18" s="183"/>
      <c r="AC18" s="188">
        <f t="shared" si="1"/>
        <v>0.4</v>
      </c>
      <c r="AD18" s="184">
        <v>4</v>
      </c>
      <c r="AE18" s="183"/>
      <c r="AF18" s="188">
        <f t="shared" si="2"/>
        <v>0.4</v>
      </c>
      <c r="AG18" s="188">
        <f t="shared" si="4"/>
        <v>4</v>
      </c>
      <c r="AH18" s="182">
        <v>11</v>
      </c>
      <c r="AJ18" s="239"/>
    </row>
    <row r="19" spans="1:36" x14ac:dyDescent="0.25">
      <c r="A19" s="182">
        <v>12</v>
      </c>
      <c r="B19" s="186" t="str">
        <f>'Listado de Estudiantes'!G15</f>
        <v>Escalante, Eivar</v>
      </c>
      <c r="C19" s="187"/>
      <c r="D19" s="365">
        <v>5</v>
      </c>
      <c r="E19" s="365"/>
      <c r="F19" s="365"/>
      <c r="G19" s="189"/>
      <c r="H19" s="184">
        <v>5</v>
      </c>
      <c r="I19" s="184">
        <v>5</v>
      </c>
      <c r="J19" s="184" t="s">
        <v>836</v>
      </c>
      <c r="K19" s="184"/>
      <c r="L19" s="184"/>
      <c r="M19" s="184"/>
      <c r="N19" s="184"/>
      <c r="O19" s="190">
        <v>12</v>
      </c>
      <c r="Q19" s="190">
        <v>12</v>
      </c>
      <c r="R19" s="184"/>
      <c r="S19" s="184"/>
      <c r="T19" s="184"/>
      <c r="U19" s="184"/>
      <c r="V19" s="184">
        <v>5</v>
      </c>
      <c r="W19" s="184"/>
      <c r="X19" s="184"/>
      <c r="Y19" s="184"/>
      <c r="Z19" s="188">
        <f t="shared" si="0"/>
        <v>4</v>
      </c>
      <c r="AA19" s="184">
        <v>2</v>
      </c>
      <c r="AB19" s="183"/>
      <c r="AC19" s="188">
        <f t="shared" si="1"/>
        <v>0.2</v>
      </c>
      <c r="AD19" s="184">
        <v>2</v>
      </c>
      <c r="AE19" s="183"/>
      <c r="AF19" s="188">
        <f t="shared" si="2"/>
        <v>0.2</v>
      </c>
      <c r="AG19" s="188">
        <f t="shared" si="4"/>
        <v>4.4000000000000004</v>
      </c>
      <c r="AH19" s="182">
        <v>12</v>
      </c>
      <c r="AJ19" s="239"/>
    </row>
    <row r="20" spans="1:36" x14ac:dyDescent="0.25">
      <c r="A20" s="182">
        <v>13</v>
      </c>
      <c r="B20" s="186" t="str">
        <f>'Listado de Estudiantes'!G16</f>
        <v>Jimenez, Esmeralda</v>
      </c>
      <c r="C20" s="187"/>
      <c r="D20" s="365"/>
      <c r="E20" s="365"/>
      <c r="F20" s="365"/>
      <c r="G20" s="189"/>
      <c r="H20" s="184">
        <v>5</v>
      </c>
      <c r="I20" s="184">
        <v>5</v>
      </c>
      <c r="J20" s="184" t="s">
        <v>836</v>
      </c>
      <c r="K20" s="184"/>
      <c r="L20" s="184"/>
      <c r="M20" s="184"/>
      <c r="N20" s="184"/>
      <c r="O20" s="190">
        <v>13</v>
      </c>
      <c r="Q20" s="190">
        <v>13</v>
      </c>
      <c r="R20" s="184"/>
      <c r="S20" s="184"/>
      <c r="T20" s="184"/>
      <c r="U20" s="184"/>
      <c r="V20" s="184">
        <v>5</v>
      </c>
      <c r="W20" s="184"/>
      <c r="X20" s="184"/>
      <c r="Y20" s="184"/>
      <c r="Z20" s="188">
        <f t="shared" si="0"/>
        <v>4</v>
      </c>
      <c r="AA20" s="184">
        <v>2</v>
      </c>
      <c r="AB20" s="183"/>
      <c r="AC20" s="188">
        <f t="shared" si="1"/>
        <v>0.2</v>
      </c>
      <c r="AD20" s="184">
        <v>2</v>
      </c>
      <c r="AE20" s="183"/>
      <c r="AF20" s="188">
        <f t="shared" si="2"/>
        <v>0.2</v>
      </c>
      <c r="AG20" s="188">
        <f t="shared" si="4"/>
        <v>4.4000000000000004</v>
      </c>
      <c r="AH20" s="182">
        <v>13</v>
      </c>
      <c r="AJ20" s="239"/>
    </row>
    <row r="21" spans="1:36" x14ac:dyDescent="0.25">
      <c r="A21" s="182">
        <v>14</v>
      </c>
      <c r="B21" s="186" t="str">
        <f>'Listado de Estudiantes'!G17</f>
        <v>Martinez, Ceferino</v>
      </c>
      <c r="C21" s="187"/>
      <c r="D21" s="365"/>
      <c r="E21" s="365"/>
      <c r="F21" s="365"/>
      <c r="G21" s="189"/>
      <c r="H21" s="184"/>
      <c r="I21" s="184">
        <v>2</v>
      </c>
      <c r="J21" s="184" t="s">
        <v>836</v>
      </c>
      <c r="K21" s="184"/>
      <c r="L21" s="184"/>
      <c r="M21" s="184"/>
      <c r="N21" s="184"/>
      <c r="O21" s="190">
        <v>14</v>
      </c>
      <c r="Q21" s="190">
        <v>14</v>
      </c>
      <c r="R21" s="184"/>
      <c r="S21" s="184"/>
      <c r="T21" s="184"/>
      <c r="U21" s="184"/>
      <c r="V21" s="184">
        <v>5</v>
      </c>
      <c r="W21" s="184"/>
      <c r="X21" s="184"/>
      <c r="Y21" s="184"/>
      <c r="Z21" s="188">
        <f t="shared" si="0"/>
        <v>2.8000000000000003</v>
      </c>
      <c r="AA21" s="184">
        <v>5</v>
      </c>
      <c r="AB21" s="183"/>
      <c r="AC21" s="188">
        <f t="shared" si="1"/>
        <v>0.5</v>
      </c>
      <c r="AD21" s="184">
        <v>5</v>
      </c>
      <c r="AE21" s="183"/>
      <c r="AF21" s="188">
        <f t="shared" si="2"/>
        <v>0.5</v>
      </c>
      <c r="AG21" s="188">
        <f t="shared" si="4"/>
        <v>3.8000000000000003</v>
      </c>
      <c r="AH21" s="182">
        <v>14</v>
      </c>
      <c r="AJ21" s="239"/>
    </row>
    <row r="22" spans="1:36" x14ac:dyDescent="0.25">
      <c r="A22" s="182">
        <v>15</v>
      </c>
      <c r="B22" s="186" t="str">
        <f>'Listado de Estudiantes'!G18</f>
        <v>Mendoza, Alverto</v>
      </c>
      <c r="C22" s="187"/>
      <c r="D22" s="365">
        <v>5</v>
      </c>
      <c r="E22" s="365"/>
      <c r="F22" s="365"/>
      <c r="G22" s="189"/>
      <c r="H22" s="184"/>
      <c r="I22" s="184">
        <v>2</v>
      </c>
      <c r="J22" s="184" t="s">
        <v>836</v>
      </c>
      <c r="K22" s="184"/>
      <c r="L22" s="184"/>
      <c r="M22" s="184"/>
      <c r="N22" s="184"/>
      <c r="O22" s="190">
        <v>15</v>
      </c>
      <c r="Q22" s="190">
        <v>15</v>
      </c>
      <c r="R22" s="184"/>
      <c r="S22" s="184"/>
      <c r="T22" s="184"/>
      <c r="U22" s="184"/>
      <c r="V22" s="184">
        <v>5</v>
      </c>
      <c r="W22" s="184"/>
      <c r="X22" s="184"/>
      <c r="Y22" s="184"/>
      <c r="Z22" s="188">
        <f t="shared" si="0"/>
        <v>3.2</v>
      </c>
      <c r="AA22" s="184">
        <v>4.8</v>
      </c>
      <c r="AB22" s="183"/>
      <c r="AC22" s="188">
        <f t="shared" si="1"/>
        <v>0.48</v>
      </c>
      <c r="AD22" s="184">
        <v>4.8</v>
      </c>
      <c r="AE22" s="183"/>
      <c r="AF22" s="188">
        <f t="shared" si="2"/>
        <v>0.48</v>
      </c>
      <c r="AG22" s="188">
        <f t="shared" si="4"/>
        <v>4.16</v>
      </c>
      <c r="AH22" s="182">
        <v>15</v>
      </c>
      <c r="AJ22" s="239"/>
    </row>
    <row r="23" spans="1:36" x14ac:dyDescent="0.25">
      <c r="A23" s="182">
        <v>16</v>
      </c>
      <c r="B23" s="186" t="str">
        <f>'Listado de Estudiantes'!G19</f>
        <v>Miranda, Marianela</v>
      </c>
      <c r="C23" s="187"/>
      <c r="D23" s="365">
        <v>5</v>
      </c>
      <c r="E23" s="365"/>
      <c r="F23" s="365"/>
      <c r="G23" s="189"/>
      <c r="H23" s="184">
        <v>5</v>
      </c>
      <c r="I23" s="184">
        <v>5</v>
      </c>
      <c r="J23" s="184" t="s">
        <v>836</v>
      </c>
      <c r="K23" s="184"/>
      <c r="L23" s="184"/>
      <c r="M23" s="184"/>
      <c r="N23" s="184"/>
      <c r="O23" s="190">
        <v>16</v>
      </c>
      <c r="Q23" s="190">
        <v>16</v>
      </c>
      <c r="R23" s="184"/>
      <c r="S23" s="184"/>
      <c r="T23" s="184"/>
      <c r="U23" s="184"/>
      <c r="V23" s="184">
        <v>5</v>
      </c>
      <c r="W23" s="184"/>
      <c r="X23" s="184"/>
      <c r="Y23" s="184"/>
      <c r="Z23" s="188">
        <f t="shared" si="0"/>
        <v>4</v>
      </c>
      <c r="AA23" s="184">
        <v>2</v>
      </c>
      <c r="AB23" s="183"/>
      <c r="AC23" s="188">
        <f t="shared" si="1"/>
        <v>0.2</v>
      </c>
      <c r="AD23" s="184">
        <v>2</v>
      </c>
      <c r="AE23" s="183"/>
      <c r="AF23" s="188">
        <f t="shared" si="2"/>
        <v>0.2</v>
      </c>
      <c r="AG23" s="188">
        <f t="shared" si="4"/>
        <v>4.4000000000000004</v>
      </c>
      <c r="AH23" s="182">
        <v>16</v>
      </c>
      <c r="AJ23" s="239"/>
    </row>
    <row r="24" spans="1:36" x14ac:dyDescent="0.25">
      <c r="A24" s="182">
        <v>17</v>
      </c>
      <c r="B24" s="186" t="str">
        <f>'Listado de Estudiantes'!G20</f>
        <v>Miranda, Victor</v>
      </c>
      <c r="C24" s="187"/>
      <c r="D24" s="365"/>
      <c r="E24" s="365"/>
      <c r="F24" s="365"/>
      <c r="G24" s="189"/>
      <c r="H24" s="184"/>
      <c r="I24" s="184">
        <v>5</v>
      </c>
      <c r="J24" s="184"/>
      <c r="K24" s="184"/>
      <c r="L24" s="184"/>
      <c r="M24" s="184"/>
      <c r="N24" s="184"/>
      <c r="O24" s="190">
        <v>17</v>
      </c>
      <c r="Q24" s="190">
        <v>17</v>
      </c>
      <c r="R24" s="184"/>
      <c r="S24" s="184"/>
      <c r="T24" s="184"/>
      <c r="U24" s="184"/>
      <c r="V24" s="184">
        <v>5</v>
      </c>
      <c r="W24" s="184"/>
      <c r="X24" s="184"/>
      <c r="Y24" s="184"/>
      <c r="Z24" s="188">
        <f t="shared" si="0"/>
        <v>4</v>
      </c>
      <c r="AA24" s="184">
        <v>5</v>
      </c>
      <c r="AB24" s="183"/>
      <c r="AC24" s="188">
        <f t="shared" si="1"/>
        <v>0.5</v>
      </c>
      <c r="AD24" s="184">
        <v>5</v>
      </c>
      <c r="AE24" s="183"/>
      <c r="AF24" s="188">
        <f t="shared" si="2"/>
        <v>0.5</v>
      </c>
      <c r="AG24" s="188">
        <f t="shared" si="4"/>
        <v>5</v>
      </c>
      <c r="AH24" s="182">
        <v>17</v>
      </c>
      <c r="AJ24" s="239"/>
    </row>
    <row r="25" spans="1:36" x14ac:dyDescent="0.25">
      <c r="A25" s="182">
        <v>18</v>
      </c>
      <c r="B25" s="186" t="str">
        <f>'Listado de Estudiantes'!G21</f>
        <v>Molina, Betzaida</v>
      </c>
      <c r="C25" s="187"/>
      <c r="D25" s="365">
        <v>5</v>
      </c>
      <c r="E25" s="365"/>
      <c r="F25" s="365"/>
      <c r="G25" s="189"/>
      <c r="H25" s="184">
        <v>5</v>
      </c>
      <c r="I25" s="184">
        <v>5</v>
      </c>
      <c r="J25" s="184" t="s">
        <v>836</v>
      </c>
      <c r="K25" s="184"/>
      <c r="L25" s="184"/>
      <c r="M25" s="184"/>
      <c r="N25" s="184"/>
      <c r="O25" s="190">
        <v>18</v>
      </c>
      <c r="Q25" s="190">
        <v>18</v>
      </c>
      <c r="R25" s="184"/>
      <c r="S25" s="184"/>
      <c r="T25" s="184"/>
      <c r="U25" s="184"/>
      <c r="V25" s="184">
        <v>5</v>
      </c>
      <c r="W25" s="184"/>
      <c r="X25" s="184"/>
      <c r="Y25" s="184"/>
      <c r="Z25" s="188">
        <f t="shared" si="0"/>
        <v>4</v>
      </c>
      <c r="AA25" s="184">
        <v>2</v>
      </c>
      <c r="AB25" s="183"/>
      <c r="AC25" s="188">
        <f t="shared" si="1"/>
        <v>0.2</v>
      </c>
      <c r="AD25" s="184">
        <v>2</v>
      </c>
      <c r="AE25" s="183"/>
      <c r="AF25" s="188">
        <f t="shared" si="2"/>
        <v>0.2</v>
      </c>
      <c r="AG25" s="188">
        <f t="shared" si="4"/>
        <v>4.4000000000000004</v>
      </c>
      <c r="AH25" s="182">
        <v>18</v>
      </c>
      <c r="AJ25" s="239"/>
    </row>
    <row r="26" spans="1:36" x14ac:dyDescent="0.25">
      <c r="A26" s="182">
        <v>19</v>
      </c>
      <c r="B26" s="186" t="str">
        <f>'Listado de Estudiantes'!G22</f>
        <v>Morales, Keyla</v>
      </c>
      <c r="C26" s="187"/>
      <c r="D26" s="365"/>
      <c r="E26" s="365"/>
      <c r="F26" s="365"/>
      <c r="G26" s="189"/>
      <c r="H26" s="184"/>
      <c r="I26" s="184">
        <v>2</v>
      </c>
      <c r="J26" s="184"/>
      <c r="K26" s="184"/>
      <c r="L26" s="184"/>
      <c r="M26" s="184"/>
      <c r="N26" s="184"/>
      <c r="O26" s="190">
        <v>19</v>
      </c>
      <c r="Q26" s="190">
        <v>19</v>
      </c>
      <c r="R26" s="184"/>
      <c r="S26" s="184"/>
      <c r="T26" s="184"/>
      <c r="U26" s="184"/>
      <c r="V26" s="184">
        <v>5</v>
      </c>
      <c r="W26" s="184"/>
      <c r="X26" s="184"/>
      <c r="Y26" s="184"/>
      <c r="Z26" s="188">
        <f t="shared" si="0"/>
        <v>2.8000000000000003</v>
      </c>
      <c r="AA26" s="184">
        <v>2</v>
      </c>
      <c r="AB26" s="183"/>
      <c r="AC26" s="188">
        <f t="shared" si="1"/>
        <v>0.2</v>
      </c>
      <c r="AD26" s="184">
        <v>2</v>
      </c>
      <c r="AE26" s="183"/>
      <c r="AF26" s="188">
        <f t="shared" si="2"/>
        <v>0.2</v>
      </c>
      <c r="AG26" s="188">
        <f t="shared" si="4"/>
        <v>3.2000000000000006</v>
      </c>
      <c r="AH26" s="182">
        <v>19</v>
      </c>
      <c r="AJ26" s="239"/>
    </row>
    <row r="27" spans="1:36" x14ac:dyDescent="0.25">
      <c r="A27" s="182">
        <v>20</v>
      </c>
      <c r="B27" s="186" t="str">
        <f>'Listado de Estudiantes'!G23</f>
        <v>Morales, Ronald</v>
      </c>
      <c r="C27" s="187"/>
      <c r="D27" s="365"/>
      <c r="E27" s="365"/>
      <c r="F27" s="365"/>
      <c r="G27" s="189"/>
      <c r="H27" s="184">
        <v>5</v>
      </c>
      <c r="I27" s="184">
        <v>5</v>
      </c>
      <c r="J27" s="184" t="s">
        <v>836</v>
      </c>
      <c r="K27" s="184"/>
      <c r="L27" s="184"/>
      <c r="M27" s="184"/>
      <c r="N27" s="184"/>
      <c r="O27" s="190">
        <v>20</v>
      </c>
      <c r="Q27" s="190">
        <v>20</v>
      </c>
      <c r="R27" s="184"/>
      <c r="S27" s="184"/>
      <c r="T27" s="184"/>
      <c r="U27" s="184"/>
      <c r="V27" s="184">
        <v>5</v>
      </c>
      <c r="W27" s="184"/>
      <c r="X27" s="184"/>
      <c r="Y27" s="184"/>
      <c r="Z27" s="188">
        <f t="shared" si="0"/>
        <v>4</v>
      </c>
      <c r="AA27" s="184">
        <v>2</v>
      </c>
      <c r="AB27" s="183"/>
      <c r="AC27" s="188">
        <f t="shared" si="1"/>
        <v>0.2</v>
      </c>
      <c r="AD27" s="184">
        <v>2</v>
      </c>
      <c r="AE27" s="183"/>
      <c r="AF27" s="188">
        <f t="shared" si="2"/>
        <v>0.2</v>
      </c>
      <c r="AG27" s="188">
        <f t="shared" si="4"/>
        <v>4.4000000000000004</v>
      </c>
      <c r="AH27" s="182">
        <v>20</v>
      </c>
      <c r="AJ27" s="239"/>
    </row>
    <row r="28" spans="1:36" x14ac:dyDescent="0.25">
      <c r="A28" s="182">
        <v>21</v>
      </c>
      <c r="B28" s="186" t="str">
        <f>'Listado de Estudiantes'!G24</f>
        <v>Palacio, Anayansi</v>
      </c>
      <c r="C28" s="187"/>
      <c r="D28" s="365">
        <v>5</v>
      </c>
      <c r="E28" s="365"/>
      <c r="F28" s="365"/>
      <c r="G28" s="189"/>
      <c r="H28" s="184">
        <v>5</v>
      </c>
      <c r="I28" s="184">
        <v>5</v>
      </c>
      <c r="J28" s="184" t="s">
        <v>836</v>
      </c>
      <c r="K28" s="184"/>
      <c r="L28" s="184"/>
      <c r="M28" s="184"/>
      <c r="N28" s="184"/>
      <c r="O28" s="190">
        <v>21</v>
      </c>
      <c r="Q28" s="190">
        <v>21</v>
      </c>
      <c r="R28" s="184"/>
      <c r="S28" s="184"/>
      <c r="T28" s="184"/>
      <c r="U28" s="184"/>
      <c r="V28" s="184">
        <v>5</v>
      </c>
      <c r="W28" s="184"/>
      <c r="X28" s="184"/>
      <c r="Y28" s="184"/>
      <c r="Z28" s="188">
        <f t="shared" si="0"/>
        <v>4</v>
      </c>
      <c r="AA28" s="184">
        <v>2</v>
      </c>
      <c r="AB28" s="183"/>
      <c r="AC28" s="188">
        <f t="shared" si="1"/>
        <v>0.2</v>
      </c>
      <c r="AD28" s="184">
        <v>2</v>
      </c>
      <c r="AE28" s="183"/>
      <c r="AF28" s="188">
        <f t="shared" si="2"/>
        <v>0.2</v>
      </c>
      <c r="AG28" s="188">
        <f t="shared" si="4"/>
        <v>4.4000000000000004</v>
      </c>
      <c r="AH28" s="182">
        <v>21</v>
      </c>
      <c r="AJ28" s="239"/>
    </row>
    <row r="29" spans="1:36" x14ac:dyDescent="0.25">
      <c r="A29" s="182">
        <v>22</v>
      </c>
      <c r="B29" s="186" t="str">
        <f>'Listado de Estudiantes'!G25</f>
        <v>Palacio, Esthefany</v>
      </c>
      <c r="C29" s="187"/>
      <c r="D29" s="365"/>
      <c r="E29" s="365"/>
      <c r="F29" s="365"/>
      <c r="G29" s="189"/>
      <c r="H29" s="184"/>
      <c r="I29" s="184">
        <v>5</v>
      </c>
      <c r="J29" s="184" t="s">
        <v>836</v>
      </c>
      <c r="K29" s="184"/>
      <c r="L29" s="184"/>
      <c r="M29" s="184"/>
      <c r="N29" s="184"/>
      <c r="O29" s="190">
        <v>22</v>
      </c>
      <c r="Q29" s="190">
        <v>22</v>
      </c>
      <c r="R29" s="184"/>
      <c r="S29" s="184"/>
      <c r="T29" s="184"/>
      <c r="U29" s="184"/>
      <c r="V29" s="184">
        <v>5</v>
      </c>
      <c r="W29" s="184"/>
      <c r="X29" s="184"/>
      <c r="Y29" s="184"/>
      <c r="Z29" s="188">
        <f t="shared" si="0"/>
        <v>4</v>
      </c>
      <c r="AA29" s="184">
        <v>4.5</v>
      </c>
      <c r="AB29" s="183"/>
      <c r="AC29" s="188">
        <f t="shared" si="1"/>
        <v>0.45</v>
      </c>
      <c r="AD29" s="184">
        <v>4.5</v>
      </c>
      <c r="AE29" s="183"/>
      <c r="AF29" s="188">
        <f t="shared" si="2"/>
        <v>0.45</v>
      </c>
      <c r="AG29" s="188">
        <f t="shared" si="4"/>
        <v>4.9000000000000004</v>
      </c>
      <c r="AH29" s="182">
        <v>22</v>
      </c>
      <c r="AJ29" s="239"/>
    </row>
    <row r="30" spans="1:36" x14ac:dyDescent="0.25">
      <c r="A30" s="182">
        <v>23</v>
      </c>
      <c r="B30" s="186" t="str">
        <f>'Listado de Estudiantes'!G26</f>
        <v>Palacio, Idalia</v>
      </c>
      <c r="C30" s="187"/>
      <c r="D30" s="365"/>
      <c r="E30" s="365"/>
      <c r="F30" s="365"/>
      <c r="G30" s="189"/>
      <c r="H30" s="184">
        <v>5</v>
      </c>
      <c r="I30" s="184">
        <v>2</v>
      </c>
      <c r="J30" s="184" t="s">
        <v>836</v>
      </c>
      <c r="K30" s="184"/>
      <c r="L30" s="184"/>
      <c r="M30" s="184"/>
      <c r="N30" s="184"/>
      <c r="O30" s="190">
        <v>23</v>
      </c>
      <c r="Q30" s="190">
        <v>23</v>
      </c>
      <c r="R30" s="184"/>
      <c r="S30" s="184"/>
      <c r="T30" s="184"/>
      <c r="U30" s="184"/>
      <c r="V30" s="184">
        <v>5</v>
      </c>
      <c r="W30" s="184"/>
      <c r="X30" s="184"/>
      <c r="Y30" s="184"/>
      <c r="Z30" s="188">
        <f t="shared" si="0"/>
        <v>3.2</v>
      </c>
      <c r="AA30" s="184">
        <v>2</v>
      </c>
      <c r="AB30" s="183"/>
      <c r="AC30" s="188">
        <f t="shared" si="1"/>
        <v>0.2</v>
      </c>
      <c r="AD30" s="184">
        <v>2</v>
      </c>
      <c r="AE30" s="183"/>
      <c r="AF30" s="188">
        <f t="shared" si="2"/>
        <v>0.2</v>
      </c>
      <c r="AG30" s="188">
        <f t="shared" si="4"/>
        <v>3.6000000000000005</v>
      </c>
      <c r="AH30" s="182">
        <v>23</v>
      </c>
      <c r="AJ30" s="239"/>
    </row>
    <row r="31" spans="1:36" x14ac:dyDescent="0.25">
      <c r="A31" s="182">
        <v>24</v>
      </c>
      <c r="B31" s="186" t="str">
        <f>'Listado de Estudiantes'!G27</f>
        <v>Quintero, Alicia</v>
      </c>
      <c r="C31" s="187"/>
      <c r="D31" s="365">
        <v>5</v>
      </c>
      <c r="E31" s="365"/>
      <c r="F31" s="365"/>
      <c r="G31" s="189"/>
      <c r="H31" s="184">
        <v>5</v>
      </c>
      <c r="I31" s="184">
        <v>5</v>
      </c>
      <c r="J31" s="184" t="s">
        <v>836</v>
      </c>
      <c r="K31" s="184"/>
      <c r="L31" s="184"/>
      <c r="M31" s="184"/>
      <c r="N31" s="184"/>
      <c r="O31" s="190">
        <v>24</v>
      </c>
      <c r="Q31" s="190">
        <v>24</v>
      </c>
      <c r="R31" s="184"/>
      <c r="S31" s="184"/>
      <c r="T31" s="184"/>
      <c r="U31" s="184"/>
      <c r="V31" s="184"/>
      <c r="W31" s="184"/>
      <c r="X31" s="184"/>
      <c r="Y31" s="184"/>
      <c r="Z31" s="188">
        <f t="shared" si="0"/>
        <v>4</v>
      </c>
      <c r="AA31" s="184"/>
      <c r="AB31" s="183"/>
      <c r="AC31" s="188" t="e">
        <f t="shared" si="1"/>
        <v>#DIV/0!</v>
      </c>
      <c r="AD31" s="184"/>
      <c r="AE31" s="183"/>
      <c r="AF31" s="188" t="e">
        <f t="shared" si="2"/>
        <v>#DIV/0!</v>
      </c>
      <c r="AG31" s="188" t="s">
        <v>212</v>
      </c>
      <c r="AH31" s="182">
        <v>24</v>
      </c>
    </row>
    <row r="32" spans="1:36" x14ac:dyDescent="0.25">
      <c r="A32" s="182">
        <v>25</v>
      </c>
      <c r="B32" s="186" t="str">
        <f>'Listado de Estudiantes'!G28</f>
        <v>Quintero, Gisela</v>
      </c>
      <c r="C32" s="187"/>
      <c r="D32" s="365"/>
      <c r="E32" s="365"/>
      <c r="F32" s="365">
        <v>5</v>
      </c>
      <c r="G32" s="189"/>
      <c r="H32" s="184"/>
      <c r="I32" s="184">
        <v>5</v>
      </c>
      <c r="J32" s="184" t="s">
        <v>836</v>
      </c>
      <c r="K32" s="184"/>
      <c r="L32" s="184"/>
      <c r="M32" s="184"/>
      <c r="N32" s="184"/>
      <c r="O32" s="190">
        <v>25</v>
      </c>
      <c r="Q32" s="190">
        <v>25</v>
      </c>
      <c r="R32" s="184"/>
      <c r="S32" s="184"/>
      <c r="T32" s="184"/>
      <c r="U32" s="184"/>
      <c r="V32" s="184">
        <v>5</v>
      </c>
      <c r="W32" s="184"/>
      <c r="X32" s="184"/>
      <c r="Y32" s="184"/>
      <c r="Z32" s="188">
        <f t="shared" si="0"/>
        <v>4</v>
      </c>
      <c r="AA32" s="184">
        <v>4</v>
      </c>
      <c r="AB32" s="183"/>
      <c r="AC32" s="188">
        <f t="shared" si="1"/>
        <v>0.4</v>
      </c>
      <c r="AD32" s="184">
        <v>4</v>
      </c>
      <c r="AE32" s="183"/>
      <c r="AF32" s="188">
        <f t="shared" si="2"/>
        <v>0.4</v>
      </c>
      <c r="AG32" s="188">
        <f t="shared" si="4"/>
        <v>4.8000000000000007</v>
      </c>
      <c r="AH32" s="182">
        <v>25</v>
      </c>
    </row>
    <row r="33" spans="1:34" x14ac:dyDescent="0.25">
      <c r="A33" s="182">
        <v>26</v>
      </c>
      <c r="B33" s="186" t="str">
        <f>'Listado de Estudiantes'!G29</f>
        <v>Quintero, Lorena</v>
      </c>
      <c r="C33" s="187"/>
      <c r="D33" s="365"/>
      <c r="E33" s="365"/>
      <c r="F33" s="365"/>
      <c r="G33" s="189"/>
      <c r="H33" s="184">
        <v>5</v>
      </c>
      <c r="I33" s="184">
        <v>5</v>
      </c>
      <c r="J33" s="184" t="s">
        <v>836</v>
      </c>
      <c r="K33" s="184"/>
      <c r="L33" s="184"/>
      <c r="M33" s="184"/>
      <c r="N33" s="184"/>
      <c r="O33" s="190">
        <v>26</v>
      </c>
      <c r="Q33" s="190">
        <v>26</v>
      </c>
      <c r="R33" s="184"/>
      <c r="S33" s="184"/>
      <c r="T33" s="184"/>
      <c r="U33" s="184"/>
      <c r="V33" s="184">
        <v>5</v>
      </c>
      <c r="W33" s="184"/>
      <c r="X33" s="184"/>
      <c r="Y33" s="184"/>
      <c r="Z33" s="188">
        <f t="shared" si="0"/>
        <v>4</v>
      </c>
      <c r="AA33" s="184">
        <v>4</v>
      </c>
      <c r="AB33" s="183"/>
      <c r="AC33" s="188">
        <f t="shared" si="1"/>
        <v>0.4</v>
      </c>
      <c r="AD33" s="184">
        <v>4</v>
      </c>
      <c r="AE33" s="183"/>
      <c r="AF33" s="188">
        <f t="shared" si="2"/>
        <v>0.4</v>
      </c>
      <c r="AG33" s="188">
        <f t="shared" si="4"/>
        <v>4.8000000000000007</v>
      </c>
      <c r="AH33" s="182">
        <v>26</v>
      </c>
    </row>
    <row r="34" spans="1:34" x14ac:dyDescent="0.25">
      <c r="A34" s="182">
        <v>27</v>
      </c>
      <c r="B34" s="186" t="str">
        <f>'Listado de Estudiantes'!G30</f>
        <v>Sanchez, Luis</v>
      </c>
      <c r="C34" s="187"/>
      <c r="D34" s="365">
        <v>4</v>
      </c>
      <c r="E34" s="365"/>
      <c r="F34" s="365"/>
      <c r="G34" s="189"/>
      <c r="H34" s="184">
        <v>4.5999999999999996</v>
      </c>
      <c r="I34" s="184">
        <v>5</v>
      </c>
      <c r="J34" s="184" t="s">
        <v>836</v>
      </c>
      <c r="K34" s="184"/>
      <c r="L34" s="184"/>
      <c r="M34" s="184"/>
      <c r="N34" s="184"/>
      <c r="O34" s="190">
        <v>27</v>
      </c>
      <c r="Q34" s="190">
        <v>27</v>
      </c>
      <c r="R34" s="184"/>
      <c r="S34" s="184"/>
      <c r="T34" s="184"/>
      <c r="U34" s="184"/>
      <c r="V34" s="184">
        <v>5</v>
      </c>
      <c r="W34" s="184"/>
      <c r="X34" s="184"/>
      <c r="Y34" s="184"/>
      <c r="Z34" s="188">
        <f t="shared" si="0"/>
        <v>3.6799999999999997</v>
      </c>
      <c r="AA34" s="184">
        <v>4.5999999999999996</v>
      </c>
      <c r="AB34" s="183"/>
      <c r="AC34" s="188">
        <f t="shared" si="1"/>
        <v>0.45999999999999996</v>
      </c>
      <c r="AD34" s="184">
        <v>4.5999999999999996</v>
      </c>
      <c r="AE34" s="183"/>
      <c r="AF34" s="188">
        <f t="shared" si="2"/>
        <v>0.45999999999999996</v>
      </c>
      <c r="AG34" s="188">
        <f t="shared" si="4"/>
        <v>4.5999999999999996</v>
      </c>
      <c r="AH34" s="182">
        <v>27</v>
      </c>
    </row>
    <row r="35" spans="1:34" x14ac:dyDescent="0.25">
      <c r="A35" s="182">
        <v>28</v>
      </c>
      <c r="B35" s="186" t="str">
        <f>'Listado de Estudiantes'!G31</f>
        <v>Sanchez, Reynel</v>
      </c>
      <c r="C35" s="187"/>
      <c r="D35" s="365"/>
      <c r="E35" s="365"/>
      <c r="F35" s="365"/>
      <c r="G35" s="189"/>
      <c r="H35" s="184"/>
      <c r="I35" s="184">
        <v>2</v>
      </c>
      <c r="J35" s="184"/>
      <c r="K35" s="184"/>
      <c r="L35" s="184"/>
      <c r="M35" s="184"/>
      <c r="N35" s="184"/>
      <c r="O35" s="190">
        <v>28</v>
      </c>
      <c r="Q35" s="190">
        <v>28</v>
      </c>
      <c r="R35" s="184"/>
      <c r="S35" s="184"/>
      <c r="T35" s="184"/>
      <c r="U35" s="184"/>
      <c r="V35" s="184">
        <v>5</v>
      </c>
      <c r="W35" s="184"/>
      <c r="X35" s="184"/>
      <c r="Y35" s="184"/>
      <c r="Z35" s="188">
        <f t="shared" si="0"/>
        <v>2.8000000000000003</v>
      </c>
      <c r="AA35" s="183">
        <v>2</v>
      </c>
      <c r="AB35" s="183"/>
      <c r="AC35" s="188">
        <f t="shared" si="1"/>
        <v>0.2</v>
      </c>
      <c r="AD35" s="184">
        <v>2</v>
      </c>
      <c r="AE35" s="183"/>
      <c r="AF35" s="188">
        <f t="shared" si="2"/>
        <v>0.2</v>
      </c>
      <c r="AG35" s="188">
        <f t="shared" si="4"/>
        <v>3.2000000000000006</v>
      </c>
      <c r="AH35" s="182">
        <v>28</v>
      </c>
    </row>
    <row r="36" spans="1:34" x14ac:dyDescent="0.25">
      <c r="A36" s="182">
        <v>29</v>
      </c>
      <c r="B36" s="186" t="str">
        <f>'Listado de Estudiantes'!G32</f>
        <v>Santos, Yuribeth</v>
      </c>
      <c r="C36" s="187"/>
      <c r="D36" s="365">
        <v>5</v>
      </c>
      <c r="E36" s="365"/>
      <c r="F36" s="365"/>
      <c r="G36" s="189"/>
      <c r="H36" s="185">
        <v>5</v>
      </c>
      <c r="I36" s="185">
        <v>5</v>
      </c>
      <c r="J36" s="185" t="s">
        <v>836</v>
      </c>
      <c r="K36" s="185"/>
      <c r="L36" s="185"/>
      <c r="M36" s="185"/>
      <c r="N36" s="185"/>
      <c r="O36" s="190">
        <v>29</v>
      </c>
      <c r="Q36" s="190">
        <v>29</v>
      </c>
      <c r="R36" s="184"/>
      <c r="S36" s="184"/>
      <c r="T36" s="184"/>
      <c r="U36" s="184"/>
      <c r="V36" s="184">
        <v>5</v>
      </c>
      <c r="W36" s="184"/>
      <c r="X36" s="184"/>
      <c r="Y36" s="184"/>
      <c r="Z36" s="188">
        <f t="shared" si="0"/>
        <v>4</v>
      </c>
      <c r="AA36" s="183">
        <v>4.5</v>
      </c>
      <c r="AB36" s="183"/>
      <c r="AC36" s="188">
        <f t="shared" si="1"/>
        <v>0.45</v>
      </c>
      <c r="AD36" s="183">
        <v>4.5</v>
      </c>
      <c r="AE36" s="183"/>
      <c r="AF36" s="188">
        <f t="shared" si="2"/>
        <v>0.45</v>
      </c>
      <c r="AG36" s="188">
        <f t="shared" si="4"/>
        <v>4.9000000000000004</v>
      </c>
      <c r="AH36" s="182">
        <v>29</v>
      </c>
    </row>
    <row r="37" spans="1:34" x14ac:dyDescent="0.25">
      <c r="A37" s="182">
        <v>30</v>
      </c>
      <c r="B37" s="186" t="str">
        <f>'Listado de Estudiantes'!G33</f>
        <v>Santos, Yuritza</v>
      </c>
      <c r="C37" s="184"/>
      <c r="D37" s="185"/>
      <c r="E37" s="185"/>
      <c r="F37" s="185"/>
      <c r="G37" s="185"/>
      <c r="H37" s="185">
        <v>5</v>
      </c>
      <c r="I37" s="185">
        <v>5</v>
      </c>
      <c r="J37" s="185" t="s">
        <v>836</v>
      </c>
      <c r="K37" s="185"/>
      <c r="L37" s="185"/>
      <c r="M37" s="185"/>
      <c r="N37" s="185"/>
      <c r="O37" s="190">
        <v>30</v>
      </c>
      <c r="Q37" s="190">
        <v>30</v>
      </c>
      <c r="R37" s="184"/>
      <c r="S37" s="184"/>
      <c r="T37" s="184"/>
      <c r="U37" s="184"/>
      <c r="V37" s="184"/>
      <c r="W37" s="184"/>
      <c r="X37" s="184"/>
      <c r="Y37" s="184"/>
      <c r="Z37" s="188">
        <f t="shared" si="0"/>
        <v>4</v>
      </c>
      <c r="AA37" s="183"/>
      <c r="AB37" s="183"/>
      <c r="AC37" s="188" t="e">
        <f t="shared" si="1"/>
        <v>#DIV/0!</v>
      </c>
      <c r="AD37" s="183"/>
      <c r="AE37" s="183"/>
      <c r="AF37" s="188" t="e">
        <f t="shared" si="2"/>
        <v>#DIV/0!</v>
      </c>
      <c r="AG37" s="188" t="s">
        <v>212</v>
      </c>
      <c r="AH37" s="182">
        <v>30</v>
      </c>
    </row>
    <row r="38" spans="1:34" x14ac:dyDescent="0.25">
      <c r="A38" s="182">
        <v>31</v>
      </c>
      <c r="B38" s="186" t="str">
        <f>'Listado de Estudiantes'!G34</f>
        <v>Serrano, Isaac</v>
      </c>
      <c r="C38" s="184"/>
      <c r="D38" s="185"/>
      <c r="E38" s="185"/>
      <c r="F38" s="185"/>
      <c r="G38" s="185"/>
      <c r="H38" s="185">
        <v>5</v>
      </c>
      <c r="I38" s="185">
        <v>5</v>
      </c>
      <c r="J38" s="185" t="s">
        <v>836</v>
      </c>
      <c r="K38" s="185"/>
      <c r="L38" s="185"/>
      <c r="M38" s="185"/>
      <c r="N38" s="185"/>
      <c r="O38" s="190">
        <v>31</v>
      </c>
      <c r="Q38" s="190">
        <v>31</v>
      </c>
      <c r="R38" s="184"/>
      <c r="S38" s="184"/>
      <c r="T38" s="184"/>
      <c r="U38" s="184"/>
      <c r="V38" s="184"/>
      <c r="W38" s="184"/>
      <c r="X38" s="184"/>
      <c r="Y38" s="184"/>
      <c r="Z38" s="188">
        <f t="shared" si="0"/>
        <v>4</v>
      </c>
      <c r="AA38" s="183"/>
      <c r="AB38" s="183"/>
      <c r="AC38" s="188" t="e">
        <f t="shared" si="1"/>
        <v>#DIV/0!</v>
      </c>
      <c r="AD38" s="183"/>
      <c r="AE38" s="183"/>
      <c r="AF38" s="188" t="e">
        <f t="shared" si="2"/>
        <v>#DIV/0!</v>
      </c>
      <c r="AG38" s="188" t="s">
        <v>212</v>
      </c>
      <c r="AH38" s="182">
        <v>31</v>
      </c>
    </row>
    <row r="39" spans="1:34" x14ac:dyDescent="0.25">
      <c r="A39" s="182">
        <v>32</v>
      </c>
      <c r="B39" s="186" t="str">
        <f>'Listado de Estudiantes'!G35</f>
        <v>Serrano, Kevin</v>
      </c>
      <c r="C39" s="185"/>
      <c r="D39" s="185"/>
      <c r="E39" s="185"/>
      <c r="F39" s="185"/>
      <c r="G39" s="185"/>
      <c r="H39" s="185"/>
      <c r="I39" s="185"/>
      <c r="J39" s="185"/>
      <c r="K39" s="185"/>
      <c r="L39" s="185"/>
      <c r="M39" s="185"/>
      <c r="N39" s="185"/>
      <c r="O39" s="190">
        <v>32</v>
      </c>
      <c r="Q39" s="190">
        <v>32</v>
      </c>
      <c r="R39" s="185"/>
      <c r="S39" s="185"/>
      <c r="T39" s="185"/>
      <c r="U39" s="185"/>
      <c r="V39" s="185">
        <v>5</v>
      </c>
      <c r="W39" s="185"/>
      <c r="X39" s="185"/>
      <c r="Y39" s="185"/>
      <c r="Z39" s="188">
        <f t="shared" si="0"/>
        <v>4</v>
      </c>
      <c r="AA39" s="183">
        <v>3.5</v>
      </c>
      <c r="AB39" s="183"/>
      <c r="AC39" s="188">
        <f t="shared" si="1"/>
        <v>0.35000000000000003</v>
      </c>
      <c r="AD39" s="183">
        <v>3.5</v>
      </c>
      <c r="AE39" s="183"/>
      <c r="AF39" s="188">
        <f t="shared" si="2"/>
        <v>0.35000000000000003</v>
      </c>
      <c r="AG39" s="188">
        <f t="shared" si="4"/>
        <v>4.6999999999999993</v>
      </c>
      <c r="AH39" s="182">
        <v>32</v>
      </c>
    </row>
    <row r="40" spans="1:34" x14ac:dyDescent="0.25">
      <c r="A40" s="182">
        <v>33</v>
      </c>
      <c r="B40" s="186" t="str">
        <f>'Listado de Estudiantes'!G36</f>
        <v>Smith, Leydi</v>
      </c>
      <c r="C40" s="185"/>
      <c r="D40" s="185">
        <v>5</v>
      </c>
      <c r="E40" s="185"/>
      <c r="F40" s="185"/>
      <c r="G40" s="185"/>
      <c r="H40" s="185"/>
      <c r="I40" s="185">
        <v>5</v>
      </c>
      <c r="J40" s="185" t="s">
        <v>836</v>
      </c>
      <c r="K40" s="185"/>
      <c r="L40" s="185"/>
      <c r="M40" s="185"/>
      <c r="N40" s="185"/>
      <c r="O40" s="190">
        <v>33</v>
      </c>
      <c r="Q40" s="190">
        <v>33</v>
      </c>
      <c r="R40" s="185"/>
      <c r="S40" s="185"/>
      <c r="T40" s="185"/>
      <c r="U40" s="185"/>
      <c r="V40" s="185">
        <v>5</v>
      </c>
      <c r="W40" s="185"/>
      <c r="X40" s="185"/>
      <c r="Y40" s="185"/>
      <c r="Z40" s="188">
        <f t="shared" si="0"/>
        <v>4</v>
      </c>
      <c r="AA40" s="183">
        <v>4.5</v>
      </c>
      <c r="AB40" s="183"/>
      <c r="AC40" s="188">
        <f t="shared" si="1"/>
        <v>0.45</v>
      </c>
      <c r="AD40" s="183">
        <v>4.5</v>
      </c>
      <c r="AE40" s="183"/>
      <c r="AF40" s="188">
        <f t="shared" si="2"/>
        <v>0.45</v>
      </c>
      <c r="AG40" s="188">
        <f t="shared" si="4"/>
        <v>4.9000000000000004</v>
      </c>
      <c r="AH40" s="182">
        <v>33</v>
      </c>
    </row>
    <row r="41" spans="1:34" x14ac:dyDescent="0.25">
      <c r="A41" s="182">
        <v>34</v>
      </c>
      <c r="B41" s="186" t="str">
        <f>'Listado de Estudiantes'!G37</f>
        <v>Pineda, Yesenia</v>
      </c>
      <c r="C41" s="185"/>
      <c r="D41" s="185">
        <v>5</v>
      </c>
      <c r="E41" s="185"/>
      <c r="F41" s="185"/>
      <c r="G41" s="185"/>
      <c r="H41" s="184">
        <v>5</v>
      </c>
      <c r="I41" s="184"/>
      <c r="J41" s="184" t="s">
        <v>836</v>
      </c>
      <c r="K41" s="184"/>
      <c r="L41" s="184"/>
      <c r="M41" s="185"/>
      <c r="N41" s="185"/>
      <c r="O41" s="190">
        <v>34</v>
      </c>
      <c r="Q41" s="190">
        <v>34</v>
      </c>
      <c r="R41" s="185"/>
      <c r="S41" s="185"/>
      <c r="T41" s="185"/>
      <c r="U41" s="185"/>
      <c r="V41" s="185">
        <v>5</v>
      </c>
      <c r="W41" s="185"/>
      <c r="X41" s="185"/>
      <c r="Y41" s="185"/>
      <c r="Z41" s="188">
        <f t="shared" si="0"/>
        <v>4</v>
      </c>
      <c r="AA41" s="184">
        <v>2</v>
      </c>
      <c r="AB41" s="183"/>
      <c r="AC41" s="188">
        <f t="shared" ref="AC41:AC52" si="5">((ROUNDDOWN(AVERAGE(AA41:AB41),1))*0.1)</f>
        <v>0.2</v>
      </c>
      <c r="AD41" s="184">
        <v>2</v>
      </c>
      <c r="AE41" s="183"/>
      <c r="AF41" s="188">
        <f t="shared" ref="AF41:AF52" si="6">((ROUNDDOWN(AVERAGE(AD41:AE41),1))*0.1)</f>
        <v>0.2</v>
      </c>
      <c r="AG41" s="188">
        <f t="shared" si="4"/>
        <v>4.4000000000000004</v>
      </c>
      <c r="AH41" s="182">
        <v>34</v>
      </c>
    </row>
    <row r="42" spans="1:34" x14ac:dyDescent="0.25">
      <c r="A42" s="182">
        <v>35</v>
      </c>
      <c r="B42" s="186">
        <f>'Listado de Estudiantes'!G38</f>
        <v>0</v>
      </c>
      <c r="C42" s="185"/>
      <c r="D42" s="185" t="s">
        <v>783</v>
      </c>
      <c r="E42" s="185"/>
      <c r="F42" s="185"/>
      <c r="G42" s="185"/>
      <c r="H42" s="185"/>
      <c r="I42" s="185"/>
      <c r="J42" s="185"/>
      <c r="K42" s="185"/>
      <c r="L42" s="185"/>
      <c r="M42" s="185"/>
      <c r="N42" s="185"/>
      <c r="O42" s="190">
        <v>35</v>
      </c>
      <c r="Q42" s="190">
        <v>35</v>
      </c>
      <c r="R42" s="185"/>
      <c r="S42" s="185"/>
      <c r="T42" s="185"/>
      <c r="U42" s="185"/>
      <c r="V42" s="185">
        <v>5</v>
      </c>
      <c r="W42" s="185"/>
      <c r="X42" s="185"/>
      <c r="Y42" s="185"/>
      <c r="Z42" s="188">
        <f t="shared" si="0"/>
        <v>4</v>
      </c>
      <c r="AA42" s="183">
        <v>4</v>
      </c>
      <c r="AB42" s="183"/>
      <c r="AC42" s="188">
        <f t="shared" si="5"/>
        <v>0.4</v>
      </c>
      <c r="AD42" s="183">
        <v>4</v>
      </c>
      <c r="AE42" s="183"/>
      <c r="AF42" s="188">
        <f t="shared" si="6"/>
        <v>0.4</v>
      </c>
      <c r="AG42" s="188">
        <f t="shared" si="4"/>
        <v>4.8000000000000007</v>
      </c>
      <c r="AH42" s="182">
        <v>35</v>
      </c>
    </row>
    <row r="43" spans="1:34" x14ac:dyDescent="0.25">
      <c r="A43" s="277">
        <v>36</v>
      </c>
      <c r="B43" s="186">
        <f>'Listado de Estudiantes'!G39</f>
        <v>0</v>
      </c>
      <c r="C43" s="278"/>
      <c r="D43" s="278"/>
      <c r="E43" s="278"/>
      <c r="F43" s="278"/>
      <c r="G43" s="278"/>
      <c r="H43" s="278"/>
      <c r="I43" s="278"/>
      <c r="J43" s="278"/>
      <c r="K43" s="278"/>
      <c r="L43" s="278"/>
      <c r="M43" s="278"/>
      <c r="N43" s="278"/>
      <c r="O43" s="277">
        <v>36</v>
      </c>
      <c r="Q43" s="277">
        <v>36</v>
      </c>
      <c r="R43" s="278"/>
      <c r="S43" s="278"/>
      <c r="T43" s="278"/>
      <c r="U43" s="278"/>
      <c r="V43" s="278">
        <v>5</v>
      </c>
      <c r="W43" s="278"/>
      <c r="X43" s="278"/>
      <c r="Y43" s="278"/>
      <c r="Z43" s="188">
        <f t="shared" si="0"/>
        <v>4</v>
      </c>
      <c r="AA43" s="280">
        <v>4.5</v>
      </c>
      <c r="AB43" s="280"/>
      <c r="AC43" s="188">
        <f t="shared" si="5"/>
        <v>0.45</v>
      </c>
      <c r="AD43" s="280">
        <v>4.5</v>
      </c>
      <c r="AE43" s="280"/>
      <c r="AF43" s="188">
        <f t="shared" si="6"/>
        <v>0.45</v>
      </c>
      <c r="AG43" s="188">
        <f t="shared" si="4"/>
        <v>4.9000000000000004</v>
      </c>
      <c r="AH43" s="277">
        <v>36</v>
      </c>
    </row>
    <row r="44" spans="1:34" x14ac:dyDescent="0.25">
      <c r="A44" s="277">
        <v>37</v>
      </c>
      <c r="B44" s="186">
        <f>'Listado de Estudiantes'!G40</f>
        <v>0</v>
      </c>
      <c r="C44" s="278"/>
      <c r="D44" s="278"/>
      <c r="E44" s="278"/>
      <c r="F44" s="278"/>
      <c r="G44" s="278"/>
      <c r="H44" s="278"/>
      <c r="I44" s="278"/>
      <c r="J44" s="278"/>
      <c r="K44" s="278"/>
      <c r="L44" s="278"/>
      <c r="M44" s="278"/>
      <c r="N44" s="278"/>
      <c r="O44" s="277">
        <v>37</v>
      </c>
      <c r="Q44" s="277">
        <v>37</v>
      </c>
      <c r="R44" s="278"/>
      <c r="S44" s="278"/>
      <c r="T44" s="278"/>
      <c r="U44" s="278"/>
      <c r="V44" s="278">
        <v>5</v>
      </c>
      <c r="W44" s="278"/>
      <c r="X44" s="278"/>
      <c r="Y44" s="278"/>
      <c r="Z44" s="188">
        <f t="shared" si="0"/>
        <v>4</v>
      </c>
      <c r="AA44" s="280">
        <v>4.5</v>
      </c>
      <c r="AB44" s="280"/>
      <c r="AC44" s="188">
        <f t="shared" si="5"/>
        <v>0.45</v>
      </c>
      <c r="AD44" s="280">
        <v>4.5</v>
      </c>
      <c r="AE44" s="280"/>
      <c r="AF44" s="188">
        <f t="shared" si="6"/>
        <v>0.45</v>
      </c>
      <c r="AG44" s="188">
        <f t="shared" si="4"/>
        <v>4.9000000000000004</v>
      </c>
      <c r="AH44" s="277">
        <v>37</v>
      </c>
    </row>
    <row r="45" spans="1:34" x14ac:dyDescent="0.25">
      <c r="A45" s="277">
        <v>38</v>
      </c>
      <c r="B45" s="186">
        <f>'Listado de Estudiantes'!G41</f>
        <v>0</v>
      </c>
      <c r="C45" s="278"/>
      <c r="D45" s="278"/>
      <c r="E45" s="278"/>
      <c r="F45" s="278"/>
      <c r="G45" s="278"/>
      <c r="H45" s="278"/>
      <c r="I45" s="278"/>
      <c r="J45" s="278"/>
      <c r="K45" s="278"/>
      <c r="L45" s="278"/>
      <c r="M45" s="278"/>
      <c r="N45" s="278"/>
      <c r="O45" s="277">
        <v>38</v>
      </c>
      <c r="Q45" s="277">
        <v>38</v>
      </c>
      <c r="R45" s="278"/>
      <c r="S45" s="278"/>
      <c r="T45" s="278"/>
      <c r="U45" s="278"/>
      <c r="V45" s="278"/>
      <c r="W45" s="278"/>
      <c r="X45" s="278"/>
      <c r="Y45" s="278"/>
      <c r="Z45" s="188" t="e">
        <f t="shared" si="0"/>
        <v>#DIV/0!</v>
      </c>
      <c r="AA45" s="280"/>
      <c r="AB45" s="280"/>
      <c r="AC45" s="188" t="e">
        <f t="shared" si="5"/>
        <v>#DIV/0!</v>
      </c>
      <c r="AD45" s="280"/>
      <c r="AE45" s="280"/>
      <c r="AF45" s="188" t="e">
        <f t="shared" si="6"/>
        <v>#DIV/0!</v>
      </c>
      <c r="AG45" s="188" t="s">
        <v>212</v>
      </c>
      <c r="AH45" s="277">
        <v>38</v>
      </c>
    </row>
    <row r="46" spans="1:34" x14ac:dyDescent="0.25">
      <c r="A46" s="277">
        <v>39</v>
      </c>
      <c r="B46" s="186">
        <f>'Listado de Estudiantes'!G42</f>
        <v>0</v>
      </c>
      <c r="C46" s="278"/>
      <c r="D46" s="278"/>
      <c r="E46" s="278"/>
      <c r="F46" s="278"/>
      <c r="G46" s="278"/>
      <c r="H46" s="278"/>
      <c r="I46" s="278"/>
      <c r="J46" s="278"/>
      <c r="K46" s="278"/>
      <c r="L46" s="278"/>
      <c r="M46" s="278"/>
      <c r="N46" s="278"/>
      <c r="O46" s="277">
        <v>39</v>
      </c>
      <c r="Q46" s="277">
        <v>39</v>
      </c>
      <c r="R46" s="278"/>
      <c r="S46" s="278"/>
      <c r="T46" s="278"/>
      <c r="U46" s="278"/>
      <c r="V46" s="278">
        <v>5</v>
      </c>
      <c r="W46" s="278"/>
      <c r="X46" s="278"/>
      <c r="Y46" s="278"/>
      <c r="Z46" s="188">
        <f t="shared" si="0"/>
        <v>4</v>
      </c>
      <c r="AA46" s="280">
        <v>5</v>
      </c>
      <c r="AB46" s="280"/>
      <c r="AC46" s="188">
        <f t="shared" si="5"/>
        <v>0.5</v>
      </c>
      <c r="AD46" s="280">
        <v>5</v>
      </c>
      <c r="AE46" s="280"/>
      <c r="AF46" s="188">
        <f t="shared" si="6"/>
        <v>0.5</v>
      </c>
      <c r="AG46" s="188">
        <f t="shared" si="4"/>
        <v>5</v>
      </c>
      <c r="AH46" s="277">
        <v>39</v>
      </c>
    </row>
    <row r="47" spans="1:34" x14ac:dyDescent="0.25">
      <c r="A47" s="277">
        <v>40</v>
      </c>
      <c r="B47" s="186">
        <f>'Listado de Estudiantes'!G43</f>
        <v>0</v>
      </c>
      <c r="C47" s="278"/>
      <c r="D47" s="278"/>
      <c r="E47" s="278"/>
      <c r="F47" s="278"/>
      <c r="G47" s="278"/>
      <c r="H47" s="278"/>
      <c r="I47" s="278"/>
      <c r="J47" s="278"/>
      <c r="K47" s="278"/>
      <c r="L47" s="278"/>
      <c r="M47" s="278"/>
      <c r="N47" s="278"/>
      <c r="O47" s="277">
        <v>40</v>
      </c>
      <c r="Q47" s="277">
        <v>40</v>
      </c>
      <c r="R47" s="278"/>
      <c r="S47" s="278"/>
      <c r="T47" s="278"/>
      <c r="U47" s="278"/>
      <c r="V47" s="278">
        <v>5</v>
      </c>
      <c r="W47" s="278"/>
      <c r="X47" s="278"/>
      <c r="Y47" s="278"/>
      <c r="Z47" s="188">
        <f t="shared" si="0"/>
        <v>4</v>
      </c>
      <c r="AA47" s="280">
        <v>2</v>
      </c>
      <c r="AB47" s="280"/>
      <c r="AC47" s="188">
        <f t="shared" si="5"/>
        <v>0.2</v>
      </c>
      <c r="AD47" s="280">
        <v>2</v>
      </c>
      <c r="AE47" s="280"/>
      <c r="AF47" s="188">
        <f t="shared" si="6"/>
        <v>0.2</v>
      </c>
      <c r="AG47" s="188">
        <f t="shared" si="4"/>
        <v>4.4000000000000004</v>
      </c>
      <c r="AH47" s="277">
        <v>40</v>
      </c>
    </row>
    <row r="48" spans="1:34" x14ac:dyDescent="0.25">
      <c r="A48" s="277">
        <v>41</v>
      </c>
      <c r="B48" s="186">
        <f>'Listado de Estudiantes'!G44</f>
        <v>0</v>
      </c>
      <c r="C48" s="278"/>
      <c r="D48" s="278"/>
      <c r="E48" s="278"/>
      <c r="F48" s="278"/>
      <c r="G48" s="278"/>
      <c r="H48" s="278"/>
      <c r="I48" s="278"/>
      <c r="J48" s="278"/>
      <c r="K48" s="278"/>
      <c r="L48" s="278"/>
      <c r="M48" s="278"/>
      <c r="N48" s="278"/>
      <c r="O48" s="277">
        <v>41</v>
      </c>
      <c r="Q48" s="277">
        <v>41</v>
      </c>
      <c r="R48" s="278"/>
      <c r="S48" s="278"/>
      <c r="T48" s="278"/>
      <c r="U48" s="278"/>
      <c r="V48" s="278">
        <v>5</v>
      </c>
      <c r="W48" s="278"/>
      <c r="X48" s="278"/>
      <c r="Y48" s="278"/>
      <c r="Z48" s="188">
        <f t="shared" si="0"/>
        <v>4</v>
      </c>
      <c r="AA48" s="280">
        <v>2</v>
      </c>
      <c r="AB48" s="280"/>
      <c r="AC48" s="188">
        <f t="shared" si="5"/>
        <v>0.2</v>
      </c>
      <c r="AD48" s="280">
        <v>2</v>
      </c>
      <c r="AE48" s="280"/>
      <c r="AF48" s="188">
        <f t="shared" si="6"/>
        <v>0.2</v>
      </c>
      <c r="AG48" s="188">
        <f t="shared" si="4"/>
        <v>4.4000000000000004</v>
      </c>
      <c r="AH48" s="277">
        <v>41</v>
      </c>
    </row>
    <row r="49" spans="1:34" x14ac:dyDescent="0.25">
      <c r="A49" s="277">
        <v>42</v>
      </c>
      <c r="B49" s="186">
        <f>'Listado de Estudiantes'!G45</f>
        <v>0</v>
      </c>
      <c r="C49" s="278"/>
      <c r="D49" s="278"/>
      <c r="E49" s="278"/>
      <c r="F49" s="278"/>
      <c r="G49" s="278"/>
      <c r="H49" s="278"/>
      <c r="I49" s="278"/>
      <c r="J49" s="278"/>
      <c r="K49" s="278"/>
      <c r="L49" s="278"/>
      <c r="M49" s="278"/>
      <c r="N49" s="278"/>
      <c r="O49" s="277">
        <v>42</v>
      </c>
      <c r="Q49" s="277">
        <v>42</v>
      </c>
      <c r="R49" s="278"/>
      <c r="S49" s="278"/>
      <c r="T49" s="278"/>
      <c r="U49" s="278"/>
      <c r="V49" s="278">
        <v>5</v>
      </c>
      <c r="W49" s="278"/>
      <c r="X49" s="278"/>
      <c r="Y49" s="278"/>
      <c r="Z49" s="188">
        <f t="shared" si="0"/>
        <v>4</v>
      </c>
      <c r="AA49" s="280">
        <v>4.5999999999999996</v>
      </c>
      <c r="AB49" s="280"/>
      <c r="AC49" s="188">
        <f t="shared" si="5"/>
        <v>0.45999999999999996</v>
      </c>
      <c r="AD49" s="280">
        <v>4.5999999999999996</v>
      </c>
      <c r="AE49" s="280"/>
      <c r="AF49" s="188">
        <f t="shared" si="6"/>
        <v>0.45999999999999996</v>
      </c>
      <c r="AG49" s="188">
        <f t="shared" si="4"/>
        <v>4.92</v>
      </c>
      <c r="AH49" s="277">
        <v>42</v>
      </c>
    </row>
    <row r="50" spans="1:34" x14ac:dyDescent="0.25">
      <c r="A50" s="277">
        <v>43</v>
      </c>
      <c r="B50" s="186">
        <f>'Listado de Estudiantes'!G46</f>
        <v>0</v>
      </c>
      <c r="C50" s="278"/>
      <c r="D50" s="278"/>
      <c r="E50" s="278"/>
      <c r="F50" s="278"/>
      <c r="G50" s="278"/>
      <c r="H50" s="278"/>
      <c r="I50" s="278"/>
      <c r="J50" s="278"/>
      <c r="K50" s="278"/>
      <c r="L50" s="278"/>
      <c r="M50" s="278"/>
      <c r="N50" s="278"/>
      <c r="O50" s="277">
        <v>43</v>
      </c>
      <c r="Q50" s="277">
        <v>43</v>
      </c>
      <c r="R50" s="278"/>
      <c r="S50" s="278"/>
      <c r="T50" s="278"/>
      <c r="U50" s="278"/>
      <c r="V50" s="278">
        <v>5</v>
      </c>
      <c r="W50" s="278"/>
      <c r="X50" s="278"/>
      <c r="Y50" s="278"/>
      <c r="Z50" s="188">
        <f t="shared" si="0"/>
        <v>4</v>
      </c>
      <c r="AA50" s="280">
        <v>2</v>
      </c>
      <c r="AB50" s="280"/>
      <c r="AC50" s="188">
        <f t="shared" si="5"/>
        <v>0.2</v>
      </c>
      <c r="AD50" s="280">
        <v>2</v>
      </c>
      <c r="AE50" s="280"/>
      <c r="AF50" s="188">
        <f t="shared" si="6"/>
        <v>0.2</v>
      </c>
      <c r="AG50" s="188">
        <f t="shared" si="4"/>
        <v>4.4000000000000004</v>
      </c>
      <c r="AH50" s="277">
        <v>43</v>
      </c>
    </row>
    <row r="51" spans="1:34" x14ac:dyDescent="0.25">
      <c r="A51" s="277">
        <v>44</v>
      </c>
      <c r="B51" s="186">
        <f>'Listado de Estudiantes'!G47</f>
        <v>0</v>
      </c>
      <c r="C51" s="278"/>
      <c r="D51" s="278"/>
      <c r="E51" s="278"/>
      <c r="F51" s="278"/>
      <c r="G51" s="278"/>
      <c r="H51" s="278"/>
      <c r="I51" s="278"/>
      <c r="J51" s="278"/>
      <c r="K51" s="278"/>
      <c r="L51" s="278"/>
      <c r="M51" s="278"/>
      <c r="N51" s="278"/>
      <c r="O51" s="277">
        <v>44</v>
      </c>
      <c r="Q51" s="277">
        <v>44</v>
      </c>
      <c r="R51" s="278"/>
      <c r="S51" s="278"/>
      <c r="T51" s="278"/>
      <c r="U51" s="278"/>
      <c r="V51" s="278">
        <v>5</v>
      </c>
      <c r="W51" s="278"/>
      <c r="X51" s="278"/>
      <c r="Y51" s="278"/>
      <c r="Z51" s="279">
        <f t="shared" si="0"/>
        <v>4</v>
      </c>
      <c r="AA51" s="280">
        <v>2</v>
      </c>
      <c r="AB51" s="280"/>
      <c r="AC51" s="279">
        <f t="shared" si="5"/>
        <v>0.2</v>
      </c>
      <c r="AD51" s="280">
        <v>2</v>
      </c>
      <c r="AE51" s="280"/>
      <c r="AF51" s="279">
        <f t="shared" si="6"/>
        <v>0.2</v>
      </c>
      <c r="AG51" s="279">
        <f t="shared" si="4"/>
        <v>4.4000000000000004</v>
      </c>
      <c r="AH51" s="277">
        <v>44</v>
      </c>
    </row>
    <row r="52" spans="1:34" x14ac:dyDescent="0.25">
      <c r="A52" s="277">
        <v>45</v>
      </c>
      <c r="B52" s="186">
        <f>'Listado de Estudiantes'!G48</f>
        <v>0</v>
      </c>
      <c r="C52" s="278"/>
      <c r="D52" s="278"/>
      <c r="E52" s="278"/>
      <c r="F52" s="278"/>
      <c r="G52" s="278"/>
      <c r="H52" s="278"/>
      <c r="I52" s="278"/>
      <c r="J52" s="278"/>
      <c r="K52" s="278"/>
      <c r="L52" s="278"/>
      <c r="M52" s="278"/>
      <c r="N52" s="278"/>
      <c r="O52" s="277">
        <v>45</v>
      </c>
      <c r="Q52" s="277">
        <v>45</v>
      </c>
      <c r="R52" s="278"/>
      <c r="S52" s="278"/>
      <c r="T52" s="278"/>
      <c r="U52" s="278"/>
      <c r="V52" s="278">
        <v>5</v>
      </c>
      <c r="W52" s="278"/>
      <c r="X52" s="278"/>
      <c r="Y52" s="278"/>
      <c r="Z52" s="279">
        <f t="shared" si="0"/>
        <v>4</v>
      </c>
      <c r="AA52" s="280">
        <v>2</v>
      </c>
      <c r="AB52" s="280"/>
      <c r="AC52" s="279">
        <f t="shared" si="5"/>
        <v>0.2</v>
      </c>
      <c r="AD52" s="280">
        <v>2</v>
      </c>
      <c r="AE52" s="280"/>
      <c r="AF52" s="279">
        <f t="shared" si="6"/>
        <v>0.2</v>
      </c>
      <c r="AG52" s="279">
        <f t="shared" si="4"/>
        <v>4.4000000000000004</v>
      </c>
      <c r="AH52" s="277">
        <v>45</v>
      </c>
    </row>
    <row r="53" spans="1:34" x14ac:dyDescent="0.25">
      <c r="A53" s="182">
        <v>46</v>
      </c>
      <c r="B53" s="186">
        <f>'Listado de Estudiantes'!G49</f>
        <v>0</v>
      </c>
      <c r="C53" s="185"/>
      <c r="D53" s="185"/>
      <c r="E53" s="185"/>
      <c r="F53" s="185"/>
      <c r="G53" s="185"/>
      <c r="H53" s="185"/>
      <c r="I53" s="185"/>
      <c r="J53" s="185"/>
      <c r="K53" s="185"/>
      <c r="L53" s="185"/>
      <c r="M53" s="185"/>
      <c r="N53" s="185"/>
      <c r="O53" s="182">
        <v>46</v>
      </c>
      <c r="Q53" s="182">
        <v>46</v>
      </c>
      <c r="R53" s="185"/>
      <c r="S53" s="185"/>
      <c r="T53" s="185"/>
      <c r="U53" s="185"/>
      <c r="V53" s="185"/>
      <c r="W53" s="185"/>
      <c r="X53" s="185"/>
      <c r="Y53" s="185"/>
      <c r="Z53" s="188"/>
      <c r="AA53" s="183"/>
      <c r="AB53" s="183"/>
      <c r="AC53" s="188"/>
      <c r="AD53" s="183"/>
      <c r="AE53" s="183"/>
      <c r="AF53" s="188"/>
      <c r="AG53" s="188" t="s">
        <v>212</v>
      </c>
      <c r="AH53" s="182">
        <v>46</v>
      </c>
    </row>
    <row r="54" spans="1:34" ht="16.5" customHeight="1" x14ac:dyDescent="0.25">
      <c r="A54" s="419"/>
      <c r="B54" s="419" t="s">
        <v>13</v>
      </c>
      <c r="C54" s="423" t="s">
        <v>807</v>
      </c>
      <c r="D54" s="423" t="s">
        <v>815</v>
      </c>
      <c r="E54" s="423"/>
      <c r="F54" s="424"/>
      <c r="G54" s="433"/>
      <c r="H54" s="433" t="s">
        <v>785</v>
      </c>
      <c r="I54" s="433" t="s">
        <v>735</v>
      </c>
      <c r="J54" s="433" t="s">
        <v>808</v>
      </c>
      <c r="K54" s="423"/>
      <c r="L54" s="423"/>
      <c r="M54" s="423"/>
      <c r="N54" s="423"/>
      <c r="O54" s="419"/>
      <c r="Q54" s="417"/>
      <c r="R54" s="434"/>
      <c r="S54" s="417"/>
      <c r="T54" s="417"/>
      <c r="U54" s="417"/>
      <c r="V54" s="417"/>
      <c r="W54" s="417"/>
      <c r="X54" s="417"/>
      <c r="Y54" s="417"/>
      <c r="Z54" s="417"/>
      <c r="AA54" s="417"/>
      <c r="AB54" s="417"/>
      <c r="AC54" s="417"/>
      <c r="AD54" s="417"/>
      <c r="AE54" s="417"/>
      <c r="AF54" s="417"/>
      <c r="AG54" s="417"/>
      <c r="AH54" s="417"/>
    </row>
    <row r="55" spans="1:34" x14ac:dyDescent="0.25">
      <c r="A55" s="419"/>
      <c r="B55" s="419"/>
      <c r="C55" s="423"/>
      <c r="D55" s="423"/>
      <c r="E55" s="423"/>
      <c r="F55" s="424"/>
      <c r="G55" s="433"/>
      <c r="H55" s="433"/>
      <c r="I55" s="433"/>
      <c r="J55" s="433"/>
      <c r="K55" s="423"/>
      <c r="L55" s="423"/>
      <c r="M55" s="423"/>
      <c r="N55" s="423"/>
      <c r="O55" s="419"/>
      <c r="Q55" s="417"/>
      <c r="R55" s="435"/>
      <c r="S55" s="417"/>
      <c r="T55" s="417"/>
      <c r="U55" s="417"/>
      <c r="V55" s="417"/>
      <c r="W55" s="417"/>
      <c r="X55" s="417"/>
      <c r="Y55" s="417"/>
      <c r="Z55" s="417"/>
      <c r="AA55" s="417"/>
      <c r="AB55" s="417"/>
      <c r="AC55" s="417"/>
      <c r="AD55" s="417"/>
      <c r="AE55" s="417"/>
      <c r="AF55" s="417"/>
      <c r="AG55" s="417"/>
      <c r="AH55" s="417"/>
    </row>
    <row r="56" spans="1:34" x14ac:dyDescent="0.25">
      <c r="A56" s="419"/>
      <c r="B56" s="419"/>
      <c r="C56" s="423"/>
      <c r="D56" s="423"/>
      <c r="E56" s="423"/>
      <c r="F56" s="424"/>
      <c r="G56" s="433"/>
      <c r="H56" s="433"/>
      <c r="I56" s="433"/>
      <c r="J56" s="433"/>
      <c r="K56" s="423"/>
      <c r="L56" s="423"/>
      <c r="M56" s="423"/>
      <c r="N56" s="423"/>
      <c r="O56" s="419"/>
      <c r="Q56" s="417"/>
      <c r="R56" s="435"/>
      <c r="S56" s="417"/>
      <c r="T56" s="417"/>
      <c r="U56" s="417"/>
      <c r="V56" s="417"/>
      <c r="W56" s="417"/>
      <c r="X56" s="417"/>
      <c r="Y56" s="417"/>
      <c r="Z56" s="417"/>
      <c r="AA56" s="417"/>
      <c r="AB56" s="417"/>
      <c r="AC56" s="417"/>
      <c r="AD56" s="417"/>
      <c r="AE56" s="417"/>
      <c r="AF56" s="417"/>
      <c r="AG56" s="417"/>
      <c r="AH56" s="417"/>
    </row>
    <row r="57" spans="1:34" ht="25.5" customHeight="1" x14ac:dyDescent="0.25">
      <c r="A57" s="419"/>
      <c r="B57" s="419"/>
      <c r="C57" s="423"/>
      <c r="D57" s="423"/>
      <c r="E57" s="423"/>
      <c r="F57" s="424"/>
      <c r="G57" s="433"/>
      <c r="H57" s="433"/>
      <c r="I57" s="433"/>
      <c r="J57" s="433"/>
      <c r="K57" s="423"/>
      <c r="L57" s="423"/>
      <c r="M57" s="423"/>
      <c r="N57" s="423"/>
      <c r="O57" s="419"/>
      <c r="Q57" s="417"/>
      <c r="R57" s="435"/>
      <c r="S57" s="417"/>
      <c r="T57" s="417"/>
      <c r="U57" s="417"/>
      <c r="V57" s="417"/>
      <c r="W57" s="417"/>
      <c r="X57" s="417"/>
      <c r="Y57" s="417"/>
      <c r="Z57" s="417"/>
      <c r="AA57" s="417"/>
      <c r="AB57" s="417"/>
      <c r="AC57" s="417"/>
      <c r="AD57" s="417"/>
      <c r="AE57" s="417"/>
      <c r="AF57" s="417"/>
      <c r="AG57" s="417"/>
      <c r="AH57" s="417"/>
    </row>
    <row r="58" spans="1:34" ht="42" customHeight="1" x14ac:dyDescent="0.25">
      <c r="A58" s="419"/>
      <c r="B58" s="419"/>
      <c r="C58" s="423"/>
      <c r="D58" s="423"/>
      <c r="E58" s="423"/>
      <c r="F58" s="424"/>
      <c r="G58" s="433"/>
      <c r="H58" s="433"/>
      <c r="I58" s="433"/>
      <c r="J58" s="433"/>
      <c r="K58" s="423"/>
      <c r="L58" s="423"/>
      <c r="M58" s="423"/>
      <c r="N58" s="423"/>
      <c r="O58" s="419"/>
      <c r="Q58" s="417"/>
      <c r="R58" s="435"/>
      <c r="S58" s="417"/>
      <c r="T58" s="417"/>
      <c r="U58" s="417"/>
      <c r="V58" s="417"/>
      <c r="W58" s="417"/>
      <c r="X58" s="417"/>
      <c r="Y58" s="417"/>
      <c r="Z58" s="417"/>
      <c r="AA58" s="417"/>
      <c r="AB58" s="417"/>
      <c r="AC58" s="417"/>
      <c r="AD58" s="417"/>
      <c r="AE58" s="417"/>
      <c r="AF58" s="417"/>
      <c r="AG58" s="417"/>
      <c r="AH58" s="417"/>
    </row>
    <row r="59" spans="1:34" x14ac:dyDescent="0.25">
      <c r="A59" s="153"/>
      <c r="B59" s="153"/>
      <c r="C59" s="153"/>
      <c r="D59" s="153"/>
      <c r="E59" s="153"/>
      <c r="F59" s="153"/>
      <c r="G59" s="153"/>
      <c r="H59" s="153"/>
      <c r="I59" s="153"/>
      <c r="J59" s="153"/>
      <c r="K59" s="153"/>
      <c r="L59" s="153"/>
      <c r="M59" s="153"/>
      <c r="N59" s="153"/>
      <c r="O59" s="153"/>
    </row>
    <row r="60" spans="1:34" ht="15.75" x14ac:dyDescent="0.25">
      <c r="A60" s="154"/>
      <c r="B60" s="151" t="s">
        <v>864</v>
      </c>
    </row>
    <row r="61" spans="1:34" x14ac:dyDescent="0.25">
      <c r="B61" s="380" t="s">
        <v>865</v>
      </c>
      <c r="J61" s="151" t="s">
        <v>836</v>
      </c>
    </row>
    <row r="62" spans="1:34" x14ac:dyDescent="0.25">
      <c r="B62" s="380" t="s">
        <v>866</v>
      </c>
      <c r="J62" s="151" t="s">
        <v>836</v>
      </c>
    </row>
  </sheetData>
  <mergeCells count="54">
    <mergeCell ref="AH54:AH58"/>
    <mergeCell ref="W54:W58"/>
    <mergeCell ref="X54:X58"/>
    <mergeCell ref="Y54:Y58"/>
    <mergeCell ref="Z54:Z58"/>
    <mergeCell ref="AA54:AA58"/>
    <mergeCell ref="AB54:AB58"/>
    <mergeCell ref="AC54:AC58"/>
    <mergeCell ref="AD54:AD58"/>
    <mergeCell ref="AE54:AE58"/>
    <mergeCell ref="AF54:AF58"/>
    <mergeCell ref="AG54:AG58"/>
    <mergeCell ref="L5:N7"/>
    <mergeCell ref="V54:V58"/>
    <mergeCell ref="J54:J58"/>
    <mergeCell ref="K54:K58"/>
    <mergeCell ref="L54:L58"/>
    <mergeCell ref="M54:M58"/>
    <mergeCell ref="N54:N58"/>
    <mergeCell ref="O54:O58"/>
    <mergeCell ref="Q54:Q58"/>
    <mergeCell ref="R54:R58"/>
    <mergeCell ref="S54:S58"/>
    <mergeCell ref="T54:T58"/>
    <mergeCell ref="U54:U58"/>
    <mergeCell ref="F54:F58"/>
    <mergeCell ref="G54:G58"/>
    <mergeCell ref="H54:H58"/>
    <mergeCell ref="I54:I58"/>
    <mergeCell ref="A5:A7"/>
    <mergeCell ref="B5:B7"/>
    <mergeCell ref="C5:G7"/>
    <mergeCell ref="H5:K7"/>
    <mergeCell ref="A54:A58"/>
    <mergeCell ref="B54:B58"/>
    <mergeCell ref="C54:C58"/>
    <mergeCell ref="D54:D58"/>
    <mergeCell ref="E54:E58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8:B53">
    <cfRule type="cellIs" dxfId="409" priority="1" operator="equal">
      <formula>0</formula>
    </cfRule>
  </conditionalFormatting>
  <conditionalFormatting sqref="C3:G3 N3:O3">
    <cfRule type="cellIs" dxfId="408" priority="2" operator="equal">
      <formula>0</formula>
    </cfRule>
  </conditionalFormatting>
  <conditionalFormatting sqref="Z8:Z53">
    <cfRule type="containsErrors" dxfId="407" priority="4">
      <formula>ISERROR(Z8)</formula>
    </cfRule>
  </conditionalFormatting>
  <conditionalFormatting sqref="AC8:AC53 AF8:AG53">
    <cfRule type="containsErrors" dxfId="406" priority="3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142"/>
  <sheetViews>
    <sheetView topLeftCell="A30" zoomScale="96" zoomScaleNormal="96" workbookViewId="0">
      <selection activeCell="L39" sqref="L39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405" t="s">
        <v>5</v>
      </c>
      <c r="B1" s="405"/>
      <c r="C1" s="405"/>
      <c r="D1" s="405"/>
      <c r="E1" s="405"/>
      <c r="F1" s="405"/>
      <c r="G1" s="405"/>
      <c r="H1" s="405"/>
      <c r="I1" s="405"/>
      <c r="J1" s="405"/>
      <c r="K1" s="405"/>
      <c r="L1" s="405"/>
      <c r="M1" s="405"/>
      <c r="N1" s="405"/>
      <c r="O1" s="405"/>
      <c r="P1" s="405"/>
      <c r="Q1" s="405"/>
      <c r="R1" s="405"/>
      <c r="S1" s="405"/>
      <c r="T1" s="405"/>
      <c r="V1" s="386" t="s">
        <v>5</v>
      </c>
      <c r="W1" s="386"/>
      <c r="X1" s="386"/>
      <c r="Y1" s="386"/>
      <c r="Z1" s="386"/>
      <c r="AA1" s="386"/>
      <c r="AB1" s="386"/>
      <c r="AC1" s="386"/>
      <c r="AD1" s="386"/>
      <c r="AE1" s="386"/>
      <c r="AF1" s="386"/>
      <c r="AG1" s="386"/>
      <c r="AH1" s="386"/>
      <c r="AI1" s="386"/>
      <c r="AJ1" s="386"/>
      <c r="AK1" s="386"/>
      <c r="AL1" s="386"/>
      <c r="AM1" s="386"/>
      <c r="AN1" s="386"/>
      <c r="AO1" s="386"/>
      <c r="AP1" s="386"/>
      <c r="AQ1" s="386"/>
      <c r="AR1" s="386"/>
    </row>
    <row r="2" spans="1:44" x14ac:dyDescent="0.25">
      <c r="A2" s="404" t="s">
        <v>0</v>
      </c>
      <c r="B2" s="404"/>
      <c r="C2" s="415" t="s">
        <v>550</v>
      </c>
      <c r="D2" s="415"/>
      <c r="E2" s="415"/>
      <c r="F2" s="415"/>
      <c r="G2" s="415"/>
      <c r="H2" s="404" t="s">
        <v>1</v>
      </c>
      <c r="I2" s="404"/>
      <c r="J2" s="404"/>
      <c r="K2" s="404"/>
      <c r="L2" s="404"/>
      <c r="M2" s="404"/>
      <c r="N2" s="404"/>
      <c r="O2" s="404"/>
      <c r="P2" s="404"/>
      <c r="Q2" s="407" t="s">
        <v>549</v>
      </c>
      <c r="R2" s="407"/>
      <c r="S2" s="407"/>
      <c r="T2" s="408"/>
      <c r="V2" s="390" t="s">
        <v>3</v>
      </c>
      <c r="W2" s="390" t="s">
        <v>4</v>
      </c>
      <c r="X2" s="390"/>
      <c r="Y2" s="390"/>
      <c r="Z2" s="390"/>
      <c r="AA2" s="390"/>
      <c r="AB2" s="390"/>
      <c r="AC2" s="390"/>
      <c r="AD2" s="390"/>
      <c r="AE2" s="390"/>
      <c r="AF2" s="390"/>
      <c r="AG2" s="390"/>
      <c r="AH2" s="390"/>
      <c r="AI2" s="390"/>
      <c r="AJ2" s="390"/>
      <c r="AK2" s="390"/>
      <c r="AL2" s="390"/>
      <c r="AM2" s="390"/>
      <c r="AN2" s="390"/>
      <c r="AO2" s="390"/>
      <c r="AP2" s="400" t="s">
        <v>6</v>
      </c>
      <c r="AQ2" s="400" t="s">
        <v>7</v>
      </c>
      <c r="AR2" s="390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90"/>
      <c r="W3" s="390"/>
      <c r="X3" s="390"/>
      <c r="Y3" s="390"/>
      <c r="Z3" s="390"/>
      <c r="AA3" s="390"/>
      <c r="AB3" s="390"/>
      <c r="AC3" s="390"/>
      <c r="AD3" s="390"/>
      <c r="AE3" s="390"/>
      <c r="AF3" s="390"/>
      <c r="AG3" s="390"/>
      <c r="AH3" s="390"/>
      <c r="AI3" s="390"/>
      <c r="AJ3" s="390"/>
      <c r="AK3" s="390"/>
      <c r="AL3" s="390"/>
      <c r="AM3" s="390"/>
      <c r="AN3" s="390"/>
      <c r="AO3" s="390"/>
      <c r="AP3" s="400"/>
      <c r="AQ3" s="400"/>
      <c r="AR3" s="390"/>
    </row>
    <row r="4" spans="1:44" ht="15" customHeight="1" x14ac:dyDescent="0.25">
      <c r="A4" s="3" t="s">
        <v>3</v>
      </c>
      <c r="B4" s="3" t="s">
        <v>2</v>
      </c>
      <c r="C4" s="404" t="s">
        <v>4</v>
      </c>
      <c r="D4" s="404"/>
      <c r="E4" s="404"/>
      <c r="F4" s="404"/>
      <c r="G4" s="404"/>
      <c r="H4" s="404"/>
      <c r="I4" s="404"/>
      <c r="J4" s="404"/>
      <c r="K4" s="404"/>
      <c r="L4" s="404"/>
      <c r="M4" s="404"/>
      <c r="N4" s="404"/>
      <c r="O4" s="404"/>
      <c r="P4" s="404"/>
      <c r="Q4" s="404"/>
      <c r="R4" s="404"/>
      <c r="S4" s="404"/>
      <c r="T4" s="3" t="s">
        <v>3</v>
      </c>
      <c r="V4" s="390"/>
      <c r="W4" s="390"/>
      <c r="X4" s="390"/>
      <c r="Y4" s="390"/>
      <c r="Z4" s="390"/>
      <c r="AA4" s="390"/>
      <c r="AB4" s="390"/>
      <c r="AC4" s="390"/>
      <c r="AD4" s="390"/>
      <c r="AE4" s="390"/>
      <c r="AF4" s="390"/>
      <c r="AG4" s="390"/>
      <c r="AH4" s="390"/>
      <c r="AI4" s="390"/>
      <c r="AJ4" s="390"/>
      <c r="AK4" s="390"/>
      <c r="AL4" s="390"/>
      <c r="AM4" s="390"/>
      <c r="AN4" s="390"/>
      <c r="AO4" s="390"/>
      <c r="AP4" s="400"/>
      <c r="AQ4" s="400"/>
      <c r="AR4" s="390"/>
    </row>
    <row r="5" spans="1:44" x14ac:dyDescent="0.25">
      <c r="A5" s="8">
        <v>1</v>
      </c>
      <c r="B5" s="30" t="str">
        <f>'Listado de Estudiantes'!L4</f>
        <v>ABREGO, ITZELDA</v>
      </c>
      <c r="C5" s="156" t="s">
        <v>684</v>
      </c>
      <c r="D5" s="156" t="s">
        <v>684</v>
      </c>
      <c r="E5" s="156" t="s">
        <v>684</v>
      </c>
      <c r="F5" s="5" t="s">
        <v>684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30" t="str">
        <f>'Listado de Estudiantes'!L5</f>
        <v>ABREGO, JULIA</v>
      </c>
      <c r="C6" s="156" t="s">
        <v>685</v>
      </c>
      <c r="D6" s="156" t="s">
        <v>685</v>
      </c>
      <c r="E6" s="156" t="s">
        <v>89</v>
      </c>
      <c r="F6" s="5" t="s">
        <v>89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0</v>
      </c>
      <c r="AR6" s="8">
        <v>2</v>
      </c>
    </row>
    <row r="7" spans="1:44" x14ac:dyDescent="0.25">
      <c r="A7" s="8">
        <v>3</v>
      </c>
      <c r="B7" s="30" t="str">
        <f>'Listado de Estudiantes'!L6</f>
        <v>ABREGO, KEVIN</v>
      </c>
      <c r="C7" s="156" t="s">
        <v>684</v>
      </c>
      <c r="D7" s="156" t="s">
        <v>684</v>
      </c>
      <c r="E7" s="156" t="s">
        <v>684</v>
      </c>
      <c r="F7" s="5" t="s">
        <v>685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8">
        <v>4</v>
      </c>
      <c r="B8" s="30" t="str">
        <f>'Listado de Estudiantes'!L7</f>
        <v>ABREGO, REINALDO</v>
      </c>
      <c r="C8" s="156" t="s">
        <v>684</v>
      </c>
      <c r="D8" s="156" t="s">
        <v>685</v>
      </c>
      <c r="E8" s="156" t="s">
        <v>684</v>
      </c>
      <c r="F8" s="5" t="s">
        <v>26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1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30" t="str">
        <f>'Listado de Estudiantes'!L8</f>
        <v>ABREGO, ROMEL</v>
      </c>
      <c r="C9" s="156" t="s">
        <v>684</v>
      </c>
      <c r="D9" s="156" t="s">
        <v>684</v>
      </c>
      <c r="E9" s="156" t="s">
        <v>684</v>
      </c>
      <c r="F9" s="5" t="s">
        <v>684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8">
        <v>6</v>
      </c>
      <c r="B10" s="30" t="str">
        <f>'Listado de Estudiantes'!L9</f>
        <v>ABREGO, YOLANDA</v>
      </c>
      <c r="C10" s="156" t="s">
        <v>684</v>
      </c>
      <c r="D10" s="156" t="s">
        <v>684</v>
      </c>
      <c r="E10" s="156" t="s">
        <v>684</v>
      </c>
      <c r="F10" s="5" t="s">
        <v>685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30" t="str">
        <f>'Listado de Estudiantes'!L10</f>
        <v>BONILLA, MILCA</v>
      </c>
      <c r="C11" s="156" t="s">
        <v>684</v>
      </c>
      <c r="D11" s="156" t="s">
        <v>788</v>
      </c>
      <c r="E11" s="156" t="s">
        <v>788</v>
      </c>
      <c r="F11" s="5" t="s">
        <v>788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30" t="str">
        <f>'Listado de Estudiantes'!L11</f>
        <v>CASTILO, ESTEBAN</v>
      </c>
      <c r="C12" s="156" t="s">
        <v>684</v>
      </c>
      <c r="D12" s="156" t="s">
        <v>684</v>
      </c>
      <c r="E12" s="156" t="s">
        <v>684</v>
      </c>
      <c r="F12" s="5" t="s">
        <v>685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30" t="str">
        <f>'Listado de Estudiantes'!L12</f>
        <v>CASTILO, LAURENCIO</v>
      </c>
      <c r="C13" s="156" t="s">
        <v>685</v>
      </c>
      <c r="D13" s="156" t="s">
        <v>685</v>
      </c>
      <c r="E13" s="156" t="s">
        <v>685</v>
      </c>
      <c r="F13" s="5" t="s">
        <v>685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30" t="str">
        <f>'Listado de Estudiantes'!L13</f>
        <v>CRUZ, CELINDA</v>
      </c>
      <c r="C14" s="156" t="s">
        <v>685</v>
      </c>
      <c r="D14" s="156" t="s">
        <v>684</v>
      </c>
      <c r="E14" s="156" t="s">
        <v>684</v>
      </c>
      <c r="F14" s="5" t="s">
        <v>685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30" t="str">
        <f>'Listado de Estudiantes'!L14</f>
        <v>GARAY, ABIEL</v>
      </c>
      <c r="C15" s="156" t="s">
        <v>684</v>
      </c>
      <c r="D15" s="156" t="s">
        <v>684</v>
      </c>
      <c r="E15" s="156" t="s">
        <v>684</v>
      </c>
      <c r="F15" s="5" t="s">
        <v>685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30" t="str">
        <f>'Listado de Estudiantes'!L15</f>
        <v>GARAY, ALONSO</v>
      </c>
      <c r="C16" s="156" t="s">
        <v>685</v>
      </c>
      <c r="D16" s="156" t="s">
        <v>685</v>
      </c>
      <c r="E16" s="156" t="s">
        <v>685</v>
      </c>
      <c r="F16" s="5" t="s">
        <v>685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30" t="str">
        <f>'Listado de Estudiantes'!L16</f>
        <v>GUERRA, OMAR</v>
      </c>
      <c r="C17" s="156" t="s">
        <v>684</v>
      </c>
      <c r="D17" s="156" t="s">
        <v>684</v>
      </c>
      <c r="E17" s="156" t="s">
        <v>684</v>
      </c>
      <c r="F17" s="5" t="s">
        <v>26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1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30" t="str">
        <f>'Listado de Estudiantes'!L17</f>
        <v>GUERRA, VICTOR</v>
      </c>
      <c r="C18" s="156" t="s">
        <v>685</v>
      </c>
      <c r="D18" s="156" t="s">
        <v>685</v>
      </c>
      <c r="E18" s="156" t="s">
        <v>685</v>
      </c>
      <c r="F18" s="5" t="s">
        <v>685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30" t="str">
        <f>'Listado de Estudiantes'!L18</f>
        <v>HARDY, FREDERICK</v>
      </c>
      <c r="C19" s="156" t="s">
        <v>685</v>
      </c>
      <c r="D19" s="156" t="s">
        <v>685</v>
      </c>
      <c r="E19" s="156" t="s">
        <v>685</v>
      </c>
      <c r="F19" s="5" t="s">
        <v>685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8">
        <v>16</v>
      </c>
      <c r="B20" s="30" t="str">
        <f>'Listado de Estudiantes'!L19</f>
        <v>LOPEZ, ARGELIO</v>
      </c>
      <c r="C20" s="156" t="s">
        <v>684</v>
      </c>
      <c r="D20" s="156" t="s">
        <v>684</v>
      </c>
      <c r="E20" s="156" t="s">
        <v>685</v>
      </c>
      <c r="F20" s="5" t="s">
        <v>685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30" t="str">
        <f>'Listado de Estudiantes'!L20</f>
        <v>MOJICA, MANUELA</v>
      </c>
      <c r="C21" s="156" t="s">
        <v>685</v>
      </c>
      <c r="D21" s="156" t="s">
        <v>685</v>
      </c>
      <c r="E21" s="156" t="s">
        <v>685</v>
      </c>
      <c r="F21" s="5" t="s">
        <v>89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30" t="str">
        <f>'Listado de Estudiantes'!L21</f>
        <v>PALACIO, BERNARDINO</v>
      </c>
      <c r="C22" s="156" t="s">
        <v>685</v>
      </c>
      <c r="D22" s="156" t="s">
        <v>685</v>
      </c>
      <c r="E22" s="156" t="s">
        <v>685</v>
      </c>
      <c r="F22" s="5" t="s">
        <v>685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30" t="str">
        <f>'Listado de Estudiantes'!L22</f>
        <v>PALACIO, DINORA</v>
      </c>
      <c r="C23" s="156" t="s">
        <v>685</v>
      </c>
      <c r="D23" s="156" t="s">
        <v>685</v>
      </c>
      <c r="E23" s="156" t="s">
        <v>685</v>
      </c>
      <c r="F23" s="5" t="s">
        <v>685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30" t="str">
        <f>'Listado de Estudiantes'!L23</f>
        <v>PALACIO, ELEUTERIO</v>
      </c>
      <c r="C24" s="156" t="s">
        <v>685</v>
      </c>
      <c r="D24" s="156" t="s">
        <v>685</v>
      </c>
      <c r="E24" s="156" t="s">
        <v>685</v>
      </c>
      <c r="F24" s="5" t="s">
        <v>685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 t="s">
        <v>685</v>
      </c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30" t="str">
        <f>'Listado de Estudiantes'!L24</f>
        <v>PALACIO, KEYLOR</v>
      </c>
      <c r="C25" s="156" t="s">
        <v>684</v>
      </c>
      <c r="D25" s="156" t="s">
        <v>684</v>
      </c>
      <c r="E25" s="156" t="s">
        <v>684</v>
      </c>
      <c r="F25" s="5" t="s">
        <v>684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30" t="str">
        <f>'Listado de Estudiantes'!L25</f>
        <v>PALACIO, VIELKA</v>
      </c>
      <c r="C26" s="156" t="s">
        <v>685</v>
      </c>
      <c r="D26" s="156" t="s">
        <v>684</v>
      </c>
      <c r="E26" s="156" t="s">
        <v>685</v>
      </c>
      <c r="F26" s="5" t="s">
        <v>684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30" t="str">
        <f>'Listado de Estudiantes'!L26</f>
        <v>PINEDA, KELVIN</v>
      </c>
      <c r="C27" s="156" t="s">
        <v>685</v>
      </c>
      <c r="D27" s="156" t="s">
        <v>684</v>
      </c>
      <c r="E27" s="156" t="s">
        <v>685</v>
      </c>
      <c r="F27" s="5" t="s">
        <v>685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30" t="str">
        <f>'Listado de Estudiantes'!L27</f>
        <v>PINEDA, YESENIA</v>
      </c>
      <c r="C28" s="156" t="s">
        <v>685</v>
      </c>
      <c r="D28" s="156" t="s">
        <v>685</v>
      </c>
      <c r="E28" s="156" t="s">
        <v>685</v>
      </c>
      <c r="F28" s="5" t="s">
        <v>685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30" t="str">
        <f>'Listado de Estudiantes'!L28</f>
        <v>PINZON, CARLO</v>
      </c>
      <c r="C29" s="156" t="s">
        <v>685</v>
      </c>
      <c r="D29" s="156" t="s">
        <v>685</v>
      </c>
      <c r="E29" s="156" t="s">
        <v>685</v>
      </c>
      <c r="F29" s="5" t="s">
        <v>685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30" t="str">
        <f>'Listado de Estudiantes'!L29</f>
        <v>QUINTERO, MADELIN</v>
      </c>
      <c r="C30" s="156" t="s">
        <v>684</v>
      </c>
      <c r="D30" s="156" t="s">
        <v>684</v>
      </c>
      <c r="E30" s="156" t="s">
        <v>684</v>
      </c>
      <c r="F30" s="5" t="s">
        <v>685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8">
        <v>27</v>
      </c>
      <c r="B31" s="30" t="str">
        <f>'Listado de Estudiantes'!L30</f>
        <v>SALINA, MARILIN</v>
      </c>
      <c r="C31" s="156" t="s">
        <v>684</v>
      </c>
      <c r="D31" s="156" t="s">
        <v>684</v>
      </c>
      <c r="E31" s="156" t="s">
        <v>684</v>
      </c>
      <c r="F31" s="5" t="s">
        <v>684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30" t="str">
        <f>'Listado de Estudiantes'!L31</f>
        <v>SANTOS, DARWIN</v>
      </c>
      <c r="C32" s="156" t="s">
        <v>685</v>
      </c>
      <c r="D32" s="156" t="s">
        <v>685</v>
      </c>
      <c r="E32" s="156" t="s">
        <v>685</v>
      </c>
      <c r="F32" s="5" t="s">
        <v>684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30" t="str">
        <f>'Listado de Estudiantes'!L32</f>
        <v>SERRANO, JUAN</v>
      </c>
      <c r="C33" s="156" t="s">
        <v>684</v>
      </c>
      <c r="D33" s="156" t="s">
        <v>685</v>
      </c>
      <c r="E33" s="156" t="s">
        <v>685</v>
      </c>
      <c r="F33" s="5" t="s">
        <v>685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30" t="str">
        <f>'Listado de Estudiantes'!L33</f>
        <v>SMITH, BETZAIDA</v>
      </c>
      <c r="C34" s="156" t="s">
        <v>685</v>
      </c>
      <c r="D34" s="156" t="s">
        <v>685</v>
      </c>
      <c r="E34" s="156" t="s">
        <v>685</v>
      </c>
      <c r="F34" s="5" t="s">
        <v>685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30" t="str">
        <f>'Listado de Estudiantes'!L34</f>
        <v>TIRONCHI, MILEIKA</v>
      </c>
      <c r="C35" s="156" t="s">
        <v>685</v>
      </c>
      <c r="D35" s="156" t="s">
        <v>685</v>
      </c>
      <c r="E35" s="156" t="s">
        <v>685</v>
      </c>
      <c r="F35" s="5" t="s">
        <v>685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30" t="str">
        <f>'Listado de Estudiantes'!L35</f>
        <v>TRONCOSO, JESUS</v>
      </c>
      <c r="C36" s="156" t="s">
        <v>685</v>
      </c>
      <c r="D36" s="156" t="s">
        <v>89</v>
      </c>
      <c r="E36" s="156" t="s">
        <v>685</v>
      </c>
      <c r="F36" s="5" t="s">
        <v>685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30" t="str">
        <f>'Listado de Estudiantes'!L36</f>
        <v>VALDEZ, VIELKA</v>
      </c>
      <c r="C37" s="156" t="s">
        <v>684</v>
      </c>
      <c r="D37" s="156" t="s">
        <v>684</v>
      </c>
      <c r="E37" s="156" t="s">
        <v>685</v>
      </c>
      <c r="F37" s="5" t="s">
        <v>684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30" t="str">
        <f>'Listado de Estudiantes'!L37</f>
        <v>WILLIAMS, BETZAIDA</v>
      </c>
      <c r="C38" s="156" t="s">
        <v>685</v>
      </c>
      <c r="D38" s="156" t="s">
        <v>685</v>
      </c>
      <c r="E38" s="156" t="s">
        <v>685</v>
      </c>
      <c r="F38" s="5" t="s">
        <v>685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30">
        <f>'Listado de Estudiantes'!L38</f>
        <v>0</v>
      </c>
      <c r="C39" s="156"/>
      <c r="D39" s="156"/>
      <c r="E39" s="15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8">
        <v>36</v>
      </c>
      <c r="B40" s="30">
        <f>'Listado de Estudiantes'!L39</f>
        <v>0</v>
      </c>
      <c r="C40" s="156"/>
      <c r="D40" s="156"/>
      <c r="E40" s="167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0"/>
      <c r="S40" s="161"/>
      <c r="T40" s="162"/>
      <c r="V40" s="163"/>
      <c r="W40" s="160"/>
      <c r="X40" s="160"/>
      <c r="Y40" s="160"/>
      <c r="Z40" s="160"/>
      <c r="AA40" s="160"/>
      <c r="AB40" s="160"/>
      <c r="AC40" s="160"/>
      <c r="AD40" s="160"/>
      <c r="AE40" s="160"/>
      <c r="AF40" s="160"/>
      <c r="AG40" s="160"/>
      <c r="AH40" s="160"/>
      <c r="AI40" s="160"/>
      <c r="AJ40" s="160"/>
      <c r="AK40" s="160"/>
      <c r="AL40" s="160"/>
      <c r="AM40" s="160"/>
      <c r="AN40" s="160"/>
      <c r="AO40" s="160"/>
      <c r="AP40" s="164"/>
      <c r="AQ40" s="165"/>
      <c r="AR40" s="166"/>
    </row>
    <row r="41" spans="1:44" x14ac:dyDescent="0.25">
      <c r="A41" s="159">
        <v>37</v>
      </c>
      <c r="B41" s="30">
        <f>'Listado de Estudiantes'!L40</f>
        <v>0</v>
      </c>
      <c r="C41" s="160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0"/>
      <c r="S41" s="161"/>
      <c r="T41" s="162"/>
      <c r="V41" s="163"/>
      <c r="W41" s="160"/>
      <c r="X41" s="160"/>
      <c r="Y41" s="160"/>
      <c r="Z41" s="160"/>
      <c r="AA41" s="160"/>
      <c r="AB41" s="160"/>
      <c r="AC41" s="160"/>
      <c r="AD41" s="160"/>
      <c r="AE41" s="160"/>
      <c r="AF41" s="160"/>
      <c r="AG41" s="160"/>
      <c r="AH41" s="160"/>
      <c r="AI41" s="160"/>
      <c r="AJ41" s="160"/>
      <c r="AK41" s="160"/>
      <c r="AL41" s="160"/>
      <c r="AM41" s="160"/>
      <c r="AN41" s="160"/>
      <c r="AO41" s="160"/>
      <c r="AP41" s="164"/>
      <c r="AQ41" s="165"/>
      <c r="AR41" s="166"/>
    </row>
    <row r="42" spans="1:44" x14ac:dyDescent="0.25">
      <c r="A42" s="206">
        <v>38</v>
      </c>
      <c r="B42" s="30">
        <f>'Listado de Estudiantes'!L41</f>
        <v>0</v>
      </c>
      <c r="C42" s="207"/>
      <c r="D42" s="207"/>
      <c r="E42" s="207"/>
      <c r="F42" s="207"/>
      <c r="G42" s="207"/>
      <c r="H42" s="207"/>
      <c r="I42" s="207"/>
      <c r="J42" s="207"/>
      <c r="K42" s="207"/>
      <c r="L42" s="207"/>
      <c r="M42" s="207"/>
      <c r="N42" s="207"/>
      <c r="O42" s="207"/>
      <c r="P42" s="207"/>
      <c r="Q42" s="207"/>
      <c r="R42" s="207"/>
      <c r="S42" s="208"/>
      <c r="T42" s="209"/>
      <c r="V42" s="210"/>
      <c r="W42" s="207"/>
      <c r="X42" s="207"/>
      <c r="Y42" s="207"/>
      <c r="Z42" s="207"/>
      <c r="AA42" s="207"/>
      <c r="AB42" s="207"/>
      <c r="AC42" s="207"/>
      <c r="AD42" s="207"/>
      <c r="AE42" s="207"/>
      <c r="AF42" s="207"/>
      <c r="AG42" s="207"/>
      <c r="AH42" s="207"/>
      <c r="AI42" s="207"/>
      <c r="AJ42" s="207"/>
      <c r="AK42" s="207"/>
      <c r="AL42" s="207"/>
      <c r="AM42" s="207"/>
      <c r="AN42" s="207"/>
      <c r="AO42" s="207"/>
      <c r="AP42" s="211"/>
      <c r="AQ42" s="212"/>
      <c r="AR42" s="213"/>
    </row>
    <row r="43" spans="1:44" x14ac:dyDescent="0.25">
      <c r="A43" s="409"/>
      <c r="B43" s="410"/>
      <c r="C43" s="401"/>
      <c r="D43" s="401"/>
      <c r="E43" s="401"/>
      <c r="F43" s="401"/>
      <c r="G43" s="401"/>
      <c r="H43" s="401"/>
      <c r="I43" s="401"/>
      <c r="J43" s="436"/>
      <c r="K43" s="436"/>
      <c r="L43" s="436"/>
      <c r="M43" s="436"/>
      <c r="N43" s="436"/>
      <c r="O43" s="436"/>
      <c r="P43" s="436"/>
      <c r="Q43" s="436"/>
      <c r="R43" s="436"/>
      <c r="S43" s="387"/>
      <c r="T43" s="387"/>
      <c r="V43" s="387"/>
      <c r="W43" s="387"/>
      <c r="X43" s="387"/>
      <c r="Y43" s="387"/>
      <c r="Z43" s="387"/>
      <c r="AA43" s="387"/>
      <c r="AB43" s="387"/>
      <c r="AC43" s="387"/>
      <c r="AD43" s="387"/>
      <c r="AE43" s="387"/>
      <c r="AF43" s="387"/>
      <c r="AG43" s="387"/>
      <c r="AH43" s="387"/>
      <c r="AI43" s="387"/>
      <c r="AJ43" s="387"/>
      <c r="AK43" s="387"/>
      <c r="AL43" s="387"/>
      <c r="AM43" s="387"/>
      <c r="AN43" s="387"/>
      <c r="AO43" s="387"/>
      <c r="AP43" s="391"/>
      <c r="AQ43" s="392"/>
      <c r="AR43" s="393"/>
    </row>
    <row r="44" spans="1:44" x14ac:dyDescent="0.25">
      <c r="A44" s="411"/>
      <c r="B44" s="412"/>
      <c r="C44" s="402"/>
      <c r="D44" s="402"/>
      <c r="E44" s="402"/>
      <c r="F44" s="402"/>
      <c r="G44" s="402"/>
      <c r="H44" s="402"/>
      <c r="I44" s="402"/>
      <c r="J44" s="437"/>
      <c r="K44" s="437"/>
      <c r="L44" s="437"/>
      <c r="M44" s="437"/>
      <c r="N44" s="437"/>
      <c r="O44" s="437"/>
      <c r="P44" s="437"/>
      <c r="Q44" s="437"/>
      <c r="R44" s="437"/>
      <c r="S44" s="388"/>
      <c r="T44" s="388"/>
      <c r="V44" s="388"/>
      <c r="W44" s="388"/>
      <c r="X44" s="388"/>
      <c r="Y44" s="388"/>
      <c r="Z44" s="388"/>
      <c r="AA44" s="388"/>
      <c r="AB44" s="388"/>
      <c r="AC44" s="388"/>
      <c r="AD44" s="388"/>
      <c r="AE44" s="388"/>
      <c r="AF44" s="388"/>
      <c r="AG44" s="388"/>
      <c r="AH44" s="388"/>
      <c r="AI44" s="388"/>
      <c r="AJ44" s="388"/>
      <c r="AK44" s="388"/>
      <c r="AL44" s="388"/>
      <c r="AM44" s="388"/>
      <c r="AN44" s="388"/>
      <c r="AO44" s="388"/>
      <c r="AP44" s="394"/>
      <c r="AQ44" s="395"/>
      <c r="AR44" s="396"/>
    </row>
    <row r="45" spans="1:44" x14ac:dyDescent="0.25">
      <c r="A45" s="411"/>
      <c r="B45" s="412"/>
      <c r="C45" s="402"/>
      <c r="D45" s="402"/>
      <c r="E45" s="402"/>
      <c r="F45" s="402"/>
      <c r="G45" s="402"/>
      <c r="H45" s="402"/>
      <c r="I45" s="402"/>
      <c r="J45" s="437"/>
      <c r="K45" s="437"/>
      <c r="L45" s="437"/>
      <c r="M45" s="437"/>
      <c r="N45" s="437"/>
      <c r="O45" s="437"/>
      <c r="P45" s="437"/>
      <c r="Q45" s="437"/>
      <c r="R45" s="437"/>
      <c r="S45" s="388"/>
      <c r="T45" s="388"/>
      <c r="V45" s="388"/>
      <c r="W45" s="388"/>
      <c r="X45" s="388"/>
      <c r="Y45" s="388"/>
      <c r="Z45" s="388"/>
      <c r="AA45" s="388"/>
      <c r="AB45" s="388"/>
      <c r="AC45" s="388"/>
      <c r="AD45" s="388"/>
      <c r="AE45" s="388"/>
      <c r="AF45" s="388"/>
      <c r="AG45" s="388"/>
      <c r="AH45" s="388"/>
      <c r="AI45" s="388"/>
      <c r="AJ45" s="388"/>
      <c r="AK45" s="388"/>
      <c r="AL45" s="388"/>
      <c r="AM45" s="388"/>
      <c r="AN45" s="388"/>
      <c r="AO45" s="388"/>
      <c r="AP45" s="394"/>
      <c r="AQ45" s="395"/>
      <c r="AR45" s="396"/>
    </row>
    <row r="46" spans="1:44" x14ac:dyDescent="0.25">
      <c r="A46" s="411"/>
      <c r="B46" s="412"/>
      <c r="C46" s="402"/>
      <c r="D46" s="402"/>
      <c r="E46" s="402"/>
      <c r="F46" s="402"/>
      <c r="G46" s="402"/>
      <c r="H46" s="402"/>
      <c r="I46" s="402"/>
      <c r="J46" s="437"/>
      <c r="K46" s="437"/>
      <c r="L46" s="437"/>
      <c r="M46" s="437"/>
      <c r="N46" s="437"/>
      <c r="O46" s="437"/>
      <c r="P46" s="437"/>
      <c r="Q46" s="437"/>
      <c r="R46" s="437"/>
      <c r="S46" s="388"/>
      <c r="T46" s="388"/>
      <c r="V46" s="388"/>
      <c r="W46" s="388"/>
      <c r="X46" s="388"/>
      <c r="Y46" s="388"/>
      <c r="Z46" s="388"/>
      <c r="AA46" s="388"/>
      <c r="AB46" s="388"/>
      <c r="AC46" s="388"/>
      <c r="AD46" s="388"/>
      <c r="AE46" s="388"/>
      <c r="AF46" s="388"/>
      <c r="AG46" s="388"/>
      <c r="AH46" s="388"/>
      <c r="AI46" s="388"/>
      <c r="AJ46" s="388"/>
      <c r="AK46" s="388"/>
      <c r="AL46" s="388"/>
      <c r="AM46" s="388"/>
      <c r="AN46" s="388"/>
      <c r="AO46" s="388"/>
      <c r="AP46" s="394"/>
      <c r="AQ46" s="395"/>
      <c r="AR46" s="396"/>
    </row>
    <row r="47" spans="1:44" x14ac:dyDescent="0.25">
      <c r="A47" s="411"/>
      <c r="B47" s="412"/>
      <c r="C47" s="402"/>
      <c r="D47" s="402"/>
      <c r="E47" s="402"/>
      <c r="F47" s="402"/>
      <c r="G47" s="402"/>
      <c r="H47" s="402"/>
      <c r="I47" s="402"/>
      <c r="J47" s="437"/>
      <c r="K47" s="437"/>
      <c r="L47" s="437"/>
      <c r="M47" s="437"/>
      <c r="N47" s="437"/>
      <c r="O47" s="437"/>
      <c r="P47" s="437"/>
      <c r="Q47" s="437"/>
      <c r="R47" s="437"/>
      <c r="S47" s="388"/>
      <c r="T47" s="388"/>
      <c r="V47" s="388"/>
      <c r="W47" s="388"/>
      <c r="X47" s="388"/>
      <c r="Y47" s="388"/>
      <c r="Z47" s="388"/>
      <c r="AA47" s="388"/>
      <c r="AB47" s="388"/>
      <c r="AC47" s="388"/>
      <c r="AD47" s="388"/>
      <c r="AE47" s="388"/>
      <c r="AF47" s="388"/>
      <c r="AG47" s="388"/>
      <c r="AH47" s="388"/>
      <c r="AI47" s="388"/>
      <c r="AJ47" s="388"/>
      <c r="AK47" s="388"/>
      <c r="AL47" s="388"/>
      <c r="AM47" s="388"/>
      <c r="AN47" s="388"/>
      <c r="AO47" s="388"/>
      <c r="AP47" s="394"/>
      <c r="AQ47" s="395"/>
      <c r="AR47" s="396"/>
    </row>
    <row r="48" spans="1:44" x14ac:dyDescent="0.25">
      <c r="A48" s="411"/>
      <c r="B48" s="412"/>
      <c r="C48" s="402"/>
      <c r="D48" s="402"/>
      <c r="E48" s="402"/>
      <c r="F48" s="402"/>
      <c r="G48" s="402"/>
      <c r="H48" s="402"/>
      <c r="I48" s="402"/>
      <c r="J48" s="437"/>
      <c r="K48" s="437"/>
      <c r="L48" s="437"/>
      <c r="M48" s="437"/>
      <c r="N48" s="437"/>
      <c r="O48" s="437"/>
      <c r="P48" s="437"/>
      <c r="Q48" s="437"/>
      <c r="R48" s="437"/>
      <c r="S48" s="388"/>
      <c r="T48" s="388"/>
      <c r="V48" s="388"/>
      <c r="W48" s="388"/>
      <c r="X48" s="388"/>
      <c r="Y48" s="388"/>
      <c r="Z48" s="388"/>
      <c r="AA48" s="388"/>
      <c r="AB48" s="388"/>
      <c r="AC48" s="388"/>
      <c r="AD48" s="388"/>
      <c r="AE48" s="388"/>
      <c r="AF48" s="388"/>
      <c r="AG48" s="388"/>
      <c r="AH48" s="388"/>
      <c r="AI48" s="388"/>
      <c r="AJ48" s="388"/>
      <c r="AK48" s="388"/>
      <c r="AL48" s="388"/>
      <c r="AM48" s="388"/>
      <c r="AN48" s="388"/>
      <c r="AO48" s="388"/>
      <c r="AP48" s="394"/>
      <c r="AQ48" s="395"/>
      <c r="AR48" s="396"/>
    </row>
    <row r="49" spans="1:44" x14ac:dyDescent="0.25">
      <c r="A49" s="411"/>
      <c r="B49" s="412"/>
      <c r="C49" s="402"/>
      <c r="D49" s="402"/>
      <c r="E49" s="402"/>
      <c r="F49" s="402"/>
      <c r="G49" s="402"/>
      <c r="H49" s="402"/>
      <c r="I49" s="402"/>
      <c r="J49" s="437"/>
      <c r="K49" s="437"/>
      <c r="L49" s="437"/>
      <c r="M49" s="437"/>
      <c r="N49" s="437"/>
      <c r="O49" s="437"/>
      <c r="P49" s="437"/>
      <c r="Q49" s="437"/>
      <c r="R49" s="437"/>
      <c r="S49" s="388"/>
      <c r="T49" s="388"/>
      <c r="V49" s="388"/>
      <c r="W49" s="388"/>
      <c r="X49" s="388"/>
      <c r="Y49" s="388"/>
      <c r="Z49" s="388"/>
      <c r="AA49" s="388"/>
      <c r="AB49" s="388"/>
      <c r="AC49" s="388"/>
      <c r="AD49" s="388"/>
      <c r="AE49" s="388"/>
      <c r="AF49" s="388"/>
      <c r="AG49" s="388"/>
      <c r="AH49" s="388"/>
      <c r="AI49" s="388"/>
      <c r="AJ49" s="388"/>
      <c r="AK49" s="388"/>
      <c r="AL49" s="388"/>
      <c r="AM49" s="388"/>
      <c r="AN49" s="388"/>
      <c r="AO49" s="388"/>
      <c r="AP49" s="394"/>
      <c r="AQ49" s="395"/>
      <c r="AR49" s="396"/>
    </row>
    <row r="50" spans="1:44" x14ac:dyDescent="0.25">
      <c r="A50" s="411"/>
      <c r="B50" s="412"/>
      <c r="C50" s="402"/>
      <c r="D50" s="402"/>
      <c r="E50" s="402"/>
      <c r="F50" s="402"/>
      <c r="G50" s="402"/>
      <c r="H50" s="402"/>
      <c r="I50" s="402"/>
      <c r="J50" s="437"/>
      <c r="K50" s="437"/>
      <c r="L50" s="437"/>
      <c r="M50" s="437"/>
      <c r="N50" s="437"/>
      <c r="O50" s="437"/>
      <c r="P50" s="437"/>
      <c r="Q50" s="437"/>
      <c r="R50" s="437"/>
      <c r="S50" s="388"/>
      <c r="T50" s="388"/>
      <c r="V50" s="388"/>
      <c r="W50" s="388"/>
      <c r="X50" s="388"/>
      <c r="Y50" s="388"/>
      <c r="Z50" s="388"/>
      <c r="AA50" s="388"/>
      <c r="AB50" s="388"/>
      <c r="AC50" s="388"/>
      <c r="AD50" s="388"/>
      <c r="AE50" s="388"/>
      <c r="AF50" s="388"/>
      <c r="AG50" s="388"/>
      <c r="AH50" s="388"/>
      <c r="AI50" s="388"/>
      <c r="AJ50" s="388"/>
      <c r="AK50" s="388"/>
      <c r="AL50" s="388"/>
      <c r="AM50" s="388"/>
      <c r="AN50" s="388"/>
      <c r="AO50" s="388"/>
      <c r="AP50" s="394"/>
      <c r="AQ50" s="395"/>
      <c r="AR50" s="396"/>
    </row>
    <row r="51" spans="1:44" x14ac:dyDescent="0.25">
      <c r="A51" s="411"/>
      <c r="B51" s="412"/>
      <c r="C51" s="402"/>
      <c r="D51" s="402"/>
      <c r="E51" s="402"/>
      <c r="F51" s="402"/>
      <c r="G51" s="402"/>
      <c r="H51" s="402"/>
      <c r="I51" s="402"/>
      <c r="J51" s="437"/>
      <c r="K51" s="437"/>
      <c r="L51" s="437"/>
      <c r="M51" s="437"/>
      <c r="N51" s="437"/>
      <c r="O51" s="437"/>
      <c r="P51" s="437"/>
      <c r="Q51" s="437"/>
      <c r="R51" s="437"/>
      <c r="S51" s="388"/>
      <c r="T51" s="388"/>
      <c r="V51" s="388"/>
      <c r="W51" s="388"/>
      <c r="X51" s="388"/>
      <c r="Y51" s="388"/>
      <c r="Z51" s="388"/>
      <c r="AA51" s="388"/>
      <c r="AB51" s="388"/>
      <c r="AC51" s="388"/>
      <c r="AD51" s="388"/>
      <c r="AE51" s="388"/>
      <c r="AF51" s="388"/>
      <c r="AG51" s="388"/>
      <c r="AH51" s="388"/>
      <c r="AI51" s="388"/>
      <c r="AJ51" s="388"/>
      <c r="AK51" s="388"/>
      <c r="AL51" s="388"/>
      <c r="AM51" s="388"/>
      <c r="AN51" s="388"/>
      <c r="AO51" s="388"/>
      <c r="AP51" s="394"/>
      <c r="AQ51" s="395"/>
      <c r="AR51" s="396"/>
    </row>
    <row r="52" spans="1:44" x14ac:dyDescent="0.25">
      <c r="A52" s="411"/>
      <c r="B52" s="412"/>
      <c r="C52" s="402"/>
      <c r="D52" s="402"/>
      <c r="E52" s="402"/>
      <c r="F52" s="402"/>
      <c r="G52" s="402"/>
      <c r="H52" s="402"/>
      <c r="I52" s="402"/>
      <c r="J52" s="437"/>
      <c r="K52" s="437"/>
      <c r="L52" s="437"/>
      <c r="M52" s="437"/>
      <c r="N52" s="437"/>
      <c r="O52" s="437"/>
      <c r="P52" s="437"/>
      <c r="Q52" s="437"/>
      <c r="R52" s="437"/>
      <c r="S52" s="388"/>
      <c r="T52" s="388"/>
      <c r="V52" s="388"/>
      <c r="W52" s="388"/>
      <c r="X52" s="388"/>
      <c r="Y52" s="388"/>
      <c r="Z52" s="388"/>
      <c r="AA52" s="388"/>
      <c r="AB52" s="388"/>
      <c r="AC52" s="388"/>
      <c r="AD52" s="388"/>
      <c r="AE52" s="388"/>
      <c r="AF52" s="388"/>
      <c r="AG52" s="388"/>
      <c r="AH52" s="388"/>
      <c r="AI52" s="388"/>
      <c r="AJ52" s="388"/>
      <c r="AK52" s="388"/>
      <c r="AL52" s="388"/>
      <c r="AM52" s="388"/>
      <c r="AN52" s="388"/>
      <c r="AO52" s="388"/>
      <c r="AP52" s="394"/>
      <c r="AQ52" s="395"/>
      <c r="AR52" s="396"/>
    </row>
    <row r="53" spans="1:44" x14ac:dyDescent="0.25">
      <c r="A53" s="413"/>
      <c r="B53" s="414"/>
      <c r="C53" s="403"/>
      <c r="D53" s="403"/>
      <c r="E53" s="403"/>
      <c r="F53" s="403"/>
      <c r="G53" s="403"/>
      <c r="H53" s="403"/>
      <c r="I53" s="403"/>
      <c r="J53" s="438"/>
      <c r="K53" s="438"/>
      <c r="L53" s="438"/>
      <c r="M53" s="438"/>
      <c r="N53" s="438"/>
      <c r="O53" s="438"/>
      <c r="P53" s="438"/>
      <c r="Q53" s="438"/>
      <c r="R53" s="438"/>
      <c r="S53" s="389"/>
      <c r="T53" s="389"/>
      <c r="V53" s="389"/>
      <c r="W53" s="389"/>
      <c r="X53" s="389"/>
      <c r="Y53" s="389"/>
      <c r="Z53" s="389"/>
      <c r="AA53" s="389"/>
      <c r="AB53" s="389"/>
      <c r="AC53" s="389"/>
      <c r="AD53" s="389"/>
      <c r="AE53" s="389"/>
      <c r="AF53" s="389"/>
      <c r="AG53" s="389"/>
      <c r="AH53" s="389"/>
      <c r="AI53" s="389"/>
      <c r="AJ53" s="389"/>
      <c r="AK53" s="389"/>
      <c r="AL53" s="389"/>
      <c r="AM53" s="389"/>
      <c r="AN53" s="389"/>
      <c r="AO53" s="389"/>
      <c r="AP53" s="397"/>
      <c r="AQ53" s="398"/>
      <c r="AR53" s="399"/>
    </row>
    <row r="54" spans="1:4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4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4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4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4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4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4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4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</sheetData>
  <mergeCells count="52">
    <mergeCell ref="AO43:AO53"/>
    <mergeCell ref="AP43:AR53"/>
    <mergeCell ref="AI43:AI53"/>
    <mergeCell ref="AJ43:AJ53"/>
    <mergeCell ref="AK43:AK53"/>
    <mergeCell ref="AL43:AL53"/>
    <mergeCell ref="AM43:AM53"/>
    <mergeCell ref="AN43:AN53"/>
    <mergeCell ref="AH43:AH53"/>
    <mergeCell ref="W43:W53"/>
    <mergeCell ref="X43:X53"/>
    <mergeCell ref="Y43:Y53"/>
    <mergeCell ref="Z43:Z53"/>
    <mergeCell ref="AA43:AA53"/>
    <mergeCell ref="AB43:AB53"/>
    <mergeCell ref="AC43:AC53"/>
    <mergeCell ref="AD43:AD53"/>
    <mergeCell ref="AE43:AE53"/>
    <mergeCell ref="AF43:AF53"/>
    <mergeCell ref="AG43:AG53"/>
    <mergeCell ref="G43:G53"/>
    <mergeCell ref="H43:H53"/>
    <mergeCell ref="I43:I53"/>
    <mergeCell ref="V43:V53"/>
    <mergeCell ref="J43:J53"/>
    <mergeCell ref="K43:K53"/>
    <mergeCell ref="L43:L53"/>
    <mergeCell ref="M43:M53"/>
    <mergeCell ref="N43:N53"/>
    <mergeCell ref="O43:O53"/>
    <mergeCell ref="P43:P53"/>
    <mergeCell ref="Q43:Q53"/>
    <mergeCell ref="R43:R53"/>
    <mergeCell ref="S43:S53"/>
    <mergeCell ref="T43:T53"/>
    <mergeCell ref="A43:B53"/>
    <mergeCell ref="C43:C53"/>
    <mergeCell ref="D43:D53"/>
    <mergeCell ref="E43:E53"/>
    <mergeCell ref="F43:F53"/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</mergeCells>
  <conditionalFormatting sqref="B5:B42">
    <cfRule type="cellIs" dxfId="405" priority="1" operator="equal">
      <formula>0</formula>
    </cfRule>
  </conditionalFormatting>
  <conditionalFormatting sqref="AP5:AQ42">
    <cfRule type="cellIs" dxfId="404" priority="2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XFD52"/>
  <sheetViews>
    <sheetView topLeftCell="A22" zoomScale="95" zoomScaleNormal="95" workbookViewId="0">
      <selection activeCell="M1" sqref="M1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39" t="s">
        <v>8</v>
      </c>
      <c r="B2" s="439"/>
      <c r="C2" s="439"/>
      <c r="D2" s="439"/>
      <c r="E2" s="439"/>
      <c r="F2" s="439"/>
      <c r="G2" s="439"/>
      <c r="H2" s="439"/>
      <c r="I2" s="439"/>
      <c r="J2" s="439"/>
      <c r="K2" s="439"/>
      <c r="L2" s="439"/>
      <c r="M2" s="439"/>
      <c r="N2" s="439"/>
      <c r="O2" s="439"/>
      <c r="Q2" s="440" t="s">
        <v>8</v>
      </c>
      <c r="R2" s="440"/>
      <c r="S2" s="440"/>
      <c r="T2" s="440"/>
      <c r="U2" s="440"/>
      <c r="V2" s="440"/>
      <c r="W2" s="440"/>
      <c r="X2" s="440"/>
      <c r="Y2" s="440"/>
      <c r="Z2" s="440"/>
      <c r="AA2" s="440"/>
      <c r="AB2" s="440"/>
      <c r="AC2" s="440"/>
      <c r="AD2" s="440"/>
      <c r="AE2" s="440"/>
      <c r="AF2" s="440"/>
      <c r="AG2" s="440"/>
      <c r="AH2" s="440"/>
    </row>
    <row r="3" spans="1:34" x14ac:dyDescent="0.25">
      <c r="A3" s="404" t="s">
        <v>0</v>
      </c>
      <c r="B3" s="404"/>
      <c r="C3" s="441" t="str">
        <f>'Asistencia 9°AINF'!C2</f>
        <v>INFORMATICA</v>
      </c>
      <c r="D3" s="441"/>
      <c r="E3" s="441"/>
      <c r="F3" s="441"/>
      <c r="G3" s="441"/>
      <c r="H3" s="404" t="s">
        <v>14</v>
      </c>
      <c r="I3" s="404"/>
      <c r="J3" s="404"/>
      <c r="K3" s="404"/>
      <c r="L3" s="404"/>
      <c r="M3" s="404"/>
      <c r="N3" s="441" t="str">
        <f>'Asistencia 9°AINF'!Q2</f>
        <v>9°A</v>
      </c>
      <c r="O3" s="441"/>
      <c r="Q3" s="390" t="s">
        <v>3</v>
      </c>
      <c r="R3" s="442" t="s">
        <v>15</v>
      </c>
      <c r="S3" s="442"/>
      <c r="T3" s="442"/>
      <c r="U3" s="442"/>
      <c r="V3" s="442" t="s">
        <v>16</v>
      </c>
      <c r="W3" s="442"/>
      <c r="X3" s="442"/>
      <c r="Y3" s="443" t="s">
        <v>17</v>
      </c>
      <c r="Z3" s="443" t="s">
        <v>18</v>
      </c>
      <c r="AA3" s="442" t="s">
        <v>19</v>
      </c>
      <c r="AB3" s="442"/>
      <c r="AC3" s="442"/>
      <c r="AD3" s="442" t="s">
        <v>209</v>
      </c>
      <c r="AE3" s="442"/>
      <c r="AF3" s="442"/>
      <c r="AG3" s="444" t="s">
        <v>21</v>
      </c>
      <c r="AH3" s="390" t="s">
        <v>3</v>
      </c>
    </row>
    <row r="4" spans="1:34" x14ac:dyDescent="0.25">
      <c r="A4" s="2"/>
      <c r="B4" s="2"/>
      <c r="C4" s="15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390"/>
      <c r="R4" s="442"/>
      <c r="S4" s="442"/>
      <c r="T4" s="442"/>
      <c r="U4" s="442"/>
      <c r="V4" s="442"/>
      <c r="W4" s="442"/>
      <c r="X4" s="442"/>
      <c r="Y4" s="443"/>
      <c r="Z4" s="443"/>
      <c r="AA4" s="442"/>
      <c r="AB4" s="442"/>
      <c r="AC4" s="442"/>
      <c r="AD4" s="442"/>
      <c r="AE4" s="442"/>
      <c r="AF4" s="442"/>
      <c r="AG4" s="444"/>
      <c r="AH4" s="390"/>
    </row>
    <row r="5" spans="1:34" ht="26.25" customHeight="1" x14ac:dyDescent="0.25">
      <c r="A5" s="442" t="s">
        <v>3</v>
      </c>
      <c r="B5" s="442" t="s">
        <v>12</v>
      </c>
      <c r="C5" s="442" t="s">
        <v>9</v>
      </c>
      <c r="D5" s="442"/>
      <c r="E5" s="442"/>
      <c r="F5" s="442"/>
      <c r="G5" s="442"/>
      <c r="H5" s="442" t="s">
        <v>10</v>
      </c>
      <c r="I5" s="442"/>
      <c r="J5" s="442"/>
      <c r="K5" s="442"/>
      <c r="L5" s="442" t="s">
        <v>11</v>
      </c>
      <c r="M5" s="442"/>
      <c r="N5" s="442"/>
      <c r="O5" s="442" t="s">
        <v>3</v>
      </c>
      <c r="Q5" s="390"/>
      <c r="R5" s="442"/>
      <c r="S5" s="442"/>
      <c r="T5" s="442"/>
      <c r="U5" s="442"/>
      <c r="V5" s="442"/>
      <c r="W5" s="442"/>
      <c r="X5" s="442"/>
      <c r="Y5" s="443"/>
      <c r="Z5" s="443"/>
      <c r="AA5" s="442"/>
      <c r="AB5" s="442"/>
      <c r="AC5" s="442"/>
      <c r="AD5" s="442"/>
      <c r="AE5" s="442"/>
      <c r="AF5" s="442"/>
      <c r="AG5" s="444"/>
      <c r="AH5" s="390"/>
    </row>
    <row r="6" spans="1:34" ht="15" customHeight="1" x14ac:dyDescent="0.25">
      <c r="A6" s="442"/>
      <c r="B6" s="442"/>
      <c r="C6" s="442"/>
      <c r="D6" s="442"/>
      <c r="E6" s="442"/>
      <c r="F6" s="442"/>
      <c r="G6" s="442"/>
      <c r="H6" s="442"/>
      <c r="I6" s="442"/>
      <c r="J6" s="442"/>
      <c r="K6" s="442"/>
      <c r="L6" s="442"/>
      <c r="M6" s="442"/>
      <c r="N6" s="442"/>
      <c r="O6" s="442"/>
      <c r="Q6" s="390"/>
      <c r="R6" s="442"/>
      <c r="S6" s="442"/>
      <c r="T6" s="442"/>
      <c r="U6" s="442"/>
      <c r="V6" s="442"/>
      <c r="W6" s="442"/>
      <c r="X6" s="442"/>
      <c r="Y6" s="443"/>
      <c r="Z6" s="443"/>
      <c r="AA6" s="442"/>
      <c r="AB6" s="442"/>
      <c r="AC6" s="442"/>
      <c r="AD6" s="442"/>
      <c r="AE6" s="442"/>
      <c r="AF6" s="442"/>
      <c r="AG6" s="444"/>
      <c r="AH6" s="390"/>
    </row>
    <row r="7" spans="1:34" ht="6.75" customHeight="1" x14ac:dyDescent="0.25">
      <c r="A7" s="442"/>
      <c r="B7" s="442"/>
      <c r="C7" s="442"/>
      <c r="D7" s="442"/>
      <c r="E7" s="442"/>
      <c r="F7" s="442"/>
      <c r="G7" s="442"/>
      <c r="H7" s="442"/>
      <c r="I7" s="442"/>
      <c r="J7" s="442"/>
      <c r="K7" s="442"/>
      <c r="L7" s="442"/>
      <c r="M7" s="442"/>
      <c r="N7" s="442"/>
      <c r="O7" s="442"/>
      <c r="Q7" s="390"/>
      <c r="R7" s="442"/>
      <c r="S7" s="442"/>
      <c r="T7" s="442"/>
      <c r="U7" s="442"/>
      <c r="V7" s="442"/>
      <c r="W7" s="442"/>
      <c r="X7" s="442"/>
      <c r="Y7" s="443"/>
      <c r="Z7" s="443"/>
      <c r="AA7" s="442"/>
      <c r="AB7" s="442"/>
      <c r="AC7" s="442"/>
      <c r="AD7" s="442"/>
      <c r="AE7" s="442"/>
      <c r="AF7" s="442"/>
      <c r="AG7" s="444"/>
      <c r="AH7" s="390"/>
    </row>
    <row r="8" spans="1:34" x14ac:dyDescent="0.25">
      <c r="A8" s="168">
        <v>1</v>
      </c>
      <c r="B8" s="179" t="str">
        <f>'Asistencia 9°AINF'!B5</f>
        <v>ABREGO, ITZELDA</v>
      </c>
      <c r="C8" s="181"/>
      <c r="D8" s="181"/>
      <c r="E8" s="181"/>
      <c r="F8" s="181"/>
      <c r="G8" s="170"/>
      <c r="H8" s="181"/>
      <c r="I8" s="181"/>
      <c r="J8" s="181">
        <v>5</v>
      </c>
      <c r="K8" s="181"/>
      <c r="L8" s="181"/>
      <c r="M8" s="181"/>
      <c r="N8" s="181"/>
      <c r="O8" s="168">
        <v>1</v>
      </c>
      <c r="Q8" s="168">
        <v>1</v>
      </c>
      <c r="R8" s="169" t="s">
        <v>684</v>
      </c>
      <c r="S8" s="169"/>
      <c r="T8" s="169"/>
      <c r="U8" s="169"/>
      <c r="V8" s="181"/>
      <c r="W8" s="169"/>
      <c r="X8" s="169"/>
      <c r="Y8" s="181"/>
      <c r="Z8" s="180">
        <f>((ROUNDDOWN(AVERAGE(C8:N8,R8:Y8),1))*0.8)</f>
        <v>4</v>
      </c>
      <c r="AA8" s="181">
        <v>5</v>
      </c>
      <c r="AB8" s="169"/>
      <c r="AC8" s="180">
        <f>((ROUNDDOWN(AVERAGE(AA8:AB8),1))*0.1)</f>
        <v>0.5</v>
      </c>
      <c r="AD8" s="181">
        <v>5</v>
      </c>
      <c r="AE8" s="169"/>
      <c r="AF8" s="180">
        <f>((ROUNDDOWN(AVERAGE(AD8:AE8),1))*0.1)</f>
        <v>0.5</v>
      </c>
      <c r="AG8" s="180">
        <f>ROUNDDOWN(SUM(Z8,AC8,AF8),1)</f>
        <v>5</v>
      </c>
      <c r="AH8" s="168">
        <v>1</v>
      </c>
    </row>
    <row r="9" spans="1:34" x14ac:dyDescent="0.25">
      <c r="A9" s="168">
        <v>2</v>
      </c>
      <c r="B9" s="179" t="str">
        <f>'Asistencia 9°AINF'!B6</f>
        <v>ABREGO, JULIA</v>
      </c>
      <c r="C9" s="169"/>
      <c r="D9" s="169"/>
      <c r="E9" s="169"/>
      <c r="F9" s="169"/>
      <c r="G9" s="170"/>
      <c r="H9" s="181">
        <v>4.8</v>
      </c>
      <c r="I9" s="181"/>
      <c r="J9" s="181"/>
      <c r="K9" s="181"/>
      <c r="L9" s="169"/>
      <c r="M9" s="169"/>
      <c r="N9" s="169"/>
      <c r="O9" s="168">
        <v>2</v>
      </c>
      <c r="Q9" s="168">
        <v>2</v>
      </c>
      <c r="R9" s="169"/>
      <c r="S9" s="169"/>
      <c r="T9" s="169"/>
      <c r="U9" s="169"/>
      <c r="V9" s="181"/>
      <c r="W9" s="169"/>
      <c r="X9" s="169"/>
      <c r="Y9" s="181"/>
      <c r="Z9" s="180">
        <f t="shared" ref="Z9:Z44" si="0">((ROUNDDOWN(AVERAGE(C9:N9,R9:Y9),1))*0.8)</f>
        <v>3.84</v>
      </c>
      <c r="AA9" s="181">
        <v>5</v>
      </c>
      <c r="AB9" s="169"/>
      <c r="AC9" s="180">
        <f t="shared" ref="AC9:AC44" si="1">((ROUNDDOWN(AVERAGE(AA9:AB9),1))*0.1)</f>
        <v>0.5</v>
      </c>
      <c r="AD9" s="181">
        <v>5</v>
      </c>
      <c r="AE9" s="169"/>
      <c r="AF9" s="180">
        <f t="shared" ref="AF9:AF45" si="2">((ROUNDDOWN(AVERAGE(AD9:AE9),1))*0.1)</f>
        <v>0.5</v>
      </c>
      <c r="AG9" s="180">
        <f t="shared" ref="AG9:AG10" si="3">ROUNDDOWN(SUM(Z9,AC9,AF9),1)</f>
        <v>4.8</v>
      </c>
      <c r="AH9" s="168">
        <v>2</v>
      </c>
    </row>
    <row r="10" spans="1:34" x14ac:dyDescent="0.25">
      <c r="A10" s="168">
        <v>3</v>
      </c>
      <c r="B10" s="179" t="str">
        <f>'Asistencia 9°AINF'!B7</f>
        <v>ABREGO, KEVIN</v>
      </c>
      <c r="C10" s="169"/>
      <c r="D10" s="169"/>
      <c r="E10" s="169"/>
      <c r="F10" s="169"/>
      <c r="G10" s="170"/>
      <c r="H10" s="181"/>
      <c r="I10" s="181"/>
      <c r="J10" s="181">
        <v>5</v>
      </c>
      <c r="K10" s="181"/>
      <c r="L10" s="169"/>
      <c r="M10" s="169"/>
      <c r="N10" s="169"/>
      <c r="O10" s="168">
        <v>3</v>
      </c>
      <c r="Q10" s="168">
        <v>3</v>
      </c>
      <c r="R10" s="169"/>
      <c r="S10" s="169"/>
      <c r="T10" s="169"/>
      <c r="U10" s="169"/>
      <c r="V10" s="181"/>
      <c r="W10" s="169"/>
      <c r="X10" s="169"/>
      <c r="Y10" s="181"/>
      <c r="Z10" s="180">
        <f t="shared" si="0"/>
        <v>4</v>
      </c>
      <c r="AA10" s="181">
        <v>5</v>
      </c>
      <c r="AB10" s="169"/>
      <c r="AC10" s="180">
        <f t="shared" si="1"/>
        <v>0.5</v>
      </c>
      <c r="AD10" s="181">
        <v>5</v>
      </c>
      <c r="AE10" s="169"/>
      <c r="AF10" s="180">
        <f t="shared" si="2"/>
        <v>0.5</v>
      </c>
      <c r="AG10" s="180">
        <f t="shared" si="3"/>
        <v>5</v>
      </c>
      <c r="AH10" s="168">
        <v>3</v>
      </c>
    </row>
    <row r="11" spans="1:34" x14ac:dyDescent="0.25">
      <c r="A11" s="168">
        <v>4</v>
      </c>
      <c r="B11" s="179" t="str">
        <f>'Asistencia 9°AINF'!B8</f>
        <v>ABREGO, REINALDO</v>
      </c>
      <c r="C11" s="169"/>
      <c r="D11" s="169"/>
      <c r="E11" s="169"/>
      <c r="F11" s="169"/>
      <c r="G11" s="170"/>
      <c r="H11" s="181">
        <v>4.8</v>
      </c>
      <c r="I11" s="181"/>
      <c r="J11" s="181">
        <v>5</v>
      </c>
      <c r="K11" s="181"/>
      <c r="L11" s="169"/>
      <c r="M11" s="169"/>
      <c r="N11" s="169"/>
      <c r="O11" s="168">
        <v>4</v>
      </c>
      <c r="Q11" s="168">
        <v>4</v>
      </c>
      <c r="R11" s="169" t="s">
        <v>684</v>
      </c>
      <c r="S11" s="169"/>
      <c r="T11" s="169"/>
      <c r="U11" s="169"/>
      <c r="V11" s="181"/>
      <c r="W11" s="169"/>
      <c r="X11" s="169"/>
      <c r="Y11" s="181"/>
      <c r="Z11" s="180">
        <f t="shared" si="0"/>
        <v>3.9200000000000004</v>
      </c>
      <c r="AA11" s="181"/>
      <c r="AB11" s="169"/>
      <c r="AC11" s="180" t="e">
        <f t="shared" si="1"/>
        <v>#DIV/0!</v>
      </c>
      <c r="AD11" s="181"/>
      <c r="AE11" s="169"/>
      <c r="AF11" s="180" t="e">
        <f t="shared" si="2"/>
        <v>#DIV/0!</v>
      </c>
      <c r="AG11" s="180" t="s">
        <v>212</v>
      </c>
      <c r="AH11" s="168">
        <v>4</v>
      </c>
    </row>
    <row r="12" spans="1:34" x14ac:dyDescent="0.25">
      <c r="A12" s="168">
        <v>5</v>
      </c>
      <c r="B12" s="179" t="str">
        <f>'Asistencia 9°AINF'!B9</f>
        <v>ABREGO, ROMEL</v>
      </c>
      <c r="C12" s="169"/>
      <c r="D12" s="169"/>
      <c r="E12" s="169"/>
      <c r="F12" s="169"/>
      <c r="G12" s="170"/>
      <c r="H12" s="181">
        <v>4.8</v>
      </c>
      <c r="I12" s="181"/>
      <c r="J12" s="181">
        <v>5</v>
      </c>
      <c r="K12" s="181"/>
      <c r="L12" s="169"/>
      <c r="M12" s="169"/>
      <c r="N12" s="169"/>
      <c r="O12" s="168">
        <v>5</v>
      </c>
      <c r="Q12" s="168">
        <v>5</v>
      </c>
      <c r="R12" s="169"/>
      <c r="S12" s="169"/>
      <c r="T12" s="169"/>
      <c r="U12" s="169"/>
      <c r="V12" s="181"/>
      <c r="W12" s="169"/>
      <c r="X12" s="169"/>
      <c r="Y12" s="181"/>
      <c r="Z12" s="180">
        <f t="shared" si="0"/>
        <v>3.9200000000000004</v>
      </c>
      <c r="AA12" s="181"/>
      <c r="AB12" s="169"/>
      <c r="AC12" s="180" t="e">
        <f t="shared" si="1"/>
        <v>#DIV/0!</v>
      </c>
      <c r="AD12" s="181"/>
      <c r="AE12" s="169"/>
      <c r="AF12" s="180" t="e">
        <f t="shared" si="2"/>
        <v>#DIV/0!</v>
      </c>
      <c r="AG12" s="180" t="s">
        <v>212</v>
      </c>
      <c r="AH12" s="168">
        <v>5</v>
      </c>
    </row>
    <row r="13" spans="1:34" x14ac:dyDescent="0.25">
      <c r="A13" s="168">
        <v>6</v>
      </c>
      <c r="B13" s="179" t="str">
        <f>'Asistencia 9°AINF'!B10</f>
        <v>ABREGO, YOLANDA</v>
      </c>
      <c r="C13" s="169"/>
      <c r="D13" s="169"/>
      <c r="E13" s="169"/>
      <c r="F13" s="169"/>
      <c r="G13" s="170"/>
      <c r="H13" s="181">
        <v>4.8</v>
      </c>
      <c r="I13" s="181"/>
      <c r="J13" s="181">
        <v>5</v>
      </c>
      <c r="K13" s="181"/>
      <c r="L13" s="169"/>
      <c r="M13" s="169"/>
      <c r="N13" s="169"/>
      <c r="O13" s="168">
        <v>6</v>
      </c>
      <c r="Q13" s="168">
        <v>6</v>
      </c>
      <c r="R13" s="169"/>
      <c r="S13" s="169"/>
      <c r="T13" s="169"/>
      <c r="U13" s="169"/>
      <c r="V13" s="181"/>
      <c r="W13" s="169"/>
      <c r="X13" s="169"/>
      <c r="Y13" s="181"/>
      <c r="Z13" s="180">
        <f t="shared" si="0"/>
        <v>3.9200000000000004</v>
      </c>
      <c r="AA13" s="181">
        <v>5</v>
      </c>
      <c r="AB13" s="169"/>
      <c r="AC13" s="180">
        <f t="shared" si="1"/>
        <v>0.5</v>
      </c>
      <c r="AD13" s="181">
        <v>5</v>
      </c>
      <c r="AE13" s="169"/>
      <c r="AF13" s="180">
        <f t="shared" si="2"/>
        <v>0.5</v>
      </c>
      <c r="AG13" s="180">
        <f t="shared" ref="AG13:AG44" si="4">ROUNDDOWN(SUM(Z13,AC13,AF13),1)</f>
        <v>4.9000000000000004</v>
      </c>
      <c r="AH13" s="168">
        <v>6</v>
      </c>
    </row>
    <row r="14" spans="1:34" x14ac:dyDescent="0.25">
      <c r="A14" s="168">
        <v>7</v>
      </c>
      <c r="B14" s="179" t="str">
        <f>'Asistencia 9°AINF'!B11</f>
        <v>BONILLA, MILCA</v>
      </c>
      <c r="C14" s="169"/>
      <c r="D14" s="169"/>
      <c r="E14" s="169"/>
      <c r="F14" s="169"/>
      <c r="G14" s="170"/>
      <c r="H14" s="181"/>
      <c r="I14" s="181"/>
      <c r="J14" s="181"/>
      <c r="K14" s="181"/>
      <c r="L14" s="169"/>
      <c r="M14" s="169"/>
      <c r="N14" s="169"/>
      <c r="O14" s="168">
        <v>7</v>
      </c>
      <c r="Q14" s="168">
        <v>7</v>
      </c>
      <c r="R14" s="169"/>
      <c r="S14" s="169"/>
      <c r="T14" s="169"/>
      <c r="U14" s="169"/>
      <c r="V14" s="181"/>
      <c r="W14" s="169"/>
      <c r="X14" s="169"/>
      <c r="Y14" s="181"/>
      <c r="Z14" s="180" t="e">
        <f t="shared" si="0"/>
        <v>#DIV/0!</v>
      </c>
      <c r="AA14" s="181"/>
      <c r="AB14" s="169"/>
      <c r="AC14" s="180" t="e">
        <f t="shared" si="1"/>
        <v>#DIV/0!</v>
      </c>
      <c r="AD14" s="181"/>
      <c r="AE14" s="169"/>
      <c r="AF14" s="180" t="e">
        <f t="shared" si="2"/>
        <v>#DIV/0!</v>
      </c>
      <c r="AG14" s="180" t="s">
        <v>212</v>
      </c>
      <c r="AH14" s="168">
        <v>7</v>
      </c>
    </row>
    <row r="15" spans="1:34" x14ac:dyDescent="0.25">
      <c r="A15" s="168">
        <v>8</v>
      </c>
      <c r="B15" s="179" t="str">
        <f>'Asistencia 9°AINF'!B12</f>
        <v>CASTILO, ESTEBAN</v>
      </c>
      <c r="C15" s="169"/>
      <c r="D15" s="169"/>
      <c r="E15" s="169"/>
      <c r="F15" s="169"/>
      <c r="G15" s="170"/>
      <c r="H15" s="181"/>
      <c r="I15" s="181"/>
      <c r="J15" s="181"/>
      <c r="K15" s="181"/>
      <c r="L15" s="169"/>
      <c r="M15" s="169"/>
      <c r="N15" s="169"/>
      <c r="O15" s="168">
        <v>8</v>
      </c>
      <c r="Q15" s="168">
        <v>8</v>
      </c>
      <c r="R15" s="169"/>
      <c r="S15" s="169"/>
      <c r="T15" s="169"/>
      <c r="U15" s="169"/>
      <c r="V15" s="181"/>
      <c r="W15" s="169"/>
      <c r="X15" s="169"/>
      <c r="Y15" s="181"/>
      <c r="Z15" s="180" t="e">
        <f t="shared" si="0"/>
        <v>#DIV/0!</v>
      </c>
      <c r="AA15" s="181">
        <v>5</v>
      </c>
      <c r="AB15" s="169"/>
      <c r="AC15" s="180">
        <f t="shared" si="1"/>
        <v>0.5</v>
      </c>
      <c r="AD15" s="181">
        <v>5</v>
      </c>
      <c r="AE15" s="169"/>
      <c r="AF15" s="180">
        <f t="shared" si="2"/>
        <v>0.5</v>
      </c>
      <c r="AG15" s="180" t="e">
        <f t="shared" si="4"/>
        <v>#DIV/0!</v>
      </c>
      <c r="AH15" s="168">
        <v>8</v>
      </c>
    </row>
    <row r="16" spans="1:34" x14ac:dyDescent="0.25">
      <c r="A16" s="168">
        <v>9</v>
      </c>
      <c r="B16" s="179" t="str">
        <f>'Asistencia 9°AINF'!B13</f>
        <v>CASTILO, LAURENCIO</v>
      </c>
      <c r="C16" s="169"/>
      <c r="D16" s="169"/>
      <c r="E16" s="169"/>
      <c r="F16" s="169"/>
      <c r="G16" s="170"/>
      <c r="H16" s="181"/>
      <c r="I16" s="181"/>
      <c r="J16" s="181"/>
      <c r="K16" s="181"/>
      <c r="L16" s="169"/>
      <c r="M16" s="169"/>
      <c r="N16" s="169"/>
      <c r="O16" s="168">
        <v>9</v>
      </c>
      <c r="Q16" s="168">
        <v>9</v>
      </c>
      <c r="R16" s="169"/>
      <c r="S16" s="169"/>
      <c r="T16" s="169"/>
      <c r="U16" s="169"/>
      <c r="V16" s="181"/>
      <c r="W16" s="169"/>
      <c r="X16" s="169"/>
      <c r="Y16" s="181"/>
      <c r="Z16" s="180" t="e">
        <f t="shared" si="0"/>
        <v>#DIV/0!</v>
      </c>
      <c r="AA16" s="181">
        <v>4.5</v>
      </c>
      <c r="AB16" s="169"/>
      <c r="AC16" s="180">
        <f t="shared" si="1"/>
        <v>0.45</v>
      </c>
      <c r="AD16" s="181">
        <v>5</v>
      </c>
      <c r="AE16" s="169"/>
      <c r="AF16" s="180">
        <f t="shared" si="2"/>
        <v>0.5</v>
      </c>
      <c r="AG16" s="180" t="e">
        <f t="shared" si="4"/>
        <v>#DIV/0!</v>
      </c>
      <c r="AH16" s="168">
        <v>9</v>
      </c>
    </row>
    <row r="17" spans="1:34" x14ac:dyDescent="0.25">
      <c r="A17" s="168">
        <v>10</v>
      </c>
      <c r="B17" s="179" t="str">
        <f>'Asistencia 9°AINF'!B14</f>
        <v>CRUZ, CELINDA</v>
      </c>
      <c r="C17" s="169"/>
      <c r="D17" s="169"/>
      <c r="E17" s="169"/>
      <c r="F17" s="169"/>
      <c r="G17" s="170"/>
      <c r="H17" s="181"/>
      <c r="I17" s="181"/>
      <c r="J17" s="181"/>
      <c r="K17" s="181"/>
      <c r="L17" s="169"/>
      <c r="M17" s="169"/>
      <c r="N17" s="169"/>
      <c r="O17" s="168">
        <v>10</v>
      </c>
      <c r="Q17" s="168">
        <v>10</v>
      </c>
      <c r="R17" s="169"/>
      <c r="S17" s="169"/>
      <c r="T17" s="169"/>
      <c r="U17" s="169"/>
      <c r="V17" s="181"/>
      <c r="W17" s="169"/>
      <c r="X17" s="169"/>
      <c r="Y17" s="181"/>
      <c r="Z17" s="180" t="e">
        <f t="shared" si="0"/>
        <v>#DIV/0!</v>
      </c>
      <c r="AA17" s="181">
        <v>5</v>
      </c>
      <c r="AB17" s="169"/>
      <c r="AC17" s="180">
        <f t="shared" si="1"/>
        <v>0.5</v>
      </c>
      <c r="AD17" s="181">
        <v>5</v>
      </c>
      <c r="AE17" s="169"/>
      <c r="AF17" s="180">
        <f t="shared" si="2"/>
        <v>0.5</v>
      </c>
      <c r="AG17" s="180" t="e">
        <f t="shared" si="4"/>
        <v>#DIV/0!</v>
      </c>
      <c r="AH17" s="168">
        <v>10</v>
      </c>
    </row>
    <row r="18" spans="1:34" x14ac:dyDescent="0.25">
      <c r="A18" s="168">
        <v>11</v>
      </c>
      <c r="B18" s="179" t="str">
        <f>'Asistencia 9°AINF'!B15</f>
        <v>GARAY, ABIEL</v>
      </c>
      <c r="C18" s="169"/>
      <c r="D18" s="169"/>
      <c r="E18" s="169"/>
      <c r="F18" s="169"/>
      <c r="G18" s="170"/>
      <c r="H18" s="181">
        <v>4.5999999999999996</v>
      </c>
      <c r="I18" s="181"/>
      <c r="J18" s="181">
        <v>5</v>
      </c>
      <c r="K18" s="181"/>
      <c r="L18" s="169"/>
      <c r="M18" s="169"/>
      <c r="N18" s="169"/>
      <c r="O18" s="168">
        <v>11</v>
      </c>
      <c r="Q18" s="168">
        <v>11</v>
      </c>
      <c r="R18" s="169" t="s">
        <v>684</v>
      </c>
      <c r="S18" s="169"/>
      <c r="T18" s="169"/>
      <c r="U18" s="169"/>
      <c r="V18" s="181"/>
      <c r="W18" s="169"/>
      <c r="X18" s="169"/>
      <c r="Y18" s="181"/>
      <c r="Z18" s="180">
        <f t="shared" si="0"/>
        <v>3.84</v>
      </c>
      <c r="AA18" s="181">
        <v>4.5</v>
      </c>
      <c r="AB18" s="169"/>
      <c r="AC18" s="180">
        <f t="shared" si="1"/>
        <v>0.45</v>
      </c>
      <c r="AD18" s="181">
        <v>4.5</v>
      </c>
      <c r="AE18" s="169"/>
      <c r="AF18" s="180">
        <f t="shared" si="2"/>
        <v>0.45</v>
      </c>
      <c r="AG18" s="180">
        <f t="shared" si="4"/>
        <v>4.7</v>
      </c>
      <c r="AH18" s="168">
        <v>11</v>
      </c>
    </row>
    <row r="19" spans="1:34" x14ac:dyDescent="0.25">
      <c r="A19" s="168">
        <v>12</v>
      </c>
      <c r="B19" s="179" t="str">
        <f>'Asistencia 9°AINF'!B16</f>
        <v>GARAY, ALONSO</v>
      </c>
      <c r="C19" s="169"/>
      <c r="D19" s="169"/>
      <c r="E19" s="169"/>
      <c r="F19" s="169"/>
      <c r="G19" s="170"/>
      <c r="H19" s="181"/>
      <c r="I19" s="181"/>
      <c r="J19" s="181"/>
      <c r="K19" s="181"/>
      <c r="L19" s="169"/>
      <c r="M19" s="169"/>
      <c r="N19" s="169"/>
      <c r="O19" s="168">
        <v>12</v>
      </c>
      <c r="Q19" s="168">
        <v>12</v>
      </c>
      <c r="R19" s="169"/>
      <c r="S19" s="169"/>
      <c r="T19" s="169"/>
      <c r="U19" s="169"/>
      <c r="V19" s="181"/>
      <c r="W19" s="169"/>
      <c r="X19" s="169"/>
      <c r="Y19" s="181"/>
      <c r="Z19" s="180" t="e">
        <f t="shared" si="0"/>
        <v>#DIV/0!</v>
      </c>
      <c r="AA19" s="181">
        <v>5</v>
      </c>
      <c r="AB19" s="169"/>
      <c r="AC19" s="180">
        <f t="shared" si="1"/>
        <v>0.5</v>
      </c>
      <c r="AD19" s="181">
        <v>5</v>
      </c>
      <c r="AE19" s="169"/>
      <c r="AF19" s="180">
        <f t="shared" si="2"/>
        <v>0.5</v>
      </c>
      <c r="AG19" s="180" t="e">
        <f t="shared" si="4"/>
        <v>#DIV/0!</v>
      </c>
      <c r="AH19" s="168">
        <v>12</v>
      </c>
    </row>
    <row r="20" spans="1:34" x14ac:dyDescent="0.25">
      <c r="A20" s="168">
        <v>13</v>
      </c>
      <c r="B20" s="179" t="str">
        <f>'Asistencia 9°AINF'!B17</f>
        <v>GUERRA, OMAR</v>
      </c>
      <c r="C20" s="169"/>
      <c r="D20" s="169"/>
      <c r="E20" s="169"/>
      <c r="F20" s="169"/>
      <c r="G20" s="170"/>
      <c r="H20" s="181">
        <v>4.8</v>
      </c>
      <c r="I20" s="181"/>
      <c r="J20" s="181">
        <v>3.6</v>
      </c>
      <c r="K20" s="181" t="s">
        <v>836</v>
      </c>
      <c r="L20" s="169" t="s">
        <v>836</v>
      </c>
      <c r="M20" s="169"/>
      <c r="N20" s="169"/>
      <c r="O20" s="168">
        <v>13</v>
      </c>
      <c r="Q20" s="168">
        <v>13</v>
      </c>
      <c r="R20" s="169"/>
      <c r="S20" s="169"/>
      <c r="T20" s="169"/>
      <c r="U20" s="169"/>
      <c r="V20" s="181"/>
      <c r="W20" s="169"/>
      <c r="X20" s="169"/>
      <c r="Y20" s="181"/>
      <c r="Z20" s="180">
        <f t="shared" si="0"/>
        <v>3.3600000000000003</v>
      </c>
      <c r="AA20" s="181">
        <v>5</v>
      </c>
      <c r="AB20" s="169"/>
      <c r="AC20" s="180">
        <f t="shared" si="1"/>
        <v>0.5</v>
      </c>
      <c r="AD20" s="181">
        <v>5</v>
      </c>
      <c r="AE20" s="169"/>
      <c r="AF20" s="180">
        <f t="shared" si="2"/>
        <v>0.5</v>
      </c>
      <c r="AG20" s="180">
        <f t="shared" si="4"/>
        <v>4.3</v>
      </c>
      <c r="AH20" s="168">
        <v>13</v>
      </c>
    </row>
    <row r="21" spans="1:34" x14ac:dyDescent="0.25">
      <c r="A21" s="168">
        <v>14</v>
      </c>
      <c r="B21" s="179" t="str">
        <f>'Asistencia 9°AINF'!B18</f>
        <v>GUERRA, VICTOR</v>
      </c>
      <c r="C21" s="169"/>
      <c r="D21" s="169"/>
      <c r="E21" s="169"/>
      <c r="F21" s="169"/>
      <c r="G21" s="170"/>
      <c r="H21" s="181"/>
      <c r="I21" s="181"/>
      <c r="J21" s="181" t="s">
        <v>40</v>
      </c>
      <c r="K21" s="181"/>
      <c r="L21" s="169"/>
      <c r="M21" s="169"/>
      <c r="N21" s="169"/>
      <c r="O21" s="168">
        <v>14</v>
      </c>
      <c r="Q21" s="168">
        <v>14</v>
      </c>
      <c r="R21" s="169"/>
      <c r="S21" s="169"/>
      <c r="T21" s="169"/>
      <c r="U21" s="169"/>
      <c r="V21" s="181"/>
      <c r="W21" s="169"/>
      <c r="X21" s="169"/>
      <c r="Y21" s="181"/>
      <c r="Z21" s="180" t="e">
        <f t="shared" si="0"/>
        <v>#DIV/0!</v>
      </c>
      <c r="AA21" s="181">
        <v>5</v>
      </c>
      <c r="AB21" s="169"/>
      <c r="AC21" s="180">
        <f t="shared" si="1"/>
        <v>0.5</v>
      </c>
      <c r="AD21" s="181">
        <v>5</v>
      </c>
      <c r="AE21" s="169"/>
      <c r="AF21" s="180">
        <f t="shared" si="2"/>
        <v>0.5</v>
      </c>
      <c r="AG21" s="180" t="e">
        <f t="shared" si="4"/>
        <v>#DIV/0!</v>
      </c>
      <c r="AH21" s="168">
        <v>14</v>
      </c>
    </row>
    <row r="22" spans="1:34" x14ac:dyDescent="0.25">
      <c r="A22" s="168">
        <v>15</v>
      </c>
      <c r="B22" s="179" t="str">
        <f>'Asistencia 9°AINF'!B19</f>
        <v>HARDY, FREDERICK</v>
      </c>
      <c r="C22" s="169"/>
      <c r="D22" s="169"/>
      <c r="E22" s="169"/>
      <c r="F22" s="169"/>
      <c r="G22" s="170"/>
      <c r="H22" s="181"/>
      <c r="I22" s="181"/>
      <c r="J22" s="181"/>
      <c r="K22" s="181"/>
      <c r="L22" s="169"/>
      <c r="M22" s="169"/>
      <c r="N22" s="169"/>
      <c r="O22" s="168">
        <v>15</v>
      </c>
      <c r="Q22" s="168">
        <v>15</v>
      </c>
      <c r="R22" s="169"/>
      <c r="S22" s="169"/>
      <c r="T22" s="169"/>
      <c r="U22" s="169"/>
      <c r="V22" s="181"/>
      <c r="W22" s="169"/>
      <c r="X22" s="169"/>
      <c r="Y22" s="181"/>
      <c r="Z22" s="180" t="e">
        <f t="shared" si="0"/>
        <v>#DIV/0!</v>
      </c>
      <c r="AA22" s="181">
        <v>5</v>
      </c>
      <c r="AB22" s="169"/>
      <c r="AC22" s="180">
        <f t="shared" si="1"/>
        <v>0.5</v>
      </c>
      <c r="AD22" s="181">
        <v>5</v>
      </c>
      <c r="AE22" s="169"/>
      <c r="AF22" s="180">
        <f t="shared" si="2"/>
        <v>0.5</v>
      </c>
      <c r="AG22" s="180" t="e">
        <f t="shared" si="4"/>
        <v>#DIV/0!</v>
      </c>
      <c r="AH22" s="168">
        <v>15</v>
      </c>
    </row>
    <row r="23" spans="1:34" x14ac:dyDescent="0.25">
      <c r="A23" s="168">
        <v>16</v>
      </c>
      <c r="B23" s="179" t="str">
        <f>'Asistencia 9°AINF'!B20</f>
        <v>LOPEZ, ARGELIO</v>
      </c>
      <c r="C23" s="169"/>
      <c r="D23" s="169"/>
      <c r="E23" s="169"/>
      <c r="F23" s="169"/>
      <c r="G23" s="170"/>
      <c r="H23" s="181"/>
      <c r="I23" s="181"/>
      <c r="J23" s="181">
        <v>5</v>
      </c>
      <c r="K23" s="181"/>
      <c r="L23" s="169"/>
      <c r="M23" s="169"/>
      <c r="N23" s="169"/>
      <c r="O23" s="168">
        <v>16</v>
      </c>
      <c r="Q23" s="168">
        <v>16</v>
      </c>
      <c r="R23" s="169"/>
      <c r="S23" s="169"/>
      <c r="T23" s="169"/>
      <c r="U23" s="169"/>
      <c r="V23" s="181"/>
      <c r="W23" s="169"/>
      <c r="X23" s="169"/>
      <c r="Y23" s="181"/>
      <c r="Z23" s="180">
        <f t="shared" si="0"/>
        <v>4</v>
      </c>
      <c r="AA23" s="181">
        <v>5</v>
      </c>
      <c r="AB23" s="169"/>
      <c r="AC23" s="180">
        <f t="shared" si="1"/>
        <v>0.5</v>
      </c>
      <c r="AD23" s="181">
        <v>5</v>
      </c>
      <c r="AE23" s="169"/>
      <c r="AF23" s="180">
        <f t="shared" si="2"/>
        <v>0.5</v>
      </c>
      <c r="AG23" s="180">
        <f t="shared" si="4"/>
        <v>5</v>
      </c>
      <c r="AH23" s="168">
        <v>16</v>
      </c>
    </row>
    <row r="24" spans="1:34" x14ac:dyDescent="0.25">
      <c r="A24" s="168">
        <v>17</v>
      </c>
      <c r="B24" s="179" t="str">
        <f>'Asistencia 9°AINF'!B21</f>
        <v>MOJICA, MANUELA</v>
      </c>
      <c r="C24" s="169"/>
      <c r="D24" s="169"/>
      <c r="E24" s="169"/>
      <c r="F24" s="169"/>
      <c r="G24" s="170"/>
      <c r="H24" s="181"/>
      <c r="I24" s="181"/>
      <c r="J24" s="181"/>
      <c r="K24" s="181"/>
      <c r="L24" s="169"/>
      <c r="M24" s="169"/>
      <c r="N24" s="169"/>
      <c r="O24" s="168">
        <v>17</v>
      </c>
      <c r="Q24" s="168">
        <v>17</v>
      </c>
      <c r="R24" s="169"/>
      <c r="S24" s="169"/>
      <c r="T24" s="169"/>
      <c r="U24" s="169"/>
      <c r="V24" s="181"/>
      <c r="W24" s="169"/>
      <c r="X24" s="169"/>
      <c r="Y24" s="181"/>
      <c r="Z24" s="180" t="e">
        <f t="shared" si="0"/>
        <v>#DIV/0!</v>
      </c>
      <c r="AA24" s="181">
        <v>3</v>
      </c>
      <c r="AB24" s="169"/>
      <c r="AC24" s="180">
        <f t="shared" si="1"/>
        <v>0.30000000000000004</v>
      </c>
      <c r="AD24" s="181">
        <v>3</v>
      </c>
      <c r="AE24" s="169"/>
      <c r="AF24" s="180">
        <f t="shared" si="2"/>
        <v>0.30000000000000004</v>
      </c>
      <c r="AG24" s="180" t="e">
        <f t="shared" si="4"/>
        <v>#DIV/0!</v>
      </c>
      <c r="AH24" s="168">
        <v>17</v>
      </c>
    </row>
    <row r="25" spans="1:34" x14ac:dyDescent="0.25">
      <c r="A25" s="168">
        <v>18</v>
      </c>
      <c r="B25" s="179" t="str">
        <f>'Asistencia 9°AINF'!B22</f>
        <v>PALACIO, BERNARDINO</v>
      </c>
      <c r="C25" s="169"/>
      <c r="D25" s="169"/>
      <c r="E25" s="169"/>
      <c r="F25" s="169"/>
      <c r="G25" s="170"/>
      <c r="H25" s="181"/>
      <c r="I25" s="181"/>
      <c r="J25" s="181"/>
      <c r="K25" s="181"/>
      <c r="L25" s="169"/>
      <c r="M25" s="169"/>
      <c r="N25" s="169"/>
      <c r="O25" s="168">
        <v>18</v>
      </c>
      <c r="Q25" s="168">
        <v>18</v>
      </c>
      <c r="R25" s="169"/>
      <c r="S25" s="169"/>
      <c r="T25" s="169"/>
      <c r="U25" s="169"/>
      <c r="V25" s="181"/>
      <c r="W25" s="169"/>
      <c r="X25" s="169"/>
      <c r="Y25" s="181"/>
      <c r="Z25" s="180" t="e">
        <f t="shared" si="0"/>
        <v>#DIV/0!</v>
      </c>
      <c r="AA25" s="181"/>
      <c r="AB25" s="169"/>
      <c r="AC25" s="180" t="e">
        <f t="shared" si="1"/>
        <v>#DIV/0!</v>
      </c>
      <c r="AD25" s="181"/>
      <c r="AE25" s="169"/>
      <c r="AF25" s="180" t="e">
        <f t="shared" si="2"/>
        <v>#DIV/0!</v>
      </c>
      <c r="AG25" s="180" t="s">
        <v>212</v>
      </c>
      <c r="AH25" s="168">
        <v>18</v>
      </c>
    </row>
    <row r="26" spans="1:34" x14ac:dyDescent="0.25">
      <c r="A26" s="168">
        <v>19</v>
      </c>
      <c r="B26" s="179" t="str">
        <f>'Asistencia 9°AINF'!B23</f>
        <v>PALACIO, DINORA</v>
      </c>
      <c r="C26" s="169"/>
      <c r="D26" s="169"/>
      <c r="E26" s="169"/>
      <c r="F26" s="169"/>
      <c r="G26" s="170"/>
      <c r="H26" s="181"/>
      <c r="I26" s="181"/>
      <c r="J26" s="181"/>
      <c r="K26" s="181"/>
      <c r="L26" s="169"/>
      <c r="M26" s="169"/>
      <c r="N26" s="169"/>
      <c r="O26" s="168">
        <v>19</v>
      </c>
      <c r="Q26" s="168">
        <v>19</v>
      </c>
      <c r="R26" s="169"/>
      <c r="S26" s="169"/>
      <c r="T26" s="169"/>
      <c r="U26" s="169"/>
      <c r="V26" s="181"/>
      <c r="W26" s="169"/>
      <c r="X26" s="169"/>
      <c r="Y26" s="181"/>
      <c r="Z26" s="180" t="e">
        <f t="shared" si="0"/>
        <v>#DIV/0!</v>
      </c>
      <c r="AA26" s="181">
        <v>2</v>
      </c>
      <c r="AB26" s="169"/>
      <c r="AC26" s="180">
        <f t="shared" si="1"/>
        <v>0.2</v>
      </c>
      <c r="AD26" s="181">
        <v>2</v>
      </c>
      <c r="AE26" s="169"/>
      <c r="AF26" s="180">
        <f t="shared" si="2"/>
        <v>0.2</v>
      </c>
      <c r="AG26" s="180" t="e">
        <f t="shared" si="4"/>
        <v>#DIV/0!</v>
      </c>
      <c r="AH26" s="168">
        <v>19</v>
      </c>
    </row>
    <row r="27" spans="1:34" x14ac:dyDescent="0.25">
      <c r="A27" s="168">
        <v>20</v>
      </c>
      <c r="B27" s="179" t="str">
        <f>'Asistencia 9°AINF'!B24</f>
        <v>PALACIO, ELEUTERIO</v>
      </c>
      <c r="C27" s="169"/>
      <c r="D27" s="169"/>
      <c r="E27" s="169"/>
      <c r="F27" s="169"/>
      <c r="G27" s="170"/>
      <c r="H27" s="181">
        <v>4.8</v>
      </c>
      <c r="I27" s="181"/>
      <c r="J27" s="181"/>
      <c r="K27" s="181"/>
      <c r="L27" s="169"/>
      <c r="M27" s="169"/>
      <c r="N27" s="169"/>
      <c r="O27" s="168">
        <v>20</v>
      </c>
      <c r="Q27" s="168">
        <v>20</v>
      </c>
      <c r="R27" s="169"/>
      <c r="S27" s="169"/>
      <c r="T27" s="169"/>
      <c r="U27" s="169"/>
      <c r="V27" s="181"/>
      <c r="W27" s="169"/>
      <c r="X27" s="169"/>
      <c r="Y27" s="181"/>
      <c r="Z27" s="180">
        <f t="shared" si="0"/>
        <v>3.84</v>
      </c>
      <c r="AA27" s="181">
        <v>5</v>
      </c>
      <c r="AB27" s="169"/>
      <c r="AC27" s="180">
        <f t="shared" si="1"/>
        <v>0.5</v>
      </c>
      <c r="AD27" s="181">
        <v>5</v>
      </c>
      <c r="AE27" s="169"/>
      <c r="AF27" s="180">
        <f t="shared" si="2"/>
        <v>0.5</v>
      </c>
      <c r="AG27" s="180">
        <f t="shared" si="4"/>
        <v>4.8</v>
      </c>
      <c r="AH27" s="168">
        <v>20</v>
      </c>
    </row>
    <row r="28" spans="1:34" x14ac:dyDescent="0.25">
      <c r="A28" s="168">
        <v>21</v>
      </c>
      <c r="B28" s="179" t="str">
        <f>'Asistencia 9°AINF'!B25</f>
        <v>PALACIO, KEYLOR</v>
      </c>
      <c r="C28" s="169"/>
      <c r="D28" s="169"/>
      <c r="E28" s="169"/>
      <c r="F28" s="169"/>
      <c r="G28" s="170"/>
      <c r="H28" s="181">
        <v>4.8</v>
      </c>
      <c r="I28" s="181"/>
      <c r="J28" s="181">
        <v>4.2</v>
      </c>
      <c r="K28" s="181"/>
      <c r="L28" s="169"/>
      <c r="M28" s="169"/>
      <c r="N28" s="169"/>
      <c r="O28" s="168">
        <v>21</v>
      </c>
      <c r="Q28" s="168">
        <v>21</v>
      </c>
      <c r="R28" s="169" t="s">
        <v>684</v>
      </c>
      <c r="S28" s="169"/>
      <c r="T28" s="169"/>
      <c r="U28" s="169"/>
      <c r="V28" s="181"/>
      <c r="W28" s="169"/>
      <c r="X28" s="169"/>
      <c r="Y28" s="181"/>
      <c r="Z28" s="180">
        <f t="shared" si="0"/>
        <v>3.6</v>
      </c>
      <c r="AA28" s="181">
        <v>5</v>
      </c>
      <c r="AB28" s="169"/>
      <c r="AC28" s="180">
        <f t="shared" si="1"/>
        <v>0.5</v>
      </c>
      <c r="AD28" s="181">
        <v>5</v>
      </c>
      <c r="AE28" s="169"/>
      <c r="AF28" s="180">
        <f t="shared" si="2"/>
        <v>0.5</v>
      </c>
      <c r="AG28" s="180">
        <f t="shared" si="4"/>
        <v>4.5999999999999996</v>
      </c>
      <c r="AH28" s="168">
        <v>21</v>
      </c>
    </row>
    <row r="29" spans="1:34" x14ac:dyDescent="0.25">
      <c r="A29" s="168">
        <v>22</v>
      </c>
      <c r="B29" s="179" t="str">
        <f>'Asistencia 9°AINF'!B26</f>
        <v>PALACIO, VIELKA</v>
      </c>
      <c r="C29" s="169"/>
      <c r="D29" s="169"/>
      <c r="E29" s="169"/>
      <c r="F29" s="169"/>
      <c r="G29" s="170"/>
      <c r="H29" s="181" t="s">
        <v>873</v>
      </c>
      <c r="I29" s="181"/>
      <c r="J29" s="181">
        <v>5</v>
      </c>
      <c r="K29" s="181"/>
      <c r="L29" s="169"/>
      <c r="M29" s="169"/>
      <c r="N29" s="169"/>
      <c r="O29" s="168">
        <v>22</v>
      </c>
      <c r="Q29" s="168">
        <v>22</v>
      </c>
      <c r="R29" s="169"/>
      <c r="S29" s="169"/>
      <c r="T29" s="169"/>
      <c r="U29" s="169"/>
      <c r="V29" s="181"/>
      <c r="W29" s="169"/>
      <c r="X29" s="169"/>
      <c r="Y29" s="181"/>
      <c r="Z29" s="180">
        <f t="shared" si="0"/>
        <v>4</v>
      </c>
      <c r="AA29" s="181"/>
      <c r="AB29" s="169"/>
      <c r="AC29" s="180" t="e">
        <f t="shared" si="1"/>
        <v>#DIV/0!</v>
      </c>
      <c r="AD29" s="181"/>
      <c r="AE29" s="169"/>
      <c r="AF29" s="180" t="e">
        <f t="shared" si="2"/>
        <v>#DIV/0!</v>
      </c>
      <c r="AG29" s="180" t="e">
        <f t="shared" si="4"/>
        <v>#DIV/0!</v>
      </c>
      <c r="AH29" s="168">
        <v>22</v>
      </c>
    </row>
    <row r="30" spans="1:34" x14ac:dyDescent="0.25">
      <c r="A30" s="168">
        <v>23</v>
      </c>
      <c r="B30" s="179" t="str">
        <f>'Asistencia 9°AINF'!B27</f>
        <v>PINEDA, KELVIN</v>
      </c>
      <c r="C30" s="169"/>
      <c r="D30" s="169"/>
      <c r="E30" s="169"/>
      <c r="F30" s="169"/>
      <c r="G30" s="170"/>
      <c r="H30" s="181"/>
      <c r="I30" s="181"/>
      <c r="J30" s="181"/>
      <c r="K30" s="181"/>
      <c r="L30" s="169"/>
      <c r="M30" s="169"/>
      <c r="N30" s="169"/>
      <c r="O30" s="168">
        <v>23</v>
      </c>
      <c r="Q30" s="168">
        <v>23</v>
      </c>
      <c r="R30" s="169"/>
      <c r="S30" s="169"/>
      <c r="T30" s="169"/>
      <c r="U30" s="169"/>
      <c r="V30" s="181"/>
      <c r="W30" s="169"/>
      <c r="X30" s="169"/>
      <c r="Y30" s="181"/>
      <c r="Z30" s="180" t="e">
        <f t="shared" si="0"/>
        <v>#DIV/0!</v>
      </c>
      <c r="AA30" s="181"/>
      <c r="AB30" s="169"/>
      <c r="AC30" s="180" t="e">
        <f t="shared" si="1"/>
        <v>#DIV/0!</v>
      </c>
      <c r="AD30" s="181"/>
      <c r="AE30" s="169"/>
      <c r="AF30" s="180" t="e">
        <f t="shared" si="2"/>
        <v>#DIV/0!</v>
      </c>
      <c r="AG30" s="180" t="e">
        <f t="shared" si="4"/>
        <v>#DIV/0!</v>
      </c>
      <c r="AH30" s="168">
        <v>23</v>
      </c>
    </row>
    <row r="31" spans="1:34" x14ac:dyDescent="0.25">
      <c r="A31" s="168">
        <v>24</v>
      </c>
      <c r="B31" s="179" t="str">
        <f>'Asistencia 9°AINF'!B28</f>
        <v>PINEDA, YESENIA</v>
      </c>
      <c r="C31" s="169"/>
      <c r="D31" s="169"/>
      <c r="E31" s="169"/>
      <c r="F31" s="169"/>
      <c r="G31" s="170"/>
      <c r="H31" s="181"/>
      <c r="I31" s="181"/>
      <c r="J31" s="181"/>
      <c r="K31" s="181"/>
      <c r="L31" s="169"/>
      <c r="M31" s="169"/>
      <c r="N31" s="169"/>
      <c r="O31" s="168">
        <v>24</v>
      </c>
      <c r="Q31" s="168">
        <v>24</v>
      </c>
      <c r="R31" s="169"/>
      <c r="S31" s="169"/>
      <c r="T31" s="169"/>
      <c r="U31" s="169"/>
      <c r="V31" s="181"/>
      <c r="W31" s="169"/>
      <c r="X31" s="169"/>
      <c r="Y31" s="181"/>
      <c r="Z31" s="180" t="e">
        <f t="shared" si="0"/>
        <v>#DIV/0!</v>
      </c>
      <c r="AA31" s="181"/>
      <c r="AB31" s="169"/>
      <c r="AC31" s="180" t="e">
        <f t="shared" si="1"/>
        <v>#DIV/0!</v>
      </c>
      <c r="AD31" s="181"/>
      <c r="AE31" s="169"/>
      <c r="AF31" s="180" t="e">
        <f t="shared" si="2"/>
        <v>#DIV/0!</v>
      </c>
      <c r="AG31" s="180"/>
      <c r="AH31" s="168">
        <v>24</v>
      </c>
    </row>
    <row r="32" spans="1:34" x14ac:dyDescent="0.25">
      <c r="A32" s="168">
        <v>25</v>
      </c>
      <c r="B32" s="179" t="str">
        <f>'Asistencia 9°AINF'!B29</f>
        <v>PINZON, CARLO</v>
      </c>
      <c r="C32" s="169"/>
      <c r="D32" s="169"/>
      <c r="E32" s="169"/>
      <c r="F32" s="169"/>
      <c r="G32" s="170"/>
      <c r="H32" s="181"/>
      <c r="I32" s="181"/>
      <c r="J32" s="181"/>
      <c r="K32" s="181"/>
      <c r="L32" s="169"/>
      <c r="M32" s="169"/>
      <c r="N32" s="169"/>
      <c r="O32" s="168">
        <v>25</v>
      </c>
      <c r="Q32" s="168">
        <v>25</v>
      </c>
      <c r="R32" s="169"/>
      <c r="S32" s="169"/>
      <c r="T32" s="169"/>
      <c r="U32" s="169"/>
      <c r="V32" s="181"/>
      <c r="W32" s="169"/>
      <c r="X32" s="169"/>
      <c r="Y32" s="181"/>
      <c r="Z32" s="180" t="e">
        <f t="shared" si="0"/>
        <v>#DIV/0!</v>
      </c>
      <c r="AA32" s="181"/>
      <c r="AB32" s="169"/>
      <c r="AC32" s="180" t="e">
        <f t="shared" si="1"/>
        <v>#DIV/0!</v>
      </c>
      <c r="AD32" s="181"/>
      <c r="AE32" s="169"/>
      <c r="AF32" s="180" t="e">
        <f t="shared" si="2"/>
        <v>#DIV/0!</v>
      </c>
      <c r="AG32" s="180" t="e">
        <f t="shared" si="4"/>
        <v>#DIV/0!</v>
      </c>
      <c r="AH32" s="168">
        <v>25</v>
      </c>
    </row>
    <row r="33" spans="1:16384" x14ac:dyDescent="0.25">
      <c r="A33" s="168">
        <v>26</v>
      </c>
      <c r="B33" s="179" t="str">
        <f>'Asistencia 9°AINF'!B30</f>
        <v>QUINTERO, MADELIN</v>
      </c>
      <c r="C33" s="169"/>
      <c r="D33" s="169"/>
      <c r="E33" s="169"/>
      <c r="F33" s="169"/>
      <c r="G33" s="170"/>
      <c r="H33" s="181">
        <v>4.8</v>
      </c>
      <c r="I33" s="181"/>
      <c r="J33" s="181"/>
      <c r="K33" s="181"/>
      <c r="L33" s="169"/>
      <c r="M33" s="169"/>
      <c r="N33" s="169"/>
      <c r="O33" s="168">
        <v>26</v>
      </c>
      <c r="Q33" s="168">
        <v>26</v>
      </c>
      <c r="R33" s="169"/>
      <c r="S33" s="169"/>
      <c r="T33" s="169"/>
      <c r="U33" s="169"/>
      <c r="V33" s="181"/>
      <c r="W33" s="169"/>
      <c r="X33" s="169"/>
      <c r="Y33" s="181"/>
      <c r="Z33" s="180">
        <f t="shared" si="0"/>
        <v>3.84</v>
      </c>
      <c r="AA33" s="181"/>
      <c r="AB33" s="169"/>
      <c r="AC33" s="180" t="e">
        <f t="shared" si="1"/>
        <v>#DIV/0!</v>
      </c>
      <c r="AD33" s="181"/>
      <c r="AE33" s="169"/>
      <c r="AF33" s="180" t="e">
        <f t="shared" si="2"/>
        <v>#DIV/0!</v>
      </c>
      <c r="AG33" s="180" t="e">
        <f t="shared" si="4"/>
        <v>#DIV/0!</v>
      </c>
      <c r="AH33" s="168">
        <v>26</v>
      </c>
    </row>
    <row r="34" spans="1:16384" x14ac:dyDescent="0.25">
      <c r="A34" s="168">
        <v>27</v>
      </c>
      <c r="B34" s="179" t="str">
        <f>'Asistencia 9°AINF'!B31</f>
        <v>SALINA, MARILIN</v>
      </c>
      <c r="C34" s="169"/>
      <c r="D34" s="169"/>
      <c r="E34" s="169"/>
      <c r="F34" s="169"/>
      <c r="G34" s="170"/>
      <c r="H34" s="181">
        <v>4.8</v>
      </c>
      <c r="I34" s="181"/>
      <c r="J34" s="181">
        <v>5</v>
      </c>
      <c r="K34" s="181" t="s">
        <v>836</v>
      </c>
      <c r="L34" s="169"/>
      <c r="M34" s="169"/>
      <c r="N34" s="169"/>
      <c r="O34" s="168">
        <v>27</v>
      </c>
      <c r="Q34" s="168">
        <v>27</v>
      </c>
      <c r="R34" s="169"/>
      <c r="S34" s="169"/>
      <c r="T34" s="169"/>
      <c r="U34" s="169"/>
      <c r="V34" s="181"/>
      <c r="W34" s="169"/>
      <c r="X34" s="169"/>
      <c r="Y34" s="181"/>
      <c r="Z34" s="180">
        <f t="shared" si="0"/>
        <v>3.9200000000000004</v>
      </c>
      <c r="AA34" s="181"/>
      <c r="AB34" s="169"/>
      <c r="AC34" s="180" t="e">
        <f t="shared" si="1"/>
        <v>#DIV/0!</v>
      </c>
      <c r="AD34" s="181"/>
      <c r="AE34" s="169"/>
      <c r="AF34" s="180" t="e">
        <f t="shared" si="2"/>
        <v>#DIV/0!</v>
      </c>
      <c r="AG34" s="180"/>
      <c r="AH34" s="168">
        <v>27</v>
      </c>
    </row>
    <row r="35" spans="1:16384" x14ac:dyDescent="0.25">
      <c r="A35" s="168">
        <v>28</v>
      </c>
      <c r="B35" s="179" t="str">
        <f>'Asistencia 9°AINF'!B32</f>
        <v>SANTOS, DARWIN</v>
      </c>
      <c r="C35" s="169"/>
      <c r="D35" s="169"/>
      <c r="E35" s="169"/>
      <c r="F35" s="169"/>
      <c r="G35" s="170"/>
      <c r="H35" s="181" t="s">
        <v>837</v>
      </c>
      <c r="I35" s="181"/>
      <c r="J35" s="181"/>
      <c r="K35" s="181"/>
      <c r="L35" s="169"/>
      <c r="M35" s="169"/>
      <c r="N35" s="169"/>
      <c r="O35" s="168">
        <v>28</v>
      </c>
      <c r="Q35" s="168">
        <v>28</v>
      </c>
      <c r="R35" s="169" t="s">
        <v>684</v>
      </c>
      <c r="S35" s="169"/>
      <c r="T35" s="169"/>
      <c r="U35" s="169"/>
      <c r="V35" s="181"/>
      <c r="W35" s="169"/>
      <c r="X35" s="169"/>
      <c r="Y35" s="181"/>
      <c r="Z35" s="180" t="e">
        <f t="shared" si="0"/>
        <v>#DIV/0!</v>
      </c>
      <c r="AA35" s="181"/>
      <c r="AB35" s="169"/>
      <c r="AC35" s="180" t="e">
        <f t="shared" si="1"/>
        <v>#DIV/0!</v>
      </c>
      <c r="AD35" s="181"/>
      <c r="AE35" s="169"/>
      <c r="AF35" s="180" t="e">
        <f t="shared" si="2"/>
        <v>#DIV/0!</v>
      </c>
      <c r="AG35" s="180" t="e">
        <f t="shared" si="4"/>
        <v>#DIV/0!</v>
      </c>
      <c r="AH35" s="168">
        <v>28</v>
      </c>
    </row>
    <row r="36" spans="1:16384" x14ac:dyDescent="0.25">
      <c r="A36" s="168">
        <v>29</v>
      </c>
      <c r="B36" s="179" t="str">
        <f>'Asistencia 9°AINF'!B33</f>
        <v>SERRANO, JUAN</v>
      </c>
      <c r="C36" s="169"/>
      <c r="D36" s="169"/>
      <c r="E36" s="169"/>
      <c r="F36" s="169"/>
      <c r="G36" s="170"/>
      <c r="H36" s="181">
        <v>4.5</v>
      </c>
      <c r="I36" s="181"/>
      <c r="J36" s="181"/>
      <c r="K36" s="181"/>
      <c r="L36" s="169"/>
      <c r="M36" s="169"/>
      <c r="N36" s="169"/>
      <c r="O36" s="168">
        <v>29</v>
      </c>
      <c r="Q36" s="168">
        <v>29</v>
      </c>
      <c r="R36" s="169"/>
      <c r="S36" s="169"/>
      <c r="T36" s="169"/>
      <c r="U36" s="169"/>
      <c r="V36" s="181"/>
      <c r="W36" s="169"/>
      <c r="X36" s="169"/>
      <c r="Y36" s="181"/>
      <c r="Z36" s="180">
        <f t="shared" si="0"/>
        <v>3.6</v>
      </c>
      <c r="AA36" s="181"/>
      <c r="AB36" s="169"/>
      <c r="AC36" s="180" t="e">
        <f t="shared" si="1"/>
        <v>#DIV/0!</v>
      </c>
      <c r="AD36" s="181"/>
      <c r="AE36" s="169"/>
      <c r="AF36" s="180" t="e">
        <f t="shared" si="2"/>
        <v>#DIV/0!</v>
      </c>
      <c r="AG36" s="180" t="e">
        <f t="shared" si="4"/>
        <v>#DIV/0!</v>
      </c>
      <c r="AH36" s="168">
        <v>29</v>
      </c>
    </row>
    <row r="37" spans="1:16384" x14ac:dyDescent="0.25">
      <c r="A37" s="168">
        <v>30</v>
      </c>
      <c r="B37" s="179" t="str">
        <f>'Asistencia 9°AINF'!B34</f>
        <v>SMITH, BETZAIDA</v>
      </c>
      <c r="C37" s="169"/>
      <c r="D37" s="169"/>
      <c r="E37" s="169"/>
      <c r="F37" s="169"/>
      <c r="G37" s="170"/>
      <c r="H37" s="181"/>
      <c r="I37" s="181"/>
      <c r="J37" s="181"/>
      <c r="K37" s="181"/>
      <c r="L37" s="169"/>
      <c r="M37" s="169"/>
      <c r="N37" s="169"/>
      <c r="O37" s="168">
        <v>30</v>
      </c>
      <c r="Q37" s="168">
        <v>30</v>
      </c>
      <c r="R37" s="169"/>
      <c r="S37" s="169"/>
      <c r="T37" s="169"/>
      <c r="U37" s="169"/>
      <c r="V37" s="181"/>
      <c r="W37" s="169"/>
      <c r="X37" s="169"/>
      <c r="Y37" s="181"/>
      <c r="Z37" s="180" t="e">
        <f t="shared" si="0"/>
        <v>#DIV/0!</v>
      </c>
      <c r="AA37" s="181"/>
      <c r="AB37" s="169"/>
      <c r="AC37" s="180" t="e">
        <f t="shared" si="1"/>
        <v>#DIV/0!</v>
      </c>
      <c r="AD37" s="181"/>
      <c r="AE37" s="169"/>
      <c r="AF37" s="180" t="e">
        <f t="shared" si="2"/>
        <v>#DIV/0!</v>
      </c>
      <c r="AG37" s="180" t="e">
        <f t="shared" si="4"/>
        <v>#DIV/0!</v>
      </c>
      <c r="AH37" s="168">
        <v>30</v>
      </c>
    </row>
    <row r="38" spans="1:16384" x14ac:dyDescent="0.25">
      <c r="A38" s="168">
        <v>31</v>
      </c>
      <c r="B38" s="179" t="str">
        <f>'Asistencia 9°AINF'!B35</f>
        <v>TIRONCHI, MILEIKA</v>
      </c>
      <c r="C38" s="169"/>
      <c r="D38" s="169"/>
      <c r="E38" s="169"/>
      <c r="F38" s="169"/>
      <c r="G38" s="170"/>
      <c r="H38" s="181"/>
      <c r="I38" s="181"/>
      <c r="J38" s="181"/>
      <c r="K38" s="181"/>
      <c r="L38" s="169"/>
      <c r="M38" s="169"/>
      <c r="N38" s="169"/>
      <c r="O38" s="168">
        <v>31</v>
      </c>
      <c r="Q38" s="168">
        <v>31</v>
      </c>
      <c r="R38" s="169"/>
      <c r="S38" s="169"/>
      <c r="T38" s="169"/>
      <c r="U38" s="169"/>
      <c r="V38" s="181"/>
      <c r="W38" s="169"/>
      <c r="X38" s="169"/>
      <c r="Y38" s="181"/>
      <c r="Z38" s="180" t="e">
        <f t="shared" si="0"/>
        <v>#DIV/0!</v>
      </c>
      <c r="AA38" s="181"/>
      <c r="AB38" s="169"/>
      <c r="AC38" s="180" t="e">
        <f t="shared" si="1"/>
        <v>#DIV/0!</v>
      </c>
      <c r="AD38" s="181"/>
      <c r="AE38" s="169"/>
      <c r="AF38" s="180" t="e">
        <f t="shared" si="2"/>
        <v>#DIV/0!</v>
      </c>
      <c r="AG38" s="180" t="e">
        <f t="shared" si="4"/>
        <v>#DIV/0!</v>
      </c>
      <c r="AH38" s="168">
        <v>31</v>
      </c>
    </row>
    <row r="39" spans="1:16384" x14ac:dyDescent="0.25">
      <c r="A39" s="168">
        <v>32</v>
      </c>
      <c r="B39" s="179" t="str">
        <f>'Asistencia 9°AINF'!B36</f>
        <v>TRONCOSO, JESUS</v>
      </c>
      <c r="C39" s="169"/>
      <c r="D39" s="169"/>
      <c r="E39" s="169"/>
      <c r="F39" s="169"/>
      <c r="G39" s="170"/>
      <c r="H39" s="181"/>
      <c r="I39" s="181"/>
      <c r="J39" s="181"/>
      <c r="K39" s="181"/>
      <c r="L39" s="169"/>
      <c r="M39" s="169"/>
      <c r="N39" s="169"/>
      <c r="O39" s="168">
        <v>32</v>
      </c>
      <c r="Q39" s="168">
        <v>32</v>
      </c>
      <c r="R39" s="169"/>
      <c r="S39" s="169"/>
      <c r="T39" s="169"/>
      <c r="U39" s="169"/>
      <c r="V39" s="181"/>
      <c r="W39" s="169"/>
      <c r="X39" s="169"/>
      <c r="Y39" s="181"/>
      <c r="Z39" s="180" t="e">
        <f t="shared" si="0"/>
        <v>#DIV/0!</v>
      </c>
      <c r="AA39" s="181"/>
      <c r="AB39" s="169"/>
      <c r="AC39" s="180" t="e">
        <f t="shared" si="1"/>
        <v>#DIV/0!</v>
      </c>
      <c r="AD39" s="181"/>
      <c r="AE39" s="169"/>
      <c r="AF39" s="180" t="e">
        <f t="shared" si="2"/>
        <v>#DIV/0!</v>
      </c>
      <c r="AG39" s="180" t="e">
        <f t="shared" si="4"/>
        <v>#DIV/0!</v>
      </c>
      <c r="AH39" s="168">
        <v>32</v>
      </c>
    </row>
    <row r="40" spans="1:16384" x14ac:dyDescent="0.25">
      <c r="A40" s="168">
        <v>33</v>
      </c>
      <c r="B40" s="179" t="str">
        <f>'Asistencia 9°AINF'!B37</f>
        <v>VALDEZ, VIELKA</v>
      </c>
      <c r="C40" s="169"/>
      <c r="D40" s="169"/>
      <c r="E40" s="169"/>
      <c r="F40" s="169"/>
      <c r="G40" s="170"/>
      <c r="H40" s="181" t="s">
        <v>837</v>
      </c>
      <c r="I40" s="181"/>
      <c r="J40" s="181"/>
      <c r="K40" s="181"/>
      <c r="L40" s="169"/>
      <c r="M40" s="169"/>
      <c r="N40" s="169"/>
      <c r="O40" s="168">
        <v>33</v>
      </c>
      <c r="Q40" s="168">
        <v>33</v>
      </c>
      <c r="R40" s="169"/>
      <c r="S40" s="169"/>
      <c r="T40" s="169"/>
      <c r="U40" s="169"/>
      <c r="V40" s="181"/>
      <c r="W40" s="169"/>
      <c r="X40" s="169"/>
      <c r="Y40" s="181"/>
      <c r="Z40" s="180" t="e">
        <f t="shared" si="0"/>
        <v>#DIV/0!</v>
      </c>
      <c r="AA40" s="181"/>
      <c r="AB40" s="169"/>
      <c r="AC40" s="180" t="e">
        <f t="shared" si="1"/>
        <v>#DIV/0!</v>
      </c>
      <c r="AD40" s="181"/>
      <c r="AE40" s="169"/>
      <c r="AF40" s="180" t="e">
        <f t="shared" si="2"/>
        <v>#DIV/0!</v>
      </c>
      <c r="AG40" s="180" t="e">
        <f t="shared" si="4"/>
        <v>#DIV/0!</v>
      </c>
      <c r="AH40" s="168">
        <v>33</v>
      </c>
    </row>
    <row r="41" spans="1:16384" x14ac:dyDescent="0.25">
      <c r="A41" s="168">
        <v>34</v>
      </c>
      <c r="B41" s="179" t="str">
        <f>'Asistencia 9°AINF'!B38</f>
        <v>WILLIAMS, BETZAIDA</v>
      </c>
      <c r="C41" s="169"/>
      <c r="D41" s="169"/>
      <c r="E41" s="169"/>
      <c r="F41" s="169"/>
      <c r="G41" s="170"/>
      <c r="H41" s="181">
        <v>4.8</v>
      </c>
      <c r="I41" s="181"/>
      <c r="J41" s="181"/>
      <c r="K41" s="181"/>
      <c r="L41" s="169"/>
      <c r="M41" s="169"/>
      <c r="N41" s="169"/>
      <c r="O41" s="168">
        <v>34</v>
      </c>
      <c r="Q41" s="168">
        <v>34</v>
      </c>
      <c r="R41" s="169"/>
      <c r="S41" s="169"/>
      <c r="T41" s="169"/>
      <c r="U41" s="169"/>
      <c r="V41" s="181"/>
      <c r="W41" s="169"/>
      <c r="X41" s="169"/>
      <c r="Y41" s="181"/>
      <c r="Z41" s="180">
        <f t="shared" si="0"/>
        <v>3.84</v>
      </c>
      <c r="AA41" s="181"/>
      <c r="AB41" s="169"/>
      <c r="AC41" s="180" t="e">
        <f t="shared" si="1"/>
        <v>#DIV/0!</v>
      </c>
      <c r="AD41" s="181"/>
      <c r="AE41" s="169"/>
      <c r="AF41" s="180" t="e">
        <f t="shared" si="2"/>
        <v>#DIV/0!</v>
      </c>
      <c r="AG41" s="180" t="e">
        <f t="shared" si="4"/>
        <v>#DIV/0!</v>
      </c>
      <c r="AH41" s="168">
        <v>34</v>
      </c>
    </row>
    <row r="42" spans="1:16384" x14ac:dyDescent="0.25">
      <c r="A42" s="168">
        <v>35</v>
      </c>
      <c r="B42" s="179">
        <f>'Asistencia 9°AINF'!B39</f>
        <v>0</v>
      </c>
      <c r="C42" s="169"/>
      <c r="D42" s="169"/>
      <c r="E42" s="169"/>
      <c r="F42" s="169"/>
      <c r="G42" s="170"/>
      <c r="H42" s="181"/>
      <c r="I42" s="181"/>
      <c r="J42" s="181"/>
      <c r="K42" s="181"/>
      <c r="L42" s="169"/>
      <c r="M42" s="169"/>
      <c r="N42" s="169"/>
      <c r="O42" s="168">
        <v>35</v>
      </c>
      <c r="Q42" s="168">
        <v>35</v>
      </c>
      <c r="R42" s="169"/>
      <c r="S42" s="169"/>
      <c r="T42" s="169"/>
      <c r="U42" s="169"/>
      <c r="V42" s="181"/>
      <c r="W42" s="169"/>
      <c r="X42" s="169"/>
      <c r="Y42" s="181"/>
      <c r="Z42" s="180" t="e">
        <f t="shared" si="0"/>
        <v>#DIV/0!</v>
      </c>
      <c r="AA42" s="181"/>
      <c r="AB42" s="169"/>
      <c r="AC42" s="180" t="e">
        <f t="shared" si="1"/>
        <v>#DIV/0!</v>
      </c>
      <c r="AD42" s="181"/>
      <c r="AE42" s="169"/>
      <c r="AF42" s="180" t="e">
        <f t="shared" si="2"/>
        <v>#DIV/0!</v>
      </c>
      <c r="AG42" s="180" t="e">
        <f t="shared" si="4"/>
        <v>#DIV/0!</v>
      </c>
      <c r="AH42" s="168">
        <v>35</v>
      </c>
    </row>
    <row r="43" spans="1:16384" x14ac:dyDescent="0.25">
      <c r="A43" s="168">
        <v>36</v>
      </c>
      <c r="B43" s="179">
        <f>'Asistencia 9°AINF'!B40</f>
        <v>0</v>
      </c>
      <c r="C43" s="169"/>
      <c r="D43" s="169"/>
      <c r="E43" s="169"/>
      <c r="F43" s="169"/>
      <c r="G43" s="170"/>
      <c r="H43" s="181"/>
      <c r="I43" s="181"/>
      <c r="J43" s="181"/>
      <c r="K43" s="181"/>
      <c r="L43" s="169"/>
      <c r="M43" s="169"/>
      <c r="N43" s="169"/>
      <c r="O43" s="168">
        <v>36</v>
      </c>
      <c r="Q43" s="168">
        <v>36</v>
      </c>
      <c r="R43" s="169"/>
      <c r="S43" s="169"/>
      <c r="T43" s="169"/>
      <c r="U43" s="169"/>
      <c r="V43" s="181"/>
      <c r="W43" s="169"/>
      <c r="X43" s="169"/>
      <c r="Y43" s="181"/>
      <c r="Z43" s="180" t="e">
        <f t="shared" si="0"/>
        <v>#DIV/0!</v>
      </c>
      <c r="AA43" s="181"/>
      <c r="AB43" s="169"/>
      <c r="AC43" s="180" t="e">
        <f t="shared" si="1"/>
        <v>#DIV/0!</v>
      </c>
      <c r="AD43" s="181"/>
      <c r="AE43" s="169"/>
      <c r="AF43" s="180" t="e">
        <f t="shared" si="2"/>
        <v>#DIV/0!</v>
      </c>
      <c r="AG43" s="180" t="e">
        <f t="shared" si="4"/>
        <v>#DIV/0!</v>
      </c>
      <c r="AH43" s="168">
        <v>36</v>
      </c>
    </row>
    <row r="44" spans="1:16384" x14ac:dyDescent="0.25">
      <c r="A44" s="194">
        <v>37</v>
      </c>
      <c r="B44" s="195">
        <f>'Asistencia 9°AINF'!B41</f>
        <v>0</v>
      </c>
      <c r="C44" s="198"/>
      <c r="D44" s="198"/>
      <c r="E44" s="198"/>
      <c r="F44" s="198"/>
      <c r="G44" s="197"/>
      <c r="H44" s="196"/>
      <c r="I44" s="196"/>
      <c r="J44" s="196"/>
      <c r="K44" s="196"/>
      <c r="L44" s="198"/>
      <c r="M44" s="198"/>
      <c r="N44" s="198"/>
      <c r="O44" s="194">
        <v>37</v>
      </c>
      <c r="Q44" s="202">
        <v>37</v>
      </c>
      <c r="R44" s="203"/>
      <c r="S44" s="203"/>
      <c r="T44" s="203"/>
      <c r="U44" s="203"/>
      <c r="V44" s="204"/>
      <c r="W44" s="203"/>
      <c r="X44" s="203"/>
      <c r="Y44" s="204"/>
      <c r="Z44" s="205" t="e">
        <f t="shared" si="0"/>
        <v>#DIV/0!</v>
      </c>
      <c r="AA44" s="204"/>
      <c r="AB44" s="203"/>
      <c r="AC44" s="205" t="e">
        <f t="shared" si="1"/>
        <v>#DIV/0!</v>
      </c>
      <c r="AD44" s="204"/>
      <c r="AE44" s="203"/>
      <c r="AF44" s="205" t="e">
        <f t="shared" si="2"/>
        <v>#DIV/0!</v>
      </c>
      <c r="AG44" s="205" t="e">
        <f t="shared" si="4"/>
        <v>#DIV/0!</v>
      </c>
      <c r="AH44" s="202">
        <v>37</v>
      </c>
    </row>
    <row r="45" spans="1:16384" s="192" customFormat="1" ht="23.25" x14ac:dyDescent="0.25">
      <c r="A45" s="194">
        <v>38</v>
      </c>
      <c r="B45" s="195">
        <f>'Asistencia 9°AINF'!B42</f>
        <v>0</v>
      </c>
      <c r="C45" s="198"/>
      <c r="D45" s="198"/>
      <c r="E45" s="198"/>
      <c r="F45" s="198"/>
      <c r="G45" s="197"/>
      <c r="H45" s="196"/>
      <c r="I45" s="196"/>
      <c r="J45" s="196"/>
      <c r="K45" s="196"/>
      <c r="L45" s="198"/>
      <c r="M45" s="198"/>
      <c r="N45" s="198"/>
      <c r="O45" s="194">
        <v>38</v>
      </c>
      <c r="P45" s="201"/>
      <c r="Q45" s="202">
        <v>38</v>
      </c>
      <c r="R45" s="203"/>
      <c r="S45" s="203"/>
      <c r="T45" s="203"/>
      <c r="U45" s="203"/>
      <c r="V45" s="200"/>
      <c r="W45" s="200"/>
      <c r="X45" s="201"/>
      <c r="Y45" s="200"/>
      <c r="Z45" s="200"/>
      <c r="AA45" s="200"/>
      <c r="AB45" s="201"/>
      <c r="AC45" s="200">
        <v>38</v>
      </c>
      <c r="AD45" s="200"/>
      <c r="AE45" s="200"/>
      <c r="AF45" s="205" t="e">
        <f t="shared" si="2"/>
        <v>#DIV/0!</v>
      </c>
      <c r="AG45" s="199" t="s">
        <v>212</v>
      </c>
      <c r="AH45" s="202">
        <v>38</v>
      </c>
      <c r="AI45" s="200"/>
      <c r="AJ45" s="201"/>
      <c r="AK45" s="200">
        <v>38</v>
      </c>
      <c r="AL45" s="200"/>
      <c r="AM45" s="200"/>
      <c r="AN45" s="201"/>
      <c r="AO45" s="200">
        <v>38</v>
      </c>
      <c r="AP45" s="200"/>
      <c r="AQ45" s="200"/>
      <c r="AR45" s="201"/>
      <c r="AS45" s="200">
        <v>38</v>
      </c>
      <c r="AT45" s="200"/>
      <c r="AU45" s="200"/>
      <c r="AV45" s="201"/>
      <c r="AW45" s="200">
        <v>38</v>
      </c>
      <c r="AX45" s="200"/>
      <c r="AY45" s="200"/>
      <c r="AZ45" s="201"/>
      <c r="BA45" s="200">
        <v>38</v>
      </c>
      <c r="BB45" s="200"/>
      <c r="BC45" s="200"/>
      <c r="BD45" s="201"/>
      <c r="BE45" s="200">
        <v>38</v>
      </c>
      <c r="BF45" s="200"/>
      <c r="BG45" s="200"/>
      <c r="BH45" s="201"/>
      <c r="BI45" s="200">
        <v>38</v>
      </c>
      <c r="BJ45" s="200"/>
      <c r="BK45" s="200"/>
      <c r="BL45" s="201"/>
      <c r="BM45" s="200">
        <v>38</v>
      </c>
      <c r="BN45" s="200"/>
      <c r="BO45" s="200"/>
      <c r="BP45" s="201"/>
      <c r="BQ45" s="200">
        <v>38</v>
      </c>
      <c r="BR45" s="200"/>
      <c r="BS45" s="200"/>
      <c r="BT45" s="201"/>
      <c r="BU45" s="200">
        <v>38</v>
      </c>
      <c r="BV45" s="200"/>
      <c r="BW45" s="200"/>
      <c r="BX45" s="201"/>
      <c r="BY45" s="200">
        <v>38</v>
      </c>
      <c r="BZ45" s="200"/>
      <c r="CA45" s="200"/>
      <c r="CB45" s="201"/>
      <c r="CC45" s="200">
        <v>38</v>
      </c>
      <c r="CD45" s="200"/>
      <c r="CE45" s="200"/>
      <c r="CF45" s="201"/>
      <c r="CG45" s="200">
        <v>38</v>
      </c>
      <c r="CH45" s="200"/>
      <c r="CI45" s="200"/>
      <c r="CJ45" s="201"/>
      <c r="CK45" s="200">
        <v>38</v>
      </c>
      <c r="CL45" s="200"/>
      <c r="CM45" s="200"/>
      <c r="CN45" s="201"/>
      <c r="CO45" s="200">
        <v>38</v>
      </c>
      <c r="CP45" s="200"/>
      <c r="CQ45" s="200"/>
      <c r="CR45" s="201"/>
      <c r="CS45" s="200">
        <v>38</v>
      </c>
      <c r="CT45" s="200"/>
      <c r="CU45" s="200"/>
      <c r="CV45" s="201"/>
      <c r="CW45" s="200">
        <v>38</v>
      </c>
      <c r="CX45" s="200"/>
      <c r="CY45" s="200"/>
      <c r="CZ45" s="201"/>
      <c r="DA45" s="200">
        <v>38</v>
      </c>
      <c r="DB45" s="200"/>
      <c r="DC45" s="200"/>
      <c r="DD45" s="201"/>
      <c r="DE45" s="200">
        <v>38</v>
      </c>
      <c r="DF45" s="200"/>
      <c r="DG45" s="200"/>
      <c r="DH45" s="201"/>
      <c r="DI45" s="200">
        <v>38</v>
      </c>
      <c r="DJ45" s="200"/>
      <c r="DK45" s="200"/>
      <c r="DL45" s="201"/>
      <c r="DM45" s="200">
        <v>38</v>
      </c>
      <c r="DN45" s="200"/>
      <c r="DO45" s="200"/>
      <c r="DP45" s="201"/>
      <c r="DQ45" s="200">
        <v>38</v>
      </c>
      <c r="DR45" s="200"/>
      <c r="DS45" s="200"/>
      <c r="DT45" s="201"/>
      <c r="DU45" s="200">
        <v>38</v>
      </c>
      <c r="DV45" s="200"/>
      <c r="DW45" s="200"/>
      <c r="DX45" s="201"/>
      <c r="DY45" s="200">
        <v>38</v>
      </c>
      <c r="DZ45" s="200"/>
      <c r="EA45" s="200"/>
      <c r="EB45" s="201"/>
      <c r="EC45" s="200">
        <v>38</v>
      </c>
      <c r="ED45" s="200"/>
      <c r="EE45" s="200"/>
      <c r="EF45" s="201"/>
      <c r="EG45" s="200">
        <v>38</v>
      </c>
      <c r="EH45" s="200"/>
      <c r="EI45" s="200"/>
      <c r="EJ45" s="201"/>
      <c r="EK45" s="200">
        <v>38</v>
      </c>
      <c r="EL45" s="200"/>
      <c r="EM45" s="200"/>
      <c r="EN45" s="201"/>
      <c r="EO45" s="200">
        <v>38</v>
      </c>
      <c r="EP45" s="200"/>
      <c r="EQ45" s="200"/>
      <c r="ER45" s="201"/>
      <c r="ES45" s="200">
        <v>38</v>
      </c>
      <c r="ET45" s="200"/>
      <c r="EU45" s="200"/>
      <c r="EV45" s="201"/>
      <c r="EW45" s="200">
        <v>38</v>
      </c>
      <c r="EX45" s="200"/>
      <c r="EY45" s="200"/>
      <c r="EZ45" s="201"/>
      <c r="FA45" s="200">
        <v>38</v>
      </c>
      <c r="FB45" s="200"/>
      <c r="FC45" s="200"/>
      <c r="FD45" s="201"/>
      <c r="FE45" s="200">
        <v>38</v>
      </c>
      <c r="FF45" s="200"/>
      <c r="FG45" s="200"/>
      <c r="FH45" s="201"/>
      <c r="FI45" s="200">
        <v>38</v>
      </c>
      <c r="FJ45" s="200"/>
      <c r="FK45" s="200"/>
      <c r="FL45" s="201"/>
      <c r="FM45" s="200">
        <v>38</v>
      </c>
      <c r="FN45" s="200"/>
      <c r="FO45" s="200"/>
      <c r="FP45" s="201"/>
      <c r="FQ45" s="200">
        <v>38</v>
      </c>
      <c r="FR45" s="200"/>
      <c r="FS45" s="200"/>
      <c r="FT45" s="201"/>
      <c r="FU45" s="200">
        <v>38</v>
      </c>
      <c r="FV45" s="200"/>
      <c r="FW45" s="200"/>
      <c r="FX45" s="201"/>
      <c r="FY45" s="200">
        <v>38</v>
      </c>
      <c r="FZ45" s="200"/>
      <c r="GA45" s="200"/>
      <c r="GB45" s="201"/>
      <c r="GC45" s="200">
        <v>38</v>
      </c>
      <c r="GD45" s="200"/>
      <c r="GE45" s="200"/>
      <c r="GF45" s="201"/>
      <c r="GG45" s="200">
        <v>38</v>
      </c>
      <c r="GH45" s="200"/>
      <c r="GI45" s="200"/>
      <c r="GJ45" s="201"/>
      <c r="GK45" s="200">
        <v>38</v>
      </c>
      <c r="GL45" s="200"/>
      <c r="GM45" s="200"/>
      <c r="GN45" s="201"/>
      <c r="GO45" s="200">
        <v>38</v>
      </c>
      <c r="GP45" s="200"/>
      <c r="GQ45" s="200"/>
      <c r="GR45" s="201"/>
      <c r="GS45" s="200">
        <v>38</v>
      </c>
      <c r="GT45" s="200"/>
      <c r="GU45" s="200"/>
      <c r="GV45" s="201"/>
      <c r="GW45" s="200">
        <v>38</v>
      </c>
      <c r="GX45" s="200"/>
      <c r="GY45" s="200"/>
      <c r="GZ45" s="201"/>
      <c r="HA45" s="200">
        <v>38</v>
      </c>
      <c r="HB45" s="200"/>
      <c r="HC45" s="200"/>
      <c r="HD45" s="201"/>
      <c r="HE45" s="200">
        <v>38</v>
      </c>
      <c r="HF45" s="200"/>
      <c r="HG45" s="200"/>
      <c r="HH45" s="201"/>
      <c r="HI45" s="200">
        <v>38</v>
      </c>
      <c r="HJ45" s="200"/>
      <c r="HK45" s="200"/>
      <c r="HL45" s="201"/>
      <c r="HM45" s="200">
        <v>38</v>
      </c>
      <c r="HN45" s="200"/>
      <c r="HO45" s="200"/>
      <c r="HP45" s="201"/>
      <c r="HQ45" s="200">
        <v>38</v>
      </c>
      <c r="HR45" s="200"/>
      <c r="HS45" s="200"/>
      <c r="HT45" s="201"/>
      <c r="HU45" s="200">
        <v>38</v>
      </c>
      <c r="HV45" s="200"/>
      <c r="HW45" s="200"/>
      <c r="HX45" s="201"/>
      <c r="HY45" s="200">
        <v>38</v>
      </c>
      <c r="HZ45" s="200"/>
      <c r="IA45" s="200"/>
      <c r="IB45" s="201"/>
      <c r="IC45" s="200">
        <v>38</v>
      </c>
      <c r="ID45" s="200"/>
      <c r="IE45" s="200"/>
      <c r="IF45" s="201"/>
      <c r="IG45" s="200">
        <v>38</v>
      </c>
      <c r="IH45" s="200"/>
      <c r="II45" s="200"/>
      <c r="IJ45" s="201"/>
      <c r="IK45" s="200">
        <v>38</v>
      </c>
      <c r="IL45" s="200"/>
      <c r="IM45" s="200"/>
      <c r="IN45" s="201"/>
      <c r="IO45" s="200">
        <v>38</v>
      </c>
      <c r="IP45" s="200"/>
      <c r="IQ45" s="200"/>
      <c r="IR45" s="201"/>
      <c r="IS45" s="200">
        <v>38</v>
      </c>
      <c r="IT45" s="200"/>
      <c r="IU45" s="200"/>
      <c r="IV45" s="201"/>
      <c r="IW45" s="200">
        <v>38</v>
      </c>
      <c r="IX45" s="200"/>
      <c r="IY45" s="200"/>
      <c r="IZ45" s="201"/>
      <c r="JA45" s="200">
        <v>38</v>
      </c>
      <c r="JB45" s="200"/>
      <c r="JC45" s="200"/>
      <c r="JD45" s="201"/>
      <c r="JE45" s="200">
        <v>38</v>
      </c>
      <c r="JF45" s="200"/>
      <c r="JG45" s="200"/>
      <c r="JH45" s="201"/>
      <c r="JI45" s="200">
        <v>38</v>
      </c>
      <c r="JJ45" s="200"/>
      <c r="JK45" s="200"/>
      <c r="JL45" s="201"/>
      <c r="JM45" s="200">
        <v>38</v>
      </c>
      <c r="JN45" s="200"/>
      <c r="JO45" s="200"/>
      <c r="JP45" s="201"/>
      <c r="JQ45" s="200">
        <v>38</v>
      </c>
      <c r="JR45" s="200"/>
      <c r="JS45" s="200"/>
      <c r="JT45" s="201"/>
      <c r="JU45" s="200">
        <v>38</v>
      </c>
      <c r="JV45" s="200"/>
      <c r="JW45" s="200"/>
      <c r="JX45" s="201"/>
      <c r="JY45" s="200">
        <v>38</v>
      </c>
      <c r="JZ45" s="200"/>
      <c r="KA45" s="200"/>
      <c r="KB45" s="201"/>
      <c r="KC45" s="200">
        <v>38</v>
      </c>
      <c r="KD45" s="200"/>
      <c r="KE45" s="200"/>
      <c r="KF45" s="201"/>
      <c r="KG45" s="200">
        <v>38</v>
      </c>
      <c r="KH45" s="200"/>
      <c r="KI45" s="200"/>
      <c r="KJ45" s="201"/>
      <c r="KK45" s="200">
        <v>38</v>
      </c>
      <c r="KL45" s="200"/>
      <c r="KM45" s="200"/>
      <c r="KN45" s="201"/>
      <c r="KO45" s="200">
        <v>38</v>
      </c>
      <c r="KP45" s="200"/>
      <c r="KQ45" s="200"/>
      <c r="KR45" s="201"/>
      <c r="KS45" s="200">
        <v>38</v>
      </c>
      <c r="KT45" s="200"/>
      <c r="KU45" s="200"/>
      <c r="KV45" s="201"/>
      <c r="KW45" s="200">
        <v>38</v>
      </c>
      <c r="KX45" s="200"/>
      <c r="KY45" s="200"/>
      <c r="KZ45" s="201"/>
      <c r="LA45" s="200">
        <v>38</v>
      </c>
      <c r="LB45" s="200"/>
      <c r="LC45" s="200"/>
      <c r="LD45" s="201"/>
      <c r="LE45" s="200">
        <v>38</v>
      </c>
      <c r="LF45" s="200"/>
      <c r="LG45" s="200"/>
      <c r="LH45" s="201"/>
      <c r="LI45" s="200">
        <v>38</v>
      </c>
      <c r="LJ45" s="200"/>
      <c r="LK45" s="200"/>
      <c r="LL45" s="201"/>
      <c r="LM45" s="200">
        <v>38</v>
      </c>
      <c r="LN45" s="200"/>
      <c r="LO45" s="200"/>
      <c r="LP45" s="201"/>
      <c r="LQ45" s="200">
        <v>38</v>
      </c>
      <c r="LR45" s="200"/>
      <c r="LS45" s="200"/>
      <c r="LT45" s="201"/>
      <c r="LU45" s="200">
        <v>38</v>
      </c>
      <c r="LV45" s="200"/>
      <c r="LW45" s="200"/>
      <c r="LX45" s="201"/>
      <c r="LY45" s="200">
        <v>38</v>
      </c>
      <c r="LZ45" s="200"/>
      <c r="MA45" s="200"/>
      <c r="MB45" s="201"/>
      <c r="MC45" s="200">
        <v>38</v>
      </c>
      <c r="MD45" s="200"/>
      <c r="ME45" s="200"/>
      <c r="MF45" s="201"/>
      <c r="MG45" s="200">
        <v>38</v>
      </c>
      <c r="MH45" s="200"/>
      <c r="MI45" s="200"/>
      <c r="MJ45" s="201"/>
      <c r="MK45" s="200">
        <v>38</v>
      </c>
      <c r="ML45" s="200"/>
      <c r="MM45" s="200"/>
      <c r="MN45" s="201"/>
      <c r="MO45" s="200">
        <v>38</v>
      </c>
      <c r="MP45" s="200"/>
      <c r="MQ45" s="200"/>
      <c r="MR45" s="201"/>
      <c r="MS45" s="200">
        <v>38</v>
      </c>
      <c r="MT45" s="200"/>
      <c r="MU45" s="200"/>
      <c r="MV45" s="201"/>
      <c r="MW45" s="200">
        <v>38</v>
      </c>
      <c r="MX45" s="200"/>
      <c r="MY45" s="200"/>
      <c r="MZ45" s="201"/>
      <c r="NA45" s="200">
        <v>38</v>
      </c>
      <c r="NB45" s="200"/>
      <c r="NC45" s="200"/>
      <c r="ND45" s="201"/>
      <c r="NE45" s="200">
        <v>38</v>
      </c>
      <c r="NF45" s="200"/>
      <c r="NG45" s="200"/>
      <c r="NH45" s="201"/>
      <c r="NI45" s="200">
        <v>38</v>
      </c>
      <c r="NJ45" s="200"/>
      <c r="NK45" s="200"/>
      <c r="NL45" s="201"/>
      <c r="NM45" s="200">
        <v>38</v>
      </c>
      <c r="NN45" s="200"/>
      <c r="NO45" s="200"/>
      <c r="NP45" s="201"/>
      <c r="NQ45" s="200">
        <v>38</v>
      </c>
      <c r="NR45" s="200"/>
      <c r="NS45" s="200"/>
      <c r="NT45" s="201"/>
      <c r="NU45" s="200">
        <v>38</v>
      </c>
      <c r="NV45" s="200"/>
      <c r="NW45" s="200"/>
      <c r="NX45" s="201"/>
      <c r="NY45" s="200">
        <v>38</v>
      </c>
      <c r="NZ45" s="200"/>
      <c r="OA45" s="200"/>
      <c r="OB45" s="201"/>
      <c r="OC45" s="200">
        <v>38</v>
      </c>
      <c r="OD45" s="200"/>
      <c r="OE45" s="200"/>
      <c r="OF45" s="201"/>
      <c r="OG45" s="200">
        <v>38</v>
      </c>
      <c r="OH45" s="200"/>
      <c r="OI45" s="200"/>
      <c r="OJ45" s="201"/>
      <c r="OK45" s="200">
        <v>38</v>
      </c>
      <c r="OL45" s="200"/>
      <c r="OM45" s="200"/>
      <c r="ON45" s="201"/>
      <c r="OO45" s="200">
        <v>38</v>
      </c>
      <c r="OP45" s="200"/>
      <c r="OQ45" s="200"/>
      <c r="OR45" s="201"/>
      <c r="OS45" s="200">
        <v>38</v>
      </c>
      <c r="OT45" s="200"/>
      <c r="OU45" s="200"/>
      <c r="OV45" s="201"/>
      <c r="OW45" s="200">
        <v>38</v>
      </c>
      <c r="OX45" s="200"/>
      <c r="OY45" s="200"/>
      <c r="OZ45" s="201"/>
      <c r="PA45" s="200">
        <v>38</v>
      </c>
      <c r="PB45" s="200"/>
      <c r="PC45" s="200"/>
      <c r="PD45" s="201"/>
      <c r="PE45" s="200">
        <v>38</v>
      </c>
      <c r="PF45" s="200"/>
      <c r="PG45" s="200"/>
      <c r="PH45" s="201"/>
      <c r="PI45" s="200">
        <v>38</v>
      </c>
      <c r="PJ45" s="200"/>
      <c r="PK45" s="200"/>
      <c r="PL45" s="201"/>
      <c r="PM45" s="200">
        <v>38</v>
      </c>
      <c r="PN45" s="200"/>
      <c r="PO45" s="200"/>
      <c r="PP45" s="201"/>
      <c r="PQ45" s="200">
        <v>38</v>
      </c>
      <c r="PR45" s="200"/>
      <c r="PS45" s="200"/>
      <c r="PT45" s="201"/>
      <c r="PU45" s="200">
        <v>38</v>
      </c>
      <c r="PV45" s="200"/>
      <c r="PW45" s="200"/>
      <c r="PX45" s="201"/>
      <c r="PY45" s="200">
        <v>38</v>
      </c>
      <c r="PZ45" s="200"/>
      <c r="QA45" s="200"/>
      <c r="QB45" s="201"/>
      <c r="QC45" s="200">
        <v>38</v>
      </c>
      <c r="QD45" s="200"/>
      <c r="QE45" s="200"/>
      <c r="QF45" s="201"/>
      <c r="QG45" s="200">
        <v>38</v>
      </c>
      <c r="QH45" s="200"/>
      <c r="QI45" s="200"/>
      <c r="QJ45" s="201"/>
      <c r="QK45" s="200">
        <v>38</v>
      </c>
      <c r="QL45" s="200"/>
      <c r="QM45" s="200"/>
      <c r="QN45" s="201"/>
      <c r="QO45" s="200">
        <v>38</v>
      </c>
      <c r="QP45" s="200"/>
      <c r="QQ45" s="200"/>
      <c r="QR45" s="201"/>
      <c r="QS45" s="200">
        <v>38</v>
      </c>
      <c r="QT45" s="200"/>
      <c r="QU45" s="200"/>
      <c r="QV45" s="201"/>
      <c r="QW45" s="200">
        <v>38</v>
      </c>
      <c r="QX45" s="200"/>
      <c r="QY45" s="200"/>
      <c r="QZ45" s="201"/>
      <c r="RA45" s="200">
        <v>38</v>
      </c>
      <c r="RB45" s="200"/>
      <c r="RC45" s="200"/>
      <c r="RD45" s="201"/>
      <c r="RE45" s="200">
        <v>38</v>
      </c>
      <c r="RF45" s="200"/>
      <c r="RG45" s="200"/>
      <c r="RH45" s="201"/>
      <c r="RI45" s="200">
        <v>38</v>
      </c>
      <c r="RJ45" s="200"/>
      <c r="RK45" s="200"/>
      <c r="RL45" s="201"/>
      <c r="RM45" s="200">
        <v>38</v>
      </c>
      <c r="RN45" s="200"/>
      <c r="RO45" s="200"/>
      <c r="RP45" s="201"/>
      <c r="RQ45" s="200">
        <v>38</v>
      </c>
      <c r="RR45" s="200"/>
      <c r="RS45" s="200"/>
      <c r="RT45" s="201"/>
      <c r="RU45" s="200">
        <v>38</v>
      </c>
      <c r="RV45" s="200"/>
      <c r="RW45" s="200"/>
      <c r="RX45" s="201"/>
      <c r="RY45" s="200">
        <v>38</v>
      </c>
      <c r="RZ45" s="200"/>
      <c r="SA45" s="200"/>
      <c r="SB45" s="201"/>
      <c r="SC45" s="200">
        <v>38</v>
      </c>
      <c r="SD45" s="200"/>
      <c r="SE45" s="200"/>
      <c r="SF45" s="201"/>
      <c r="SG45" s="200">
        <v>38</v>
      </c>
      <c r="SH45" s="200"/>
      <c r="SI45" s="200"/>
      <c r="SJ45" s="201"/>
      <c r="SK45" s="200">
        <v>38</v>
      </c>
      <c r="SL45" s="200"/>
      <c r="SM45" s="200"/>
      <c r="SN45" s="201"/>
      <c r="SO45" s="200">
        <v>38</v>
      </c>
      <c r="SP45" s="200"/>
      <c r="SQ45" s="200"/>
      <c r="SR45" s="201"/>
      <c r="SS45" s="200">
        <v>38</v>
      </c>
      <c r="ST45" s="200"/>
      <c r="SU45" s="200"/>
      <c r="SV45" s="201"/>
      <c r="SW45" s="200">
        <v>38</v>
      </c>
      <c r="SX45" s="200"/>
      <c r="SY45" s="200"/>
      <c r="SZ45" s="201"/>
      <c r="TA45" s="200">
        <v>38</v>
      </c>
      <c r="TB45" s="200"/>
      <c r="TC45" s="200"/>
      <c r="TD45" s="201"/>
      <c r="TE45" s="200">
        <v>38</v>
      </c>
      <c r="TF45" s="200"/>
      <c r="TG45" s="200"/>
      <c r="TH45" s="201"/>
      <c r="TI45" s="200">
        <v>38</v>
      </c>
      <c r="TJ45" s="200"/>
      <c r="TK45" s="200"/>
      <c r="TL45" s="201"/>
      <c r="TM45" s="200">
        <v>38</v>
      </c>
      <c r="TN45" s="200"/>
      <c r="TO45" s="200"/>
      <c r="TP45" s="201"/>
      <c r="TQ45" s="200">
        <v>38</v>
      </c>
      <c r="TR45" s="200"/>
      <c r="TS45" s="200"/>
      <c r="TT45" s="201"/>
      <c r="TU45" s="200">
        <v>38</v>
      </c>
      <c r="TV45" s="200"/>
      <c r="TW45" s="200"/>
      <c r="TX45" s="201"/>
      <c r="TY45" s="200">
        <v>38</v>
      </c>
      <c r="TZ45" s="200"/>
      <c r="UA45" s="200"/>
      <c r="UB45" s="201"/>
      <c r="UC45" s="200">
        <v>38</v>
      </c>
      <c r="UD45" s="200"/>
      <c r="UE45" s="200"/>
      <c r="UF45" s="201"/>
      <c r="UG45" s="200">
        <v>38</v>
      </c>
      <c r="UH45" s="200"/>
      <c r="UI45" s="200"/>
      <c r="UJ45" s="201"/>
      <c r="UK45" s="200">
        <v>38</v>
      </c>
      <c r="UL45" s="200"/>
      <c r="UM45" s="200"/>
      <c r="UN45" s="201"/>
      <c r="UO45" s="200">
        <v>38</v>
      </c>
      <c r="UP45" s="200"/>
      <c r="UQ45" s="200"/>
      <c r="UR45" s="201"/>
      <c r="US45" s="200">
        <v>38</v>
      </c>
      <c r="UT45" s="200"/>
      <c r="UU45" s="200"/>
      <c r="UV45" s="201"/>
      <c r="UW45" s="200">
        <v>38</v>
      </c>
      <c r="UX45" s="200"/>
      <c r="UY45" s="200"/>
      <c r="UZ45" s="201"/>
      <c r="VA45" s="200">
        <v>38</v>
      </c>
      <c r="VB45" s="200"/>
      <c r="VC45" s="200"/>
      <c r="VD45" s="201"/>
      <c r="VE45" s="200">
        <v>38</v>
      </c>
      <c r="VF45" s="200"/>
      <c r="VG45" s="200"/>
      <c r="VH45" s="201"/>
      <c r="VI45" s="200">
        <v>38</v>
      </c>
      <c r="VJ45" s="200"/>
      <c r="VK45" s="200"/>
      <c r="VL45" s="201"/>
      <c r="VM45" s="200">
        <v>38</v>
      </c>
      <c r="VN45" s="200"/>
      <c r="VO45" s="200"/>
      <c r="VP45" s="201"/>
      <c r="VQ45" s="200">
        <v>38</v>
      </c>
      <c r="VR45" s="200"/>
      <c r="VS45" s="200"/>
      <c r="VT45" s="201"/>
      <c r="VU45" s="200">
        <v>38</v>
      </c>
      <c r="VV45" s="200"/>
      <c r="VW45" s="200"/>
      <c r="VX45" s="201"/>
      <c r="VY45" s="200">
        <v>38</v>
      </c>
      <c r="VZ45" s="200"/>
      <c r="WA45" s="200"/>
      <c r="WB45" s="201"/>
      <c r="WC45" s="200">
        <v>38</v>
      </c>
      <c r="WD45" s="200"/>
      <c r="WE45" s="200"/>
      <c r="WF45" s="201"/>
      <c r="WG45" s="200">
        <v>38</v>
      </c>
      <c r="WH45" s="200"/>
      <c r="WI45" s="200"/>
      <c r="WJ45" s="201"/>
      <c r="WK45" s="200">
        <v>38</v>
      </c>
      <c r="WL45" s="200"/>
      <c r="WM45" s="200"/>
      <c r="WN45" s="201"/>
      <c r="WO45" s="200">
        <v>38</v>
      </c>
      <c r="WP45" s="200"/>
      <c r="WQ45" s="200"/>
      <c r="WR45" s="201"/>
      <c r="WS45" s="200">
        <v>38</v>
      </c>
      <c r="WT45" s="200"/>
      <c r="WU45" s="200"/>
      <c r="WV45" s="201"/>
      <c r="WW45" s="200">
        <v>38</v>
      </c>
      <c r="WX45" s="200"/>
      <c r="WY45" s="200"/>
      <c r="WZ45" s="201"/>
      <c r="XA45" s="200">
        <v>38</v>
      </c>
      <c r="XB45" s="200"/>
      <c r="XC45" s="200"/>
      <c r="XD45" s="201"/>
      <c r="XE45" s="200">
        <v>38</v>
      </c>
      <c r="XF45" s="200"/>
      <c r="XG45" s="200"/>
      <c r="XH45" s="201"/>
      <c r="XI45" s="200">
        <v>38</v>
      </c>
      <c r="XJ45" s="200"/>
      <c r="XK45" s="200"/>
      <c r="XL45" s="201"/>
      <c r="XM45" s="200">
        <v>38</v>
      </c>
      <c r="XN45" s="200"/>
      <c r="XO45" s="200"/>
      <c r="XP45" s="201"/>
      <c r="XQ45" s="200">
        <v>38</v>
      </c>
      <c r="XR45" s="200"/>
      <c r="XS45" s="200"/>
      <c r="XT45" s="201"/>
      <c r="XU45" s="200">
        <v>38</v>
      </c>
      <c r="XV45" s="200"/>
      <c r="XW45" s="200"/>
      <c r="XX45" s="201"/>
      <c r="XY45" s="200">
        <v>38</v>
      </c>
      <c r="XZ45" s="200"/>
      <c r="YA45" s="200"/>
      <c r="YB45" s="201"/>
      <c r="YC45" s="200">
        <v>38</v>
      </c>
      <c r="YD45" s="200"/>
      <c r="YE45" s="200"/>
      <c r="YF45" s="201"/>
      <c r="YG45" s="200">
        <v>38</v>
      </c>
      <c r="YH45" s="200"/>
      <c r="YI45" s="200"/>
      <c r="YJ45" s="201"/>
      <c r="YK45" s="200">
        <v>38</v>
      </c>
      <c r="YL45" s="200"/>
      <c r="YM45" s="200"/>
      <c r="YN45" s="201"/>
      <c r="YO45" s="200">
        <v>38</v>
      </c>
      <c r="YP45" s="200"/>
      <c r="YQ45" s="200"/>
      <c r="YR45" s="201"/>
      <c r="YS45" s="200">
        <v>38</v>
      </c>
      <c r="YT45" s="200"/>
      <c r="YU45" s="200"/>
      <c r="YV45" s="201"/>
      <c r="YW45" s="200">
        <v>38</v>
      </c>
      <c r="YX45" s="200"/>
      <c r="YY45" s="200"/>
      <c r="YZ45" s="201"/>
      <c r="ZA45" s="200">
        <v>38</v>
      </c>
      <c r="ZB45" s="200"/>
      <c r="ZC45" s="200"/>
      <c r="ZD45" s="201"/>
      <c r="ZE45" s="200">
        <v>38</v>
      </c>
      <c r="ZF45" s="200"/>
      <c r="ZG45" s="200"/>
      <c r="ZH45" s="201"/>
      <c r="ZI45" s="200">
        <v>38</v>
      </c>
      <c r="ZJ45" s="200"/>
      <c r="ZK45" s="200"/>
      <c r="ZL45" s="201"/>
      <c r="ZM45" s="200">
        <v>38</v>
      </c>
      <c r="ZN45" s="200"/>
      <c r="ZO45" s="200"/>
      <c r="ZP45" s="201"/>
      <c r="ZQ45" s="200">
        <v>38</v>
      </c>
      <c r="ZR45" s="200"/>
      <c r="ZS45" s="200"/>
      <c r="ZT45" s="201"/>
      <c r="ZU45" s="200">
        <v>38</v>
      </c>
      <c r="ZV45" s="200"/>
      <c r="ZW45" s="200"/>
      <c r="ZX45" s="201"/>
      <c r="ZY45" s="200">
        <v>38</v>
      </c>
      <c r="ZZ45" s="200"/>
      <c r="AAA45" s="200"/>
      <c r="AAB45" s="201"/>
      <c r="AAC45" s="200">
        <v>38</v>
      </c>
      <c r="AAD45" s="200"/>
      <c r="AAE45" s="200"/>
      <c r="AAF45" s="201"/>
      <c r="AAG45" s="200">
        <v>38</v>
      </c>
      <c r="AAH45" s="200"/>
      <c r="AAI45" s="200"/>
      <c r="AAJ45" s="201"/>
      <c r="AAK45" s="200">
        <v>38</v>
      </c>
      <c r="AAL45" s="200"/>
      <c r="AAM45" s="200"/>
      <c r="AAN45" s="201"/>
      <c r="AAO45" s="200">
        <v>38</v>
      </c>
      <c r="AAP45" s="200"/>
      <c r="AAQ45" s="200"/>
      <c r="AAR45" s="201"/>
      <c r="AAS45" s="200">
        <v>38</v>
      </c>
      <c r="AAT45" s="200"/>
      <c r="AAU45" s="200"/>
      <c r="AAV45" s="201"/>
      <c r="AAW45" s="200">
        <v>38</v>
      </c>
      <c r="AAX45" s="200"/>
      <c r="AAY45" s="200"/>
      <c r="AAZ45" s="201"/>
      <c r="ABA45" s="200">
        <v>38</v>
      </c>
      <c r="ABB45" s="200"/>
      <c r="ABC45" s="200"/>
      <c r="ABD45" s="201"/>
      <c r="ABE45" s="200">
        <v>38</v>
      </c>
      <c r="ABF45" s="200"/>
      <c r="ABG45" s="200"/>
      <c r="ABH45" s="201"/>
      <c r="ABI45" s="200">
        <v>38</v>
      </c>
      <c r="ABJ45" s="200"/>
      <c r="ABK45" s="200"/>
      <c r="ABL45" s="201"/>
      <c r="ABM45" s="200">
        <v>38</v>
      </c>
      <c r="ABN45" s="200"/>
      <c r="ABO45" s="200"/>
      <c r="ABP45" s="201"/>
      <c r="ABQ45" s="200">
        <v>38</v>
      </c>
      <c r="ABR45" s="200"/>
      <c r="ABS45" s="200"/>
      <c r="ABT45" s="201"/>
      <c r="ABU45" s="200">
        <v>38</v>
      </c>
      <c r="ABV45" s="200"/>
      <c r="ABW45" s="200"/>
      <c r="ABX45" s="201"/>
      <c r="ABY45" s="200">
        <v>38</v>
      </c>
      <c r="ABZ45" s="200"/>
      <c r="ACA45" s="200"/>
      <c r="ACB45" s="201"/>
      <c r="ACC45" s="200">
        <v>38</v>
      </c>
      <c r="ACD45" s="200"/>
      <c r="ACE45" s="200"/>
      <c r="ACF45" s="201"/>
      <c r="ACG45" s="200">
        <v>38</v>
      </c>
      <c r="ACH45" s="200"/>
      <c r="ACI45" s="200"/>
      <c r="ACJ45" s="201"/>
      <c r="ACK45" s="200">
        <v>38</v>
      </c>
      <c r="ACL45" s="200"/>
      <c r="ACM45" s="200"/>
      <c r="ACN45" s="201"/>
      <c r="ACO45" s="200">
        <v>38</v>
      </c>
      <c r="ACP45" s="200"/>
      <c r="ACQ45" s="200"/>
      <c r="ACR45" s="201"/>
      <c r="ACS45" s="200">
        <v>38</v>
      </c>
      <c r="ACT45" s="200"/>
      <c r="ACU45" s="200"/>
      <c r="ACV45" s="201"/>
      <c r="ACW45" s="200">
        <v>38</v>
      </c>
      <c r="ACX45" s="200"/>
      <c r="ACY45" s="200"/>
      <c r="ACZ45" s="201"/>
      <c r="ADA45" s="200">
        <v>38</v>
      </c>
      <c r="ADB45" s="200"/>
      <c r="ADC45" s="200"/>
      <c r="ADD45" s="201"/>
      <c r="ADE45" s="200">
        <v>38</v>
      </c>
      <c r="ADF45" s="200"/>
      <c r="ADG45" s="200"/>
      <c r="ADH45" s="201"/>
      <c r="ADI45" s="200">
        <v>38</v>
      </c>
      <c r="ADJ45" s="200"/>
      <c r="ADK45" s="200"/>
      <c r="ADL45" s="201"/>
      <c r="ADM45" s="200">
        <v>38</v>
      </c>
      <c r="ADN45" s="200"/>
      <c r="ADO45" s="200"/>
      <c r="ADP45" s="201"/>
      <c r="ADQ45" s="200">
        <v>38</v>
      </c>
      <c r="ADR45" s="200"/>
      <c r="ADS45" s="200"/>
      <c r="ADT45" s="201"/>
      <c r="ADU45" s="200">
        <v>38</v>
      </c>
      <c r="ADV45" s="200"/>
      <c r="ADW45" s="200"/>
      <c r="ADX45" s="201"/>
      <c r="ADY45" s="200">
        <v>38</v>
      </c>
      <c r="ADZ45" s="200"/>
      <c r="AEA45" s="200"/>
      <c r="AEB45" s="201"/>
      <c r="AEC45" s="200">
        <v>38</v>
      </c>
      <c r="AED45" s="200"/>
      <c r="AEE45" s="200"/>
      <c r="AEF45" s="201"/>
      <c r="AEG45" s="200">
        <v>38</v>
      </c>
      <c r="AEH45" s="200"/>
      <c r="AEI45" s="200"/>
      <c r="AEJ45" s="201"/>
      <c r="AEK45" s="200">
        <v>38</v>
      </c>
      <c r="AEL45" s="200"/>
      <c r="AEM45" s="200"/>
      <c r="AEN45" s="201"/>
      <c r="AEO45" s="200">
        <v>38</v>
      </c>
      <c r="AEP45" s="200"/>
      <c r="AEQ45" s="200"/>
      <c r="AER45" s="201"/>
      <c r="AES45" s="200">
        <v>38</v>
      </c>
      <c r="AET45" s="200"/>
      <c r="AEU45" s="200"/>
      <c r="AEV45" s="201"/>
      <c r="AEW45" s="200">
        <v>38</v>
      </c>
      <c r="AEX45" s="200"/>
      <c r="AEY45" s="200"/>
      <c r="AEZ45" s="201"/>
      <c r="AFA45" s="200">
        <v>38</v>
      </c>
      <c r="AFB45" s="200"/>
      <c r="AFC45" s="200"/>
      <c r="AFD45" s="201"/>
      <c r="AFE45" s="200">
        <v>38</v>
      </c>
      <c r="AFF45" s="200"/>
      <c r="AFG45" s="200"/>
      <c r="AFH45" s="201"/>
      <c r="AFI45" s="200">
        <v>38</v>
      </c>
      <c r="AFJ45" s="200"/>
      <c r="AFK45" s="200"/>
      <c r="AFL45" s="201"/>
      <c r="AFM45" s="200">
        <v>38</v>
      </c>
      <c r="AFN45" s="200"/>
      <c r="AFO45" s="200"/>
      <c r="AFP45" s="201"/>
      <c r="AFQ45" s="200">
        <v>38</v>
      </c>
      <c r="AFR45" s="200"/>
      <c r="AFS45" s="200"/>
      <c r="AFT45" s="201"/>
      <c r="AFU45" s="200">
        <v>38</v>
      </c>
      <c r="AFV45" s="200"/>
      <c r="AFW45" s="200"/>
      <c r="AFX45" s="201"/>
      <c r="AFY45" s="200">
        <v>38</v>
      </c>
      <c r="AFZ45" s="200"/>
      <c r="AGA45" s="200"/>
      <c r="AGB45" s="201"/>
      <c r="AGC45" s="200">
        <v>38</v>
      </c>
      <c r="AGD45" s="200"/>
      <c r="AGE45" s="200"/>
      <c r="AGF45" s="201"/>
      <c r="AGG45" s="200">
        <v>38</v>
      </c>
      <c r="AGH45" s="200"/>
      <c r="AGI45" s="200"/>
      <c r="AGJ45" s="201"/>
      <c r="AGK45" s="200">
        <v>38</v>
      </c>
      <c r="AGL45" s="200"/>
      <c r="AGM45" s="200"/>
      <c r="AGN45" s="201"/>
      <c r="AGO45" s="200">
        <v>38</v>
      </c>
      <c r="AGP45" s="200"/>
      <c r="AGQ45" s="200"/>
      <c r="AGR45" s="201"/>
      <c r="AGS45" s="200">
        <v>38</v>
      </c>
      <c r="AGT45" s="200"/>
      <c r="AGU45" s="200"/>
      <c r="AGV45" s="201"/>
      <c r="AGW45" s="200">
        <v>38</v>
      </c>
      <c r="AGX45" s="200"/>
      <c r="AGY45" s="200"/>
      <c r="AGZ45" s="201"/>
      <c r="AHA45" s="200">
        <v>38</v>
      </c>
      <c r="AHB45" s="200"/>
      <c r="AHC45" s="200"/>
      <c r="AHD45" s="201"/>
      <c r="AHE45" s="200">
        <v>38</v>
      </c>
      <c r="AHF45" s="200"/>
      <c r="AHG45" s="200"/>
      <c r="AHH45" s="201"/>
      <c r="AHI45" s="200">
        <v>38</v>
      </c>
      <c r="AHJ45" s="200"/>
      <c r="AHK45" s="200"/>
      <c r="AHL45" s="201"/>
      <c r="AHM45" s="200">
        <v>38</v>
      </c>
      <c r="AHN45" s="200"/>
      <c r="AHO45" s="200"/>
      <c r="AHP45" s="201"/>
      <c r="AHQ45" s="200">
        <v>38</v>
      </c>
      <c r="AHR45" s="200"/>
      <c r="AHS45" s="200"/>
      <c r="AHT45" s="201"/>
      <c r="AHU45" s="200">
        <v>38</v>
      </c>
      <c r="AHV45" s="200"/>
      <c r="AHW45" s="200"/>
      <c r="AHX45" s="201"/>
      <c r="AHY45" s="200">
        <v>38</v>
      </c>
      <c r="AHZ45" s="200"/>
      <c r="AIA45" s="200"/>
      <c r="AIB45" s="201"/>
      <c r="AIC45" s="200">
        <v>38</v>
      </c>
      <c r="AID45" s="200"/>
      <c r="AIE45" s="200"/>
      <c r="AIF45" s="201"/>
      <c r="AIG45" s="200">
        <v>38</v>
      </c>
      <c r="AIH45" s="200"/>
      <c r="AII45" s="200"/>
      <c r="AIJ45" s="201"/>
      <c r="AIK45" s="200">
        <v>38</v>
      </c>
      <c r="AIL45" s="200"/>
      <c r="AIM45" s="200"/>
      <c r="AIN45" s="201"/>
      <c r="AIO45" s="200">
        <v>38</v>
      </c>
      <c r="AIP45" s="200"/>
      <c r="AIQ45" s="200"/>
      <c r="AIR45" s="201"/>
      <c r="AIS45" s="200">
        <v>38</v>
      </c>
      <c r="AIT45" s="200"/>
      <c r="AIU45" s="200"/>
      <c r="AIV45" s="201"/>
      <c r="AIW45" s="200">
        <v>38</v>
      </c>
      <c r="AIX45" s="200"/>
      <c r="AIY45" s="200"/>
      <c r="AIZ45" s="201"/>
      <c r="AJA45" s="200">
        <v>38</v>
      </c>
      <c r="AJB45" s="200"/>
      <c r="AJC45" s="200"/>
      <c r="AJD45" s="201"/>
      <c r="AJE45" s="200">
        <v>38</v>
      </c>
      <c r="AJF45" s="200"/>
      <c r="AJG45" s="200"/>
      <c r="AJH45" s="201"/>
      <c r="AJI45" s="200">
        <v>38</v>
      </c>
      <c r="AJJ45" s="200"/>
      <c r="AJK45" s="200"/>
      <c r="AJL45" s="201"/>
      <c r="AJM45" s="200">
        <v>38</v>
      </c>
      <c r="AJN45" s="200"/>
      <c r="AJO45" s="200"/>
      <c r="AJP45" s="201"/>
      <c r="AJQ45" s="200">
        <v>38</v>
      </c>
      <c r="AJR45" s="200"/>
      <c r="AJS45" s="200"/>
      <c r="AJT45" s="201"/>
      <c r="AJU45" s="200">
        <v>38</v>
      </c>
      <c r="AJV45" s="200"/>
      <c r="AJW45" s="200"/>
      <c r="AJX45" s="201"/>
      <c r="AJY45" s="200">
        <v>38</v>
      </c>
      <c r="AJZ45" s="200"/>
      <c r="AKA45" s="200"/>
      <c r="AKB45" s="201"/>
      <c r="AKC45" s="200">
        <v>38</v>
      </c>
      <c r="AKD45" s="200"/>
      <c r="AKE45" s="200"/>
      <c r="AKF45" s="201"/>
      <c r="AKG45" s="200">
        <v>38</v>
      </c>
      <c r="AKH45" s="200"/>
      <c r="AKI45" s="200"/>
      <c r="AKJ45" s="201"/>
      <c r="AKK45" s="200">
        <v>38</v>
      </c>
      <c r="AKL45" s="200"/>
      <c r="AKM45" s="200"/>
      <c r="AKN45" s="201"/>
      <c r="AKO45" s="200">
        <v>38</v>
      </c>
      <c r="AKP45" s="200"/>
      <c r="AKQ45" s="200"/>
      <c r="AKR45" s="201"/>
      <c r="AKS45" s="200">
        <v>38</v>
      </c>
      <c r="AKT45" s="200"/>
      <c r="AKU45" s="200"/>
      <c r="AKV45" s="201"/>
      <c r="AKW45" s="200">
        <v>38</v>
      </c>
      <c r="AKX45" s="200"/>
      <c r="AKY45" s="200"/>
      <c r="AKZ45" s="201"/>
      <c r="ALA45" s="200">
        <v>38</v>
      </c>
      <c r="ALB45" s="200"/>
      <c r="ALC45" s="200"/>
      <c r="ALD45" s="201"/>
      <c r="ALE45" s="200">
        <v>38</v>
      </c>
      <c r="ALF45" s="200"/>
      <c r="ALG45" s="200"/>
      <c r="ALH45" s="201"/>
      <c r="ALI45" s="200">
        <v>38</v>
      </c>
      <c r="ALJ45" s="200"/>
      <c r="ALK45" s="200"/>
      <c r="ALL45" s="201"/>
      <c r="ALM45" s="200">
        <v>38</v>
      </c>
      <c r="ALN45" s="200"/>
      <c r="ALO45" s="200"/>
      <c r="ALP45" s="201"/>
      <c r="ALQ45" s="200">
        <v>38</v>
      </c>
      <c r="ALR45" s="200"/>
      <c r="ALS45" s="200"/>
      <c r="ALT45" s="201"/>
      <c r="ALU45" s="200">
        <v>38</v>
      </c>
      <c r="ALV45" s="200"/>
      <c r="ALW45" s="200"/>
      <c r="ALX45" s="201"/>
      <c r="ALY45" s="200">
        <v>38</v>
      </c>
      <c r="ALZ45" s="200"/>
      <c r="AMA45" s="200"/>
      <c r="AMB45" s="201"/>
      <c r="AMC45" s="200">
        <v>38</v>
      </c>
      <c r="AMD45" s="200"/>
      <c r="AME45" s="200"/>
      <c r="AMF45" s="201"/>
      <c r="AMG45" s="200">
        <v>38</v>
      </c>
      <c r="AMH45" s="200"/>
      <c r="AMI45" s="200"/>
      <c r="AMJ45" s="201"/>
      <c r="AMK45" s="200">
        <v>38</v>
      </c>
      <c r="AML45" s="200"/>
      <c r="AMM45" s="200"/>
      <c r="AMN45" s="201"/>
      <c r="AMO45" s="200">
        <v>38</v>
      </c>
      <c r="AMP45" s="200"/>
      <c r="AMQ45" s="200"/>
      <c r="AMR45" s="201"/>
      <c r="AMS45" s="200">
        <v>38</v>
      </c>
      <c r="AMT45" s="200"/>
      <c r="AMU45" s="200"/>
      <c r="AMV45" s="201"/>
      <c r="AMW45" s="200">
        <v>38</v>
      </c>
      <c r="AMX45" s="200"/>
      <c r="AMY45" s="200"/>
      <c r="AMZ45" s="201"/>
      <c r="ANA45" s="200">
        <v>38</v>
      </c>
      <c r="ANB45" s="200"/>
      <c r="ANC45" s="200"/>
      <c r="AND45" s="201"/>
      <c r="ANE45" s="200">
        <v>38</v>
      </c>
      <c r="ANF45" s="200"/>
      <c r="ANG45" s="200"/>
      <c r="ANH45" s="201"/>
      <c r="ANI45" s="200">
        <v>38</v>
      </c>
      <c r="ANJ45" s="200"/>
      <c r="ANK45" s="200"/>
      <c r="ANL45" s="201"/>
      <c r="ANM45" s="200">
        <v>38</v>
      </c>
      <c r="ANN45" s="200"/>
      <c r="ANO45" s="200"/>
      <c r="ANP45" s="201"/>
      <c r="ANQ45" s="200">
        <v>38</v>
      </c>
      <c r="ANR45" s="200"/>
      <c r="ANS45" s="200"/>
      <c r="ANT45" s="201"/>
      <c r="ANU45" s="200">
        <v>38</v>
      </c>
      <c r="ANV45" s="200"/>
      <c r="ANW45" s="200"/>
      <c r="ANX45" s="201"/>
      <c r="ANY45" s="200">
        <v>38</v>
      </c>
      <c r="ANZ45" s="200"/>
      <c r="AOA45" s="200"/>
      <c r="AOB45" s="201"/>
      <c r="AOC45" s="200">
        <v>38</v>
      </c>
      <c r="AOD45" s="200"/>
      <c r="AOE45" s="200"/>
      <c r="AOF45" s="201"/>
      <c r="AOG45" s="200">
        <v>38</v>
      </c>
      <c r="AOH45" s="200"/>
      <c r="AOI45" s="200"/>
      <c r="AOJ45" s="201"/>
      <c r="AOK45" s="200">
        <v>38</v>
      </c>
      <c r="AOL45" s="200"/>
      <c r="AOM45" s="200"/>
      <c r="AON45" s="201"/>
      <c r="AOO45" s="200">
        <v>38</v>
      </c>
      <c r="AOP45" s="200"/>
      <c r="AOQ45" s="200"/>
      <c r="AOR45" s="201"/>
      <c r="AOS45" s="200">
        <v>38</v>
      </c>
      <c r="AOT45" s="200"/>
      <c r="AOU45" s="200"/>
      <c r="AOV45" s="201"/>
      <c r="AOW45" s="200">
        <v>38</v>
      </c>
      <c r="AOX45" s="200"/>
      <c r="AOY45" s="200"/>
      <c r="AOZ45" s="201"/>
      <c r="APA45" s="200">
        <v>38</v>
      </c>
      <c r="APB45" s="200"/>
      <c r="APC45" s="200"/>
      <c r="APD45" s="201"/>
      <c r="APE45" s="200">
        <v>38</v>
      </c>
      <c r="APF45" s="200"/>
      <c r="APG45" s="200"/>
      <c r="APH45" s="201"/>
      <c r="API45" s="200">
        <v>38</v>
      </c>
      <c r="APJ45" s="200"/>
      <c r="APK45" s="200"/>
      <c r="APL45" s="201"/>
      <c r="APM45" s="200">
        <v>38</v>
      </c>
      <c r="APN45" s="200"/>
      <c r="APO45" s="200"/>
      <c r="APP45" s="201"/>
      <c r="APQ45" s="200">
        <v>38</v>
      </c>
      <c r="APR45" s="200"/>
      <c r="APS45" s="200"/>
      <c r="APT45" s="201"/>
      <c r="APU45" s="200">
        <v>38</v>
      </c>
      <c r="APV45" s="200"/>
      <c r="APW45" s="200"/>
      <c r="APX45" s="201"/>
      <c r="APY45" s="200">
        <v>38</v>
      </c>
      <c r="APZ45" s="200"/>
      <c r="AQA45" s="200"/>
      <c r="AQB45" s="201"/>
      <c r="AQC45" s="200">
        <v>38</v>
      </c>
      <c r="AQD45" s="200"/>
      <c r="AQE45" s="200"/>
      <c r="AQF45" s="201"/>
      <c r="AQG45" s="200">
        <v>38</v>
      </c>
      <c r="AQH45" s="200"/>
      <c r="AQI45" s="200"/>
      <c r="AQJ45" s="201"/>
      <c r="AQK45" s="200">
        <v>38</v>
      </c>
      <c r="AQL45" s="200"/>
      <c r="AQM45" s="200"/>
      <c r="AQN45" s="201"/>
      <c r="AQO45" s="200">
        <v>38</v>
      </c>
      <c r="AQP45" s="200"/>
      <c r="AQQ45" s="200"/>
      <c r="AQR45" s="201"/>
      <c r="AQS45" s="200">
        <v>38</v>
      </c>
      <c r="AQT45" s="200"/>
      <c r="AQU45" s="200"/>
      <c r="AQV45" s="201"/>
      <c r="AQW45" s="200">
        <v>38</v>
      </c>
      <c r="AQX45" s="200"/>
      <c r="AQY45" s="200"/>
      <c r="AQZ45" s="201"/>
      <c r="ARA45" s="200">
        <v>38</v>
      </c>
      <c r="ARB45" s="200"/>
      <c r="ARC45" s="200"/>
      <c r="ARD45" s="201"/>
      <c r="ARE45" s="200">
        <v>38</v>
      </c>
      <c r="ARF45" s="200"/>
      <c r="ARG45" s="200"/>
      <c r="ARH45" s="201"/>
      <c r="ARI45" s="200">
        <v>38</v>
      </c>
      <c r="ARJ45" s="200"/>
      <c r="ARK45" s="200"/>
      <c r="ARL45" s="201"/>
      <c r="ARM45" s="200">
        <v>38</v>
      </c>
      <c r="ARN45" s="200"/>
      <c r="ARO45" s="200"/>
      <c r="ARP45" s="201"/>
      <c r="ARQ45" s="200">
        <v>38</v>
      </c>
      <c r="ARR45" s="200"/>
      <c r="ARS45" s="200"/>
      <c r="ART45" s="201"/>
      <c r="ARU45" s="200">
        <v>38</v>
      </c>
      <c r="ARV45" s="200"/>
      <c r="ARW45" s="200"/>
      <c r="ARX45" s="201"/>
      <c r="ARY45" s="200">
        <v>38</v>
      </c>
      <c r="ARZ45" s="200"/>
      <c r="ASA45" s="200"/>
      <c r="ASB45" s="201"/>
      <c r="ASC45" s="200">
        <v>38</v>
      </c>
      <c r="ASD45" s="200"/>
      <c r="ASE45" s="200"/>
      <c r="ASF45" s="201"/>
      <c r="ASG45" s="200">
        <v>38</v>
      </c>
      <c r="ASH45" s="200"/>
      <c r="ASI45" s="200"/>
      <c r="ASJ45" s="201"/>
      <c r="ASK45" s="200">
        <v>38</v>
      </c>
      <c r="ASL45" s="200"/>
      <c r="ASM45" s="200"/>
      <c r="ASN45" s="201"/>
      <c r="ASO45" s="200">
        <v>38</v>
      </c>
      <c r="ASP45" s="200"/>
      <c r="ASQ45" s="200"/>
      <c r="ASR45" s="201"/>
      <c r="ASS45" s="200">
        <v>38</v>
      </c>
      <c r="AST45" s="200"/>
      <c r="ASU45" s="200"/>
      <c r="ASV45" s="201"/>
      <c r="ASW45" s="200">
        <v>38</v>
      </c>
      <c r="ASX45" s="200"/>
      <c r="ASY45" s="200"/>
      <c r="ASZ45" s="201"/>
      <c r="ATA45" s="200">
        <v>38</v>
      </c>
      <c r="ATB45" s="200"/>
      <c r="ATC45" s="200"/>
      <c r="ATD45" s="201"/>
      <c r="ATE45" s="200">
        <v>38</v>
      </c>
      <c r="ATF45" s="200"/>
      <c r="ATG45" s="200"/>
      <c r="ATH45" s="201"/>
      <c r="ATI45" s="200">
        <v>38</v>
      </c>
      <c r="ATJ45" s="200"/>
      <c r="ATK45" s="200"/>
      <c r="ATL45" s="201"/>
      <c r="ATM45" s="200">
        <v>38</v>
      </c>
      <c r="ATN45" s="200"/>
      <c r="ATO45" s="200"/>
      <c r="ATP45" s="201"/>
      <c r="ATQ45" s="200">
        <v>38</v>
      </c>
      <c r="ATR45" s="200"/>
      <c r="ATS45" s="200"/>
      <c r="ATT45" s="201"/>
      <c r="ATU45" s="200">
        <v>38</v>
      </c>
      <c r="ATV45" s="200"/>
      <c r="ATW45" s="200"/>
      <c r="ATX45" s="201"/>
      <c r="ATY45" s="200">
        <v>38</v>
      </c>
      <c r="ATZ45" s="200"/>
      <c r="AUA45" s="200"/>
      <c r="AUB45" s="201"/>
      <c r="AUC45" s="200">
        <v>38</v>
      </c>
      <c r="AUD45" s="200"/>
      <c r="AUE45" s="200"/>
      <c r="AUF45" s="201"/>
      <c r="AUG45" s="200">
        <v>38</v>
      </c>
      <c r="AUH45" s="200"/>
      <c r="AUI45" s="200"/>
      <c r="AUJ45" s="201"/>
      <c r="AUK45" s="200">
        <v>38</v>
      </c>
      <c r="AUL45" s="200"/>
      <c r="AUM45" s="200"/>
      <c r="AUN45" s="201"/>
      <c r="AUO45" s="200">
        <v>38</v>
      </c>
      <c r="AUP45" s="200"/>
      <c r="AUQ45" s="200"/>
      <c r="AUR45" s="201"/>
      <c r="AUS45" s="200">
        <v>38</v>
      </c>
      <c r="AUT45" s="200"/>
      <c r="AUU45" s="200"/>
      <c r="AUV45" s="201"/>
      <c r="AUW45" s="200">
        <v>38</v>
      </c>
      <c r="AUX45" s="200"/>
      <c r="AUY45" s="200"/>
      <c r="AUZ45" s="201"/>
      <c r="AVA45" s="200">
        <v>38</v>
      </c>
      <c r="AVB45" s="200"/>
      <c r="AVC45" s="200"/>
      <c r="AVD45" s="201"/>
      <c r="AVE45" s="200">
        <v>38</v>
      </c>
      <c r="AVF45" s="200"/>
      <c r="AVG45" s="200"/>
      <c r="AVH45" s="201"/>
      <c r="AVI45" s="200">
        <v>38</v>
      </c>
      <c r="AVJ45" s="200"/>
      <c r="AVK45" s="200"/>
      <c r="AVL45" s="201"/>
      <c r="AVM45" s="200">
        <v>38</v>
      </c>
      <c r="AVN45" s="200"/>
      <c r="AVO45" s="200"/>
      <c r="AVP45" s="201"/>
      <c r="AVQ45" s="200">
        <v>38</v>
      </c>
      <c r="AVR45" s="200"/>
      <c r="AVS45" s="200"/>
      <c r="AVT45" s="201"/>
      <c r="AVU45" s="200">
        <v>38</v>
      </c>
      <c r="AVV45" s="200"/>
      <c r="AVW45" s="200"/>
      <c r="AVX45" s="201"/>
      <c r="AVY45" s="200">
        <v>38</v>
      </c>
      <c r="AVZ45" s="200"/>
      <c r="AWA45" s="200"/>
      <c r="AWB45" s="201"/>
      <c r="AWC45" s="200">
        <v>38</v>
      </c>
      <c r="AWD45" s="200"/>
      <c r="AWE45" s="200"/>
      <c r="AWF45" s="201"/>
      <c r="AWG45" s="200">
        <v>38</v>
      </c>
      <c r="AWH45" s="200"/>
      <c r="AWI45" s="200"/>
      <c r="AWJ45" s="201"/>
      <c r="AWK45" s="200">
        <v>38</v>
      </c>
      <c r="AWL45" s="200"/>
      <c r="AWM45" s="200"/>
      <c r="AWN45" s="201"/>
      <c r="AWO45" s="200">
        <v>38</v>
      </c>
      <c r="AWP45" s="200"/>
      <c r="AWQ45" s="200"/>
      <c r="AWR45" s="201"/>
      <c r="AWS45" s="200">
        <v>38</v>
      </c>
      <c r="AWT45" s="200"/>
      <c r="AWU45" s="200"/>
      <c r="AWV45" s="201"/>
      <c r="AWW45" s="200">
        <v>38</v>
      </c>
      <c r="AWX45" s="200"/>
      <c r="AWY45" s="200"/>
      <c r="AWZ45" s="201"/>
      <c r="AXA45" s="200">
        <v>38</v>
      </c>
      <c r="AXB45" s="200"/>
      <c r="AXC45" s="200"/>
      <c r="AXD45" s="201"/>
      <c r="AXE45" s="200">
        <v>38</v>
      </c>
      <c r="AXF45" s="200"/>
      <c r="AXG45" s="200"/>
      <c r="AXH45" s="201"/>
      <c r="AXI45" s="200">
        <v>38</v>
      </c>
      <c r="AXJ45" s="200"/>
      <c r="AXK45" s="200"/>
      <c r="AXL45" s="201"/>
      <c r="AXM45" s="200">
        <v>38</v>
      </c>
      <c r="AXN45" s="200"/>
      <c r="AXO45" s="200"/>
      <c r="AXP45" s="201"/>
      <c r="AXQ45" s="200">
        <v>38</v>
      </c>
      <c r="AXR45" s="200"/>
      <c r="AXS45" s="200"/>
      <c r="AXT45" s="201"/>
      <c r="AXU45" s="200">
        <v>38</v>
      </c>
      <c r="AXV45" s="200"/>
      <c r="AXW45" s="200"/>
      <c r="AXX45" s="201"/>
      <c r="AXY45" s="200">
        <v>38</v>
      </c>
      <c r="AXZ45" s="200"/>
      <c r="AYA45" s="200"/>
      <c r="AYB45" s="201"/>
      <c r="AYC45" s="200">
        <v>38</v>
      </c>
      <c r="AYD45" s="200"/>
      <c r="AYE45" s="200"/>
      <c r="AYF45" s="201"/>
      <c r="AYG45" s="200">
        <v>38</v>
      </c>
      <c r="AYH45" s="200"/>
      <c r="AYI45" s="200"/>
      <c r="AYJ45" s="201"/>
      <c r="AYK45" s="200">
        <v>38</v>
      </c>
      <c r="AYL45" s="200"/>
      <c r="AYM45" s="200"/>
      <c r="AYN45" s="201"/>
      <c r="AYO45" s="200">
        <v>38</v>
      </c>
      <c r="AYP45" s="200"/>
      <c r="AYQ45" s="200"/>
      <c r="AYR45" s="201"/>
      <c r="AYS45" s="200">
        <v>38</v>
      </c>
      <c r="AYT45" s="200"/>
      <c r="AYU45" s="200"/>
      <c r="AYV45" s="201"/>
      <c r="AYW45" s="200">
        <v>38</v>
      </c>
      <c r="AYX45" s="200"/>
      <c r="AYY45" s="200"/>
      <c r="AYZ45" s="201"/>
      <c r="AZA45" s="200">
        <v>38</v>
      </c>
      <c r="AZB45" s="200"/>
      <c r="AZC45" s="200"/>
      <c r="AZD45" s="201"/>
      <c r="AZE45" s="200">
        <v>38</v>
      </c>
      <c r="AZF45" s="200"/>
      <c r="AZG45" s="200"/>
      <c r="AZH45" s="201"/>
      <c r="AZI45" s="200">
        <v>38</v>
      </c>
      <c r="AZJ45" s="200"/>
      <c r="AZK45" s="200"/>
      <c r="AZL45" s="201"/>
      <c r="AZM45" s="200">
        <v>38</v>
      </c>
      <c r="AZN45" s="200"/>
      <c r="AZO45" s="200"/>
      <c r="AZP45" s="201"/>
      <c r="AZQ45" s="200">
        <v>38</v>
      </c>
      <c r="AZR45" s="200"/>
      <c r="AZS45" s="200"/>
      <c r="AZT45" s="201"/>
      <c r="AZU45" s="200">
        <v>38</v>
      </c>
      <c r="AZV45" s="200"/>
      <c r="AZW45" s="200"/>
      <c r="AZX45" s="201"/>
      <c r="AZY45" s="200">
        <v>38</v>
      </c>
      <c r="AZZ45" s="200"/>
      <c r="BAA45" s="200"/>
      <c r="BAB45" s="201"/>
      <c r="BAC45" s="200">
        <v>38</v>
      </c>
      <c r="BAD45" s="200"/>
      <c r="BAE45" s="200"/>
      <c r="BAF45" s="201"/>
      <c r="BAG45" s="200">
        <v>38</v>
      </c>
      <c r="BAH45" s="200"/>
      <c r="BAI45" s="200"/>
      <c r="BAJ45" s="201"/>
      <c r="BAK45" s="200">
        <v>38</v>
      </c>
      <c r="BAL45" s="200"/>
      <c r="BAM45" s="200"/>
      <c r="BAN45" s="201"/>
      <c r="BAO45" s="200">
        <v>38</v>
      </c>
      <c r="BAP45" s="200"/>
      <c r="BAQ45" s="200"/>
      <c r="BAR45" s="201"/>
      <c r="BAS45" s="200">
        <v>38</v>
      </c>
      <c r="BAT45" s="200"/>
      <c r="BAU45" s="200"/>
      <c r="BAV45" s="201"/>
      <c r="BAW45" s="200">
        <v>38</v>
      </c>
      <c r="BAX45" s="200"/>
      <c r="BAY45" s="200"/>
      <c r="BAZ45" s="201"/>
      <c r="BBA45" s="200">
        <v>38</v>
      </c>
      <c r="BBB45" s="200"/>
      <c r="BBC45" s="200"/>
      <c r="BBD45" s="201"/>
      <c r="BBE45" s="200">
        <v>38</v>
      </c>
      <c r="BBF45" s="200"/>
      <c r="BBG45" s="200"/>
      <c r="BBH45" s="201"/>
      <c r="BBI45" s="200">
        <v>38</v>
      </c>
      <c r="BBJ45" s="200"/>
      <c r="BBK45" s="200"/>
      <c r="BBL45" s="201"/>
      <c r="BBM45" s="200">
        <v>38</v>
      </c>
      <c r="BBN45" s="200"/>
      <c r="BBO45" s="200"/>
      <c r="BBP45" s="201"/>
      <c r="BBQ45" s="200">
        <v>38</v>
      </c>
      <c r="BBR45" s="200"/>
      <c r="BBS45" s="200"/>
      <c r="BBT45" s="201"/>
      <c r="BBU45" s="200">
        <v>38</v>
      </c>
      <c r="BBV45" s="200"/>
      <c r="BBW45" s="200"/>
      <c r="BBX45" s="201"/>
      <c r="BBY45" s="200">
        <v>38</v>
      </c>
      <c r="BBZ45" s="200"/>
      <c r="BCA45" s="200"/>
      <c r="BCB45" s="201"/>
      <c r="BCC45" s="200">
        <v>38</v>
      </c>
      <c r="BCD45" s="200"/>
      <c r="BCE45" s="200"/>
      <c r="BCF45" s="201"/>
      <c r="BCG45" s="200">
        <v>38</v>
      </c>
      <c r="BCH45" s="200"/>
      <c r="BCI45" s="200"/>
      <c r="BCJ45" s="201"/>
      <c r="BCK45" s="200">
        <v>38</v>
      </c>
      <c r="BCL45" s="200"/>
      <c r="BCM45" s="200"/>
      <c r="BCN45" s="201"/>
      <c r="BCO45" s="200">
        <v>38</v>
      </c>
      <c r="BCP45" s="200"/>
      <c r="BCQ45" s="200"/>
      <c r="BCR45" s="201"/>
      <c r="BCS45" s="200">
        <v>38</v>
      </c>
      <c r="BCT45" s="200"/>
      <c r="BCU45" s="200"/>
      <c r="BCV45" s="201"/>
      <c r="BCW45" s="200">
        <v>38</v>
      </c>
      <c r="BCX45" s="200"/>
      <c r="BCY45" s="200"/>
      <c r="BCZ45" s="201"/>
      <c r="BDA45" s="200">
        <v>38</v>
      </c>
      <c r="BDB45" s="200"/>
      <c r="BDC45" s="200"/>
      <c r="BDD45" s="201"/>
      <c r="BDE45" s="200">
        <v>38</v>
      </c>
      <c r="BDF45" s="200"/>
      <c r="BDG45" s="200"/>
      <c r="BDH45" s="201"/>
      <c r="BDI45" s="200">
        <v>38</v>
      </c>
      <c r="BDJ45" s="200"/>
      <c r="BDK45" s="200"/>
      <c r="BDL45" s="201"/>
      <c r="BDM45" s="200">
        <v>38</v>
      </c>
      <c r="BDN45" s="200"/>
      <c r="BDO45" s="200"/>
      <c r="BDP45" s="201"/>
      <c r="BDQ45" s="200">
        <v>38</v>
      </c>
      <c r="BDR45" s="200"/>
      <c r="BDS45" s="200"/>
      <c r="BDT45" s="201"/>
      <c r="BDU45" s="200">
        <v>38</v>
      </c>
      <c r="BDV45" s="200"/>
      <c r="BDW45" s="200"/>
      <c r="BDX45" s="201"/>
      <c r="BDY45" s="200">
        <v>38</v>
      </c>
      <c r="BDZ45" s="200"/>
      <c r="BEA45" s="200"/>
      <c r="BEB45" s="201"/>
      <c r="BEC45" s="200">
        <v>38</v>
      </c>
      <c r="BED45" s="200"/>
      <c r="BEE45" s="200"/>
      <c r="BEF45" s="201"/>
      <c r="BEG45" s="200">
        <v>38</v>
      </c>
      <c r="BEH45" s="200"/>
      <c r="BEI45" s="200"/>
      <c r="BEJ45" s="201"/>
      <c r="BEK45" s="200">
        <v>38</v>
      </c>
      <c r="BEL45" s="200"/>
      <c r="BEM45" s="200"/>
      <c r="BEN45" s="201"/>
      <c r="BEO45" s="200">
        <v>38</v>
      </c>
      <c r="BEP45" s="200"/>
      <c r="BEQ45" s="200"/>
      <c r="BER45" s="201"/>
      <c r="BES45" s="200">
        <v>38</v>
      </c>
      <c r="BET45" s="200"/>
      <c r="BEU45" s="200"/>
      <c r="BEV45" s="201"/>
      <c r="BEW45" s="200">
        <v>38</v>
      </c>
      <c r="BEX45" s="200"/>
      <c r="BEY45" s="200"/>
      <c r="BEZ45" s="201"/>
      <c r="BFA45" s="200">
        <v>38</v>
      </c>
      <c r="BFB45" s="200"/>
      <c r="BFC45" s="200"/>
      <c r="BFD45" s="201"/>
      <c r="BFE45" s="200">
        <v>38</v>
      </c>
      <c r="BFF45" s="200"/>
      <c r="BFG45" s="200"/>
      <c r="BFH45" s="201"/>
      <c r="BFI45" s="200">
        <v>38</v>
      </c>
      <c r="BFJ45" s="200"/>
      <c r="BFK45" s="200"/>
      <c r="BFL45" s="201"/>
      <c r="BFM45" s="200">
        <v>38</v>
      </c>
      <c r="BFN45" s="200"/>
      <c r="BFO45" s="200"/>
      <c r="BFP45" s="201"/>
      <c r="BFQ45" s="200">
        <v>38</v>
      </c>
      <c r="BFR45" s="200"/>
      <c r="BFS45" s="200"/>
      <c r="BFT45" s="201"/>
      <c r="BFU45" s="200">
        <v>38</v>
      </c>
      <c r="BFV45" s="200"/>
      <c r="BFW45" s="200"/>
      <c r="BFX45" s="201"/>
      <c r="BFY45" s="200">
        <v>38</v>
      </c>
      <c r="BFZ45" s="200"/>
      <c r="BGA45" s="200"/>
      <c r="BGB45" s="201"/>
      <c r="BGC45" s="200">
        <v>38</v>
      </c>
      <c r="BGD45" s="200"/>
      <c r="BGE45" s="200"/>
      <c r="BGF45" s="201"/>
      <c r="BGG45" s="200">
        <v>38</v>
      </c>
      <c r="BGH45" s="200"/>
      <c r="BGI45" s="200"/>
      <c r="BGJ45" s="201"/>
      <c r="BGK45" s="200">
        <v>38</v>
      </c>
      <c r="BGL45" s="200"/>
      <c r="BGM45" s="200"/>
      <c r="BGN45" s="201"/>
      <c r="BGO45" s="200">
        <v>38</v>
      </c>
      <c r="BGP45" s="200"/>
      <c r="BGQ45" s="200"/>
      <c r="BGR45" s="201"/>
      <c r="BGS45" s="200">
        <v>38</v>
      </c>
      <c r="BGT45" s="200"/>
      <c r="BGU45" s="200"/>
      <c r="BGV45" s="201"/>
      <c r="BGW45" s="200">
        <v>38</v>
      </c>
      <c r="BGX45" s="200"/>
      <c r="BGY45" s="200"/>
      <c r="BGZ45" s="201"/>
      <c r="BHA45" s="200">
        <v>38</v>
      </c>
      <c r="BHB45" s="200"/>
      <c r="BHC45" s="200"/>
      <c r="BHD45" s="201"/>
      <c r="BHE45" s="200">
        <v>38</v>
      </c>
      <c r="BHF45" s="200"/>
      <c r="BHG45" s="200"/>
      <c r="BHH45" s="201"/>
      <c r="BHI45" s="200">
        <v>38</v>
      </c>
      <c r="BHJ45" s="200"/>
      <c r="BHK45" s="200"/>
      <c r="BHL45" s="201"/>
      <c r="BHM45" s="200">
        <v>38</v>
      </c>
      <c r="BHN45" s="200"/>
      <c r="BHO45" s="200"/>
      <c r="BHP45" s="201"/>
      <c r="BHQ45" s="200">
        <v>38</v>
      </c>
      <c r="BHR45" s="200"/>
      <c r="BHS45" s="200"/>
      <c r="BHT45" s="201"/>
      <c r="BHU45" s="200">
        <v>38</v>
      </c>
      <c r="BHV45" s="200"/>
      <c r="BHW45" s="200"/>
      <c r="BHX45" s="201"/>
      <c r="BHY45" s="200">
        <v>38</v>
      </c>
      <c r="BHZ45" s="200"/>
      <c r="BIA45" s="200"/>
      <c r="BIB45" s="201"/>
      <c r="BIC45" s="200">
        <v>38</v>
      </c>
      <c r="BID45" s="200"/>
      <c r="BIE45" s="200"/>
      <c r="BIF45" s="201"/>
      <c r="BIG45" s="200">
        <v>38</v>
      </c>
      <c r="BIH45" s="200"/>
      <c r="BII45" s="200"/>
      <c r="BIJ45" s="201"/>
      <c r="BIK45" s="200">
        <v>38</v>
      </c>
      <c r="BIL45" s="200"/>
      <c r="BIM45" s="200"/>
      <c r="BIN45" s="201"/>
      <c r="BIO45" s="200">
        <v>38</v>
      </c>
      <c r="BIP45" s="200"/>
      <c r="BIQ45" s="200"/>
      <c r="BIR45" s="201"/>
      <c r="BIS45" s="200">
        <v>38</v>
      </c>
      <c r="BIT45" s="200"/>
      <c r="BIU45" s="200"/>
      <c r="BIV45" s="201"/>
      <c r="BIW45" s="200">
        <v>38</v>
      </c>
      <c r="BIX45" s="200"/>
      <c r="BIY45" s="200"/>
      <c r="BIZ45" s="201"/>
      <c r="BJA45" s="200">
        <v>38</v>
      </c>
      <c r="BJB45" s="200"/>
      <c r="BJC45" s="200"/>
      <c r="BJD45" s="201"/>
      <c r="BJE45" s="200">
        <v>38</v>
      </c>
      <c r="BJF45" s="200"/>
      <c r="BJG45" s="200"/>
      <c r="BJH45" s="201"/>
      <c r="BJI45" s="200">
        <v>38</v>
      </c>
      <c r="BJJ45" s="200"/>
      <c r="BJK45" s="200"/>
      <c r="BJL45" s="201"/>
      <c r="BJM45" s="200">
        <v>38</v>
      </c>
      <c r="BJN45" s="200"/>
      <c r="BJO45" s="200"/>
      <c r="BJP45" s="201"/>
      <c r="BJQ45" s="200">
        <v>38</v>
      </c>
      <c r="BJR45" s="200"/>
      <c r="BJS45" s="200"/>
      <c r="BJT45" s="201"/>
      <c r="BJU45" s="200">
        <v>38</v>
      </c>
      <c r="BJV45" s="200"/>
      <c r="BJW45" s="200"/>
      <c r="BJX45" s="201"/>
      <c r="BJY45" s="200">
        <v>38</v>
      </c>
      <c r="BJZ45" s="200"/>
      <c r="BKA45" s="200"/>
      <c r="BKB45" s="201"/>
      <c r="BKC45" s="200">
        <v>38</v>
      </c>
      <c r="BKD45" s="200"/>
      <c r="BKE45" s="200"/>
      <c r="BKF45" s="201"/>
      <c r="BKG45" s="200">
        <v>38</v>
      </c>
      <c r="BKH45" s="200"/>
      <c r="BKI45" s="200"/>
      <c r="BKJ45" s="201"/>
      <c r="BKK45" s="200">
        <v>38</v>
      </c>
      <c r="BKL45" s="200"/>
      <c r="BKM45" s="200"/>
      <c r="BKN45" s="201"/>
      <c r="BKO45" s="200">
        <v>38</v>
      </c>
      <c r="BKP45" s="200"/>
      <c r="BKQ45" s="200"/>
      <c r="BKR45" s="201"/>
      <c r="BKS45" s="200">
        <v>38</v>
      </c>
      <c r="BKT45" s="200"/>
      <c r="BKU45" s="200"/>
      <c r="BKV45" s="201"/>
      <c r="BKW45" s="200">
        <v>38</v>
      </c>
      <c r="BKX45" s="200"/>
      <c r="BKY45" s="200"/>
      <c r="BKZ45" s="201"/>
      <c r="BLA45" s="200">
        <v>38</v>
      </c>
      <c r="BLB45" s="200"/>
      <c r="BLC45" s="200"/>
      <c r="BLD45" s="201"/>
      <c r="BLE45" s="200">
        <v>38</v>
      </c>
      <c r="BLF45" s="200"/>
      <c r="BLG45" s="200"/>
      <c r="BLH45" s="201"/>
      <c r="BLI45" s="200">
        <v>38</v>
      </c>
      <c r="BLJ45" s="200"/>
      <c r="BLK45" s="200"/>
      <c r="BLL45" s="201"/>
      <c r="BLM45" s="200">
        <v>38</v>
      </c>
      <c r="BLN45" s="200"/>
      <c r="BLO45" s="200"/>
      <c r="BLP45" s="201"/>
      <c r="BLQ45" s="200">
        <v>38</v>
      </c>
      <c r="BLR45" s="200"/>
      <c r="BLS45" s="200"/>
      <c r="BLT45" s="201"/>
      <c r="BLU45" s="200">
        <v>38</v>
      </c>
      <c r="BLV45" s="200"/>
      <c r="BLW45" s="200"/>
      <c r="BLX45" s="201"/>
      <c r="BLY45" s="200">
        <v>38</v>
      </c>
      <c r="BLZ45" s="200"/>
      <c r="BMA45" s="200"/>
      <c r="BMB45" s="201"/>
      <c r="BMC45" s="200">
        <v>38</v>
      </c>
      <c r="BMD45" s="200"/>
      <c r="BME45" s="200"/>
      <c r="BMF45" s="201"/>
      <c r="BMG45" s="200">
        <v>38</v>
      </c>
      <c r="BMH45" s="200"/>
      <c r="BMI45" s="200"/>
      <c r="BMJ45" s="201"/>
      <c r="BMK45" s="200">
        <v>38</v>
      </c>
      <c r="BML45" s="200"/>
      <c r="BMM45" s="200"/>
      <c r="BMN45" s="201"/>
      <c r="BMO45" s="200">
        <v>38</v>
      </c>
      <c r="BMP45" s="200"/>
      <c r="BMQ45" s="200"/>
      <c r="BMR45" s="201"/>
      <c r="BMS45" s="200">
        <v>38</v>
      </c>
      <c r="BMT45" s="200"/>
      <c r="BMU45" s="200"/>
      <c r="BMV45" s="201"/>
      <c r="BMW45" s="200">
        <v>38</v>
      </c>
      <c r="BMX45" s="200"/>
      <c r="BMY45" s="200"/>
      <c r="BMZ45" s="201"/>
      <c r="BNA45" s="200">
        <v>38</v>
      </c>
      <c r="BNB45" s="200"/>
      <c r="BNC45" s="200"/>
      <c r="BND45" s="201"/>
      <c r="BNE45" s="200">
        <v>38</v>
      </c>
      <c r="BNF45" s="200"/>
      <c r="BNG45" s="200"/>
      <c r="BNH45" s="201"/>
      <c r="BNI45" s="200">
        <v>38</v>
      </c>
      <c r="BNJ45" s="200"/>
      <c r="BNK45" s="200"/>
      <c r="BNL45" s="201"/>
      <c r="BNM45" s="200">
        <v>38</v>
      </c>
      <c r="BNN45" s="200"/>
      <c r="BNO45" s="200"/>
      <c r="BNP45" s="201"/>
      <c r="BNQ45" s="200">
        <v>38</v>
      </c>
      <c r="BNR45" s="200"/>
      <c r="BNS45" s="200"/>
      <c r="BNT45" s="201"/>
      <c r="BNU45" s="200">
        <v>38</v>
      </c>
      <c r="BNV45" s="200"/>
      <c r="BNW45" s="200"/>
      <c r="BNX45" s="201"/>
      <c r="BNY45" s="200">
        <v>38</v>
      </c>
      <c r="BNZ45" s="200"/>
      <c r="BOA45" s="200"/>
      <c r="BOB45" s="201"/>
      <c r="BOC45" s="200">
        <v>38</v>
      </c>
      <c r="BOD45" s="200"/>
      <c r="BOE45" s="200"/>
      <c r="BOF45" s="201"/>
      <c r="BOG45" s="200">
        <v>38</v>
      </c>
      <c r="BOH45" s="200"/>
      <c r="BOI45" s="200"/>
      <c r="BOJ45" s="201"/>
      <c r="BOK45" s="200">
        <v>38</v>
      </c>
      <c r="BOL45" s="200"/>
      <c r="BOM45" s="200"/>
      <c r="BON45" s="201"/>
      <c r="BOO45" s="200">
        <v>38</v>
      </c>
      <c r="BOP45" s="200"/>
      <c r="BOQ45" s="200"/>
      <c r="BOR45" s="201"/>
      <c r="BOS45" s="200">
        <v>38</v>
      </c>
      <c r="BOT45" s="200"/>
      <c r="BOU45" s="200"/>
      <c r="BOV45" s="201"/>
      <c r="BOW45" s="200">
        <v>38</v>
      </c>
      <c r="BOX45" s="200"/>
      <c r="BOY45" s="200"/>
      <c r="BOZ45" s="201"/>
      <c r="BPA45" s="200">
        <v>38</v>
      </c>
      <c r="BPB45" s="200"/>
      <c r="BPC45" s="200"/>
      <c r="BPD45" s="201"/>
      <c r="BPE45" s="200">
        <v>38</v>
      </c>
      <c r="BPF45" s="200"/>
      <c r="BPG45" s="200"/>
      <c r="BPH45" s="201"/>
      <c r="BPI45" s="200">
        <v>38</v>
      </c>
      <c r="BPJ45" s="200"/>
      <c r="BPK45" s="200"/>
      <c r="BPL45" s="201"/>
      <c r="BPM45" s="200">
        <v>38</v>
      </c>
      <c r="BPN45" s="200"/>
      <c r="BPO45" s="200"/>
      <c r="BPP45" s="201"/>
      <c r="BPQ45" s="200">
        <v>38</v>
      </c>
      <c r="BPR45" s="200"/>
      <c r="BPS45" s="200"/>
      <c r="BPT45" s="201"/>
      <c r="BPU45" s="200">
        <v>38</v>
      </c>
      <c r="BPV45" s="200"/>
      <c r="BPW45" s="200"/>
      <c r="BPX45" s="201"/>
      <c r="BPY45" s="200">
        <v>38</v>
      </c>
      <c r="BPZ45" s="200"/>
      <c r="BQA45" s="200"/>
      <c r="BQB45" s="201"/>
      <c r="BQC45" s="200">
        <v>38</v>
      </c>
      <c r="BQD45" s="200"/>
      <c r="BQE45" s="200"/>
      <c r="BQF45" s="201"/>
      <c r="BQG45" s="200">
        <v>38</v>
      </c>
      <c r="BQH45" s="200"/>
      <c r="BQI45" s="200"/>
      <c r="BQJ45" s="201"/>
      <c r="BQK45" s="200">
        <v>38</v>
      </c>
      <c r="BQL45" s="200"/>
      <c r="BQM45" s="200"/>
      <c r="BQN45" s="201"/>
      <c r="BQO45" s="200">
        <v>38</v>
      </c>
      <c r="BQP45" s="200"/>
      <c r="BQQ45" s="200"/>
      <c r="BQR45" s="201"/>
      <c r="BQS45" s="200">
        <v>38</v>
      </c>
      <c r="BQT45" s="200"/>
      <c r="BQU45" s="200"/>
      <c r="BQV45" s="201"/>
      <c r="BQW45" s="200">
        <v>38</v>
      </c>
      <c r="BQX45" s="200"/>
      <c r="BQY45" s="200"/>
      <c r="BQZ45" s="201"/>
      <c r="BRA45" s="200">
        <v>38</v>
      </c>
      <c r="BRB45" s="200"/>
      <c r="BRC45" s="200"/>
      <c r="BRD45" s="201"/>
      <c r="BRE45" s="200">
        <v>38</v>
      </c>
      <c r="BRF45" s="200"/>
      <c r="BRG45" s="200"/>
      <c r="BRH45" s="201"/>
      <c r="BRI45" s="200">
        <v>38</v>
      </c>
      <c r="BRJ45" s="200"/>
      <c r="BRK45" s="200"/>
      <c r="BRL45" s="201"/>
      <c r="BRM45" s="200">
        <v>38</v>
      </c>
      <c r="BRN45" s="200"/>
      <c r="BRO45" s="200"/>
      <c r="BRP45" s="201"/>
      <c r="BRQ45" s="200">
        <v>38</v>
      </c>
      <c r="BRR45" s="200"/>
      <c r="BRS45" s="200"/>
      <c r="BRT45" s="201"/>
      <c r="BRU45" s="200">
        <v>38</v>
      </c>
      <c r="BRV45" s="200"/>
      <c r="BRW45" s="200"/>
      <c r="BRX45" s="201"/>
      <c r="BRY45" s="200">
        <v>38</v>
      </c>
      <c r="BRZ45" s="200"/>
      <c r="BSA45" s="200"/>
      <c r="BSB45" s="201"/>
      <c r="BSC45" s="200">
        <v>38</v>
      </c>
      <c r="BSD45" s="200"/>
      <c r="BSE45" s="200"/>
      <c r="BSF45" s="201"/>
      <c r="BSG45" s="200">
        <v>38</v>
      </c>
      <c r="BSH45" s="200"/>
      <c r="BSI45" s="200"/>
      <c r="BSJ45" s="201"/>
      <c r="BSK45" s="200">
        <v>38</v>
      </c>
      <c r="BSL45" s="200"/>
      <c r="BSM45" s="200"/>
      <c r="BSN45" s="201"/>
      <c r="BSO45" s="200">
        <v>38</v>
      </c>
      <c r="BSP45" s="200"/>
      <c r="BSQ45" s="200"/>
      <c r="BSR45" s="201"/>
      <c r="BSS45" s="200">
        <v>38</v>
      </c>
      <c r="BST45" s="200"/>
      <c r="BSU45" s="200"/>
      <c r="BSV45" s="201"/>
      <c r="BSW45" s="200">
        <v>38</v>
      </c>
      <c r="BSX45" s="200"/>
      <c r="BSY45" s="200"/>
      <c r="BSZ45" s="201"/>
      <c r="BTA45" s="200">
        <v>38</v>
      </c>
      <c r="BTB45" s="200"/>
      <c r="BTC45" s="200"/>
      <c r="BTD45" s="201"/>
      <c r="BTE45" s="200">
        <v>38</v>
      </c>
      <c r="BTF45" s="200"/>
      <c r="BTG45" s="200"/>
      <c r="BTH45" s="201"/>
      <c r="BTI45" s="200">
        <v>38</v>
      </c>
      <c r="BTJ45" s="200"/>
      <c r="BTK45" s="200"/>
      <c r="BTL45" s="201"/>
      <c r="BTM45" s="200">
        <v>38</v>
      </c>
      <c r="BTN45" s="200"/>
      <c r="BTO45" s="200"/>
      <c r="BTP45" s="201"/>
      <c r="BTQ45" s="200">
        <v>38</v>
      </c>
      <c r="BTR45" s="200"/>
      <c r="BTS45" s="200"/>
      <c r="BTT45" s="201"/>
      <c r="BTU45" s="200">
        <v>38</v>
      </c>
      <c r="BTV45" s="200"/>
      <c r="BTW45" s="200"/>
      <c r="BTX45" s="201"/>
      <c r="BTY45" s="200">
        <v>38</v>
      </c>
      <c r="BTZ45" s="200"/>
      <c r="BUA45" s="200"/>
      <c r="BUB45" s="201"/>
      <c r="BUC45" s="200">
        <v>38</v>
      </c>
      <c r="BUD45" s="200"/>
      <c r="BUE45" s="200"/>
      <c r="BUF45" s="201"/>
      <c r="BUG45" s="200">
        <v>38</v>
      </c>
      <c r="BUH45" s="200"/>
      <c r="BUI45" s="200"/>
      <c r="BUJ45" s="201"/>
      <c r="BUK45" s="200">
        <v>38</v>
      </c>
      <c r="BUL45" s="200"/>
      <c r="BUM45" s="200"/>
      <c r="BUN45" s="201"/>
      <c r="BUO45" s="200">
        <v>38</v>
      </c>
      <c r="BUP45" s="200"/>
      <c r="BUQ45" s="200"/>
      <c r="BUR45" s="201"/>
      <c r="BUS45" s="200">
        <v>38</v>
      </c>
      <c r="BUT45" s="200"/>
      <c r="BUU45" s="200"/>
      <c r="BUV45" s="201"/>
      <c r="BUW45" s="200">
        <v>38</v>
      </c>
      <c r="BUX45" s="200"/>
      <c r="BUY45" s="200"/>
      <c r="BUZ45" s="201"/>
      <c r="BVA45" s="200">
        <v>38</v>
      </c>
      <c r="BVB45" s="200"/>
      <c r="BVC45" s="200"/>
      <c r="BVD45" s="201"/>
      <c r="BVE45" s="200">
        <v>38</v>
      </c>
      <c r="BVF45" s="200"/>
      <c r="BVG45" s="200"/>
      <c r="BVH45" s="201"/>
      <c r="BVI45" s="200">
        <v>38</v>
      </c>
      <c r="BVJ45" s="200"/>
      <c r="BVK45" s="200"/>
      <c r="BVL45" s="201"/>
      <c r="BVM45" s="200">
        <v>38</v>
      </c>
      <c r="BVN45" s="200"/>
      <c r="BVO45" s="200"/>
      <c r="BVP45" s="201"/>
      <c r="BVQ45" s="200">
        <v>38</v>
      </c>
      <c r="BVR45" s="200"/>
      <c r="BVS45" s="200"/>
      <c r="BVT45" s="201"/>
      <c r="BVU45" s="200">
        <v>38</v>
      </c>
      <c r="BVV45" s="200"/>
      <c r="BVW45" s="200"/>
      <c r="BVX45" s="201"/>
      <c r="BVY45" s="200">
        <v>38</v>
      </c>
      <c r="BVZ45" s="200"/>
      <c r="BWA45" s="200"/>
      <c r="BWB45" s="201"/>
      <c r="BWC45" s="200">
        <v>38</v>
      </c>
      <c r="BWD45" s="200"/>
      <c r="BWE45" s="200"/>
      <c r="BWF45" s="201"/>
      <c r="BWG45" s="200">
        <v>38</v>
      </c>
      <c r="BWH45" s="200"/>
      <c r="BWI45" s="200"/>
      <c r="BWJ45" s="201"/>
      <c r="BWK45" s="200">
        <v>38</v>
      </c>
      <c r="BWL45" s="200"/>
      <c r="BWM45" s="200"/>
      <c r="BWN45" s="201"/>
      <c r="BWO45" s="200">
        <v>38</v>
      </c>
      <c r="BWP45" s="200"/>
      <c r="BWQ45" s="200"/>
      <c r="BWR45" s="201"/>
      <c r="BWS45" s="200">
        <v>38</v>
      </c>
      <c r="BWT45" s="200"/>
      <c r="BWU45" s="200"/>
      <c r="BWV45" s="201"/>
      <c r="BWW45" s="200">
        <v>38</v>
      </c>
      <c r="BWX45" s="200"/>
      <c r="BWY45" s="200"/>
      <c r="BWZ45" s="201"/>
      <c r="BXA45" s="200">
        <v>38</v>
      </c>
      <c r="BXB45" s="200"/>
      <c r="BXC45" s="200"/>
      <c r="BXD45" s="201"/>
      <c r="BXE45" s="200">
        <v>38</v>
      </c>
      <c r="BXF45" s="200"/>
      <c r="BXG45" s="200"/>
      <c r="BXH45" s="201"/>
      <c r="BXI45" s="200">
        <v>38</v>
      </c>
      <c r="BXJ45" s="200"/>
      <c r="BXK45" s="200"/>
      <c r="BXL45" s="201"/>
      <c r="BXM45" s="200">
        <v>38</v>
      </c>
      <c r="BXN45" s="200"/>
      <c r="BXO45" s="200"/>
      <c r="BXP45" s="201"/>
      <c r="BXQ45" s="200">
        <v>38</v>
      </c>
      <c r="BXR45" s="200"/>
      <c r="BXS45" s="200"/>
      <c r="BXT45" s="201"/>
      <c r="BXU45" s="200">
        <v>38</v>
      </c>
      <c r="BXV45" s="200"/>
      <c r="BXW45" s="200"/>
      <c r="BXX45" s="201"/>
      <c r="BXY45" s="200">
        <v>38</v>
      </c>
      <c r="BXZ45" s="200"/>
      <c r="BYA45" s="200"/>
      <c r="BYB45" s="201"/>
      <c r="BYC45" s="200">
        <v>38</v>
      </c>
      <c r="BYD45" s="200"/>
      <c r="BYE45" s="200"/>
      <c r="BYF45" s="201"/>
      <c r="BYG45" s="200">
        <v>38</v>
      </c>
      <c r="BYH45" s="200"/>
      <c r="BYI45" s="200"/>
      <c r="BYJ45" s="201"/>
      <c r="BYK45" s="200">
        <v>38</v>
      </c>
      <c r="BYL45" s="200"/>
      <c r="BYM45" s="200"/>
      <c r="BYN45" s="201"/>
      <c r="BYO45" s="200">
        <v>38</v>
      </c>
      <c r="BYP45" s="200"/>
      <c r="BYQ45" s="200"/>
      <c r="BYR45" s="201"/>
      <c r="BYS45" s="200">
        <v>38</v>
      </c>
      <c r="BYT45" s="200"/>
      <c r="BYU45" s="200"/>
      <c r="BYV45" s="201"/>
      <c r="BYW45" s="200">
        <v>38</v>
      </c>
      <c r="BYX45" s="200"/>
      <c r="BYY45" s="200"/>
      <c r="BYZ45" s="201"/>
      <c r="BZA45" s="200">
        <v>38</v>
      </c>
      <c r="BZB45" s="200"/>
      <c r="BZC45" s="200"/>
      <c r="BZD45" s="201"/>
      <c r="BZE45" s="200">
        <v>38</v>
      </c>
      <c r="BZF45" s="200"/>
      <c r="BZG45" s="200"/>
      <c r="BZH45" s="201"/>
      <c r="BZI45" s="200">
        <v>38</v>
      </c>
      <c r="BZJ45" s="200"/>
      <c r="BZK45" s="200"/>
      <c r="BZL45" s="201"/>
      <c r="BZM45" s="200">
        <v>38</v>
      </c>
      <c r="BZN45" s="200"/>
      <c r="BZO45" s="200"/>
      <c r="BZP45" s="201"/>
      <c r="BZQ45" s="200">
        <v>38</v>
      </c>
      <c r="BZR45" s="200"/>
      <c r="BZS45" s="200"/>
      <c r="BZT45" s="201"/>
      <c r="BZU45" s="200">
        <v>38</v>
      </c>
      <c r="BZV45" s="200"/>
      <c r="BZW45" s="200"/>
      <c r="BZX45" s="201"/>
      <c r="BZY45" s="200">
        <v>38</v>
      </c>
      <c r="BZZ45" s="200"/>
      <c r="CAA45" s="200"/>
      <c r="CAB45" s="201"/>
      <c r="CAC45" s="200">
        <v>38</v>
      </c>
      <c r="CAD45" s="200"/>
      <c r="CAE45" s="200"/>
      <c r="CAF45" s="201"/>
      <c r="CAG45" s="200">
        <v>38</v>
      </c>
      <c r="CAH45" s="200"/>
      <c r="CAI45" s="200"/>
      <c r="CAJ45" s="201"/>
      <c r="CAK45" s="200">
        <v>38</v>
      </c>
      <c r="CAL45" s="200"/>
      <c r="CAM45" s="200"/>
      <c r="CAN45" s="201"/>
      <c r="CAO45" s="200">
        <v>38</v>
      </c>
      <c r="CAP45" s="200"/>
      <c r="CAQ45" s="200"/>
      <c r="CAR45" s="201"/>
      <c r="CAS45" s="200">
        <v>38</v>
      </c>
      <c r="CAT45" s="200"/>
      <c r="CAU45" s="200"/>
      <c r="CAV45" s="201"/>
      <c r="CAW45" s="200">
        <v>38</v>
      </c>
      <c r="CAX45" s="200"/>
      <c r="CAY45" s="200"/>
      <c r="CAZ45" s="201"/>
      <c r="CBA45" s="200">
        <v>38</v>
      </c>
      <c r="CBB45" s="200"/>
      <c r="CBC45" s="200"/>
      <c r="CBD45" s="201"/>
      <c r="CBE45" s="200">
        <v>38</v>
      </c>
      <c r="CBF45" s="200"/>
      <c r="CBG45" s="200"/>
      <c r="CBH45" s="201"/>
      <c r="CBI45" s="200">
        <v>38</v>
      </c>
      <c r="CBJ45" s="200"/>
      <c r="CBK45" s="200"/>
      <c r="CBL45" s="201"/>
      <c r="CBM45" s="200">
        <v>38</v>
      </c>
      <c r="CBN45" s="200"/>
      <c r="CBO45" s="200"/>
      <c r="CBP45" s="201"/>
      <c r="CBQ45" s="200">
        <v>38</v>
      </c>
      <c r="CBR45" s="200"/>
      <c r="CBS45" s="200"/>
      <c r="CBT45" s="201"/>
      <c r="CBU45" s="200">
        <v>38</v>
      </c>
      <c r="CBV45" s="200"/>
      <c r="CBW45" s="200"/>
      <c r="CBX45" s="201"/>
      <c r="CBY45" s="200">
        <v>38</v>
      </c>
      <c r="CBZ45" s="200"/>
      <c r="CCA45" s="200"/>
      <c r="CCB45" s="201"/>
      <c r="CCC45" s="200">
        <v>38</v>
      </c>
      <c r="CCD45" s="200"/>
      <c r="CCE45" s="200"/>
      <c r="CCF45" s="201"/>
      <c r="CCG45" s="200">
        <v>38</v>
      </c>
      <c r="CCH45" s="200"/>
      <c r="CCI45" s="200"/>
      <c r="CCJ45" s="201"/>
      <c r="CCK45" s="200">
        <v>38</v>
      </c>
      <c r="CCL45" s="200"/>
      <c r="CCM45" s="200"/>
      <c r="CCN45" s="201"/>
      <c r="CCO45" s="200">
        <v>38</v>
      </c>
      <c r="CCP45" s="200"/>
      <c r="CCQ45" s="200"/>
      <c r="CCR45" s="201"/>
      <c r="CCS45" s="200">
        <v>38</v>
      </c>
      <c r="CCT45" s="200"/>
      <c r="CCU45" s="200"/>
      <c r="CCV45" s="201"/>
      <c r="CCW45" s="200">
        <v>38</v>
      </c>
      <c r="CCX45" s="200"/>
      <c r="CCY45" s="200"/>
      <c r="CCZ45" s="201"/>
      <c r="CDA45" s="200">
        <v>38</v>
      </c>
      <c r="CDB45" s="200"/>
      <c r="CDC45" s="200"/>
      <c r="CDD45" s="201"/>
      <c r="CDE45" s="200">
        <v>38</v>
      </c>
      <c r="CDF45" s="200"/>
      <c r="CDG45" s="200"/>
      <c r="CDH45" s="201"/>
      <c r="CDI45" s="200">
        <v>38</v>
      </c>
      <c r="CDJ45" s="200"/>
      <c r="CDK45" s="200"/>
      <c r="CDL45" s="201"/>
      <c r="CDM45" s="200">
        <v>38</v>
      </c>
      <c r="CDN45" s="200"/>
      <c r="CDO45" s="200"/>
      <c r="CDP45" s="201"/>
      <c r="CDQ45" s="200">
        <v>38</v>
      </c>
      <c r="CDR45" s="200"/>
      <c r="CDS45" s="200"/>
      <c r="CDT45" s="201"/>
      <c r="CDU45" s="200">
        <v>38</v>
      </c>
      <c r="CDV45" s="200"/>
      <c r="CDW45" s="200"/>
      <c r="CDX45" s="201"/>
      <c r="CDY45" s="200">
        <v>38</v>
      </c>
      <c r="CDZ45" s="200"/>
      <c r="CEA45" s="200"/>
      <c r="CEB45" s="201"/>
      <c r="CEC45" s="200">
        <v>38</v>
      </c>
      <c r="CED45" s="200"/>
      <c r="CEE45" s="200"/>
      <c r="CEF45" s="201"/>
      <c r="CEG45" s="200">
        <v>38</v>
      </c>
      <c r="CEH45" s="200"/>
      <c r="CEI45" s="200"/>
      <c r="CEJ45" s="201"/>
      <c r="CEK45" s="200">
        <v>38</v>
      </c>
      <c r="CEL45" s="200"/>
      <c r="CEM45" s="200"/>
      <c r="CEN45" s="201"/>
      <c r="CEO45" s="200">
        <v>38</v>
      </c>
      <c r="CEP45" s="200"/>
      <c r="CEQ45" s="200"/>
      <c r="CER45" s="201"/>
      <c r="CES45" s="200">
        <v>38</v>
      </c>
      <c r="CET45" s="200"/>
      <c r="CEU45" s="200"/>
      <c r="CEV45" s="201"/>
      <c r="CEW45" s="200">
        <v>38</v>
      </c>
      <c r="CEX45" s="200"/>
      <c r="CEY45" s="200"/>
      <c r="CEZ45" s="201"/>
      <c r="CFA45" s="200">
        <v>38</v>
      </c>
      <c r="CFB45" s="200"/>
      <c r="CFC45" s="200"/>
      <c r="CFD45" s="201"/>
      <c r="CFE45" s="200">
        <v>38</v>
      </c>
      <c r="CFF45" s="200"/>
      <c r="CFG45" s="200"/>
      <c r="CFH45" s="201"/>
      <c r="CFI45" s="200">
        <v>38</v>
      </c>
      <c r="CFJ45" s="200"/>
      <c r="CFK45" s="200"/>
      <c r="CFL45" s="201"/>
      <c r="CFM45" s="200">
        <v>38</v>
      </c>
      <c r="CFN45" s="200"/>
      <c r="CFO45" s="200"/>
      <c r="CFP45" s="201"/>
      <c r="CFQ45" s="200">
        <v>38</v>
      </c>
      <c r="CFR45" s="200"/>
      <c r="CFS45" s="200"/>
      <c r="CFT45" s="201"/>
      <c r="CFU45" s="200">
        <v>38</v>
      </c>
      <c r="CFV45" s="200"/>
      <c r="CFW45" s="200"/>
      <c r="CFX45" s="201"/>
      <c r="CFY45" s="200">
        <v>38</v>
      </c>
      <c r="CFZ45" s="200"/>
      <c r="CGA45" s="200"/>
      <c r="CGB45" s="201"/>
      <c r="CGC45" s="200">
        <v>38</v>
      </c>
      <c r="CGD45" s="200"/>
      <c r="CGE45" s="200"/>
      <c r="CGF45" s="201"/>
      <c r="CGG45" s="200">
        <v>38</v>
      </c>
      <c r="CGH45" s="200"/>
      <c r="CGI45" s="200"/>
      <c r="CGJ45" s="201"/>
      <c r="CGK45" s="200">
        <v>38</v>
      </c>
      <c r="CGL45" s="200"/>
      <c r="CGM45" s="200"/>
      <c r="CGN45" s="201"/>
      <c r="CGO45" s="200">
        <v>38</v>
      </c>
      <c r="CGP45" s="200"/>
      <c r="CGQ45" s="200"/>
      <c r="CGR45" s="201"/>
      <c r="CGS45" s="200">
        <v>38</v>
      </c>
      <c r="CGT45" s="200"/>
      <c r="CGU45" s="200"/>
      <c r="CGV45" s="201"/>
      <c r="CGW45" s="200">
        <v>38</v>
      </c>
      <c r="CGX45" s="200"/>
      <c r="CGY45" s="200"/>
      <c r="CGZ45" s="201"/>
      <c r="CHA45" s="200">
        <v>38</v>
      </c>
      <c r="CHB45" s="200"/>
      <c r="CHC45" s="200"/>
      <c r="CHD45" s="201"/>
      <c r="CHE45" s="200">
        <v>38</v>
      </c>
      <c r="CHF45" s="200"/>
      <c r="CHG45" s="200"/>
      <c r="CHH45" s="201"/>
      <c r="CHI45" s="200">
        <v>38</v>
      </c>
      <c r="CHJ45" s="200"/>
      <c r="CHK45" s="200"/>
      <c r="CHL45" s="201"/>
      <c r="CHM45" s="200">
        <v>38</v>
      </c>
      <c r="CHN45" s="200"/>
      <c r="CHO45" s="200"/>
      <c r="CHP45" s="201"/>
      <c r="CHQ45" s="200">
        <v>38</v>
      </c>
      <c r="CHR45" s="200"/>
      <c r="CHS45" s="200"/>
      <c r="CHT45" s="201"/>
      <c r="CHU45" s="200">
        <v>38</v>
      </c>
      <c r="CHV45" s="200"/>
      <c r="CHW45" s="200"/>
      <c r="CHX45" s="201"/>
      <c r="CHY45" s="200">
        <v>38</v>
      </c>
      <c r="CHZ45" s="200"/>
      <c r="CIA45" s="200"/>
      <c r="CIB45" s="201"/>
      <c r="CIC45" s="200">
        <v>38</v>
      </c>
      <c r="CID45" s="200"/>
      <c r="CIE45" s="200"/>
      <c r="CIF45" s="201"/>
      <c r="CIG45" s="200">
        <v>38</v>
      </c>
      <c r="CIH45" s="200"/>
      <c r="CII45" s="200"/>
      <c r="CIJ45" s="201"/>
      <c r="CIK45" s="200">
        <v>38</v>
      </c>
      <c r="CIL45" s="200"/>
      <c r="CIM45" s="200"/>
      <c r="CIN45" s="201"/>
      <c r="CIO45" s="200">
        <v>38</v>
      </c>
      <c r="CIP45" s="200"/>
      <c r="CIQ45" s="200"/>
      <c r="CIR45" s="201"/>
      <c r="CIS45" s="200">
        <v>38</v>
      </c>
      <c r="CIT45" s="200"/>
      <c r="CIU45" s="200"/>
      <c r="CIV45" s="201"/>
      <c r="CIW45" s="200">
        <v>38</v>
      </c>
      <c r="CIX45" s="200"/>
      <c r="CIY45" s="200"/>
      <c r="CIZ45" s="201"/>
      <c r="CJA45" s="200">
        <v>38</v>
      </c>
      <c r="CJB45" s="200"/>
      <c r="CJC45" s="200"/>
      <c r="CJD45" s="201"/>
      <c r="CJE45" s="200">
        <v>38</v>
      </c>
      <c r="CJF45" s="200"/>
      <c r="CJG45" s="200"/>
      <c r="CJH45" s="201"/>
      <c r="CJI45" s="200">
        <v>38</v>
      </c>
      <c r="CJJ45" s="200"/>
      <c r="CJK45" s="200"/>
      <c r="CJL45" s="201"/>
      <c r="CJM45" s="200">
        <v>38</v>
      </c>
      <c r="CJN45" s="200"/>
      <c r="CJO45" s="200"/>
      <c r="CJP45" s="201"/>
      <c r="CJQ45" s="200">
        <v>38</v>
      </c>
      <c r="CJR45" s="200"/>
      <c r="CJS45" s="200"/>
      <c r="CJT45" s="201"/>
      <c r="CJU45" s="200">
        <v>38</v>
      </c>
      <c r="CJV45" s="200"/>
      <c r="CJW45" s="200"/>
      <c r="CJX45" s="201"/>
      <c r="CJY45" s="200">
        <v>38</v>
      </c>
      <c r="CJZ45" s="200"/>
      <c r="CKA45" s="200"/>
      <c r="CKB45" s="201"/>
      <c r="CKC45" s="200">
        <v>38</v>
      </c>
      <c r="CKD45" s="200"/>
      <c r="CKE45" s="200"/>
      <c r="CKF45" s="201"/>
      <c r="CKG45" s="200">
        <v>38</v>
      </c>
      <c r="CKH45" s="200"/>
      <c r="CKI45" s="200"/>
      <c r="CKJ45" s="201"/>
      <c r="CKK45" s="200">
        <v>38</v>
      </c>
      <c r="CKL45" s="200"/>
      <c r="CKM45" s="200"/>
      <c r="CKN45" s="201"/>
      <c r="CKO45" s="200">
        <v>38</v>
      </c>
      <c r="CKP45" s="200"/>
      <c r="CKQ45" s="200"/>
      <c r="CKR45" s="201"/>
      <c r="CKS45" s="200">
        <v>38</v>
      </c>
      <c r="CKT45" s="200"/>
      <c r="CKU45" s="200"/>
      <c r="CKV45" s="201"/>
      <c r="CKW45" s="200">
        <v>38</v>
      </c>
      <c r="CKX45" s="200"/>
      <c r="CKY45" s="200"/>
      <c r="CKZ45" s="201"/>
      <c r="CLA45" s="200">
        <v>38</v>
      </c>
      <c r="CLB45" s="200"/>
      <c r="CLC45" s="200"/>
      <c r="CLD45" s="201"/>
      <c r="CLE45" s="200">
        <v>38</v>
      </c>
      <c r="CLF45" s="200"/>
      <c r="CLG45" s="200"/>
      <c r="CLH45" s="201"/>
      <c r="CLI45" s="200">
        <v>38</v>
      </c>
      <c r="CLJ45" s="200"/>
      <c r="CLK45" s="200"/>
      <c r="CLL45" s="201"/>
      <c r="CLM45" s="200">
        <v>38</v>
      </c>
      <c r="CLN45" s="200"/>
      <c r="CLO45" s="200"/>
      <c r="CLP45" s="201"/>
      <c r="CLQ45" s="200">
        <v>38</v>
      </c>
      <c r="CLR45" s="200"/>
      <c r="CLS45" s="200"/>
      <c r="CLT45" s="201"/>
      <c r="CLU45" s="200">
        <v>38</v>
      </c>
      <c r="CLV45" s="200"/>
      <c r="CLW45" s="200"/>
      <c r="CLX45" s="201"/>
      <c r="CLY45" s="200">
        <v>38</v>
      </c>
      <c r="CLZ45" s="200"/>
      <c r="CMA45" s="200"/>
      <c r="CMB45" s="201"/>
      <c r="CMC45" s="200">
        <v>38</v>
      </c>
      <c r="CMD45" s="200"/>
      <c r="CME45" s="200"/>
      <c r="CMF45" s="201"/>
      <c r="CMG45" s="200">
        <v>38</v>
      </c>
      <c r="CMH45" s="200"/>
      <c r="CMI45" s="200"/>
      <c r="CMJ45" s="201"/>
      <c r="CMK45" s="200">
        <v>38</v>
      </c>
      <c r="CML45" s="200"/>
      <c r="CMM45" s="200"/>
      <c r="CMN45" s="201"/>
      <c r="CMO45" s="200">
        <v>38</v>
      </c>
      <c r="CMP45" s="200"/>
      <c r="CMQ45" s="200"/>
      <c r="CMR45" s="201"/>
      <c r="CMS45" s="200">
        <v>38</v>
      </c>
      <c r="CMT45" s="200"/>
      <c r="CMU45" s="200"/>
      <c r="CMV45" s="201"/>
      <c r="CMW45" s="200">
        <v>38</v>
      </c>
      <c r="CMX45" s="200"/>
      <c r="CMY45" s="200"/>
      <c r="CMZ45" s="201"/>
      <c r="CNA45" s="200">
        <v>38</v>
      </c>
      <c r="CNB45" s="200"/>
      <c r="CNC45" s="200"/>
      <c r="CND45" s="201"/>
      <c r="CNE45" s="200">
        <v>38</v>
      </c>
      <c r="CNF45" s="200"/>
      <c r="CNG45" s="200"/>
      <c r="CNH45" s="201"/>
      <c r="CNI45" s="200">
        <v>38</v>
      </c>
      <c r="CNJ45" s="200"/>
      <c r="CNK45" s="200"/>
      <c r="CNL45" s="201"/>
      <c r="CNM45" s="200">
        <v>38</v>
      </c>
      <c r="CNN45" s="200"/>
      <c r="CNO45" s="200"/>
      <c r="CNP45" s="201"/>
      <c r="CNQ45" s="200">
        <v>38</v>
      </c>
      <c r="CNR45" s="200"/>
      <c r="CNS45" s="200"/>
      <c r="CNT45" s="201"/>
      <c r="CNU45" s="200">
        <v>38</v>
      </c>
      <c r="CNV45" s="200"/>
      <c r="CNW45" s="200"/>
      <c r="CNX45" s="201"/>
      <c r="CNY45" s="200">
        <v>38</v>
      </c>
      <c r="CNZ45" s="200"/>
      <c r="COA45" s="200"/>
      <c r="COB45" s="201"/>
      <c r="COC45" s="200">
        <v>38</v>
      </c>
      <c r="COD45" s="200"/>
      <c r="COE45" s="200"/>
      <c r="COF45" s="201"/>
      <c r="COG45" s="200">
        <v>38</v>
      </c>
      <c r="COH45" s="200"/>
      <c r="COI45" s="200"/>
      <c r="COJ45" s="201"/>
      <c r="COK45" s="200">
        <v>38</v>
      </c>
      <c r="COL45" s="200"/>
      <c r="COM45" s="200"/>
      <c r="CON45" s="201"/>
      <c r="COO45" s="200">
        <v>38</v>
      </c>
      <c r="COP45" s="200"/>
      <c r="COQ45" s="200"/>
      <c r="COR45" s="201"/>
      <c r="COS45" s="200">
        <v>38</v>
      </c>
      <c r="COT45" s="200"/>
      <c r="COU45" s="200"/>
      <c r="COV45" s="201"/>
      <c r="COW45" s="200">
        <v>38</v>
      </c>
      <c r="COX45" s="200"/>
      <c r="COY45" s="200"/>
      <c r="COZ45" s="201"/>
      <c r="CPA45" s="200">
        <v>38</v>
      </c>
      <c r="CPB45" s="200"/>
      <c r="CPC45" s="200"/>
      <c r="CPD45" s="201"/>
      <c r="CPE45" s="200">
        <v>38</v>
      </c>
      <c r="CPF45" s="200"/>
      <c r="CPG45" s="200"/>
      <c r="CPH45" s="201"/>
      <c r="CPI45" s="200">
        <v>38</v>
      </c>
      <c r="CPJ45" s="200"/>
      <c r="CPK45" s="200"/>
      <c r="CPL45" s="201"/>
      <c r="CPM45" s="200">
        <v>38</v>
      </c>
      <c r="CPN45" s="200"/>
      <c r="CPO45" s="200"/>
      <c r="CPP45" s="201"/>
      <c r="CPQ45" s="200">
        <v>38</v>
      </c>
      <c r="CPR45" s="200"/>
      <c r="CPS45" s="200"/>
      <c r="CPT45" s="201"/>
      <c r="CPU45" s="200">
        <v>38</v>
      </c>
      <c r="CPV45" s="200"/>
      <c r="CPW45" s="200"/>
      <c r="CPX45" s="201"/>
      <c r="CPY45" s="200">
        <v>38</v>
      </c>
      <c r="CPZ45" s="200"/>
      <c r="CQA45" s="200"/>
      <c r="CQB45" s="201"/>
      <c r="CQC45" s="200">
        <v>38</v>
      </c>
      <c r="CQD45" s="200"/>
      <c r="CQE45" s="200"/>
      <c r="CQF45" s="201"/>
      <c r="CQG45" s="200">
        <v>38</v>
      </c>
      <c r="CQH45" s="200"/>
      <c r="CQI45" s="200"/>
      <c r="CQJ45" s="201"/>
      <c r="CQK45" s="200">
        <v>38</v>
      </c>
      <c r="CQL45" s="200"/>
      <c r="CQM45" s="200"/>
      <c r="CQN45" s="201"/>
      <c r="CQO45" s="200">
        <v>38</v>
      </c>
      <c r="CQP45" s="200"/>
      <c r="CQQ45" s="200"/>
      <c r="CQR45" s="201"/>
      <c r="CQS45" s="200">
        <v>38</v>
      </c>
      <c r="CQT45" s="200"/>
      <c r="CQU45" s="200"/>
      <c r="CQV45" s="201"/>
      <c r="CQW45" s="200">
        <v>38</v>
      </c>
      <c r="CQX45" s="200"/>
      <c r="CQY45" s="200"/>
      <c r="CQZ45" s="201"/>
      <c r="CRA45" s="200">
        <v>38</v>
      </c>
      <c r="CRB45" s="200"/>
      <c r="CRC45" s="200"/>
      <c r="CRD45" s="201"/>
      <c r="CRE45" s="200">
        <v>38</v>
      </c>
      <c r="CRF45" s="200"/>
      <c r="CRG45" s="200"/>
      <c r="CRH45" s="201"/>
      <c r="CRI45" s="200">
        <v>38</v>
      </c>
      <c r="CRJ45" s="200"/>
      <c r="CRK45" s="200"/>
      <c r="CRL45" s="201"/>
      <c r="CRM45" s="200">
        <v>38</v>
      </c>
      <c r="CRN45" s="200"/>
      <c r="CRO45" s="200"/>
      <c r="CRP45" s="201"/>
      <c r="CRQ45" s="200">
        <v>38</v>
      </c>
      <c r="CRR45" s="200"/>
      <c r="CRS45" s="200"/>
      <c r="CRT45" s="201"/>
      <c r="CRU45" s="200">
        <v>38</v>
      </c>
      <c r="CRV45" s="200"/>
      <c r="CRW45" s="200"/>
      <c r="CRX45" s="201"/>
      <c r="CRY45" s="200">
        <v>38</v>
      </c>
      <c r="CRZ45" s="200"/>
      <c r="CSA45" s="200"/>
      <c r="CSB45" s="201"/>
      <c r="CSC45" s="200">
        <v>38</v>
      </c>
      <c r="CSD45" s="200"/>
      <c r="CSE45" s="200"/>
      <c r="CSF45" s="201"/>
      <c r="CSG45" s="200">
        <v>38</v>
      </c>
      <c r="CSH45" s="200"/>
      <c r="CSI45" s="200"/>
      <c r="CSJ45" s="201"/>
      <c r="CSK45" s="200">
        <v>38</v>
      </c>
      <c r="CSL45" s="200"/>
      <c r="CSM45" s="200"/>
      <c r="CSN45" s="201"/>
      <c r="CSO45" s="200">
        <v>38</v>
      </c>
      <c r="CSP45" s="200"/>
      <c r="CSQ45" s="200"/>
      <c r="CSR45" s="201"/>
      <c r="CSS45" s="200">
        <v>38</v>
      </c>
      <c r="CST45" s="200"/>
      <c r="CSU45" s="200"/>
      <c r="CSV45" s="201"/>
      <c r="CSW45" s="200">
        <v>38</v>
      </c>
      <c r="CSX45" s="200"/>
      <c r="CSY45" s="200"/>
      <c r="CSZ45" s="201"/>
      <c r="CTA45" s="200">
        <v>38</v>
      </c>
      <c r="CTB45" s="200"/>
      <c r="CTC45" s="200"/>
      <c r="CTD45" s="201"/>
      <c r="CTE45" s="200">
        <v>38</v>
      </c>
      <c r="CTF45" s="200"/>
      <c r="CTG45" s="200"/>
      <c r="CTH45" s="201"/>
      <c r="CTI45" s="200">
        <v>38</v>
      </c>
      <c r="CTJ45" s="200"/>
      <c r="CTK45" s="200"/>
      <c r="CTL45" s="201"/>
      <c r="CTM45" s="200">
        <v>38</v>
      </c>
      <c r="CTN45" s="200"/>
      <c r="CTO45" s="200"/>
      <c r="CTP45" s="201"/>
      <c r="CTQ45" s="200">
        <v>38</v>
      </c>
      <c r="CTR45" s="200"/>
      <c r="CTS45" s="200"/>
      <c r="CTT45" s="201"/>
      <c r="CTU45" s="200">
        <v>38</v>
      </c>
      <c r="CTV45" s="200"/>
      <c r="CTW45" s="200"/>
      <c r="CTX45" s="201"/>
      <c r="CTY45" s="200">
        <v>38</v>
      </c>
      <c r="CTZ45" s="200"/>
      <c r="CUA45" s="200"/>
      <c r="CUB45" s="201"/>
      <c r="CUC45" s="200">
        <v>38</v>
      </c>
      <c r="CUD45" s="200"/>
      <c r="CUE45" s="200"/>
      <c r="CUF45" s="201"/>
      <c r="CUG45" s="200">
        <v>38</v>
      </c>
      <c r="CUH45" s="200"/>
      <c r="CUI45" s="200"/>
      <c r="CUJ45" s="201"/>
      <c r="CUK45" s="200">
        <v>38</v>
      </c>
      <c r="CUL45" s="200"/>
      <c r="CUM45" s="200"/>
      <c r="CUN45" s="201"/>
      <c r="CUO45" s="200">
        <v>38</v>
      </c>
      <c r="CUP45" s="200"/>
      <c r="CUQ45" s="200"/>
      <c r="CUR45" s="201"/>
      <c r="CUS45" s="200">
        <v>38</v>
      </c>
      <c r="CUT45" s="200"/>
      <c r="CUU45" s="200"/>
      <c r="CUV45" s="201"/>
      <c r="CUW45" s="200">
        <v>38</v>
      </c>
      <c r="CUX45" s="200"/>
      <c r="CUY45" s="200"/>
      <c r="CUZ45" s="201"/>
      <c r="CVA45" s="200">
        <v>38</v>
      </c>
      <c r="CVB45" s="200"/>
      <c r="CVC45" s="200"/>
      <c r="CVD45" s="201"/>
      <c r="CVE45" s="200">
        <v>38</v>
      </c>
      <c r="CVF45" s="200"/>
      <c r="CVG45" s="200"/>
      <c r="CVH45" s="201"/>
      <c r="CVI45" s="200">
        <v>38</v>
      </c>
      <c r="CVJ45" s="200"/>
      <c r="CVK45" s="200"/>
      <c r="CVL45" s="201"/>
      <c r="CVM45" s="200">
        <v>38</v>
      </c>
      <c r="CVN45" s="200"/>
      <c r="CVO45" s="200"/>
      <c r="CVP45" s="201"/>
      <c r="CVQ45" s="200">
        <v>38</v>
      </c>
      <c r="CVR45" s="200"/>
      <c r="CVS45" s="200"/>
      <c r="CVT45" s="201"/>
      <c r="CVU45" s="200">
        <v>38</v>
      </c>
      <c r="CVV45" s="200"/>
      <c r="CVW45" s="200"/>
      <c r="CVX45" s="201"/>
      <c r="CVY45" s="200">
        <v>38</v>
      </c>
      <c r="CVZ45" s="200"/>
      <c r="CWA45" s="200"/>
      <c r="CWB45" s="201"/>
      <c r="CWC45" s="200">
        <v>38</v>
      </c>
      <c r="CWD45" s="200"/>
      <c r="CWE45" s="200"/>
      <c r="CWF45" s="201"/>
      <c r="CWG45" s="200">
        <v>38</v>
      </c>
      <c r="CWH45" s="200"/>
      <c r="CWI45" s="200"/>
      <c r="CWJ45" s="201"/>
      <c r="CWK45" s="200">
        <v>38</v>
      </c>
      <c r="CWL45" s="200"/>
      <c r="CWM45" s="200"/>
      <c r="CWN45" s="201"/>
      <c r="CWO45" s="200">
        <v>38</v>
      </c>
      <c r="CWP45" s="200"/>
      <c r="CWQ45" s="200"/>
      <c r="CWR45" s="201"/>
      <c r="CWS45" s="200">
        <v>38</v>
      </c>
      <c r="CWT45" s="200"/>
      <c r="CWU45" s="200"/>
      <c r="CWV45" s="201"/>
      <c r="CWW45" s="200">
        <v>38</v>
      </c>
      <c r="CWX45" s="200"/>
      <c r="CWY45" s="200"/>
      <c r="CWZ45" s="201"/>
      <c r="CXA45" s="200">
        <v>38</v>
      </c>
      <c r="CXB45" s="200"/>
      <c r="CXC45" s="200"/>
      <c r="CXD45" s="201"/>
      <c r="CXE45" s="200">
        <v>38</v>
      </c>
      <c r="CXF45" s="200"/>
      <c r="CXG45" s="200"/>
      <c r="CXH45" s="201"/>
      <c r="CXI45" s="200">
        <v>38</v>
      </c>
      <c r="CXJ45" s="200"/>
      <c r="CXK45" s="200"/>
      <c r="CXL45" s="201"/>
      <c r="CXM45" s="200">
        <v>38</v>
      </c>
      <c r="CXN45" s="200"/>
      <c r="CXO45" s="200"/>
      <c r="CXP45" s="201"/>
      <c r="CXQ45" s="200">
        <v>38</v>
      </c>
      <c r="CXR45" s="200"/>
      <c r="CXS45" s="200"/>
      <c r="CXT45" s="201"/>
      <c r="CXU45" s="200">
        <v>38</v>
      </c>
      <c r="CXV45" s="200"/>
      <c r="CXW45" s="200"/>
      <c r="CXX45" s="201"/>
      <c r="CXY45" s="200">
        <v>38</v>
      </c>
      <c r="CXZ45" s="200"/>
      <c r="CYA45" s="200"/>
      <c r="CYB45" s="201"/>
      <c r="CYC45" s="200">
        <v>38</v>
      </c>
      <c r="CYD45" s="200"/>
      <c r="CYE45" s="200"/>
      <c r="CYF45" s="201"/>
      <c r="CYG45" s="200">
        <v>38</v>
      </c>
      <c r="CYH45" s="200"/>
      <c r="CYI45" s="200"/>
      <c r="CYJ45" s="201"/>
      <c r="CYK45" s="200">
        <v>38</v>
      </c>
      <c r="CYL45" s="200"/>
      <c r="CYM45" s="200"/>
      <c r="CYN45" s="201"/>
      <c r="CYO45" s="200">
        <v>38</v>
      </c>
      <c r="CYP45" s="200"/>
      <c r="CYQ45" s="200"/>
      <c r="CYR45" s="201"/>
      <c r="CYS45" s="200">
        <v>38</v>
      </c>
      <c r="CYT45" s="200"/>
      <c r="CYU45" s="200"/>
      <c r="CYV45" s="201"/>
      <c r="CYW45" s="200">
        <v>38</v>
      </c>
      <c r="CYX45" s="200"/>
      <c r="CYY45" s="200"/>
      <c r="CYZ45" s="201"/>
      <c r="CZA45" s="200">
        <v>38</v>
      </c>
      <c r="CZB45" s="200"/>
      <c r="CZC45" s="200"/>
      <c r="CZD45" s="201"/>
      <c r="CZE45" s="200">
        <v>38</v>
      </c>
      <c r="CZF45" s="200"/>
      <c r="CZG45" s="200"/>
      <c r="CZH45" s="201"/>
      <c r="CZI45" s="200">
        <v>38</v>
      </c>
      <c r="CZJ45" s="200"/>
      <c r="CZK45" s="200"/>
      <c r="CZL45" s="201"/>
      <c r="CZM45" s="200">
        <v>38</v>
      </c>
      <c r="CZN45" s="200"/>
      <c r="CZO45" s="200"/>
      <c r="CZP45" s="201"/>
      <c r="CZQ45" s="200">
        <v>38</v>
      </c>
      <c r="CZR45" s="200"/>
      <c r="CZS45" s="200"/>
      <c r="CZT45" s="201"/>
      <c r="CZU45" s="200">
        <v>38</v>
      </c>
      <c r="CZV45" s="200"/>
      <c r="CZW45" s="200"/>
      <c r="CZX45" s="201"/>
      <c r="CZY45" s="200">
        <v>38</v>
      </c>
      <c r="CZZ45" s="200"/>
      <c r="DAA45" s="200"/>
      <c r="DAB45" s="201"/>
      <c r="DAC45" s="200">
        <v>38</v>
      </c>
      <c r="DAD45" s="200"/>
      <c r="DAE45" s="200"/>
      <c r="DAF45" s="201"/>
      <c r="DAG45" s="200">
        <v>38</v>
      </c>
      <c r="DAH45" s="200"/>
      <c r="DAI45" s="200"/>
      <c r="DAJ45" s="201"/>
      <c r="DAK45" s="200">
        <v>38</v>
      </c>
      <c r="DAL45" s="200"/>
      <c r="DAM45" s="200"/>
      <c r="DAN45" s="201"/>
      <c r="DAO45" s="200">
        <v>38</v>
      </c>
      <c r="DAP45" s="200"/>
      <c r="DAQ45" s="200"/>
      <c r="DAR45" s="201"/>
      <c r="DAS45" s="200">
        <v>38</v>
      </c>
      <c r="DAT45" s="200"/>
      <c r="DAU45" s="200"/>
      <c r="DAV45" s="201"/>
      <c r="DAW45" s="200">
        <v>38</v>
      </c>
      <c r="DAX45" s="200"/>
      <c r="DAY45" s="200"/>
      <c r="DAZ45" s="201"/>
      <c r="DBA45" s="200">
        <v>38</v>
      </c>
      <c r="DBB45" s="200"/>
      <c r="DBC45" s="200"/>
      <c r="DBD45" s="201"/>
      <c r="DBE45" s="200">
        <v>38</v>
      </c>
      <c r="DBF45" s="200"/>
      <c r="DBG45" s="200"/>
      <c r="DBH45" s="201"/>
      <c r="DBI45" s="200">
        <v>38</v>
      </c>
      <c r="DBJ45" s="200"/>
      <c r="DBK45" s="200"/>
      <c r="DBL45" s="201"/>
      <c r="DBM45" s="200">
        <v>38</v>
      </c>
      <c r="DBN45" s="200"/>
      <c r="DBO45" s="200"/>
      <c r="DBP45" s="201"/>
      <c r="DBQ45" s="200">
        <v>38</v>
      </c>
      <c r="DBR45" s="200"/>
      <c r="DBS45" s="200"/>
      <c r="DBT45" s="201"/>
      <c r="DBU45" s="200">
        <v>38</v>
      </c>
      <c r="DBV45" s="200"/>
      <c r="DBW45" s="200"/>
      <c r="DBX45" s="201"/>
      <c r="DBY45" s="200">
        <v>38</v>
      </c>
      <c r="DBZ45" s="200"/>
      <c r="DCA45" s="200"/>
      <c r="DCB45" s="201"/>
      <c r="DCC45" s="200">
        <v>38</v>
      </c>
      <c r="DCD45" s="200"/>
      <c r="DCE45" s="200"/>
      <c r="DCF45" s="201"/>
      <c r="DCG45" s="200">
        <v>38</v>
      </c>
      <c r="DCH45" s="200"/>
      <c r="DCI45" s="200"/>
      <c r="DCJ45" s="201"/>
      <c r="DCK45" s="200">
        <v>38</v>
      </c>
      <c r="DCL45" s="200"/>
      <c r="DCM45" s="200"/>
      <c r="DCN45" s="201"/>
      <c r="DCO45" s="200">
        <v>38</v>
      </c>
      <c r="DCP45" s="200"/>
      <c r="DCQ45" s="200"/>
      <c r="DCR45" s="201"/>
      <c r="DCS45" s="200">
        <v>38</v>
      </c>
      <c r="DCT45" s="200"/>
      <c r="DCU45" s="200"/>
      <c r="DCV45" s="201"/>
      <c r="DCW45" s="200">
        <v>38</v>
      </c>
      <c r="DCX45" s="200"/>
      <c r="DCY45" s="200"/>
      <c r="DCZ45" s="201"/>
      <c r="DDA45" s="200">
        <v>38</v>
      </c>
      <c r="DDB45" s="200"/>
      <c r="DDC45" s="200"/>
      <c r="DDD45" s="201"/>
      <c r="DDE45" s="200">
        <v>38</v>
      </c>
      <c r="DDF45" s="200"/>
      <c r="DDG45" s="200"/>
      <c r="DDH45" s="201"/>
      <c r="DDI45" s="200">
        <v>38</v>
      </c>
      <c r="DDJ45" s="200"/>
      <c r="DDK45" s="200"/>
      <c r="DDL45" s="201"/>
      <c r="DDM45" s="200">
        <v>38</v>
      </c>
      <c r="DDN45" s="200"/>
      <c r="DDO45" s="200"/>
      <c r="DDP45" s="201"/>
      <c r="DDQ45" s="200">
        <v>38</v>
      </c>
      <c r="DDR45" s="200"/>
      <c r="DDS45" s="200"/>
      <c r="DDT45" s="201"/>
      <c r="DDU45" s="200">
        <v>38</v>
      </c>
      <c r="DDV45" s="200"/>
      <c r="DDW45" s="200"/>
      <c r="DDX45" s="201"/>
      <c r="DDY45" s="200">
        <v>38</v>
      </c>
      <c r="DDZ45" s="200"/>
      <c r="DEA45" s="200"/>
      <c r="DEB45" s="201"/>
      <c r="DEC45" s="200">
        <v>38</v>
      </c>
      <c r="DED45" s="200"/>
      <c r="DEE45" s="200"/>
      <c r="DEF45" s="201"/>
      <c r="DEG45" s="200">
        <v>38</v>
      </c>
      <c r="DEH45" s="200"/>
      <c r="DEI45" s="200"/>
      <c r="DEJ45" s="201"/>
      <c r="DEK45" s="200">
        <v>38</v>
      </c>
      <c r="DEL45" s="200"/>
      <c r="DEM45" s="200"/>
      <c r="DEN45" s="201"/>
      <c r="DEO45" s="200">
        <v>38</v>
      </c>
      <c r="DEP45" s="200"/>
      <c r="DEQ45" s="200"/>
      <c r="DER45" s="201"/>
      <c r="DES45" s="200">
        <v>38</v>
      </c>
      <c r="DET45" s="200"/>
      <c r="DEU45" s="200"/>
      <c r="DEV45" s="201"/>
      <c r="DEW45" s="200">
        <v>38</v>
      </c>
      <c r="DEX45" s="200"/>
      <c r="DEY45" s="200"/>
      <c r="DEZ45" s="201"/>
      <c r="DFA45" s="200">
        <v>38</v>
      </c>
      <c r="DFB45" s="200"/>
      <c r="DFC45" s="200"/>
      <c r="DFD45" s="201"/>
      <c r="DFE45" s="200">
        <v>38</v>
      </c>
      <c r="DFF45" s="200"/>
      <c r="DFG45" s="200"/>
      <c r="DFH45" s="201"/>
      <c r="DFI45" s="200">
        <v>38</v>
      </c>
      <c r="DFJ45" s="200"/>
      <c r="DFK45" s="200"/>
      <c r="DFL45" s="201"/>
      <c r="DFM45" s="200">
        <v>38</v>
      </c>
      <c r="DFN45" s="200"/>
      <c r="DFO45" s="200"/>
      <c r="DFP45" s="201"/>
      <c r="DFQ45" s="200">
        <v>38</v>
      </c>
      <c r="DFR45" s="200"/>
      <c r="DFS45" s="200"/>
      <c r="DFT45" s="201"/>
      <c r="DFU45" s="200">
        <v>38</v>
      </c>
      <c r="DFV45" s="200"/>
      <c r="DFW45" s="200"/>
      <c r="DFX45" s="201"/>
      <c r="DFY45" s="200">
        <v>38</v>
      </c>
      <c r="DFZ45" s="200"/>
      <c r="DGA45" s="200"/>
      <c r="DGB45" s="201"/>
      <c r="DGC45" s="200">
        <v>38</v>
      </c>
      <c r="DGD45" s="200"/>
      <c r="DGE45" s="200"/>
      <c r="DGF45" s="201"/>
      <c r="DGG45" s="200">
        <v>38</v>
      </c>
      <c r="DGH45" s="200"/>
      <c r="DGI45" s="200"/>
      <c r="DGJ45" s="201"/>
      <c r="DGK45" s="200">
        <v>38</v>
      </c>
      <c r="DGL45" s="200"/>
      <c r="DGM45" s="200"/>
      <c r="DGN45" s="201"/>
      <c r="DGO45" s="200">
        <v>38</v>
      </c>
      <c r="DGP45" s="200"/>
      <c r="DGQ45" s="200"/>
      <c r="DGR45" s="201"/>
      <c r="DGS45" s="200">
        <v>38</v>
      </c>
      <c r="DGT45" s="200"/>
      <c r="DGU45" s="200"/>
      <c r="DGV45" s="201"/>
      <c r="DGW45" s="200">
        <v>38</v>
      </c>
      <c r="DGX45" s="200"/>
      <c r="DGY45" s="200"/>
      <c r="DGZ45" s="201"/>
      <c r="DHA45" s="200">
        <v>38</v>
      </c>
      <c r="DHB45" s="200"/>
      <c r="DHC45" s="200"/>
      <c r="DHD45" s="201"/>
      <c r="DHE45" s="200">
        <v>38</v>
      </c>
      <c r="DHF45" s="200"/>
      <c r="DHG45" s="200"/>
      <c r="DHH45" s="201"/>
      <c r="DHI45" s="200">
        <v>38</v>
      </c>
      <c r="DHJ45" s="200"/>
      <c r="DHK45" s="200"/>
      <c r="DHL45" s="201"/>
      <c r="DHM45" s="200">
        <v>38</v>
      </c>
      <c r="DHN45" s="200"/>
      <c r="DHO45" s="200"/>
      <c r="DHP45" s="201"/>
      <c r="DHQ45" s="200">
        <v>38</v>
      </c>
      <c r="DHR45" s="200"/>
      <c r="DHS45" s="200"/>
      <c r="DHT45" s="201"/>
      <c r="DHU45" s="200">
        <v>38</v>
      </c>
      <c r="DHV45" s="200"/>
      <c r="DHW45" s="200"/>
      <c r="DHX45" s="201"/>
      <c r="DHY45" s="200">
        <v>38</v>
      </c>
      <c r="DHZ45" s="200"/>
      <c r="DIA45" s="200"/>
      <c r="DIB45" s="201"/>
      <c r="DIC45" s="200">
        <v>38</v>
      </c>
      <c r="DID45" s="200"/>
      <c r="DIE45" s="200"/>
      <c r="DIF45" s="201"/>
      <c r="DIG45" s="200">
        <v>38</v>
      </c>
      <c r="DIH45" s="200"/>
      <c r="DII45" s="200"/>
      <c r="DIJ45" s="201"/>
      <c r="DIK45" s="200">
        <v>38</v>
      </c>
      <c r="DIL45" s="200"/>
      <c r="DIM45" s="200"/>
      <c r="DIN45" s="201"/>
      <c r="DIO45" s="200">
        <v>38</v>
      </c>
      <c r="DIP45" s="200"/>
      <c r="DIQ45" s="200"/>
      <c r="DIR45" s="201"/>
      <c r="DIS45" s="200">
        <v>38</v>
      </c>
      <c r="DIT45" s="200"/>
      <c r="DIU45" s="200"/>
      <c r="DIV45" s="201"/>
      <c r="DIW45" s="200">
        <v>38</v>
      </c>
      <c r="DIX45" s="200"/>
      <c r="DIY45" s="200"/>
      <c r="DIZ45" s="201"/>
      <c r="DJA45" s="200">
        <v>38</v>
      </c>
      <c r="DJB45" s="200"/>
      <c r="DJC45" s="200"/>
      <c r="DJD45" s="201"/>
      <c r="DJE45" s="200">
        <v>38</v>
      </c>
      <c r="DJF45" s="200"/>
      <c r="DJG45" s="200"/>
      <c r="DJH45" s="201"/>
      <c r="DJI45" s="200">
        <v>38</v>
      </c>
      <c r="DJJ45" s="200"/>
      <c r="DJK45" s="200"/>
      <c r="DJL45" s="201"/>
      <c r="DJM45" s="200">
        <v>38</v>
      </c>
      <c r="DJN45" s="200"/>
      <c r="DJO45" s="200"/>
      <c r="DJP45" s="201"/>
      <c r="DJQ45" s="200">
        <v>38</v>
      </c>
      <c r="DJR45" s="200"/>
      <c r="DJS45" s="200"/>
      <c r="DJT45" s="201"/>
      <c r="DJU45" s="200">
        <v>38</v>
      </c>
      <c r="DJV45" s="200"/>
      <c r="DJW45" s="200"/>
      <c r="DJX45" s="201"/>
      <c r="DJY45" s="200">
        <v>38</v>
      </c>
      <c r="DJZ45" s="200"/>
      <c r="DKA45" s="200"/>
      <c r="DKB45" s="201"/>
      <c r="DKC45" s="200">
        <v>38</v>
      </c>
      <c r="DKD45" s="200"/>
      <c r="DKE45" s="200"/>
      <c r="DKF45" s="201"/>
      <c r="DKG45" s="200">
        <v>38</v>
      </c>
      <c r="DKH45" s="200"/>
      <c r="DKI45" s="200"/>
      <c r="DKJ45" s="201"/>
      <c r="DKK45" s="200">
        <v>38</v>
      </c>
      <c r="DKL45" s="200"/>
      <c r="DKM45" s="200"/>
      <c r="DKN45" s="201"/>
      <c r="DKO45" s="200">
        <v>38</v>
      </c>
      <c r="DKP45" s="200"/>
      <c r="DKQ45" s="200"/>
      <c r="DKR45" s="201"/>
      <c r="DKS45" s="200">
        <v>38</v>
      </c>
      <c r="DKT45" s="200"/>
      <c r="DKU45" s="200"/>
      <c r="DKV45" s="201"/>
      <c r="DKW45" s="200">
        <v>38</v>
      </c>
      <c r="DKX45" s="200"/>
      <c r="DKY45" s="200"/>
      <c r="DKZ45" s="201"/>
      <c r="DLA45" s="200">
        <v>38</v>
      </c>
      <c r="DLB45" s="200"/>
      <c r="DLC45" s="200"/>
      <c r="DLD45" s="201"/>
      <c r="DLE45" s="200">
        <v>38</v>
      </c>
      <c r="DLF45" s="200"/>
      <c r="DLG45" s="200"/>
      <c r="DLH45" s="201"/>
      <c r="DLI45" s="200">
        <v>38</v>
      </c>
      <c r="DLJ45" s="200"/>
      <c r="DLK45" s="200"/>
      <c r="DLL45" s="201"/>
      <c r="DLM45" s="200">
        <v>38</v>
      </c>
      <c r="DLN45" s="200"/>
      <c r="DLO45" s="200"/>
      <c r="DLP45" s="201"/>
      <c r="DLQ45" s="200">
        <v>38</v>
      </c>
      <c r="DLR45" s="200"/>
      <c r="DLS45" s="200"/>
      <c r="DLT45" s="201"/>
      <c r="DLU45" s="200">
        <v>38</v>
      </c>
      <c r="DLV45" s="200"/>
      <c r="DLW45" s="200"/>
      <c r="DLX45" s="201"/>
      <c r="DLY45" s="200">
        <v>38</v>
      </c>
      <c r="DLZ45" s="200"/>
      <c r="DMA45" s="200"/>
      <c r="DMB45" s="201"/>
      <c r="DMC45" s="200">
        <v>38</v>
      </c>
      <c r="DMD45" s="200"/>
      <c r="DME45" s="200"/>
      <c r="DMF45" s="201"/>
      <c r="DMG45" s="200">
        <v>38</v>
      </c>
      <c r="DMH45" s="200"/>
      <c r="DMI45" s="200"/>
      <c r="DMJ45" s="201"/>
      <c r="DMK45" s="200">
        <v>38</v>
      </c>
      <c r="DML45" s="200"/>
      <c r="DMM45" s="200"/>
      <c r="DMN45" s="201"/>
      <c r="DMO45" s="200">
        <v>38</v>
      </c>
      <c r="DMP45" s="200"/>
      <c r="DMQ45" s="200"/>
      <c r="DMR45" s="201"/>
      <c r="DMS45" s="200">
        <v>38</v>
      </c>
      <c r="DMT45" s="200"/>
      <c r="DMU45" s="200"/>
      <c r="DMV45" s="201"/>
      <c r="DMW45" s="200">
        <v>38</v>
      </c>
      <c r="DMX45" s="200"/>
      <c r="DMY45" s="200"/>
      <c r="DMZ45" s="201"/>
      <c r="DNA45" s="200">
        <v>38</v>
      </c>
      <c r="DNB45" s="200"/>
      <c r="DNC45" s="200"/>
      <c r="DND45" s="201"/>
      <c r="DNE45" s="200">
        <v>38</v>
      </c>
      <c r="DNF45" s="200"/>
      <c r="DNG45" s="200"/>
      <c r="DNH45" s="201"/>
      <c r="DNI45" s="200">
        <v>38</v>
      </c>
      <c r="DNJ45" s="200"/>
      <c r="DNK45" s="200"/>
      <c r="DNL45" s="201"/>
      <c r="DNM45" s="200">
        <v>38</v>
      </c>
      <c r="DNN45" s="200"/>
      <c r="DNO45" s="200"/>
      <c r="DNP45" s="201"/>
      <c r="DNQ45" s="200">
        <v>38</v>
      </c>
      <c r="DNR45" s="200"/>
      <c r="DNS45" s="200"/>
      <c r="DNT45" s="201"/>
      <c r="DNU45" s="200">
        <v>38</v>
      </c>
      <c r="DNV45" s="200"/>
      <c r="DNW45" s="200"/>
      <c r="DNX45" s="201"/>
      <c r="DNY45" s="200">
        <v>38</v>
      </c>
      <c r="DNZ45" s="200"/>
      <c r="DOA45" s="200"/>
      <c r="DOB45" s="201"/>
      <c r="DOC45" s="200">
        <v>38</v>
      </c>
      <c r="DOD45" s="200"/>
      <c r="DOE45" s="200"/>
      <c r="DOF45" s="201"/>
      <c r="DOG45" s="200">
        <v>38</v>
      </c>
      <c r="DOH45" s="200"/>
      <c r="DOI45" s="200"/>
      <c r="DOJ45" s="201"/>
      <c r="DOK45" s="200">
        <v>38</v>
      </c>
      <c r="DOL45" s="200"/>
      <c r="DOM45" s="200"/>
      <c r="DON45" s="201"/>
      <c r="DOO45" s="200">
        <v>38</v>
      </c>
      <c r="DOP45" s="200"/>
      <c r="DOQ45" s="200"/>
      <c r="DOR45" s="201"/>
      <c r="DOS45" s="200">
        <v>38</v>
      </c>
      <c r="DOT45" s="200"/>
      <c r="DOU45" s="200"/>
      <c r="DOV45" s="201"/>
      <c r="DOW45" s="200">
        <v>38</v>
      </c>
      <c r="DOX45" s="200"/>
      <c r="DOY45" s="200"/>
      <c r="DOZ45" s="201"/>
      <c r="DPA45" s="200">
        <v>38</v>
      </c>
      <c r="DPB45" s="200"/>
      <c r="DPC45" s="200"/>
      <c r="DPD45" s="201"/>
      <c r="DPE45" s="200">
        <v>38</v>
      </c>
      <c r="DPF45" s="200"/>
      <c r="DPG45" s="200"/>
      <c r="DPH45" s="201"/>
      <c r="DPI45" s="200">
        <v>38</v>
      </c>
      <c r="DPJ45" s="200"/>
      <c r="DPK45" s="200"/>
      <c r="DPL45" s="201"/>
      <c r="DPM45" s="200">
        <v>38</v>
      </c>
      <c r="DPN45" s="200"/>
      <c r="DPO45" s="200"/>
      <c r="DPP45" s="201"/>
      <c r="DPQ45" s="200">
        <v>38</v>
      </c>
      <c r="DPR45" s="200"/>
      <c r="DPS45" s="200"/>
      <c r="DPT45" s="201"/>
      <c r="DPU45" s="200">
        <v>38</v>
      </c>
      <c r="DPV45" s="200"/>
      <c r="DPW45" s="200"/>
      <c r="DPX45" s="201"/>
      <c r="DPY45" s="200">
        <v>38</v>
      </c>
      <c r="DPZ45" s="200"/>
      <c r="DQA45" s="200"/>
      <c r="DQB45" s="201"/>
      <c r="DQC45" s="200">
        <v>38</v>
      </c>
      <c r="DQD45" s="200"/>
      <c r="DQE45" s="200"/>
      <c r="DQF45" s="201"/>
      <c r="DQG45" s="200">
        <v>38</v>
      </c>
      <c r="DQH45" s="200"/>
      <c r="DQI45" s="200"/>
      <c r="DQJ45" s="201"/>
      <c r="DQK45" s="200">
        <v>38</v>
      </c>
      <c r="DQL45" s="200"/>
      <c r="DQM45" s="200"/>
      <c r="DQN45" s="201"/>
      <c r="DQO45" s="200">
        <v>38</v>
      </c>
      <c r="DQP45" s="200"/>
      <c r="DQQ45" s="200"/>
      <c r="DQR45" s="201"/>
      <c r="DQS45" s="200">
        <v>38</v>
      </c>
      <c r="DQT45" s="200"/>
      <c r="DQU45" s="200"/>
      <c r="DQV45" s="201"/>
      <c r="DQW45" s="200">
        <v>38</v>
      </c>
      <c r="DQX45" s="200"/>
      <c r="DQY45" s="200"/>
      <c r="DQZ45" s="201"/>
      <c r="DRA45" s="200">
        <v>38</v>
      </c>
      <c r="DRB45" s="200"/>
      <c r="DRC45" s="200"/>
      <c r="DRD45" s="201"/>
      <c r="DRE45" s="200">
        <v>38</v>
      </c>
      <c r="DRF45" s="200"/>
      <c r="DRG45" s="200"/>
      <c r="DRH45" s="201"/>
      <c r="DRI45" s="200">
        <v>38</v>
      </c>
      <c r="DRJ45" s="200"/>
      <c r="DRK45" s="200"/>
      <c r="DRL45" s="201"/>
      <c r="DRM45" s="200">
        <v>38</v>
      </c>
      <c r="DRN45" s="200"/>
      <c r="DRO45" s="200"/>
      <c r="DRP45" s="201"/>
      <c r="DRQ45" s="200">
        <v>38</v>
      </c>
      <c r="DRR45" s="200"/>
      <c r="DRS45" s="200"/>
      <c r="DRT45" s="201"/>
      <c r="DRU45" s="200">
        <v>38</v>
      </c>
      <c r="DRV45" s="200"/>
      <c r="DRW45" s="200"/>
      <c r="DRX45" s="201"/>
      <c r="DRY45" s="200">
        <v>38</v>
      </c>
      <c r="DRZ45" s="200"/>
      <c r="DSA45" s="200"/>
      <c r="DSB45" s="201"/>
      <c r="DSC45" s="200">
        <v>38</v>
      </c>
      <c r="DSD45" s="200"/>
      <c r="DSE45" s="200"/>
      <c r="DSF45" s="201"/>
      <c r="DSG45" s="200">
        <v>38</v>
      </c>
      <c r="DSH45" s="200"/>
      <c r="DSI45" s="200"/>
      <c r="DSJ45" s="201"/>
      <c r="DSK45" s="200">
        <v>38</v>
      </c>
      <c r="DSL45" s="200"/>
      <c r="DSM45" s="200"/>
      <c r="DSN45" s="201"/>
      <c r="DSO45" s="200">
        <v>38</v>
      </c>
      <c r="DSP45" s="200"/>
      <c r="DSQ45" s="200"/>
      <c r="DSR45" s="201"/>
      <c r="DSS45" s="200">
        <v>38</v>
      </c>
      <c r="DST45" s="200"/>
      <c r="DSU45" s="200"/>
      <c r="DSV45" s="201"/>
      <c r="DSW45" s="200">
        <v>38</v>
      </c>
      <c r="DSX45" s="200"/>
      <c r="DSY45" s="200"/>
      <c r="DSZ45" s="201"/>
      <c r="DTA45" s="200">
        <v>38</v>
      </c>
      <c r="DTB45" s="200"/>
      <c r="DTC45" s="200"/>
      <c r="DTD45" s="201"/>
      <c r="DTE45" s="200">
        <v>38</v>
      </c>
      <c r="DTF45" s="200"/>
      <c r="DTG45" s="200"/>
      <c r="DTH45" s="201"/>
      <c r="DTI45" s="200">
        <v>38</v>
      </c>
      <c r="DTJ45" s="200"/>
      <c r="DTK45" s="200"/>
      <c r="DTL45" s="201"/>
      <c r="DTM45" s="200">
        <v>38</v>
      </c>
      <c r="DTN45" s="200"/>
      <c r="DTO45" s="200"/>
      <c r="DTP45" s="201"/>
      <c r="DTQ45" s="200">
        <v>38</v>
      </c>
      <c r="DTR45" s="200"/>
      <c r="DTS45" s="200"/>
      <c r="DTT45" s="201"/>
      <c r="DTU45" s="200">
        <v>38</v>
      </c>
      <c r="DTV45" s="200"/>
      <c r="DTW45" s="200"/>
      <c r="DTX45" s="201"/>
      <c r="DTY45" s="200">
        <v>38</v>
      </c>
      <c r="DTZ45" s="200"/>
      <c r="DUA45" s="200"/>
      <c r="DUB45" s="201"/>
      <c r="DUC45" s="200">
        <v>38</v>
      </c>
      <c r="DUD45" s="200"/>
      <c r="DUE45" s="200"/>
      <c r="DUF45" s="201"/>
      <c r="DUG45" s="200">
        <v>38</v>
      </c>
      <c r="DUH45" s="200"/>
      <c r="DUI45" s="200"/>
      <c r="DUJ45" s="201"/>
      <c r="DUK45" s="200">
        <v>38</v>
      </c>
      <c r="DUL45" s="200"/>
      <c r="DUM45" s="200"/>
      <c r="DUN45" s="201"/>
      <c r="DUO45" s="200">
        <v>38</v>
      </c>
      <c r="DUP45" s="200"/>
      <c r="DUQ45" s="200"/>
      <c r="DUR45" s="201"/>
      <c r="DUS45" s="200">
        <v>38</v>
      </c>
      <c r="DUT45" s="200"/>
      <c r="DUU45" s="200"/>
      <c r="DUV45" s="201"/>
      <c r="DUW45" s="200">
        <v>38</v>
      </c>
      <c r="DUX45" s="200"/>
      <c r="DUY45" s="200"/>
      <c r="DUZ45" s="201"/>
      <c r="DVA45" s="200">
        <v>38</v>
      </c>
      <c r="DVB45" s="200"/>
      <c r="DVC45" s="200"/>
      <c r="DVD45" s="201"/>
      <c r="DVE45" s="200">
        <v>38</v>
      </c>
      <c r="DVF45" s="200"/>
      <c r="DVG45" s="200"/>
      <c r="DVH45" s="201"/>
      <c r="DVI45" s="200">
        <v>38</v>
      </c>
      <c r="DVJ45" s="200"/>
      <c r="DVK45" s="200"/>
      <c r="DVL45" s="201"/>
      <c r="DVM45" s="200">
        <v>38</v>
      </c>
      <c r="DVN45" s="200"/>
      <c r="DVO45" s="200"/>
      <c r="DVP45" s="201"/>
      <c r="DVQ45" s="200">
        <v>38</v>
      </c>
      <c r="DVR45" s="200"/>
      <c r="DVS45" s="200"/>
      <c r="DVT45" s="201"/>
      <c r="DVU45" s="200">
        <v>38</v>
      </c>
      <c r="DVV45" s="200"/>
      <c r="DVW45" s="200"/>
      <c r="DVX45" s="201"/>
      <c r="DVY45" s="200">
        <v>38</v>
      </c>
      <c r="DVZ45" s="200"/>
      <c r="DWA45" s="200"/>
      <c r="DWB45" s="201"/>
      <c r="DWC45" s="200">
        <v>38</v>
      </c>
      <c r="DWD45" s="200"/>
      <c r="DWE45" s="200"/>
      <c r="DWF45" s="201"/>
      <c r="DWG45" s="200">
        <v>38</v>
      </c>
      <c r="DWH45" s="200"/>
      <c r="DWI45" s="200"/>
      <c r="DWJ45" s="201"/>
      <c r="DWK45" s="200">
        <v>38</v>
      </c>
      <c r="DWL45" s="200"/>
      <c r="DWM45" s="200"/>
      <c r="DWN45" s="201"/>
      <c r="DWO45" s="200">
        <v>38</v>
      </c>
      <c r="DWP45" s="200"/>
      <c r="DWQ45" s="200"/>
      <c r="DWR45" s="201"/>
      <c r="DWS45" s="200">
        <v>38</v>
      </c>
      <c r="DWT45" s="200"/>
      <c r="DWU45" s="200"/>
      <c r="DWV45" s="201"/>
      <c r="DWW45" s="200">
        <v>38</v>
      </c>
      <c r="DWX45" s="200"/>
      <c r="DWY45" s="200"/>
      <c r="DWZ45" s="201"/>
      <c r="DXA45" s="200">
        <v>38</v>
      </c>
      <c r="DXB45" s="200"/>
      <c r="DXC45" s="200"/>
      <c r="DXD45" s="201"/>
      <c r="DXE45" s="200">
        <v>38</v>
      </c>
      <c r="DXF45" s="200"/>
      <c r="DXG45" s="200"/>
      <c r="DXH45" s="201"/>
      <c r="DXI45" s="200">
        <v>38</v>
      </c>
      <c r="DXJ45" s="200"/>
      <c r="DXK45" s="200"/>
      <c r="DXL45" s="201"/>
      <c r="DXM45" s="200">
        <v>38</v>
      </c>
      <c r="DXN45" s="200"/>
      <c r="DXO45" s="200"/>
      <c r="DXP45" s="201"/>
      <c r="DXQ45" s="200">
        <v>38</v>
      </c>
      <c r="DXR45" s="200"/>
      <c r="DXS45" s="200"/>
      <c r="DXT45" s="201"/>
      <c r="DXU45" s="200">
        <v>38</v>
      </c>
      <c r="DXV45" s="200"/>
      <c r="DXW45" s="200"/>
      <c r="DXX45" s="201"/>
      <c r="DXY45" s="200">
        <v>38</v>
      </c>
      <c r="DXZ45" s="200"/>
      <c r="DYA45" s="200"/>
      <c r="DYB45" s="201"/>
      <c r="DYC45" s="200">
        <v>38</v>
      </c>
      <c r="DYD45" s="200"/>
      <c r="DYE45" s="200"/>
      <c r="DYF45" s="201"/>
      <c r="DYG45" s="200">
        <v>38</v>
      </c>
      <c r="DYH45" s="200"/>
      <c r="DYI45" s="200"/>
      <c r="DYJ45" s="201"/>
      <c r="DYK45" s="200">
        <v>38</v>
      </c>
      <c r="DYL45" s="200"/>
      <c r="DYM45" s="200"/>
      <c r="DYN45" s="201"/>
      <c r="DYO45" s="200">
        <v>38</v>
      </c>
      <c r="DYP45" s="200"/>
      <c r="DYQ45" s="200"/>
      <c r="DYR45" s="201"/>
      <c r="DYS45" s="200">
        <v>38</v>
      </c>
      <c r="DYT45" s="200"/>
      <c r="DYU45" s="200"/>
      <c r="DYV45" s="201"/>
      <c r="DYW45" s="200">
        <v>38</v>
      </c>
      <c r="DYX45" s="200"/>
      <c r="DYY45" s="200"/>
      <c r="DYZ45" s="201"/>
      <c r="DZA45" s="200">
        <v>38</v>
      </c>
      <c r="DZB45" s="200"/>
      <c r="DZC45" s="200"/>
      <c r="DZD45" s="201"/>
      <c r="DZE45" s="200">
        <v>38</v>
      </c>
      <c r="DZF45" s="200"/>
      <c r="DZG45" s="200"/>
      <c r="DZH45" s="201"/>
      <c r="DZI45" s="200">
        <v>38</v>
      </c>
      <c r="DZJ45" s="200"/>
      <c r="DZK45" s="200"/>
      <c r="DZL45" s="201"/>
      <c r="DZM45" s="200">
        <v>38</v>
      </c>
      <c r="DZN45" s="200"/>
      <c r="DZO45" s="200"/>
      <c r="DZP45" s="201"/>
      <c r="DZQ45" s="200">
        <v>38</v>
      </c>
      <c r="DZR45" s="200"/>
      <c r="DZS45" s="200"/>
      <c r="DZT45" s="201"/>
      <c r="DZU45" s="200">
        <v>38</v>
      </c>
      <c r="DZV45" s="200"/>
      <c r="DZW45" s="200"/>
      <c r="DZX45" s="201"/>
      <c r="DZY45" s="200">
        <v>38</v>
      </c>
      <c r="DZZ45" s="200"/>
      <c r="EAA45" s="200"/>
      <c r="EAB45" s="201"/>
      <c r="EAC45" s="200">
        <v>38</v>
      </c>
      <c r="EAD45" s="200"/>
      <c r="EAE45" s="200"/>
      <c r="EAF45" s="201"/>
      <c r="EAG45" s="200">
        <v>38</v>
      </c>
      <c r="EAH45" s="200"/>
      <c r="EAI45" s="200"/>
      <c r="EAJ45" s="201"/>
      <c r="EAK45" s="200">
        <v>38</v>
      </c>
      <c r="EAL45" s="200"/>
      <c r="EAM45" s="200"/>
      <c r="EAN45" s="201"/>
      <c r="EAO45" s="200">
        <v>38</v>
      </c>
      <c r="EAP45" s="200"/>
      <c r="EAQ45" s="200"/>
      <c r="EAR45" s="201"/>
      <c r="EAS45" s="200">
        <v>38</v>
      </c>
      <c r="EAT45" s="200"/>
      <c r="EAU45" s="200"/>
      <c r="EAV45" s="201"/>
      <c r="EAW45" s="200">
        <v>38</v>
      </c>
      <c r="EAX45" s="200"/>
      <c r="EAY45" s="200"/>
      <c r="EAZ45" s="201"/>
      <c r="EBA45" s="200">
        <v>38</v>
      </c>
      <c r="EBB45" s="200"/>
      <c r="EBC45" s="200"/>
      <c r="EBD45" s="201"/>
      <c r="EBE45" s="200">
        <v>38</v>
      </c>
      <c r="EBF45" s="200"/>
      <c r="EBG45" s="200"/>
      <c r="EBH45" s="201"/>
      <c r="EBI45" s="200">
        <v>38</v>
      </c>
      <c r="EBJ45" s="200"/>
      <c r="EBK45" s="200"/>
      <c r="EBL45" s="201"/>
      <c r="EBM45" s="200">
        <v>38</v>
      </c>
      <c r="EBN45" s="200"/>
      <c r="EBO45" s="200"/>
      <c r="EBP45" s="201"/>
      <c r="EBQ45" s="200">
        <v>38</v>
      </c>
      <c r="EBR45" s="200"/>
      <c r="EBS45" s="200"/>
      <c r="EBT45" s="201"/>
      <c r="EBU45" s="200">
        <v>38</v>
      </c>
      <c r="EBV45" s="200"/>
      <c r="EBW45" s="200"/>
      <c r="EBX45" s="201"/>
      <c r="EBY45" s="200">
        <v>38</v>
      </c>
      <c r="EBZ45" s="200"/>
      <c r="ECA45" s="200"/>
      <c r="ECB45" s="201"/>
      <c r="ECC45" s="200">
        <v>38</v>
      </c>
      <c r="ECD45" s="200"/>
      <c r="ECE45" s="200"/>
      <c r="ECF45" s="201"/>
      <c r="ECG45" s="200">
        <v>38</v>
      </c>
      <c r="ECH45" s="200"/>
      <c r="ECI45" s="200"/>
      <c r="ECJ45" s="201"/>
      <c r="ECK45" s="200">
        <v>38</v>
      </c>
      <c r="ECL45" s="200"/>
      <c r="ECM45" s="200"/>
      <c r="ECN45" s="201"/>
      <c r="ECO45" s="200">
        <v>38</v>
      </c>
      <c r="ECP45" s="200"/>
      <c r="ECQ45" s="200"/>
      <c r="ECR45" s="201"/>
      <c r="ECS45" s="200">
        <v>38</v>
      </c>
      <c r="ECT45" s="200"/>
      <c r="ECU45" s="200"/>
      <c r="ECV45" s="201"/>
      <c r="ECW45" s="200">
        <v>38</v>
      </c>
      <c r="ECX45" s="200"/>
      <c r="ECY45" s="200"/>
      <c r="ECZ45" s="201"/>
      <c r="EDA45" s="200">
        <v>38</v>
      </c>
      <c r="EDB45" s="200"/>
      <c r="EDC45" s="200"/>
      <c r="EDD45" s="201"/>
      <c r="EDE45" s="200">
        <v>38</v>
      </c>
      <c r="EDF45" s="200"/>
      <c r="EDG45" s="200"/>
      <c r="EDH45" s="201"/>
      <c r="EDI45" s="200">
        <v>38</v>
      </c>
      <c r="EDJ45" s="200"/>
      <c r="EDK45" s="200"/>
      <c r="EDL45" s="201"/>
      <c r="EDM45" s="200">
        <v>38</v>
      </c>
      <c r="EDN45" s="200"/>
      <c r="EDO45" s="200"/>
      <c r="EDP45" s="201"/>
      <c r="EDQ45" s="200">
        <v>38</v>
      </c>
      <c r="EDR45" s="200"/>
      <c r="EDS45" s="200"/>
      <c r="EDT45" s="201"/>
      <c r="EDU45" s="200">
        <v>38</v>
      </c>
      <c r="EDV45" s="200"/>
      <c r="EDW45" s="200"/>
      <c r="EDX45" s="201"/>
      <c r="EDY45" s="200">
        <v>38</v>
      </c>
      <c r="EDZ45" s="200"/>
      <c r="EEA45" s="200"/>
      <c r="EEB45" s="201"/>
      <c r="EEC45" s="200">
        <v>38</v>
      </c>
      <c r="EED45" s="200"/>
      <c r="EEE45" s="200"/>
      <c r="EEF45" s="201"/>
      <c r="EEG45" s="200">
        <v>38</v>
      </c>
      <c r="EEH45" s="200"/>
      <c r="EEI45" s="200"/>
      <c r="EEJ45" s="201"/>
      <c r="EEK45" s="200">
        <v>38</v>
      </c>
      <c r="EEL45" s="200"/>
      <c r="EEM45" s="200"/>
      <c r="EEN45" s="201"/>
      <c r="EEO45" s="200">
        <v>38</v>
      </c>
      <c r="EEP45" s="200"/>
      <c r="EEQ45" s="200"/>
      <c r="EER45" s="201"/>
      <c r="EES45" s="200">
        <v>38</v>
      </c>
      <c r="EET45" s="200"/>
      <c r="EEU45" s="200"/>
      <c r="EEV45" s="201"/>
      <c r="EEW45" s="200">
        <v>38</v>
      </c>
      <c r="EEX45" s="200"/>
      <c r="EEY45" s="200"/>
      <c r="EEZ45" s="201"/>
      <c r="EFA45" s="200">
        <v>38</v>
      </c>
      <c r="EFB45" s="200"/>
      <c r="EFC45" s="200"/>
      <c r="EFD45" s="201"/>
      <c r="EFE45" s="200">
        <v>38</v>
      </c>
      <c r="EFF45" s="200"/>
      <c r="EFG45" s="200"/>
      <c r="EFH45" s="201"/>
      <c r="EFI45" s="200">
        <v>38</v>
      </c>
      <c r="EFJ45" s="200"/>
      <c r="EFK45" s="200"/>
      <c r="EFL45" s="201"/>
      <c r="EFM45" s="200">
        <v>38</v>
      </c>
      <c r="EFN45" s="200"/>
      <c r="EFO45" s="200"/>
      <c r="EFP45" s="201"/>
      <c r="EFQ45" s="200">
        <v>38</v>
      </c>
      <c r="EFR45" s="200"/>
      <c r="EFS45" s="200"/>
      <c r="EFT45" s="201"/>
      <c r="EFU45" s="200">
        <v>38</v>
      </c>
      <c r="EFV45" s="200"/>
      <c r="EFW45" s="200"/>
      <c r="EFX45" s="201"/>
      <c r="EFY45" s="200">
        <v>38</v>
      </c>
      <c r="EFZ45" s="200"/>
      <c r="EGA45" s="200"/>
      <c r="EGB45" s="201"/>
      <c r="EGC45" s="200">
        <v>38</v>
      </c>
      <c r="EGD45" s="200"/>
      <c r="EGE45" s="200"/>
      <c r="EGF45" s="201"/>
      <c r="EGG45" s="200">
        <v>38</v>
      </c>
      <c r="EGH45" s="200"/>
      <c r="EGI45" s="200"/>
      <c r="EGJ45" s="201"/>
      <c r="EGK45" s="200">
        <v>38</v>
      </c>
      <c r="EGL45" s="200"/>
      <c r="EGM45" s="200"/>
      <c r="EGN45" s="201"/>
      <c r="EGO45" s="200">
        <v>38</v>
      </c>
      <c r="EGP45" s="200"/>
      <c r="EGQ45" s="200"/>
      <c r="EGR45" s="201"/>
      <c r="EGS45" s="200">
        <v>38</v>
      </c>
      <c r="EGT45" s="200"/>
      <c r="EGU45" s="200"/>
      <c r="EGV45" s="201"/>
      <c r="EGW45" s="200">
        <v>38</v>
      </c>
      <c r="EGX45" s="200"/>
      <c r="EGY45" s="200"/>
      <c r="EGZ45" s="201"/>
      <c r="EHA45" s="200">
        <v>38</v>
      </c>
      <c r="EHB45" s="200"/>
      <c r="EHC45" s="200"/>
      <c r="EHD45" s="201"/>
      <c r="EHE45" s="200">
        <v>38</v>
      </c>
      <c r="EHF45" s="200"/>
      <c r="EHG45" s="200"/>
      <c r="EHH45" s="201"/>
      <c r="EHI45" s="200">
        <v>38</v>
      </c>
      <c r="EHJ45" s="200"/>
      <c r="EHK45" s="200"/>
      <c r="EHL45" s="201"/>
      <c r="EHM45" s="200">
        <v>38</v>
      </c>
      <c r="EHN45" s="200"/>
      <c r="EHO45" s="200"/>
      <c r="EHP45" s="201"/>
      <c r="EHQ45" s="200">
        <v>38</v>
      </c>
      <c r="EHR45" s="200"/>
      <c r="EHS45" s="200"/>
      <c r="EHT45" s="201"/>
      <c r="EHU45" s="200">
        <v>38</v>
      </c>
      <c r="EHV45" s="200"/>
      <c r="EHW45" s="200"/>
      <c r="EHX45" s="201"/>
      <c r="EHY45" s="200">
        <v>38</v>
      </c>
      <c r="EHZ45" s="200"/>
      <c r="EIA45" s="200"/>
      <c r="EIB45" s="201"/>
      <c r="EIC45" s="200">
        <v>38</v>
      </c>
      <c r="EID45" s="200"/>
      <c r="EIE45" s="200"/>
      <c r="EIF45" s="201"/>
      <c r="EIG45" s="200">
        <v>38</v>
      </c>
      <c r="EIH45" s="200"/>
      <c r="EII45" s="200"/>
      <c r="EIJ45" s="201"/>
      <c r="EIK45" s="200">
        <v>38</v>
      </c>
      <c r="EIL45" s="200"/>
      <c r="EIM45" s="200"/>
      <c r="EIN45" s="201"/>
      <c r="EIO45" s="200">
        <v>38</v>
      </c>
      <c r="EIP45" s="200"/>
      <c r="EIQ45" s="200"/>
      <c r="EIR45" s="201"/>
      <c r="EIS45" s="200">
        <v>38</v>
      </c>
      <c r="EIT45" s="200"/>
      <c r="EIU45" s="200"/>
      <c r="EIV45" s="201"/>
      <c r="EIW45" s="200">
        <v>38</v>
      </c>
      <c r="EIX45" s="200"/>
      <c r="EIY45" s="200"/>
      <c r="EIZ45" s="201"/>
      <c r="EJA45" s="200">
        <v>38</v>
      </c>
      <c r="EJB45" s="200"/>
      <c r="EJC45" s="200"/>
      <c r="EJD45" s="201"/>
      <c r="EJE45" s="200">
        <v>38</v>
      </c>
      <c r="EJF45" s="200"/>
      <c r="EJG45" s="200"/>
      <c r="EJH45" s="201"/>
      <c r="EJI45" s="200">
        <v>38</v>
      </c>
      <c r="EJJ45" s="200"/>
      <c r="EJK45" s="200"/>
      <c r="EJL45" s="201"/>
      <c r="EJM45" s="200">
        <v>38</v>
      </c>
      <c r="EJN45" s="200"/>
      <c r="EJO45" s="200"/>
      <c r="EJP45" s="201"/>
      <c r="EJQ45" s="200">
        <v>38</v>
      </c>
      <c r="EJR45" s="200"/>
      <c r="EJS45" s="200"/>
      <c r="EJT45" s="201"/>
      <c r="EJU45" s="200">
        <v>38</v>
      </c>
      <c r="EJV45" s="200"/>
      <c r="EJW45" s="200"/>
      <c r="EJX45" s="201"/>
      <c r="EJY45" s="200">
        <v>38</v>
      </c>
      <c r="EJZ45" s="200"/>
      <c r="EKA45" s="200"/>
      <c r="EKB45" s="201"/>
      <c r="EKC45" s="200">
        <v>38</v>
      </c>
      <c r="EKD45" s="200"/>
      <c r="EKE45" s="200"/>
      <c r="EKF45" s="201"/>
      <c r="EKG45" s="200">
        <v>38</v>
      </c>
      <c r="EKH45" s="200"/>
      <c r="EKI45" s="200"/>
      <c r="EKJ45" s="201"/>
      <c r="EKK45" s="200">
        <v>38</v>
      </c>
      <c r="EKL45" s="200"/>
      <c r="EKM45" s="200"/>
      <c r="EKN45" s="201"/>
      <c r="EKO45" s="200">
        <v>38</v>
      </c>
      <c r="EKP45" s="200"/>
      <c r="EKQ45" s="200"/>
      <c r="EKR45" s="201"/>
      <c r="EKS45" s="200">
        <v>38</v>
      </c>
      <c r="EKT45" s="200"/>
      <c r="EKU45" s="200"/>
      <c r="EKV45" s="201"/>
      <c r="EKW45" s="200">
        <v>38</v>
      </c>
      <c r="EKX45" s="200"/>
      <c r="EKY45" s="200"/>
      <c r="EKZ45" s="201"/>
      <c r="ELA45" s="200">
        <v>38</v>
      </c>
      <c r="ELB45" s="200"/>
      <c r="ELC45" s="200"/>
      <c r="ELD45" s="201"/>
      <c r="ELE45" s="200">
        <v>38</v>
      </c>
      <c r="ELF45" s="200"/>
      <c r="ELG45" s="200"/>
      <c r="ELH45" s="201"/>
      <c r="ELI45" s="200">
        <v>38</v>
      </c>
      <c r="ELJ45" s="200"/>
      <c r="ELK45" s="200"/>
      <c r="ELL45" s="201"/>
      <c r="ELM45" s="200">
        <v>38</v>
      </c>
      <c r="ELN45" s="200"/>
      <c r="ELO45" s="200"/>
      <c r="ELP45" s="201"/>
      <c r="ELQ45" s="200">
        <v>38</v>
      </c>
      <c r="ELR45" s="200"/>
      <c r="ELS45" s="200"/>
      <c r="ELT45" s="201"/>
      <c r="ELU45" s="200">
        <v>38</v>
      </c>
      <c r="ELV45" s="200"/>
      <c r="ELW45" s="200"/>
      <c r="ELX45" s="201"/>
      <c r="ELY45" s="200">
        <v>38</v>
      </c>
      <c r="ELZ45" s="200"/>
      <c r="EMA45" s="200"/>
      <c r="EMB45" s="201"/>
      <c r="EMC45" s="200">
        <v>38</v>
      </c>
      <c r="EMD45" s="200"/>
      <c r="EME45" s="200"/>
      <c r="EMF45" s="201"/>
      <c r="EMG45" s="200">
        <v>38</v>
      </c>
      <c r="EMH45" s="200"/>
      <c r="EMI45" s="200"/>
      <c r="EMJ45" s="201"/>
      <c r="EMK45" s="200">
        <v>38</v>
      </c>
      <c r="EML45" s="200"/>
      <c r="EMM45" s="200"/>
      <c r="EMN45" s="201"/>
      <c r="EMO45" s="200">
        <v>38</v>
      </c>
      <c r="EMP45" s="200"/>
      <c r="EMQ45" s="200"/>
      <c r="EMR45" s="201"/>
      <c r="EMS45" s="200">
        <v>38</v>
      </c>
      <c r="EMT45" s="200"/>
      <c r="EMU45" s="200"/>
      <c r="EMV45" s="201"/>
      <c r="EMW45" s="200">
        <v>38</v>
      </c>
      <c r="EMX45" s="200"/>
      <c r="EMY45" s="200"/>
      <c r="EMZ45" s="201"/>
      <c r="ENA45" s="200">
        <v>38</v>
      </c>
      <c r="ENB45" s="200"/>
      <c r="ENC45" s="200"/>
      <c r="END45" s="201"/>
      <c r="ENE45" s="200">
        <v>38</v>
      </c>
      <c r="ENF45" s="200"/>
      <c r="ENG45" s="200"/>
      <c r="ENH45" s="201"/>
      <c r="ENI45" s="200">
        <v>38</v>
      </c>
      <c r="ENJ45" s="200"/>
      <c r="ENK45" s="200"/>
      <c r="ENL45" s="201"/>
      <c r="ENM45" s="200">
        <v>38</v>
      </c>
      <c r="ENN45" s="200"/>
      <c r="ENO45" s="200"/>
      <c r="ENP45" s="201"/>
      <c r="ENQ45" s="200">
        <v>38</v>
      </c>
      <c r="ENR45" s="200"/>
      <c r="ENS45" s="200"/>
      <c r="ENT45" s="201"/>
      <c r="ENU45" s="200">
        <v>38</v>
      </c>
      <c r="ENV45" s="200"/>
      <c r="ENW45" s="200"/>
      <c r="ENX45" s="201"/>
      <c r="ENY45" s="200">
        <v>38</v>
      </c>
      <c r="ENZ45" s="200"/>
      <c r="EOA45" s="200"/>
      <c r="EOB45" s="201"/>
      <c r="EOC45" s="200">
        <v>38</v>
      </c>
      <c r="EOD45" s="200"/>
      <c r="EOE45" s="200"/>
      <c r="EOF45" s="201"/>
      <c r="EOG45" s="200">
        <v>38</v>
      </c>
      <c r="EOH45" s="200"/>
      <c r="EOI45" s="200"/>
      <c r="EOJ45" s="201"/>
      <c r="EOK45" s="200">
        <v>38</v>
      </c>
      <c r="EOL45" s="200"/>
      <c r="EOM45" s="200"/>
      <c r="EON45" s="201"/>
      <c r="EOO45" s="200">
        <v>38</v>
      </c>
      <c r="EOP45" s="200"/>
      <c r="EOQ45" s="200"/>
      <c r="EOR45" s="201"/>
      <c r="EOS45" s="200">
        <v>38</v>
      </c>
      <c r="EOT45" s="200"/>
      <c r="EOU45" s="200"/>
      <c r="EOV45" s="201"/>
      <c r="EOW45" s="200">
        <v>38</v>
      </c>
      <c r="EOX45" s="200"/>
      <c r="EOY45" s="200"/>
      <c r="EOZ45" s="201"/>
      <c r="EPA45" s="200">
        <v>38</v>
      </c>
      <c r="EPB45" s="200"/>
      <c r="EPC45" s="200"/>
      <c r="EPD45" s="201"/>
      <c r="EPE45" s="200">
        <v>38</v>
      </c>
      <c r="EPF45" s="200"/>
      <c r="EPG45" s="200"/>
      <c r="EPH45" s="201"/>
      <c r="EPI45" s="200">
        <v>38</v>
      </c>
      <c r="EPJ45" s="200"/>
      <c r="EPK45" s="200"/>
      <c r="EPL45" s="201"/>
      <c r="EPM45" s="200">
        <v>38</v>
      </c>
      <c r="EPN45" s="200"/>
      <c r="EPO45" s="200"/>
      <c r="EPP45" s="201"/>
      <c r="EPQ45" s="200">
        <v>38</v>
      </c>
      <c r="EPR45" s="200"/>
      <c r="EPS45" s="200"/>
      <c r="EPT45" s="201"/>
      <c r="EPU45" s="200">
        <v>38</v>
      </c>
      <c r="EPV45" s="200"/>
      <c r="EPW45" s="200"/>
      <c r="EPX45" s="201"/>
      <c r="EPY45" s="200">
        <v>38</v>
      </c>
      <c r="EPZ45" s="200"/>
      <c r="EQA45" s="200"/>
      <c r="EQB45" s="201"/>
      <c r="EQC45" s="200">
        <v>38</v>
      </c>
      <c r="EQD45" s="200"/>
      <c r="EQE45" s="200"/>
      <c r="EQF45" s="201"/>
      <c r="EQG45" s="200">
        <v>38</v>
      </c>
      <c r="EQH45" s="200"/>
      <c r="EQI45" s="200"/>
      <c r="EQJ45" s="201"/>
      <c r="EQK45" s="200">
        <v>38</v>
      </c>
      <c r="EQL45" s="200"/>
      <c r="EQM45" s="200"/>
      <c r="EQN45" s="201"/>
      <c r="EQO45" s="200">
        <v>38</v>
      </c>
      <c r="EQP45" s="200"/>
      <c r="EQQ45" s="200"/>
      <c r="EQR45" s="201"/>
      <c r="EQS45" s="200">
        <v>38</v>
      </c>
      <c r="EQT45" s="200"/>
      <c r="EQU45" s="200"/>
      <c r="EQV45" s="201"/>
      <c r="EQW45" s="200">
        <v>38</v>
      </c>
      <c r="EQX45" s="200"/>
      <c r="EQY45" s="200"/>
      <c r="EQZ45" s="201"/>
      <c r="ERA45" s="200">
        <v>38</v>
      </c>
      <c r="ERB45" s="200"/>
      <c r="ERC45" s="200"/>
      <c r="ERD45" s="201"/>
      <c r="ERE45" s="200">
        <v>38</v>
      </c>
      <c r="ERF45" s="200"/>
      <c r="ERG45" s="200"/>
      <c r="ERH45" s="201"/>
      <c r="ERI45" s="200">
        <v>38</v>
      </c>
      <c r="ERJ45" s="200"/>
      <c r="ERK45" s="200"/>
      <c r="ERL45" s="201"/>
      <c r="ERM45" s="200">
        <v>38</v>
      </c>
      <c r="ERN45" s="200"/>
      <c r="ERO45" s="200"/>
      <c r="ERP45" s="201"/>
      <c r="ERQ45" s="200">
        <v>38</v>
      </c>
      <c r="ERR45" s="200"/>
      <c r="ERS45" s="200"/>
      <c r="ERT45" s="201"/>
      <c r="ERU45" s="200">
        <v>38</v>
      </c>
      <c r="ERV45" s="200"/>
      <c r="ERW45" s="200"/>
      <c r="ERX45" s="201"/>
      <c r="ERY45" s="200">
        <v>38</v>
      </c>
      <c r="ERZ45" s="200"/>
      <c r="ESA45" s="200"/>
      <c r="ESB45" s="201"/>
      <c r="ESC45" s="200">
        <v>38</v>
      </c>
      <c r="ESD45" s="200"/>
      <c r="ESE45" s="200"/>
      <c r="ESF45" s="201"/>
      <c r="ESG45" s="200">
        <v>38</v>
      </c>
      <c r="ESH45" s="200"/>
      <c r="ESI45" s="200"/>
      <c r="ESJ45" s="201"/>
      <c r="ESK45" s="200">
        <v>38</v>
      </c>
      <c r="ESL45" s="200"/>
      <c r="ESM45" s="200"/>
      <c r="ESN45" s="201"/>
      <c r="ESO45" s="200">
        <v>38</v>
      </c>
      <c r="ESP45" s="200"/>
      <c r="ESQ45" s="200"/>
      <c r="ESR45" s="201"/>
      <c r="ESS45" s="200">
        <v>38</v>
      </c>
      <c r="EST45" s="200"/>
      <c r="ESU45" s="200"/>
      <c r="ESV45" s="201"/>
      <c r="ESW45" s="200">
        <v>38</v>
      </c>
      <c r="ESX45" s="200"/>
      <c r="ESY45" s="200"/>
      <c r="ESZ45" s="201"/>
      <c r="ETA45" s="200">
        <v>38</v>
      </c>
      <c r="ETB45" s="200"/>
      <c r="ETC45" s="200"/>
      <c r="ETD45" s="201"/>
      <c r="ETE45" s="200">
        <v>38</v>
      </c>
      <c r="ETF45" s="200"/>
      <c r="ETG45" s="200"/>
      <c r="ETH45" s="201"/>
      <c r="ETI45" s="200">
        <v>38</v>
      </c>
      <c r="ETJ45" s="200"/>
      <c r="ETK45" s="200"/>
      <c r="ETL45" s="201"/>
      <c r="ETM45" s="200">
        <v>38</v>
      </c>
      <c r="ETN45" s="200"/>
      <c r="ETO45" s="200"/>
      <c r="ETP45" s="201"/>
      <c r="ETQ45" s="200">
        <v>38</v>
      </c>
      <c r="ETR45" s="200"/>
      <c r="ETS45" s="200"/>
      <c r="ETT45" s="201"/>
      <c r="ETU45" s="200">
        <v>38</v>
      </c>
      <c r="ETV45" s="200"/>
      <c r="ETW45" s="200"/>
      <c r="ETX45" s="201"/>
      <c r="ETY45" s="200">
        <v>38</v>
      </c>
      <c r="ETZ45" s="200"/>
      <c r="EUA45" s="200"/>
      <c r="EUB45" s="201"/>
      <c r="EUC45" s="200">
        <v>38</v>
      </c>
      <c r="EUD45" s="200"/>
      <c r="EUE45" s="200"/>
      <c r="EUF45" s="201"/>
      <c r="EUG45" s="200">
        <v>38</v>
      </c>
      <c r="EUH45" s="200"/>
      <c r="EUI45" s="200"/>
      <c r="EUJ45" s="201"/>
      <c r="EUK45" s="200">
        <v>38</v>
      </c>
      <c r="EUL45" s="200"/>
      <c r="EUM45" s="200"/>
      <c r="EUN45" s="201"/>
      <c r="EUO45" s="200">
        <v>38</v>
      </c>
      <c r="EUP45" s="200"/>
      <c r="EUQ45" s="200"/>
      <c r="EUR45" s="201"/>
      <c r="EUS45" s="200">
        <v>38</v>
      </c>
      <c r="EUT45" s="200"/>
      <c r="EUU45" s="200"/>
      <c r="EUV45" s="201"/>
      <c r="EUW45" s="200">
        <v>38</v>
      </c>
      <c r="EUX45" s="200"/>
      <c r="EUY45" s="200"/>
      <c r="EUZ45" s="201"/>
      <c r="EVA45" s="200">
        <v>38</v>
      </c>
      <c r="EVB45" s="200"/>
      <c r="EVC45" s="200"/>
      <c r="EVD45" s="201"/>
      <c r="EVE45" s="200">
        <v>38</v>
      </c>
      <c r="EVF45" s="200"/>
      <c r="EVG45" s="200"/>
      <c r="EVH45" s="201"/>
      <c r="EVI45" s="200">
        <v>38</v>
      </c>
      <c r="EVJ45" s="200"/>
      <c r="EVK45" s="200"/>
      <c r="EVL45" s="201"/>
      <c r="EVM45" s="200">
        <v>38</v>
      </c>
      <c r="EVN45" s="200"/>
      <c r="EVO45" s="200"/>
      <c r="EVP45" s="201"/>
      <c r="EVQ45" s="200">
        <v>38</v>
      </c>
      <c r="EVR45" s="200"/>
      <c r="EVS45" s="200"/>
      <c r="EVT45" s="201"/>
      <c r="EVU45" s="200">
        <v>38</v>
      </c>
      <c r="EVV45" s="200"/>
      <c r="EVW45" s="200"/>
      <c r="EVX45" s="201"/>
      <c r="EVY45" s="200">
        <v>38</v>
      </c>
      <c r="EVZ45" s="200"/>
      <c r="EWA45" s="200"/>
      <c r="EWB45" s="201"/>
      <c r="EWC45" s="200">
        <v>38</v>
      </c>
      <c r="EWD45" s="200"/>
      <c r="EWE45" s="200"/>
      <c r="EWF45" s="201"/>
      <c r="EWG45" s="200">
        <v>38</v>
      </c>
      <c r="EWH45" s="200"/>
      <c r="EWI45" s="200"/>
      <c r="EWJ45" s="201"/>
      <c r="EWK45" s="200">
        <v>38</v>
      </c>
      <c r="EWL45" s="200"/>
      <c r="EWM45" s="200"/>
      <c r="EWN45" s="201"/>
      <c r="EWO45" s="200">
        <v>38</v>
      </c>
      <c r="EWP45" s="200"/>
      <c r="EWQ45" s="200"/>
      <c r="EWR45" s="201"/>
      <c r="EWS45" s="200">
        <v>38</v>
      </c>
      <c r="EWT45" s="200"/>
      <c r="EWU45" s="200"/>
      <c r="EWV45" s="201"/>
      <c r="EWW45" s="200">
        <v>38</v>
      </c>
      <c r="EWX45" s="200"/>
      <c r="EWY45" s="200"/>
      <c r="EWZ45" s="201"/>
      <c r="EXA45" s="200">
        <v>38</v>
      </c>
      <c r="EXB45" s="200"/>
      <c r="EXC45" s="200"/>
      <c r="EXD45" s="201"/>
      <c r="EXE45" s="200">
        <v>38</v>
      </c>
      <c r="EXF45" s="200"/>
      <c r="EXG45" s="200"/>
      <c r="EXH45" s="201"/>
      <c r="EXI45" s="200">
        <v>38</v>
      </c>
      <c r="EXJ45" s="200"/>
      <c r="EXK45" s="200"/>
      <c r="EXL45" s="201"/>
      <c r="EXM45" s="200">
        <v>38</v>
      </c>
      <c r="EXN45" s="200"/>
      <c r="EXO45" s="200"/>
      <c r="EXP45" s="201"/>
      <c r="EXQ45" s="200">
        <v>38</v>
      </c>
      <c r="EXR45" s="200"/>
      <c r="EXS45" s="200"/>
      <c r="EXT45" s="201"/>
      <c r="EXU45" s="200">
        <v>38</v>
      </c>
      <c r="EXV45" s="200"/>
      <c r="EXW45" s="200"/>
      <c r="EXX45" s="201"/>
      <c r="EXY45" s="200">
        <v>38</v>
      </c>
      <c r="EXZ45" s="200"/>
      <c r="EYA45" s="200"/>
      <c r="EYB45" s="201"/>
      <c r="EYC45" s="200">
        <v>38</v>
      </c>
      <c r="EYD45" s="200"/>
      <c r="EYE45" s="200"/>
      <c r="EYF45" s="201"/>
      <c r="EYG45" s="200">
        <v>38</v>
      </c>
      <c r="EYH45" s="200"/>
      <c r="EYI45" s="200"/>
      <c r="EYJ45" s="201"/>
      <c r="EYK45" s="200">
        <v>38</v>
      </c>
      <c r="EYL45" s="200"/>
      <c r="EYM45" s="200"/>
      <c r="EYN45" s="201"/>
      <c r="EYO45" s="200">
        <v>38</v>
      </c>
      <c r="EYP45" s="200"/>
      <c r="EYQ45" s="200"/>
      <c r="EYR45" s="201"/>
      <c r="EYS45" s="200">
        <v>38</v>
      </c>
      <c r="EYT45" s="200"/>
      <c r="EYU45" s="200"/>
      <c r="EYV45" s="201"/>
      <c r="EYW45" s="200">
        <v>38</v>
      </c>
      <c r="EYX45" s="200"/>
      <c r="EYY45" s="200"/>
      <c r="EYZ45" s="201"/>
      <c r="EZA45" s="200">
        <v>38</v>
      </c>
      <c r="EZB45" s="200"/>
      <c r="EZC45" s="200"/>
      <c r="EZD45" s="201"/>
      <c r="EZE45" s="200">
        <v>38</v>
      </c>
      <c r="EZF45" s="200"/>
      <c r="EZG45" s="200"/>
      <c r="EZH45" s="201"/>
      <c r="EZI45" s="200">
        <v>38</v>
      </c>
      <c r="EZJ45" s="200"/>
      <c r="EZK45" s="200"/>
      <c r="EZL45" s="201"/>
      <c r="EZM45" s="200">
        <v>38</v>
      </c>
      <c r="EZN45" s="200"/>
      <c r="EZO45" s="200"/>
      <c r="EZP45" s="201"/>
      <c r="EZQ45" s="200">
        <v>38</v>
      </c>
      <c r="EZR45" s="200"/>
      <c r="EZS45" s="200"/>
      <c r="EZT45" s="201"/>
      <c r="EZU45" s="200">
        <v>38</v>
      </c>
      <c r="EZV45" s="200"/>
      <c r="EZW45" s="200"/>
      <c r="EZX45" s="201"/>
      <c r="EZY45" s="200">
        <v>38</v>
      </c>
      <c r="EZZ45" s="200"/>
      <c r="FAA45" s="200"/>
      <c r="FAB45" s="201"/>
      <c r="FAC45" s="200">
        <v>38</v>
      </c>
      <c r="FAD45" s="200"/>
      <c r="FAE45" s="200"/>
      <c r="FAF45" s="201"/>
      <c r="FAG45" s="200">
        <v>38</v>
      </c>
      <c r="FAH45" s="200"/>
      <c r="FAI45" s="200"/>
      <c r="FAJ45" s="201"/>
      <c r="FAK45" s="200">
        <v>38</v>
      </c>
      <c r="FAL45" s="200"/>
      <c r="FAM45" s="200"/>
      <c r="FAN45" s="201"/>
      <c r="FAO45" s="200">
        <v>38</v>
      </c>
      <c r="FAP45" s="200"/>
      <c r="FAQ45" s="200"/>
      <c r="FAR45" s="201"/>
      <c r="FAS45" s="200">
        <v>38</v>
      </c>
      <c r="FAT45" s="200"/>
      <c r="FAU45" s="200"/>
      <c r="FAV45" s="201"/>
      <c r="FAW45" s="200">
        <v>38</v>
      </c>
      <c r="FAX45" s="200"/>
      <c r="FAY45" s="200"/>
      <c r="FAZ45" s="201"/>
      <c r="FBA45" s="200">
        <v>38</v>
      </c>
      <c r="FBB45" s="200"/>
      <c r="FBC45" s="200"/>
      <c r="FBD45" s="201"/>
      <c r="FBE45" s="200">
        <v>38</v>
      </c>
      <c r="FBF45" s="200"/>
      <c r="FBG45" s="200"/>
      <c r="FBH45" s="201"/>
      <c r="FBI45" s="200">
        <v>38</v>
      </c>
      <c r="FBJ45" s="200"/>
      <c r="FBK45" s="200"/>
      <c r="FBL45" s="201"/>
      <c r="FBM45" s="200">
        <v>38</v>
      </c>
      <c r="FBN45" s="200"/>
      <c r="FBO45" s="200"/>
      <c r="FBP45" s="201"/>
      <c r="FBQ45" s="200">
        <v>38</v>
      </c>
      <c r="FBR45" s="200"/>
      <c r="FBS45" s="200"/>
      <c r="FBT45" s="201"/>
      <c r="FBU45" s="200">
        <v>38</v>
      </c>
      <c r="FBV45" s="200"/>
      <c r="FBW45" s="200"/>
      <c r="FBX45" s="201"/>
      <c r="FBY45" s="200">
        <v>38</v>
      </c>
      <c r="FBZ45" s="200"/>
      <c r="FCA45" s="200"/>
      <c r="FCB45" s="201"/>
      <c r="FCC45" s="200">
        <v>38</v>
      </c>
      <c r="FCD45" s="200"/>
      <c r="FCE45" s="200"/>
      <c r="FCF45" s="201"/>
      <c r="FCG45" s="200">
        <v>38</v>
      </c>
      <c r="FCH45" s="200"/>
      <c r="FCI45" s="200"/>
      <c r="FCJ45" s="201"/>
      <c r="FCK45" s="200">
        <v>38</v>
      </c>
      <c r="FCL45" s="200"/>
      <c r="FCM45" s="200"/>
      <c r="FCN45" s="201"/>
      <c r="FCO45" s="200">
        <v>38</v>
      </c>
      <c r="FCP45" s="200"/>
      <c r="FCQ45" s="200"/>
      <c r="FCR45" s="201"/>
      <c r="FCS45" s="200">
        <v>38</v>
      </c>
      <c r="FCT45" s="200"/>
      <c r="FCU45" s="200"/>
      <c r="FCV45" s="201"/>
      <c r="FCW45" s="200">
        <v>38</v>
      </c>
      <c r="FCX45" s="200"/>
      <c r="FCY45" s="200"/>
      <c r="FCZ45" s="201"/>
      <c r="FDA45" s="200">
        <v>38</v>
      </c>
      <c r="FDB45" s="200"/>
      <c r="FDC45" s="200"/>
      <c r="FDD45" s="201"/>
      <c r="FDE45" s="200">
        <v>38</v>
      </c>
      <c r="FDF45" s="200"/>
      <c r="FDG45" s="200"/>
      <c r="FDH45" s="201"/>
      <c r="FDI45" s="200">
        <v>38</v>
      </c>
      <c r="FDJ45" s="200"/>
      <c r="FDK45" s="200"/>
      <c r="FDL45" s="201"/>
      <c r="FDM45" s="200">
        <v>38</v>
      </c>
      <c r="FDN45" s="200"/>
      <c r="FDO45" s="200"/>
      <c r="FDP45" s="201"/>
      <c r="FDQ45" s="200">
        <v>38</v>
      </c>
      <c r="FDR45" s="200"/>
      <c r="FDS45" s="200"/>
      <c r="FDT45" s="201"/>
      <c r="FDU45" s="200">
        <v>38</v>
      </c>
      <c r="FDV45" s="200"/>
      <c r="FDW45" s="200"/>
      <c r="FDX45" s="201"/>
      <c r="FDY45" s="200">
        <v>38</v>
      </c>
      <c r="FDZ45" s="200"/>
      <c r="FEA45" s="200"/>
      <c r="FEB45" s="201"/>
      <c r="FEC45" s="200">
        <v>38</v>
      </c>
      <c r="FED45" s="200"/>
      <c r="FEE45" s="200"/>
      <c r="FEF45" s="201"/>
      <c r="FEG45" s="200">
        <v>38</v>
      </c>
      <c r="FEH45" s="200"/>
      <c r="FEI45" s="200"/>
      <c r="FEJ45" s="201"/>
      <c r="FEK45" s="200">
        <v>38</v>
      </c>
      <c r="FEL45" s="200"/>
      <c r="FEM45" s="200"/>
      <c r="FEN45" s="201"/>
      <c r="FEO45" s="200">
        <v>38</v>
      </c>
      <c r="FEP45" s="200"/>
      <c r="FEQ45" s="200"/>
      <c r="FER45" s="201"/>
      <c r="FES45" s="200">
        <v>38</v>
      </c>
      <c r="FET45" s="200"/>
      <c r="FEU45" s="200"/>
      <c r="FEV45" s="201"/>
      <c r="FEW45" s="200">
        <v>38</v>
      </c>
      <c r="FEX45" s="200"/>
      <c r="FEY45" s="200"/>
      <c r="FEZ45" s="201"/>
      <c r="FFA45" s="200">
        <v>38</v>
      </c>
      <c r="FFB45" s="200"/>
      <c r="FFC45" s="200"/>
      <c r="FFD45" s="201"/>
      <c r="FFE45" s="200">
        <v>38</v>
      </c>
      <c r="FFF45" s="200"/>
      <c r="FFG45" s="200"/>
      <c r="FFH45" s="201"/>
      <c r="FFI45" s="200">
        <v>38</v>
      </c>
      <c r="FFJ45" s="200"/>
      <c r="FFK45" s="200"/>
      <c r="FFL45" s="201"/>
      <c r="FFM45" s="200">
        <v>38</v>
      </c>
      <c r="FFN45" s="200"/>
      <c r="FFO45" s="200"/>
      <c r="FFP45" s="201"/>
      <c r="FFQ45" s="200">
        <v>38</v>
      </c>
      <c r="FFR45" s="200"/>
      <c r="FFS45" s="200"/>
      <c r="FFT45" s="201"/>
      <c r="FFU45" s="200">
        <v>38</v>
      </c>
      <c r="FFV45" s="200"/>
      <c r="FFW45" s="200"/>
      <c r="FFX45" s="201"/>
      <c r="FFY45" s="200">
        <v>38</v>
      </c>
      <c r="FFZ45" s="200"/>
      <c r="FGA45" s="200"/>
      <c r="FGB45" s="201"/>
      <c r="FGC45" s="200">
        <v>38</v>
      </c>
      <c r="FGD45" s="200"/>
      <c r="FGE45" s="200"/>
      <c r="FGF45" s="201"/>
      <c r="FGG45" s="200">
        <v>38</v>
      </c>
      <c r="FGH45" s="200"/>
      <c r="FGI45" s="200"/>
      <c r="FGJ45" s="201"/>
      <c r="FGK45" s="200">
        <v>38</v>
      </c>
      <c r="FGL45" s="200"/>
      <c r="FGM45" s="200"/>
      <c r="FGN45" s="201"/>
      <c r="FGO45" s="200">
        <v>38</v>
      </c>
      <c r="FGP45" s="200"/>
      <c r="FGQ45" s="200"/>
      <c r="FGR45" s="201"/>
      <c r="FGS45" s="200">
        <v>38</v>
      </c>
      <c r="FGT45" s="200"/>
      <c r="FGU45" s="200"/>
      <c r="FGV45" s="201"/>
      <c r="FGW45" s="200">
        <v>38</v>
      </c>
      <c r="FGX45" s="200"/>
      <c r="FGY45" s="200"/>
      <c r="FGZ45" s="201"/>
      <c r="FHA45" s="200">
        <v>38</v>
      </c>
      <c r="FHB45" s="200"/>
      <c r="FHC45" s="200"/>
      <c r="FHD45" s="201"/>
      <c r="FHE45" s="200">
        <v>38</v>
      </c>
      <c r="FHF45" s="200"/>
      <c r="FHG45" s="200"/>
      <c r="FHH45" s="201"/>
      <c r="FHI45" s="200">
        <v>38</v>
      </c>
      <c r="FHJ45" s="200"/>
      <c r="FHK45" s="200"/>
      <c r="FHL45" s="201"/>
      <c r="FHM45" s="200">
        <v>38</v>
      </c>
      <c r="FHN45" s="200"/>
      <c r="FHO45" s="200"/>
      <c r="FHP45" s="201"/>
      <c r="FHQ45" s="200">
        <v>38</v>
      </c>
      <c r="FHR45" s="200"/>
      <c r="FHS45" s="200"/>
      <c r="FHT45" s="201"/>
      <c r="FHU45" s="200">
        <v>38</v>
      </c>
      <c r="FHV45" s="200"/>
      <c r="FHW45" s="200"/>
      <c r="FHX45" s="201"/>
      <c r="FHY45" s="200">
        <v>38</v>
      </c>
      <c r="FHZ45" s="200"/>
      <c r="FIA45" s="200"/>
      <c r="FIB45" s="201"/>
      <c r="FIC45" s="200">
        <v>38</v>
      </c>
      <c r="FID45" s="200"/>
      <c r="FIE45" s="200"/>
      <c r="FIF45" s="201"/>
      <c r="FIG45" s="200">
        <v>38</v>
      </c>
      <c r="FIH45" s="200"/>
      <c r="FII45" s="200"/>
      <c r="FIJ45" s="201"/>
      <c r="FIK45" s="200">
        <v>38</v>
      </c>
      <c r="FIL45" s="200"/>
      <c r="FIM45" s="200"/>
      <c r="FIN45" s="201"/>
      <c r="FIO45" s="200">
        <v>38</v>
      </c>
      <c r="FIP45" s="200"/>
      <c r="FIQ45" s="200"/>
      <c r="FIR45" s="201"/>
      <c r="FIS45" s="200">
        <v>38</v>
      </c>
      <c r="FIT45" s="200"/>
      <c r="FIU45" s="200"/>
      <c r="FIV45" s="201"/>
      <c r="FIW45" s="200">
        <v>38</v>
      </c>
      <c r="FIX45" s="200"/>
      <c r="FIY45" s="200"/>
      <c r="FIZ45" s="201"/>
      <c r="FJA45" s="200">
        <v>38</v>
      </c>
      <c r="FJB45" s="200"/>
      <c r="FJC45" s="200"/>
      <c r="FJD45" s="201"/>
      <c r="FJE45" s="200">
        <v>38</v>
      </c>
      <c r="FJF45" s="200"/>
      <c r="FJG45" s="200"/>
      <c r="FJH45" s="201"/>
      <c r="FJI45" s="200">
        <v>38</v>
      </c>
      <c r="FJJ45" s="200"/>
      <c r="FJK45" s="200"/>
      <c r="FJL45" s="201"/>
      <c r="FJM45" s="200">
        <v>38</v>
      </c>
      <c r="FJN45" s="200"/>
      <c r="FJO45" s="200"/>
      <c r="FJP45" s="201"/>
      <c r="FJQ45" s="200">
        <v>38</v>
      </c>
      <c r="FJR45" s="200"/>
      <c r="FJS45" s="200"/>
      <c r="FJT45" s="201"/>
      <c r="FJU45" s="200">
        <v>38</v>
      </c>
      <c r="FJV45" s="200"/>
      <c r="FJW45" s="200"/>
      <c r="FJX45" s="201"/>
      <c r="FJY45" s="200">
        <v>38</v>
      </c>
      <c r="FJZ45" s="200"/>
      <c r="FKA45" s="200"/>
      <c r="FKB45" s="201"/>
      <c r="FKC45" s="200">
        <v>38</v>
      </c>
      <c r="FKD45" s="200"/>
      <c r="FKE45" s="200"/>
      <c r="FKF45" s="201"/>
      <c r="FKG45" s="200">
        <v>38</v>
      </c>
      <c r="FKH45" s="200"/>
      <c r="FKI45" s="200"/>
      <c r="FKJ45" s="201"/>
      <c r="FKK45" s="200">
        <v>38</v>
      </c>
      <c r="FKL45" s="200"/>
      <c r="FKM45" s="200"/>
      <c r="FKN45" s="201"/>
      <c r="FKO45" s="200">
        <v>38</v>
      </c>
      <c r="FKP45" s="200"/>
      <c r="FKQ45" s="200"/>
      <c r="FKR45" s="201"/>
      <c r="FKS45" s="200">
        <v>38</v>
      </c>
      <c r="FKT45" s="200"/>
      <c r="FKU45" s="200"/>
      <c r="FKV45" s="201"/>
      <c r="FKW45" s="200">
        <v>38</v>
      </c>
      <c r="FKX45" s="200"/>
      <c r="FKY45" s="200"/>
      <c r="FKZ45" s="201"/>
      <c r="FLA45" s="200">
        <v>38</v>
      </c>
      <c r="FLB45" s="200"/>
      <c r="FLC45" s="200"/>
      <c r="FLD45" s="201"/>
      <c r="FLE45" s="200">
        <v>38</v>
      </c>
      <c r="FLF45" s="200"/>
      <c r="FLG45" s="200"/>
      <c r="FLH45" s="201"/>
      <c r="FLI45" s="200">
        <v>38</v>
      </c>
      <c r="FLJ45" s="200"/>
      <c r="FLK45" s="200"/>
      <c r="FLL45" s="201"/>
      <c r="FLM45" s="200">
        <v>38</v>
      </c>
      <c r="FLN45" s="200"/>
      <c r="FLO45" s="200"/>
      <c r="FLP45" s="201"/>
      <c r="FLQ45" s="200">
        <v>38</v>
      </c>
      <c r="FLR45" s="200"/>
      <c r="FLS45" s="200"/>
      <c r="FLT45" s="201"/>
      <c r="FLU45" s="200">
        <v>38</v>
      </c>
      <c r="FLV45" s="200"/>
      <c r="FLW45" s="200"/>
      <c r="FLX45" s="201"/>
      <c r="FLY45" s="200">
        <v>38</v>
      </c>
      <c r="FLZ45" s="200"/>
      <c r="FMA45" s="200"/>
      <c r="FMB45" s="201"/>
      <c r="FMC45" s="200">
        <v>38</v>
      </c>
      <c r="FMD45" s="200"/>
      <c r="FME45" s="200"/>
      <c r="FMF45" s="201"/>
      <c r="FMG45" s="200">
        <v>38</v>
      </c>
      <c r="FMH45" s="200"/>
      <c r="FMI45" s="200"/>
      <c r="FMJ45" s="201"/>
      <c r="FMK45" s="200">
        <v>38</v>
      </c>
      <c r="FML45" s="200"/>
      <c r="FMM45" s="200"/>
      <c r="FMN45" s="201"/>
      <c r="FMO45" s="200">
        <v>38</v>
      </c>
      <c r="FMP45" s="200"/>
      <c r="FMQ45" s="200"/>
      <c r="FMR45" s="201"/>
      <c r="FMS45" s="200">
        <v>38</v>
      </c>
      <c r="FMT45" s="200"/>
      <c r="FMU45" s="200"/>
      <c r="FMV45" s="201"/>
      <c r="FMW45" s="200">
        <v>38</v>
      </c>
      <c r="FMX45" s="200"/>
      <c r="FMY45" s="200"/>
      <c r="FMZ45" s="201"/>
      <c r="FNA45" s="200">
        <v>38</v>
      </c>
      <c r="FNB45" s="200"/>
      <c r="FNC45" s="200"/>
      <c r="FND45" s="201"/>
      <c r="FNE45" s="200">
        <v>38</v>
      </c>
      <c r="FNF45" s="200"/>
      <c r="FNG45" s="200"/>
      <c r="FNH45" s="201"/>
      <c r="FNI45" s="200">
        <v>38</v>
      </c>
      <c r="FNJ45" s="200"/>
      <c r="FNK45" s="200"/>
      <c r="FNL45" s="201"/>
      <c r="FNM45" s="200">
        <v>38</v>
      </c>
      <c r="FNN45" s="200"/>
      <c r="FNO45" s="200"/>
      <c r="FNP45" s="201"/>
      <c r="FNQ45" s="200">
        <v>38</v>
      </c>
      <c r="FNR45" s="200"/>
      <c r="FNS45" s="200"/>
      <c r="FNT45" s="201"/>
      <c r="FNU45" s="200">
        <v>38</v>
      </c>
      <c r="FNV45" s="200"/>
      <c r="FNW45" s="200"/>
      <c r="FNX45" s="201"/>
      <c r="FNY45" s="200">
        <v>38</v>
      </c>
      <c r="FNZ45" s="200"/>
      <c r="FOA45" s="200"/>
      <c r="FOB45" s="201"/>
      <c r="FOC45" s="200">
        <v>38</v>
      </c>
      <c r="FOD45" s="200"/>
      <c r="FOE45" s="200"/>
      <c r="FOF45" s="201"/>
      <c r="FOG45" s="200">
        <v>38</v>
      </c>
      <c r="FOH45" s="200"/>
      <c r="FOI45" s="200"/>
      <c r="FOJ45" s="201"/>
      <c r="FOK45" s="200">
        <v>38</v>
      </c>
      <c r="FOL45" s="200"/>
      <c r="FOM45" s="200"/>
      <c r="FON45" s="201"/>
      <c r="FOO45" s="200">
        <v>38</v>
      </c>
      <c r="FOP45" s="200"/>
      <c r="FOQ45" s="200"/>
      <c r="FOR45" s="201"/>
      <c r="FOS45" s="200">
        <v>38</v>
      </c>
      <c r="FOT45" s="200"/>
      <c r="FOU45" s="200"/>
      <c r="FOV45" s="201"/>
      <c r="FOW45" s="200">
        <v>38</v>
      </c>
      <c r="FOX45" s="200"/>
      <c r="FOY45" s="200"/>
      <c r="FOZ45" s="201"/>
      <c r="FPA45" s="200">
        <v>38</v>
      </c>
      <c r="FPB45" s="200"/>
      <c r="FPC45" s="200"/>
      <c r="FPD45" s="201"/>
      <c r="FPE45" s="200">
        <v>38</v>
      </c>
      <c r="FPF45" s="200"/>
      <c r="FPG45" s="200"/>
      <c r="FPH45" s="201"/>
      <c r="FPI45" s="200">
        <v>38</v>
      </c>
      <c r="FPJ45" s="200"/>
      <c r="FPK45" s="200"/>
      <c r="FPL45" s="201"/>
      <c r="FPM45" s="200">
        <v>38</v>
      </c>
      <c r="FPN45" s="200"/>
      <c r="FPO45" s="200"/>
      <c r="FPP45" s="201"/>
      <c r="FPQ45" s="200">
        <v>38</v>
      </c>
      <c r="FPR45" s="200"/>
      <c r="FPS45" s="200"/>
      <c r="FPT45" s="201"/>
      <c r="FPU45" s="200">
        <v>38</v>
      </c>
      <c r="FPV45" s="200"/>
      <c r="FPW45" s="200"/>
      <c r="FPX45" s="201"/>
      <c r="FPY45" s="200">
        <v>38</v>
      </c>
      <c r="FPZ45" s="200"/>
      <c r="FQA45" s="200"/>
      <c r="FQB45" s="201"/>
      <c r="FQC45" s="200">
        <v>38</v>
      </c>
      <c r="FQD45" s="200"/>
      <c r="FQE45" s="200"/>
      <c r="FQF45" s="201"/>
      <c r="FQG45" s="200">
        <v>38</v>
      </c>
      <c r="FQH45" s="200"/>
      <c r="FQI45" s="200"/>
      <c r="FQJ45" s="201"/>
      <c r="FQK45" s="200">
        <v>38</v>
      </c>
      <c r="FQL45" s="200"/>
      <c r="FQM45" s="200"/>
      <c r="FQN45" s="201"/>
      <c r="FQO45" s="200">
        <v>38</v>
      </c>
      <c r="FQP45" s="200"/>
      <c r="FQQ45" s="200"/>
      <c r="FQR45" s="201"/>
      <c r="FQS45" s="200">
        <v>38</v>
      </c>
      <c r="FQT45" s="200"/>
      <c r="FQU45" s="200"/>
      <c r="FQV45" s="201"/>
      <c r="FQW45" s="200">
        <v>38</v>
      </c>
      <c r="FQX45" s="200"/>
      <c r="FQY45" s="200"/>
      <c r="FQZ45" s="201"/>
      <c r="FRA45" s="200">
        <v>38</v>
      </c>
      <c r="FRB45" s="200"/>
      <c r="FRC45" s="200"/>
      <c r="FRD45" s="201"/>
      <c r="FRE45" s="200">
        <v>38</v>
      </c>
      <c r="FRF45" s="200"/>
      <c r="FRG45" s="200"/>
      <c r="FRH45" s="201"/>
      <c r="FRI45" s="200">
        <v>38</v>
      </c>
      <c r="FRJ45" s="200"/>
      <c r="FRK45" s="200"/>
      <c r="FRL45" s="201"/>
      <c r="FRM45" s="200">
        <v>38</v>
      </c>
      <c r="FRN45" s="200"/>
      <c r="FRO45" s="200"/>
      <c r="FRP45" s="201"/>
      <c r="FRQ45" s="200">
        <v>38</v>
      </c>
      <c r="FRR45" s="200"/>
      <c r="FRS45" s="200"/>
      <c r="FRT45" s="201"/>
      <c r="FRU45" s="200">
        <v>38</v>
      </c>
      <c r="FRV45" s="200"/>
      <c r="FRW45" s="200"/>
      <c r="FRX45" s="201"/>
      <c r="FRY45" s="200">
        <v>38</v>
      </c>
      <c r="FRZ45" s="200"/>
      <c r="FSA45" s="200"/>
      <c r="FSB45" s="201"/>
      <c r="FSC45" s="200">
        <v>38</v>
      </c>
      <c r="FSD45" s="200"/>
      <c r="FSE45" s="200"/>
      <c r="FSF45" s="201"/>
      <c r="FSG45" s="200">
        <v>38</v>
      </c>
      <c r="FSH45" s="200"/>
      <c r="FSI45" s="200"/>
      <c r="FSJ45" s="201"/>
      <c r="FSK45" s="200">
        <v>38</v>
      </c>
      <c r="FSL45" s="200"/>
      <c r="FSM45" s="200"/>
      <c r="FSN45" s="201"/>
      <c r="FSO45" s="200">
        <v>38</v>
      </c>
      <c r="FSP45" s="200"/>
      <c r="FSQ45" s="200"/>
      <c r="FSR45" s="201"/>
      <c r="FSS45" s="200">
        <v>38</v>
      </c>
      <c r="FST45" s="200"/>
      <c r="FSU45" s="200"/>
      <c r="FSV45" s="201"/>
      <c r="FSW45" s="200">
        <v>38</v>
      </c>
      <c r="FSX45" s="200"/>
      <c r="FSY45" s="200"/>
      <c r="FSZ45" s="201"/>
      <c r="FTA45" s="200">
        <v>38</v>
      </c>
      <c r="FTB45" s="200"/>
      <c r="FTC45" s="200"/>
      <c r="FTD45" s="201"/>
      <c r="FTE45" s="200">
        <v>38</v>
      </c>
      <c r="FTF45" s="200"/>
      <c r="FTG45" s="200"/>
      <c r="FTH45" s="201"/>
      <c r="FTI45" s="200">
        <v>38</v>
      </c>
      <c r="FTJ45" s="200"/>
      <c r="FTK45" s="200"/>
      <c r="FTL45" s="201"/>
      <c r="FTM45" s="200">
        <v>38</v>
      </c>
      <c r="FTN45" s="200"/>
      <c r="FTO45" s="200"/>
      <c r="FTP45" s="201"/>
      <c r="FTQ45" s="200">
        <v>38</v>
      </c>
      <c r="FTR45" s="200"/>
      <c r="FTS45" s="200"/>
      <c r="FTT45" s="201"/>
      <c r="FTU45" s="200">
        <v>38</v>
      </c>
      <c r="FTV45" s="200"/>
      <c r="FTW45" s="200"/>
      <c r="FTX45" s="201"/>
      <c r="FTY45" s="200">
        <v>38</v>
      </c>
      <c r="FTZ45" s="200"/>
      <c r="FUA45" s="200"/>
      <c r="FUB45" s="201"/>
      <c r="FUC45" s="200">
        <v>38</v>
      </c>
      <c r="FUD45" s="200"/>
      <c r="FUE45" s="200"/>
      <c r="FUF45" s="201"/>
      <c r="FUG45" s="200">
        <v>38</v>
      </c>
      <c r="FUH45" s="200"/>
      <c r="FUI45" s="200"/>
      <c r="FUJ45" s="201"/>
      <c r="FUK45" s="200">
        <v>38</v>
      </c>
      <c r="FUL45" s="200"/>
      <c r="FUM45" s="200"/>
      <c r="FUN45" s="201"/>
      <c r="FUO45" s="200">
        <v>38</v>
      </c>
      <c r="FUP45" s="200"/>
      <c r="FUQ45" s="200"/>
      <c r="FUR45" s="201"/>
      <c r="FUS45" s="200">
        <v>38</v>
      </c>
      <c r="FUT45" s="200"/>
      <c r="FUU45" s="200"/>
      <c r="FUV45" s="201"/>
      <c r="FUW45" s="200">
        <v>38</v>
      </c>
      <c r="FUX45" s="200"/>
      <c r="FUY45" s="200"/>
      <c r="FUZ45" s="201"/>
      <c r="FVA45" s="200">
        <v>38</v>
      </c>
      <c r="FVB45" s="200"/>
      <c r="FVC45" s="200"/>
      <c r="FVD45" s="201"/>
      <c r="FVE45" s="200">
        <v>38</v>
      </c>
      <c r="FVF45" s="200"/>
      <c r="FVG45" s="200"/>
      <c r="FVH45" s="201"/>
      <c r="FVI45" s="200">
        <v>38</v>
      </c>
      <c r="FVJ45" s="200"/>
      <c r="FVK45" s="200"/>
      <c r="FVL45" s="201"/>
      <c r="FVM45" s="200">
        <v>38</v>
      </c>
      <c r="FVN45" s="200"/>
      <c r="FVO45" s="200"/>
      <c r="FVP45" s="201"/>
      <c r="FVQ45" s="200">
        <v>38</v>
      </c>
      <c r="FVR45" s="200"/>
      <c r="FVS45" s="200"/>
      <c r="FVT45" s="201"/>
      <c r="FVU45" s="200">
        <v>38</v>
      </c>
      <c r="FVV45" s="200"/>
      <c r="FVW45" s="200"/>
      <c r="FVX45" s="201"/>
      <c r="FVY45" s="200">
        <v>38</v>
      </c>
      <c r="FVZ45" s="200"/>
      <c r="FWA45" s="200"/>
      <c r="FWB45" s="201"/>
      <c r="FWC45" s="200">
        <v>38</v>
      </c>
      <c r="FWD45" s="200"/>
      <c r="FWE45" s="200"/>
      <c r="FWF45" s="201"/>
      <c r="FWG45" s="200">
        <v>38</v>
      </c>
      <c r="FWH45" s="200"/>
      <c r="FWI45" s="200"/>
      <c r="FWJ45" s="201"/>
      <c r="FWK45" s="200">
        <v>38</v>
      </c>
      <c r="FWL45" s="200"/>
      <c r="FWM45" s="200"/>
      <c r="FWN45" s="201"/>
      <c r="FWO45" s="200">
        <v>38</v>
      </c>
      <c r="FWP45" s="200"/>
      <c r="FWQ45" s="200"/>
      <c r="FWR45" s="201"/>
      <c r="FWS45" s="200">
        <v>38</v>
      </c>
      <c r="FWT45" s="200"/>
      <c r="FWU45" s="200"/>
      <c r="FWV45" s="201"/>
      <c r="FWW45" s="200">
        <v>38</v>
      </c>
      <c r="FWX45" s="200"/>
      <c r="FWY45" s="200"/>
      <c r="FWZ45" s="201"/>
      <c r="FXA45" s="200">
        <v>38</v>
      </c>
      <c r="FXB45" s="200"/>
      <c r="FXC45" s="200"/>
      <c r="FXD45" s="201"/>
      <c r="FXE45" s="200">
        <v>38</v>
      </c>
      <c r="FXF45" s="200"/>
      <c r="FXG45" s="200"/>
      <c r="FXH45" s="201"/>
      <c r="FXI45" s="200">
        <v>38</v>
      </c>
      <c r="FXJ45" s="200"/>
      <c r="FXK45" s="200"/>
      <c r="FXL45" s="201"/>
      <c r="FXM45" s="200">
        <v>38</v>
      </c>
      <c r="FXN45" s="200"/>
      <c r="FXO45" s="200"/>
      <c r="FXP45" s="201"/>
      <c r="FXQ45" s="200">
        <v>38</v>
      </c>
      <c r="FXR45" s="200"/>
      <c r="FXS45" s="200"/>
      <c r="FXT45" s="201"/>
      <c r="FXU45" s="200">
        <v>38</v>
      </c>
      <c r="FXV45" s="200"/>
      <c r="FXW45" s="200"/>
      <c r="FXX45" s="201"/>
      <c r="FXY45" s="200">
        <v>38</v>
      </c>
      <c r="FXZ45" s="200"/>
      <c r="FYA45" s="200"/>
      <c r="FYB45" s="201"/>
      <c r="FYC45" s="200">
        <v>38</v>
      </c>
      <c r="FYD45" s="200"/>
      <c r="FYE45" s="200"/>
      <c r="FYF45" s="201"/>
      <c r="FYG45" s="200">
        <v>38</v>
      </c>
      <c r="FYH45" s="200"/>
      <c r="FYI45" s="200"/>
      <c r="FYJ45" s="201"/>
      <c r="FYK45" s="200">
        <v>38</v>
      </c>
      <c r="FYL45" s="200"/>
      <c r="FYM45" s="200"/>
      <c r="FYN45" s="201"/>
      <c r="FYO45" s="200">
        <v>38</v>
      </c>
      <c r="FYP45" s="200"/>
      <c r="FYQ45" s="200"/>
      <c r="FYR45" s="201"/>
      <c r="FYS45" s="200">
        <v>38</v>
      </c>
      <c r="FYT45" s="200"/>
      <c r="FYU45" s="200"/>
      <c r="FYV45" s="201"/>
      <c r="FYW45" s="200">
        <v>38</v>
      </c>
      <c r="FYX45" s="200"/>
      <c r="FYY45" s="200"/>
      <c r="FYZ45" s="201"/>
      <c r="FZA45" s="200">
        <v>38</v>
      </c>
      <c r="FZB45" s="200"/>
      <c r="FZC45" s="200"/>
      <c r="FZD45" s="201"/>
      <c r="FZE45" s="200">
        <v>38</v>
      </c>
      <c r="FZF45" s="200"/>
      <c r="FZG45" s="200"/>
      <c r="FZH45" s="201"/>
      <c r="FZI45" s="200">
        <v>38</v>
      </c>
      <c r="FZJ45" s="200"/>
      <c r="FZK45" s="200"/>
      <c r="FZL45" s="201"/>
      <c r="FZM45" s="200">
        <v>38</v>
      </c>
      <c r="FZN45" s="200"/>
      <c r="FZO45" s="200"/>
      <c r="FZP45" s="201"/>
      <c r="FZQ45" s="200">
        <v>38</v>
      </c>
      <c r="FZR45" s="200"/>
      <c r="FZS45" s="200"/>
      <c r="FZT45" s="201"/>
      <c r="FZU45" s="200">
        <v>38</v>
      </c>
      <c r="FZV45" s="200"/>
      <c r="FZW45" s="200"/>
      <c r="FZX45" s="201"/>
      <c r="FZY45" s="200">
        <v>38</v>
      </c>
      <c r="FZZ45" s="200"/>
      <c r="GAA45" s="200"/>
      <c r="GAB45" s="201"/>
      <c r="GAC45" s="200">
        <v>38</v>
      </c>
      <c r="GAD45" s="200"/>
      <c r="GAE45" s="200"/>
      <c r="GAF45" s="201"/>
      <c r="GAG45" s="200">
        <v>38</v>
      </c>
      <c r="GAH45" s="200"/>
      <c r="GAI45" s="200"/>
      <c r="GAJ45" s="201"/>
      <c r="GAK45" s="200">
        <v>38</v>
      </c>
      <c r="GAL45" s="200"/>
      <c r="GAM45" s="200"/>
      <c r="GAN45" s="201"/>
      <c r="GAO45" s="200">
        <v>38</v>
      </c>
      <c r="GAP45" s="200"/>
      <c r="GAQ45" s="200"/>
      <c r="GAR45" s="201"/>
      <c r="GAS45" s="200">
        <v>38</v>
      </c>
      <c r="GAT45" s="200"/>
      <c r="GAU45" s="200"/>
      <c r="GAV45" s="201"/>
      <c r="GAW45" s="200">
        <v>38</v>
      </c>
      <c r="GAX45" s="200"/>
      <c r="GAY45" s="200"/>
      <c r="GAZ45" s="201"/>
      <c r="GBA45" s="200">
        <v>38</v>
      </c>
      <c r="GBB45" s="200"/>
      <c r="GBC45" s="200"/>
      <c r="GBD45" s="201"/>
      <c r="GBE45" s="200">
        <v>38</v>
      </c>
      <c r="GBF45" s="200"/>
      <c r="GBG45" s="200"/>
      <c r="GBH45" s="201"/>
      <c r="GBI45" s="200">
        <v>38</v>
      </c>
      <c r="GBJ45" s="200"/>
      <c r="GBK45" s="200"/>
      <c r="GBL45" s="201"/>
      <c r="GBM45" s="200">
        <v>38</v>
      </c>
      <c r="GBN45" s="200"/>
      <c r="GBO45" s="200"/>
      <c r="GBP45" s="201"/>
      <c r="GBQ45" s="200">
        <v>38</v>
      </c>
      <c r="GBR45" s="200"/>
      <c r="GBS45" s="200"/>
      <c r="GBT45" s="201"/>
      <c r="GBU45" s="200">
        <v>38</v>
      </c>
      <c r="GBV45" s="200"/>
      <c r="GBW45" s="200"/>
      <c r="GBX45" s="201"/>
      <c r="GBY45" s="200">
        <v>38</v>
      </c>
      <c r="GBZ45" s="200"/>
      <c r="GCA45" s="200"/>
      <c r="GCB45" s="201"/>
      <c r="GCC45" s="200">
        <v>38</v>
      </c>
      <c r="GCD45" s="200"/>
      <c r="GCE45" s="200"/>
      <c r="GCF45" s="201"/>
      <c r="GCG45" s="200">
        <v>38</v>
      </c>
      <c r="GCH45" s="200"/>
      <c r="GCI45" s="200"/>
      <c r="GCJ45" s="201"/>
      <c r="GCK45" s="200">
        <v>38</v>
      </c>
      <c r="GCL45" s="200"/>
      <c r="GCM45" s="200"/>
      <c r="GCN45" s="201"/>
      <c r="GCO45" s="200">
        <v>38</v>
      </c>
      <c r="GCP45" s="200"/>
      <c r="GCQ45" s="200"/>
      <c r="GCR45" s="201"/>
      <c r="GCS45" s="200">
        <v>38</v>
      </c>
      <c r="GCT45" s="200"/>
      <c r="GCU45" s="200"/>
      <c r="GCV45" s="201"/>
      <c r="GCW45" s="200">
        <v>38</v>
      </c>
      <c r="GCX45" s="200"/>
      <c r="GCY45" s="200"/>
      <c r="GCZ45" s="201"/>
      <c r="GDA45" s="200">
        <v>38</v>
      </c>
      <c r="GDB45" s="200"/>
      <c r="GDC45" s="200"/>
      <c r="GDD45" s="201"/>
      <c r="GDE45" s="200">
        <v>38</v>
      </c>
      <c r="GDF45" s="200"/>
      <c r="GDG45" s="200"/>
      <c r="GDH45" s="201"/>
      <c r="GDI45" s="200">
        <v>38</v>
      </c>
      <c r="GDJ45" s="200"/>
      <c r="GDK45" s="200"/>
      <c r="GDL45" s="201"/>
      <c r="GDM45" s="200">
        <v>38</v>
      </c>
      <c r="GDN45" s="200"/>
      <c r="GDO45" s="200"/>
      <c r="GDP45" s="201"/>
      <c r="GDQ45" s="200">
        <v>38</v>
      </c>
      <c r="GDR45" s="200"/>
      <c r="GDS45" s="200"/>
      <c r="GDT45" s="201"/>
      <c r="GDU45" s="200">
        <v>38</v>
      </c>
      <c r="GDV45" s="200"/>
      <c r="GDW45" s="200"/>
      <c r="GDX45" s="201"/>
      <c r="GDY45" s="200">
        <v>38</v>
      </c>
      <c r="GDZ45" s="200"/>
      <c r="GEA45" s="200"/>
      <c r="GEB45" s="201"/>
      <c r="GEC45" s="200">
        <v>38</v>
      </c>
      <c r="GED45" s="200"/>
      <c r="GEE45" s="200"/>
      <c r="GEF45" s="201"/>
      <c r="GEG45" s="200">
        <v>38</v>
      </c>
      <c r="GEH45" s="200"/>
      <c r="GEI45" s="200"/>
      <c r="GEJ45" s="201"/>
      <c r="GEK45" s="200">
        <v>38</v>
      </c>
      <c r="GEL45" s="200"/>
      <c r="GEM45" s="200"/>
      <c r="GEN45" s="201"/>
      <c r="GEO45" s="200">
        <v>38</v>
      </c>
      <c r="GEP45" s="200"/>
      <c r="GEQ45" s="200"/>
      <c r="GER45" s="201"/>
      <c r="GES45" s="200">
        <v>38</v>
      </c>
      <c r="GET45" s="200"/>
      <c r="GEU45" s="200"/>
      <c r="GEV45" s="201"/>
      <c r="GEW45" s="200">
        <v>38</v>
      </c>
      <c r="GEX45" s="200"/>
      <c r="GEY45" s="200"/>
      <c r="GEZ45" s="201"/>
      <c r="GFA45" s="200">
        <v>38</v>
      </c>
      <c r="GFB45" s="200"/>
      <c r="GFC45" s="200"/>
      <c r="GFD45" s="201"/>
      <c r="GFE45" s="200">
        <v>38</v>
      </c>
      <c r="GFF45" s="200"/>
      <c r="GFG45" s="200"/>
      <c r="GFH45" s="201"/>
      <c r="GFI45" s="200">
        <v>38</v>
      </c>
      <c r="GFJ45" s="200"/>
      <c r="GFK45" s="200"/>
      <c r="GFL45" s="201"/>
      <c r="GFM45" s="200">
        <v>38</v>
      </c>
      <c r="GFN45" s="200"/>
      <c r="GFO45" s="200"/>
      <c r="GFP45" s="201"/>
      <c r="GFQ45" s="200">
        <v>38</v>
      </c>
      <c r="GFR45" s="200"/>
      <c r="GFS45" s="200"/>
      <c r="GFT45" s="201"/>
      <c r="GFU45" s="200">
        <v>38</v>
      </c>
      <c r="GFV45" s="200"/>
      <c r="GFW45" s="200"/>
      <c r="GFX45" s="201"/>
      <c r="GFY45" s="200">
        <v>38</v>
      </c>
      <c r="GFZ45" s="200"/>
      <c r="GGA45" s="200"/>
      <c r="GGB45" s="201"/>
      <c r="GGC45" s="200">
        <v>38</v>
      </c>
      <c r="GGD45" s="200"/>
      <c r="GGE45" s="200"/>
      <c r="GGF45" s="201"/>
      <c r="GGG45" s="200">
        <v>38</v>
      </c>
      <c r="GGH45" s="200"/>
      <c r="GGI45" s="200"/>
      <c r="GGJ45" s="201"/>
      <c r="GGK45" s="200">
        <v>38</v>
      </c>
      <c r="GGL45" s="200"/>
      <c r="GGM45" s="200"/>
      <c r="GGN45" s="201"/>
      <c r="GGO45" s="200">
        <v>38</v>
      </c>
      <c r="GGP45" s="200"/>
      <c r="GGQ45" s="200"/>
      <c r="GGR45" s="201"/>
      <c r="GGS45" s="200">
        <v>38</v>
      </c>
      <c r="GGT45" s="200"/>
      <c r="GGU45" s="200"/>
      <c r="GGV45" s="201"/>
      <c r="GGW45" s="200">
        <v>38</v>
      </c>
      <c r="GGX45" s="200"/>
      <c r="GGY45" s="200"/>
      <c r="GGZ45" s="201"/>
      <c r="GHA45" s="200">
        <v>38</v>
      </c>
      <c r="GHB45" s="200"/>
      <c r="GHC45" s="200"/>
      <c r="GHD45" s="201"/>
      <c r="GHE45" s="200">
        <v>38</v>
      </c>
      <c r="GHF45" s="200"/>
      <c r="GHG45" s="200"/>
      <c r="GHH45" s="201"/>
      <c r="GHI45" s="200">
        <v>38</v>
      </c>
      <c r="GHJ45" s="200"/>
      <c r="GHK45" s="200"/>
      <c r="GHL45" s="201"/>
      <c r="GHM45" s="200">
        <v>38</v>
      </c>
      <c r="GHN45" s="200"/>
      <c r="GHO45" s="200"/>
      <c r="GHP45" s="201"/>
      <c r="GHQ45" s="200">
        <v>38</v>
      </c>
      <c r="GHR45" s="200"/>
      <c r="GHS45" s="200"/>
      <c r="GHT45" s="201"/>
      <c r="GHU45" s="200">
        <v>38</v>
      </c>
      <c r="GHV45" s="200"/>
      <c r="GHW45" s="200"/>
      <c r="GHX45" s="201"/>
      <c r="GHY45" s="200">
        <v>38</v>
      </c>
      <c r="GHZ45" s="200"/>
      <c r="GIA45" s="200"/>
      <c r="GIB45" s="201"/>
      <c r="GIC45" s="200">
        <v>38</v>
      </c>
      <c r="GID45" s="200"/>
      <c r="GIE45" s="200"/>
      <c r="GIF45" s="201"/>
      <c r="GIG45" s="200">
        <v>38</v>
      </c>
      <c r="GIH45" s="200"/>
      <c r="GII45" s="200"/>
      <c r="GIJ45" s="201"/>
      <c r="GIK45" s="200">
        <v>38</v>
      </c>
      <c r="GIL45" s="200"/>
      <c r="GIM45" s="200"/>
      <c r="GIN45" s="201"/>
      <c r="GIO45" s="200">
        <v>38</v>
      </c>
      <c r="GIP45" s="200"/>
      <c r="GIQ45" s="200"/>
      <c r="GIR45" s="201"/>
      <c r="GIS45" s="200">
        <v>38</v>
      </c>
      <c r="GIT45" s="200"/>
      <c r="GIU45" s="200"/>
      <c r="GIV45" s="201"/>
      <c r="GIW45" s="200">
        <v>38</v>
      </c>
      <c r="GIX45" s="200"/>
      <c r="GIY45" s="200"/>
      <c r="GIZ45" s="201"/>
      <c r="GJA45" s="200">
        <v>38</v>
      </c>
      <c r="GJB45" s="200"/>
      <c r="GJC45" s="200"/>
      <c r="GJD45" s="201"/>
      <c r="GJE45" s="200">
        <v>38</v>
      </c>
      <c r="GJF45" s="200"/>
      <c r="GJG45" s="200"/>
      <c r="GJH45" s="201"/>
      <c r="GJI45" s="200">
        <v>38</v>
      </c>
      <c r="GJJ45" s="200"/>
      <c r="GJK45" s="200"/>
      <c r="GJL45" s="201"/>
      <c r="GJM45" s="200">
        <v>38</v>
      </c>
      <c r="GJN45" s="200"/>
      <c r="GJO45" s="200"/>
      <c r="GJP45" s="201"/>
      <c r="GJQ45" s="200">
        <v>38</v>
      </c>
      <c r="GJR45" s="200"/>
      <c r="GJS45" s="200"/>
      <c r="GJT45" s="201"/>
      <c r="GJU45" s="200">
        <v>38</v>
      </c>
      <c r="GJV45" s="200"/>
      <c r="GJW45" s="200"/>
      <c r="GJX45" s="201"/>
      <c r="GJY45" s="200">
        <v>38</v>
      </c>
      <c r="GJZ45" s="200"/>
      <c r="GKA45" s="200"/>
      <c r="GKB45" s="201"/>
      <c r="GKC45" s="200">
        <v>38</v>
      </c>
      <c r="GKD45" s="200"/>
      <c r="GKE45" s="200"/>
      <c r="GKF45" s="201"/>
      <c r="GKG45" s="200">
        <v>38</v>
      </c>
      <c r="GKH45" s="200"/>
      <c r="GKI45" s="200"/>
      <c r="GKJ45" s="201"/>
      <c r="GKK45" s="200">
        <v>38</v>
      </c>
      <c r="GKL45" s="200"/>
      <c r="GKM45" s="200"/>
      <c r="GKN45" s="201"/>
      <c r="GKO45" s="200">
        <v>38</v>
      </c>
      <c r="GKP45" s="200"/>
      <c r="GKQ45" s="200"/>
      <c r="GKR45" s="201"/>
      <c r="GKS45" s="200">
        <v>38</v>
      </c>
      <c r="GKT45" s="200"/>
      <c r="GKU45" s="200"/>
      <c r="GKV45" s="201"/>
      <c r="GKW45" s="200">
        <v>38</v>
      </c>
      <c r="GKX45" s="200"/>
      <c r="GKY45" s="200"/>
      <c r="GKZ45" s="201"/>
      <c r="GLA45" s="200">
        <v>38</v>
      </c>
      <c r="GLB45" s="200"/>
      <c r="GLC45" s="200"/>
      <c r="GLD45" s="201"/>
      <c r="GLE45" s="200">
        <v>38</v>
      </c>
      <c r="GLF45" s="200"/>
      <c r="GLG45" s="200"/>
      <c r="GLH45" s="201"/>
      <c r="GLI45" s="200">
        <v>38</v>
      </c>
      <c r="GLJ45" s="200"/>
      <c r="GLK45" s="200"/>
      <c r="GLL45" s="201"/>
      <c r="GLM45" s="200">
        <v>38</v>
      </c>
      <c r="GLN45" s="200"/>
      <c r="GLO45" s="200"/>
      <c r="GLP45" s="201"/>
      <c r="GLQ45" s="200">
        <v>38</v>
      </c>
      <c r="GLR45" s="200"/>
      <c r="GLS45" s="200"/>
      <c r="GLT45" s="201"/>
      <c r="GLU45" s="200">
        <v>38</v>
      </c>
      <c r="GLV45" s="200"/>
      <c r="GLW45" s="200"/>
      <c r="GLX45" s="201"/>
      <c r="GLY45" s="200">
        <v>38</v>
      </c>
      <c r="GLZ45" s="200"/>
      <c r="GMA45" s="200"/>
      <c r="GMB45" s="201"/>
      <c r="GMC45" s="200">
        <v>38</v>
      </c>
      <c r="GMD45" s="200"/>
      <c r="GME45" s="200"/>
      <c r="GMF45" s="201"/>
      <c r="GMG45" s="200">
        <v>38</v>
      </c>
      <c r="GMH45" s="200"/>
      <c r="GMI45" s="200"/>
      <c r="GMJ45" s="201"/>
      <c r="GMK45" s="200">
        <v>38</v>
      </c>
      <c r="GML45" s="200"/>
      <c r="GMM45" s="200"/>
      <c r="GMN45" s="201"/>
      <c r="GMO45" s="200">
        <v>38</v>
      </c>
      <c r="GMP45" s="200"/>
      <c r="GMQ45" s="200"/>
      <c r="GMR45" s="201"/>
      <c r="GMS45" s="200">
        <v>38</v>
      </c>
      <c r="GMT45" s="200"/>
      <c r="GMU45" s="200"/>
      <c r="GMV45" s="201"/>
      <c r="GMW45" s="200">
        <v>38</v>
      </c>
      <c r="GMX45" s="200"/>
      <c r="GMY45" s="200"/>
      <c r="GMZ45" s="201"/>
      <c r="GNA45" s="200">
        <v>38</v>
      </c>
      <c r="GNB45" s="200"/>
      <c r="GNC45" s="200"/>
      <c r="GND45" s="201"/>
      <c r="GNE45" s="200">
        <v>38</v>
      </c>
      <c r="GNF45" s="200"/>
      <c r="GNG45" s="200"/>
      <c r="GNH45" s="201"/>
      <c r="GNI45" s="200">
        <v>38</v>
      </c>
      <c r="GNJ45" s="200"/>
      <c r="GNK45" s="200"/>
      <c r="GNL45" s="201"/>
      <c r="GNM45" s="200">
        <v>38</v>
      </c>
      <c r="GNN45" s="200"/>
      <c r="GNO45" s="200"/>
      <c r="GNP45" s="201"/>
      <c r="GNQ45" s="200">
        <v>38</v>
      </c>
      <c r="GNR45" s="200"/>
      <c r="GNS45" s="200"/>
      <c r="GNT45" s="201"/>
      <c r="GNU45" s="200">
        <v>38</v>
      </c>
      <c r="GNV45" s="200"/>
      <c r="GNW45" s="200"/>
      <c r="GNX45" s="201"/>
      <c r="GNY45" s="200">
        <v>38</v>
      </c>
      <c r="GNZ45" s="200"/>
      <c r="GOA45" s="200"/>
      <c r="GOB45" s="201"/>
      <c r="GOC45" s="200">
        <v>38</v>
      </c>
      <c r="GOD45" s="200"/>
      <c r="GOE45" s="200"/>
      <c r="GOF45" s="201"/>
      <c r="GOG45" s="200">
        <v>38</v>
      </c>
      <c r="GOH45" s="200"/>
      <c r="GOI45" s="200"/>
      <c r="GOJ45" s="201"/>
      <c r="GOK45" s="200">
        <v>38</v>
      </c>
      <c r="GOL45" s="200"/>
      <c r="GOM45" s="200"/>
      <c r="GON45" s="201"/>
      <c r="GOO45" s="200">
        <v>38</v>
      </c>
      <c r="GOP45" s="200"/>
      <c r="GOQ45" s="200"/>
      <c r="GOR45" s="201"/>
      <c r="GOS45" s="200">
        <v>38</v>
      </c>
      <c r="GOT45" s="200"/>
      <c r="GOU45" s="200"/>
      <c r="GOV45" s="201"/>
      <c r="GOW45" s="200">
        <v>38</v>
      </c>
      <c r="GOX45" s="200"/>
      <c r="GOY45" s="200"/>
      <c r="GOZ45" s="201"/>
      <c r="GPA45" s="200">
        <v>38</v>
      </c>
      <c r="GPB45" s="200"/>
      <c r="GPC45" s="200"/>
      <c r="GPD45" s="201"/>
      <c r="GPE45" s="200">
        <v>38</v>
      </c>
      <c r="GPF45" s="200"/>
      <c r="GPG45" s="200"/>
      <c r="GPH45" s="201"/>
      <c r="GPI45" s="200">
        <v>38</v>
      </c>
      <c r="GPJ45" s="200"/>
      <c r="GPK45" s="200"/>
      <c r="GPL45" s="201"/>
      <c r="GPM45" s="200">
        <v>38</v>
      </c>
      <c r="GPN45" s="200"/>
      <c r="GPO45" s="200"/>
      <c r="GPP45" s="201"/>
      <c r="GPQ45" s="200">
        <v>38</v>
      </c>
      <c r="GPR45" s="200"/>
      <c r="GPS45" s="200"/>
      <c r="GPT45" s="201"/>
      <c r="GPU45" s="200">
        <v>38</v>
      </c>
      <c r="GPV45" s="200"/>
      <c r="GPW45" s="200"/>
      <c r="GPX45" s="201"/>
      <c r="GPY45" s="200">
        <v>38</v>
      </c>
      <c r="GPZ45" s="200"/>
      <c r="GQA45" s="200"/>
      <c r="GQB45" s="201"/>
      <c r="GQC45" s="200">
        <v>38</v>
      </c>
      <c r="GQD45" s="200"/>
      <c r="GQE45" s="200"/>
      <c r="GQF45" s="201"/>
      <c r="GQG45" s="200">
        <v>38</v>
      </c>
      <c r="GQH45" s="200"/>
      <c r="GQI45" s="200"/>
      <c r="GQJ45" s="201"/>
      <c r="GQK45" s="200">
        <v>38</v>
      </c>
      <c r="GQL45" s="200"/>
      <c r="GQM45" s="200"/>
      <c r="GQN45" s="201"/>
      <c r="GQO45" s="200">
        <v>38</v>
      </c>
      <c r="GQP45" s="200"/>
      <c r="GQQ45" s="200"/>
      <c r="GQR45" s="201"/>
      <c r="GQS45" s="200">
        <v>38</v>
      </c>
      <c r="GQT45" s="200"/>
      <c r="GQU45" s="200"/>
      <c r="GQV45" s="201"/>
      <c r="GQW45" s="200">
        <v>38</v>
      </c>
      <c r="GQX45" s="200"/>
      <c r="GQY45" s="200"/>
      <c r="GQZ45" s="201"/>
      <c r="GRA45" s="200">
        <v>38</v>
      </c>
      <c r="GRB45" s="200"/>
      <c r="GRC45" s="200"/>
      <c r="GRD45" s="201"/>
      <c r="GRE45" s="200">
        <v>38</v>
      </c>
      <c r="GRF45" s="200"/>
      <c r="GRG45" s="200"/>
      <c r="GRH45" s="201"/>
      <c r="GRI45" s="200">
        <v>38</v>
      </c>
      <c r="GRJ45" s="200"/>
      <c r="GRK45" s="200"/>
      <c r="GRL45" s="201"/>
      <c r="GRM45" s="200">
        <v>38</v>
      </c>
      <c r="GRN45" s="200"/>
      <c r="GRO45" s="200"/>
      <c r="GRP45" s="201"/>
      <c r="GRQ45" s="200">
        <v>38</v>
      </c>
      <c r="GRR45" s="200"/>
      <c r="GRS45" s="200"/>
      <c r="GRT45" s="201"/>
      <c r="GRU45" s="200">
        <v>38</v>
      </c>
      <c r="GRV45" s="200"/>
      <c r="GRW45" s="200"/>
      <c r="GRX45" s="201"/>
      <c r="GRY45" s="200">
        <v>38</v>
      </c>
      <c r="GRZ45" s="200"/>
      <c r="GSA45" s="200"/>
      <c r="GSB45" s="201"/>
      <c r="GSC45" s="200">
        <v>38</v>
      </c>
      <c r="GSD45" s="200"/>
      <c r="GSE45" s="200"/>
      <c r="GSF45" s="201"/>
      <c r="GSG45" s="200">
        <v>38</v>
      </c>
      <c r="GSH45" s="200"/>
      <c r="GSI45" s="200"/>
      <c r="GSJ45" s="201"/>
      <c r="GSK45" s="200">
        <v>38</v>
      </c>
      <c r="GSL45" s="200"/>
      <c r="GSM45" s="200"/>
      <c r="GSN45" s="201"/>
      <c r="GSO45" s="200">
        <v>38</v>
      </c>
      <c r="GSP45" s="200"/>
      <c r="GSQ45" s="200"/>
      <c r="GSR45" s="201"/>
      <c r="GSS45" s="200">
        <v>38</v>
      </c>
      <c r="GST45" s="200"/>
      <c r="GSU45" s="200"/>
      <c r="GSV45" s="201"/>
      <c r="GSW45" s="200">
        <v>38</v>
      </c>
      <c r="GSX45" s="200"/>
      <c r="GSY45" s="200"/>
      <c r="GSZ45" s="201"/>
      <c r="GTA45" s="200">
        <v>38</v>
      </c>
      <c r="GTB45" s="200"/>
      <c r="GTC45" s="200"/>
      <c r="GTD45" s="201"/>
      <c r="GTE45" s="200">
        <v>38</v>
      </c>
      <c r="GTF45" s="200"/>
      <c r="GTG45" s="200"/>
      <c r="GTH45" s="201"/>
      <c r="GTI45" s="200">
        <v>38</v>
      </c>
      <c r="GTJ45" s="200"/>
      <c r="GTK45" s="200"/>
      <c r="GTL45" s="201"/>
      <c r="GTM45" s="200">
        <v>38</v>
      </c>
      <c r="GTN45" s="200"/>
      <c r="GTO45" s="200"/>
      <c r="GTP45" s="201"/>
      <c r="GTQ45" s="200">
        <v>38</v>
      </c>
      <c r="GTR45" s="200"/>
      <c r="GTS45" s="200"/>
      <c r="GTT45" s="201"/>
      <c r="GTU45" s="200">
        <v>38</v>
      </c>
      <c r="GTV45" s="200"/>
      <c r="GTW45" s="200"/>
      <c r="GTX45" s="201"/>
      <c r="GTY45" s="200">
        <v>38</v>
      </c>
      <c r="GTZ45" s="200"/>
      <c r="GUA45" s="200"/>
      <c r="GUB45" s="201"/>
      <c r="GUC45" s="200">
        <v>38</v>
      </c>
      <c r="GUD45" s="200"/>
      <c r="GUE45" s="200"/>
      <c r="GUF45" s="201"/>
      <c r="GUG45" s="200">
        <v>38</v>
      </c>
      <c r="GUH45" s="200"/>
      <c r="GUI45" s="200"/>
      <c r="GUJ45" s="201"/>
      <c r="GUK45" s="200">
        <v>38</v>
      </c>
      <c r="GUL45" s="200"/>
      <c r="GUM45" s="200"/>
      <c r="GUN45" s="201"/>
      <c r="GUO45" s="200">
        <v>38</v>
      </c>
      <c r="GUP45" s="200"/>
      <c r="GUQ45" s="200"/>
      <c r="GUR45" s="201"/>
      <c r="GUS45" s="200">
        <v>38</v>
      </c>
      <c r="GUT45" s="200"/>
      <c r="GUU45" s="200"/>
      <c r="GUV45" s="201"/>
      <c r="GUW45" s="200">
        <v>38</v>
      </c>
      <c r="GUX45" s="200"/>
      <c r="GUY45" s="200"/>
      <c r="GUZ45" s="201"/>
      <c r="GVA45" s="200">
        <v>38</v>
      </c>
      <c r="GVB45" s="200"/>
      <c r="GVC45" s="200"/>
      <c r="GVD45" s="201"/>
      <c r="GVE45" s="200">
        <v>38</v>
      </c>
      <c r="GVF45" s="200"/>
      <c r="GVG45" s="200"/>
      <c r="GVH45" s="201"/>
      <c r="GVI45" s="200">
        <v>38</v>
      </c>
      <c r="GVJ45" s="200"/>
      <c r="GVK45" s="200"/>
      <c r="GVL45" s="201"/>
      <c r="GVM45" s="200">
        <v>38</v>
      </c>
      <c r="GVN45" s="200"/>
      <c r="GVO45" s="200"/>
      <c r="GVP45" s="201"/>
      <c r="GVQ45" s="200">
        <v>38</v>
      </c>
      <c r="GVR45" s="200"/>
      <c r="GVS45" s="200"/>
      <c r="GVT45" s="201"/>
      <c r="GVU45" s="200">
        <v>38</v>
      </c>
      <c r="GVV45" s="200"/>
      <c r="GVW45" s="200"/>
      <c r="GVX45" s="201"/>
      <c r="GVY45" s="200">
        <v>38</v>
      </c>
      <c r="GVZ45" s="200"/>
      <c r="GWA45" s="200"/>
      <c r="GWB45" s="201"/>
      <c r="GWC45" s="200">
        <v>38</v>
      </c>
      <c r="GWD45" s="200"/>
      <c r="GWE45" s="200"/>
      <c r="GWF45" s="201"/>
      <c r="GWG45" s="200">
        <v>38</v>
      </c>
      <c r="GWH45" s="200"/>
      <c r="GWI45" s="200"/>
      <c r="GWJ45" s="201"/>
      <c r="GWK45" s="200">
        <v>38</v>
      </c>
      <c r="GWL45" s="200"/>
      <c r="GWM45" s="200"/>
      <c r="GWN45" s="201"/>
      <c r="GWO45" s="200">
        <v>38</v>
      </c>
      <c r="GWP45" s="200"/>
      <c r="GWQ45" s="200"/>
      <c r="GWR45" s="201"/>
      <c r="GWS45" s="200">
        <v>38</v>
      </c>
      <c r="GWT45" s="200"/>
      <c r="GWU45" s="200"/>
      <c r="GWV45" s="201"/>
      <c r="GWW45" s="200">
        <v>38</v>
      </c>
      <c r="GWX45" s="200"/>
      <c r="GWY45" s="200"/>
      <c r="GWZ45" s="201"/>
      <c r="GXA45" s="200">
        <v>38</v>
      </c>
      <c r="GXB45" s="200"/>
      <c r="GXC45" s="200"/>
      <c r="GXD45" s="201"/>
      <c r="GXE45" s="200">
        <v>38</v>
      </c>
      <c r="GXF45" s="200"/>
      <c r="GXG45" s="200"/>
      <c r="GXH45" s="201"/>
      <c r="GXI45" s="200">
        <v>38</v>
      </c>
      <c r="GXJ45" s="200"/>
      <c r="GXK45" s="200"/>
      <c r="GXL45" s="201"/>
      <c r="GXM45" s="200">
        <v>38</v>
      </c>
      <c r="GXN45" s="200"/>
      <c r="GXO45" s="200"/>
      <c r="GXP45" s="201"/>
      <c r="GXQ45" s="200">
        <v>38</v>
      </c>
      <c r="GXR45" s="200"/>
      <c r="GXS45" s="200"/>
      <c r="GXT45" s="201"/>
      <c r="GXU45" s="200">
        <v>38</v>
      </c>
      <c r="GXV45" s="200"/>
      <c r="GXW45" s="200"/>
      <c r="GXX45" s="201"/>
      <c r="GXY45" s="200">
        <v>38</v>
      </c>
      <c r="GXZ45" s="200"/>
      <c r="GYA45" s="200"/>
      <c r="GYB45" s="201"/>
      <c r="GYC45" s="200">
        <v>38</v>
      </c>
      <c r="GYD45" s="200"/>
      <c r="GYE45" s="200"/>
      <c r="GYF45" s="201"/>
      <c r="GYG45" s="200">
        <v>38</v>
      </c>
      <c r="GYH45" s="200"/>
      <c r="GYI45" s="200"/>
      <c r="GYJ45" s="201"/>
      <c r="GYK45" s="200">
        <v>38</v>
      </c>
      <c r="GYL45" s="200"/>
      <c r="GYM45" s="200"/>
      <c r="GYN45" s="201"/>
      <c r="GYO45" s="200">
        <v>38</v>
      </c>
      <c r="GYP45" s="200"/>
      <c r="GYQ45" s="200"/>
      <c r="GYR45" s="201"/>
      <c r="GYS45" s="200">
        <v>38</v>
      </c>
      <c r="GYT45" s="200"/>
      <c r="GYU45" s="200"/>
      <c r="GYV45" s="201"/>
      <c r="GYW45" s="200">
        <v>38</v>
      </c>
      <c r="GYX45" s="200"/>
      <c r="GYY45" s="200"/>
      <c r="GYZ45" s="201"/>
      <c r="GZA45" s="200">
        <v>38</v>
      </c>
      <c r="GZB45" s="200"/>
      <c r="GZC45" s="200"/>
      <c r="GZD45" s="201"/>
      <c r="GZE45" s="200">
        <v>38</v>
      </c>
      <c r="GZF45" s="200"/>
      <c r="GZG45" s="200"/>
      <c r="GZH45" s="201"/>
      <c r="GZI45" s="200">
        <v>38</v>
      </c>
      <c r="GZJ45" s="200"/>
      <c r="GZK45" s="200"/>
      <c r="GZL45" s="201"/>
      <c r="GZM45" s="200">
        <v>38</v>
      </c>
      <c r="GZN45" s="200"/>
      <c r="GZO45" s="200"/>
      <c r="GZP45" s="201"/>
      <c r="GZQ45" s="200">
        <v>38</v>
      </c>
      <c r="GZR45" s="200"/>
      <c r="GZS45" s="200"/>
      <c r="GZT45" s="201"/>
      <c r="GZU45" s="200">
        <v>38</v>
      </c>
      <c r="GZV45" s="200"/>
      <c r="GZW45" s="200"/>
      <c r="GZX45" s="201"/>
      <c r="GZY45" s="200">
        <v>38</v>
      </c>
      <c r="GZZ45" s="200"/>
      <c r="HAA45" s="200"/>
      <c r="HAB45" s="201"/>
      <c r="HAC45" s="200">
        <v>38</v>
      </c>
      <c r="HAD45" s="200"/>
      <c r="HAE45" s="200"/>
      <c r="HAF45" s="201"/>
      <c r="HAG45" s="200">
        <v>38</v>
      </c>
      <c r="HAH45" s="200"/>
      <c r="HAI45" s="200"/>
      <c r="HAJ45" s="201"/>
      <c r="HAK45" s="200">
        <v>38</v>
      </c>
      <c r="HAL45" s="200"/>
      <c r="HAM45" s="200"/>
      <c r="HAN45" s="201"/>
      <c r="HAO45" s="200">
        <v>38</v>
      </c>
      <c r="HAP45" s="200"/>
      <c r="HAQ45" s="200"/>
      <c r="HAR45" s="201"/>
      <c r="HAS45" s="200">
        <v>38</v>
      </c>
      <c r="HAT45" s="200"/>
      <c r="HAU45" s="200"/>
      <c r="HAV45" s="201"/>
      <c r="HAW45" s="200">
        <v>38</v>
      </c>
      <c r="HAX45" s="200"/>
      <c r="HAY45" s="200"/>
      <c r="HAZ45" s="201"/>
      <c r="HBA45" s="200">
        <v>38</v>
      </c>
      <c r="HBB45" s="200"/>
      <c r="HBC45" s="200"/>
      <c r="HBD45" s="201"/>
      <c r="HBE45" s="200">
        <v>38</v>
      </c>
      <c r="HBF45" s="200"/>
      <c r="HBG45" s="200"/>
      <c r="HBH45" s="201"/>
      <c r="HBI45" s="200">
        <v>38</v>
      </c>
      <c r="HBJ45" s="200"/>
      <c r="HBK45" s="200"/>
      <c r="HBL45" s="201"/>
      <c r="HBM45" s="200">
        <v>38</v>
      </c>
      <c r="HBN45" s="200"/>
      <c r="HBO45" s="200"/>
      <c r="HBP45" s="201"/>
      <c r="HBQ45" s="200">
        <v>38</v>
      </c>
      <c r="HBR45" s="200"/>
      <c r="HBS45" s="200"/>
      <c r="HBT45" s="201"/>
      <c r="HBU45" s="200">
        <v>38</v>
      </c>
      <c r="HBV45" s="200"/>
      <c r="HBW45" s="200"/>
      <c r="HBX45" s="201"/>
      <c r="HBY45" s="200">
        <v>38</v>
      </c>
      <c r="HBZ45" s="200"/>
      <c r="HCA45" s="200"/>
      <c r="HCB45" s="201"/>
      <c r="HCC45" s="200">
        <v>38</v>
      </c>
      <c r="HCD45" s="200"/>
      <c r="HCE45" s="200"/>
      <c r="HCF45" s="201"/>
      <c r="HCG45" s="200">
        <v>38</v>
      </c>
      <c r="HCH45" s="200"/>
      <c r="HCI45" s="200"/>
      <c r="HCJ45" s="201"/>
      <c r="HCK45" s="200">
        <v>38</v>
      </c>
      <c r="HCL45" s="200"/>
      <c r="HCM45" s="200"/>
      <c r="HCN45" s="201"/>
      <c r="HCO45" s="200">
        <v>38</v>
      </c>
      <c r="HCP45" s="200"/>
      <c r="HCQ45" s="200"/>
      <c r="HCR45" s="201"/>
      <c r="HCS45" s="200">
        <v>38</v>
      </c>
      <c r="HCT45" s="200"/>
      <c r="HCU45" s="200"/>
      <c r="HCV45" s="201"/>
      <c r="HCW45" s="200">
        <v>38</v>
      </c>
      <c r="HCX45" s="200"/>
      <c r="HCY45" s="200"/>
      <c r="HCZ45" s="201"/>
      <c r="HDA45" s="200">
        <v>38</v>
      </c>
      <c r="HDB45" s="200"/>
      <c r="HDC45" s="200"/>
      <c r="HDD45" s="201"/>
      <c r="HDE45" s="200">
        <v>38</v>
      </c>
      <c r="HDF45" s="200"/>
      <c r="HDG45" s="200"/>
      <c r="HDH45" s="201"/>
      <c r="HDI45" s="200">
        <v>38</v>
      </c>
      <c r="HDJ45" s="200"/>
      <c r="HDK45" s="200"/>
      <c r="HDL45" s="201"/>
      <c r="HDM45" s="200">
        <v>38</v>
      </c>
      <c r="HDN45" s="200"/>
      <c r="HDO45" s="200"/>
      <c r="HDP45" s="201"/>
      <c r="HDQ45" s="200">
        <v>38</v>
      </c>
      <c r="HDR45" s="200"/>
      <c r="HDS45" s="200"/>
      <c r="HDT45" s="201"/>
      <c r="HDU45" s="200">
        <v>38</v>
      </c>
      <c r="HDV45" s="200"/>
      <c r="HDW45" s="200"/>
      <c r="HDX45" s="201"/>
      <c r="HDY45" s="200">
        <v>38</v>
      </c>
      <c r="HDZ45" s="200"/>
      <c r="HEA45" s="200"/>
      <c r="HEB45" s="201"/>
      <c r="HEC45" s="200">
        <v>38</v>
      </c>
      <c r="HED45" s="200"/>
      <c r="HEE45" s="200"/>
      <c r="HEF45" s="201"/>
      <c r="HEG45" s="200">
        <v>38</v>
      </c>
      <c r="HEH45" s="200"/>
      <c r="HEI45" s="200"/>
      <c r="HEJ45" s="201"/>
      <c r="HEK45" s="200">
        <v>38</v>
      </c>
      <c r="HEL45" s="200"/>
      <c r="HEM45" s="200"/>
      <c r="HEN45" s="201"/>
      <c r="HEO45" s="200">
        <v>38</v>
      </c>
      <c r="HEP45" s="200"/>
      <c r="HEQ45" s="200"/>
      <c r="HER45" s="201"/>
      <c r="HES45" s="200">
        <v>38</v>
      </c>
      <c r="HET45" s="200"/>
      <c r="HEU45" s="200"/>
      <c r="HEV45" s="201"/>
      <c r="HEW45" s="200">
        <v>38</v>
      </c>
      <c r="HEX45" s="200"/>
      <c r="HEY45" s="200"/>
      <c r="HEZ45" s="201"/>
      <c r="HFA45" s="200">
        <v>38</v>
      </c>
      <c r="HFB45" s="200"/>
      <c r="HFC45" s="200"/>
      <c r="HFD45" s="201"/>
      <c r="HFE45" s="200">
        <v>38</v>
      </c>
      <c r="HFF45" s="200"/>
      <c r="HFG45" s="200"/>
      <c r="HFH45" s="201"/>
      <c r="HFI45" s="200">
        <v>38</v>
      </c>
      <c r="HFJ45" s="200"/>
      <c r="HFK45" s="200"/>
      <c r="HFL45" s="201"/>
      <c r="HFM45" s="200">
        <v>38</v>
      </c>
      <c r="HFN45" s="200"/>
      <c r="HFO45" s="200"/>
      <c r="HFP45" s="201"/>
      <c r="HFQ45" s="200">
        <v>38</v>
      </c>
      <c r="HFR45" s="200"/>
      <c r="HFS45" s="200"/>
      <c r="HFT45" s="201"/>
      <c r="HFU45" s="200">
        <v>38</v>
      </c>
      <c r="HFV45" s="200"/>
      <c r="HFW45" s="200"/>
      <c r="HFX45" s="201"/>
      <c r="HFY45" s="200">
        <v>38</v>
      </c>
      <c r="HFZ45" s="200"/>
      <c r="HGA45" s="200"/>
      <c r="HGB45" s="201"/>
      <c r="HGC45" s="200">
        <v>38</v>
      </c>
      <c r="HGD45" s="200"/>
      <c r="HGE45" s="200"/>
      <c r="HGF45" s="201"/>
      <c r="HGG45" s="200">
        <v>38</v>
      </c>
      <c r="HGH45" s="200"/>
      <c r="HGI45" s="200"/>
      <c r="HGJ45" s="201"/>
      <c r="HGK45" s="200">
        <v>38</v>
      </c>
      <c r="HGL45" s="200"/>
      <c r="HGM45" s="200"/>
      <c r="HGN45" s="201"/>
      <c r="HGO45" s="200">
        <v>38</v>
      </c>
      <c r="HGP45" s="200"/>
      <c r="HGQ45" s="200"/>
      <c r="HGR45" s="201"/>
      <c r="HGS45" s="200">
        <v>38</v>
      </c>
      <c r="HGT45" s="200"/>
      <c r="HGU45" s="200"/>
      <c r="HGV45" s="201"/>
      <c r="HGW45" s="200">
        <v>38</v>
      </c>
      <c r="HGX45" s="200"/>
      <c r="HGY45" s="200"/>
      <c r="HGZ45" s="201"/>
      <c r="HHA45" s="200">
        <v>38</v>
      </c>
      <c r="HHB45" s="200"/>
      <c r="HHC45" s="200"/>
      <c r="HHD45" s="201"/>
      <c r="HHE45" s="200">
        <v>38</v>
      </c>
      <c r="HHF45" s="200"/>
      <c r="HHG45" s="200"/>
      <c r="HHH45" s="201"/>
      <c r="HHI45" s="200">
        <v>38</v>
      </c>
      <c r="HHJ45" s="200"/>
      <c r="HHK45" s="200"/>
      <c r="HHL45" s="201"/>
      <c r="HHM45" s="200">
        <v>38</v>
      </c>
      <c r="HHN45" s="200"/>
      <c r="HHO45" s="200"/>
      <c r="HHP45" s="201"/>
      <c r="HHQ45" s="200">
        <v>38</v>
      </c>
      <c r="HHR45" s="200"/>
      <c r="HHS45" s="200"/>
      <c r="HHT45" s="201"/>
      <c r="HHU45" s="200">
        <v>38</v>
      </c>
      <c r="HHV45" s="200"/>
      <c r="HHW45" s="200"/>
      <c r="HHX45" s="201"/>
      <c r="HHY45" s="200">
        <v>38</v>
      </c>
      <c r="HHZ45" s="200"/>
      <c r="HIA45" s="200"/>
      <c r="HIB45" s="201"/>
      <c r="HIC45" s="200">
        <v>38</v>
      </c>
      <c r="HID45" s="200"/>
      <c r="HIE45" s="200"/>
      <c r="HIF45" s="201"/>
      <c r="HIG45" s="200">
        <v>38</v>
      </c>
      <c r="HIH45" s="200"/>
      <c r="HII45" s="200"/>
      <c r="HIJ45" s="201"/>
      <c r="HIK45" s="200">
        <v>38</v>
      </c>
      <c r="HIL45" s="200"/>
      <c r="HIM45" s="200"/>
      <c r="HIN45" s="201"/>
      <c r="HIO45" s="200">
        <v>38</v>
      </c>
      <c r="HIP45" s="200"/>
      <c r="HIQ45" s="200"/>
      <c r="HIR45" s="201"/>
      <c r="HIS45" s="200">
        <v>38</v>
      </c>
      <c r="HIT45" s="200"/>
      <c r="HIU45" s="200"/>
      <c r="HIV45" s="201"/>
      <c r="HIW45" s="200">
        <v>38</v>
      </c>
      <c r="HIX45" s="200"/>
      <c r="HIY45" s="200"/>
      <c r="HIZ45" s="201"/>
      <c r="HJA45" s="200">
        <v>38</v>
      </c>
      <c r="HJB45" s="200"/>
      <c r="HJC45" s="200"/>
      <c r="HJD45" s="201"/>
      <c r="HJE45" s="200">
        <v>38</v>
      </c>
      <c r="HJF45" s="200"/>
      <c r="HJG45" s="200"/>
      <c r="HJH45" s="201"/>
      <c r="HJI45" s="200">
        <v>38</v>
      </c>
      <c r="HJJ45" s="200"/>
      <c r="HJK45" s="200"/>
      <c r="HJL45" s="201"/>
      <c r="HJM45" s="200">
        <v>38</v>
      </c>
      <c r="HJN45" s="200"/>
      <c r="HJO45" s="200"/>
      <c r="HJP45" s="201"/>
      <c r="HJQ45" s="200">
        <v>38</v>
      </c>
      <c r="HJR45" s="200"/>
      <c r="HJS45" s="200"/>
      <c r="HJT45" s="201"/>
      <c r="HJU45" s="200">
        <v>38</v>
      </c>
      <c r="HJV45" s="200"/>
      <c r="HJW45" s="200"/>
      <c r="HJX45" s="201"/>
      <c r="HJY45" s="200">
        <v>38</v>
      </c>
      <c r="HJZ45" s="200"/>
      <c r="HKA45" s="200"/>
      <c r="HKB45" s="201"/>
      <c r="HKC45" s="200">
        <v>38</v>
      </c>
      <c r="HKD45" s="200"/>
      <c r="HKE45" s="200"/>
      <c r="HKF45" s="201"/>
      <c r="HKG45" s="200">
        <v>38</v>
      </c>
      <c r="HKH45" s="200"/>
      <c r="HKI45" s="200"/>
      <c r="HKJ45" s="201"/>
      <c r="HKK45" s="200">
        <v>38</v>
      </c>
      <c r="HKL45" s="200"/>
      <c r="HKM45" s="200"/>
      <c r="HKN45" s="201"/>
      <c r="HKO45" s="200">
        <v>38</v>
      </c>
      <c r="HKP45" s="200"/>
      <c r="HKQ45" s="200"/>
      <c r="HKR45" s="201"/>
      <c r="HKS45" s="200">
        <v>38</v>
      </c>
      <c r="HKT45" s="200"/>
      <c r="HKU45" s="200"/>
      <c r="HKV45" s="201"/>
      <c r="HKW45" s="200">
        <v>38</v>
      </c>
      <c r="HKX45" s="200"/>
      <c r="HKY45" s="200"/>
      <c r="HKZ45" s="201"/>
      <c r="HLA45" s="200">
        <v>38</v>
      </c>
      <c r="HLB45" s="200"/>
      <c r="HLC45" s="200"/>
      <c r="HLD45" s="201"/>
      <c r="HLE45" s="200">
        <v>38</v>
      </c>
      <c r="HLF45" s="200"/>
      <c r="HLG45" s="200"/>
      <c r="HLH45" s="201"/>
      <c r="HLI45" s="200">
        <v>38</v>
      </c>
      <c r="HLJ45" s="200"/>
      <c r="HLK45" s="200"/>
      <c r="HLL45" s="201"/>
      <c r="HLM45" s="200">
        <v>38</v>
      </c>
      <c r="HLN45" s="200"/>
      <c r="HLO45" s="200"/>
      <c r="HLP45" s="201"/>
      <c r="HLQ45" s="200">
        <v>38</v>
      </c>
      <c r="HLR45" s="200"/>
      <c r="HLS45" s="200"/>
      <c r="HLT45" s="201"/>
      <c r="HLU45" s="200">
        <v>38</v>
      </c>
      <c r="HLV45" s="200"/>
      <c r="HLW45" s="200"/>
      <c r="HLX45" s="201"/>
      <c r="HLY45" s="200">
        <v>38</v>
      </c>
      <c r="HLZ45" s="200"/>
      <c r="HMA45" s="200"/>
      <c r="HMB45" s="201"/>
      <c r="HMC45" s="200">
        <v>38</v>
      </c>
      <c r="HMD45" s="200"/>
      <c r="HME45" s="200"/>
      <c r="HMF45" s="201"/>
      <c r="HMG45" s="200">
        <v>38</v>
      </c>
      <c r="HMH45" s="200"/>
      <c r="HMI45" s="200"/>
      <c r="HMJ45" s="201"/>
      <c r="HMK45" s="200">
        <v>38</v>
      </c>
      <c r="HML45" s="200"/>
      <c r="HMM45" s="200"/>
      <c r="HMN45" s="201"/>
      <c r="HMO45" s="200">
        <v>38</v>
      </c>
      <c r="HMP45" s="200"/>
      <c r="HMQ45" s="200"/>
      <c r="HMR45" s="201"/>
      <c r="HMS45" s="200">
        <v>38</v>
      </c>
      <c r="HMT45" s="200"/>
      <c r="HMU45" s="200"/>
      <c r="HMV45" s="201"/>
      <c r="HMW45" s="200">
        <v>38</v>
      </c>
      <c r="HMX45" s="200"/>
      <c r="HMY45" s="200"/>
      <c r="HMZ45" s="201"/>
      <c r="HNA45" s="200">
        <v>38</v>
      </c>
      <c r="HNB45" s="200"/>
      <c r="HNC45" s="200"/>
      <c r="HND45" s="201"/>
      <c r="HNE45" s="200">
        <v>38</v>
      </c>
      <c r="HNF45" s="200"/>
      <c r="HNG45" s="200"/>
      <c r="HNH45" s="201"/>
      <c r="HNI45" s="200">
        <v>38</v>
      </c>
      <c r="HNJ45" s="200"/>
      <c r="HNK45" s="200"/>
      <c r="HNL45" s="201"/>
      <c r="HNM45" s="200">
        <v>38</v>
      </c>
      <c r="HNN45" s="200"/>
      <c r="HNO45" s="200"/>
      <c r="HNP45" s="201"/>
      <c r="HNQ45" s="200">
        <v>38</v>
      </c>
      <c r="HNR45" s="200"/>
      <c r="HNS45" s="200"/>
      <c r="HNT45" s="201"/>
      <c r="HNU45" s="200">
        <v>38</v>
      </c>
      <c r="HNV45" s="200"/>
      <c r="HNW45" s="200"/>
      <c r="HNX45" s="201"/>
      <c r="HNY45" s="200">
        <v>38</v>
      </c>
      <c r="HNZ45" s="200"/>
      <c r="HOA45" s="200"/>
      <c r="HOB45" s="201"/>
      <c r="HOC45" s="200">
        <v>38</v>
      </c>
      <c r="HOD45" s="200"/>
      <c r="HOE45" s="200"/>
      <c r="HOF45" s="201"/>
      <c r="HOG45" s="200">
        <v>38</v>
      </c>
      <c r="HOH45" s="200"/>
      <c r="HOI45" s="200"/>
      <c r="HOJ45" s="201"/>
      <c r="HOK45" s="200">
        <v>38</v>
      </c>
      <c r="HOL45" s="200"/>
      <c r="HOM45" s="200"/>
      <c r="HON45" s="201"/>
      <c r="HOO45" s="200">
        <v>38</v>
      </c>
      <c r="HOP45" s="200"/>
      <c r="HOQ45" s="200"/>
      <c r="HOR45" s="201"/>
      <c r="HOS45" s="200">
        <v>38</v>
      </c>
      <c r="HOT45" s="200"/>
      <c r="HOU45" s="200"/>
      <c r="HOV45" s="201"/>
      <c r="HOW45" s="200">
        <v>38</v>
      </c>
      <c r="HOX45" s="200"/>
      <c r="HOY45" s="200"/>
      <c r="HOZ45" s="201"/>
      <c r="HPA45" s="200">
        <v>38</v>
      </c>
      <c r="HPB45" s="200"/>
      <c r="HPC45" s="200"/>
      <c r="HPD45" s="201"/>
      <c r="HPE45" s="200">
        <v>38</v>
      </c>
      <c r="HPF45" s="200"/>
      <c r="HPG45" s="200"/>
      <c r="HPH45" s="201"/>
      <c r="HPI45" s="200">
        <v>38</v>
      </c>
      <c r="HPJ45" s="200"/>
      <c r="HPK45" s="200"/>
      <c r="HPL45" s="201"/>
      <c r="HPM45" s="200">
        <v>38</v>
      </c>
      <c r="HPN45" s="200"/>
      <c r="HPO45" s="200"/>
      <c r="HPP45" s="201"/>
      <c r="HPQ45" s="200">
        <v>38</v>
      </c>
      <c r="HPR45" s="200"/>
      <c r="HPS45" s="200"/>
      <c r="HPT45" s="201"/>
      <c r="HPU45" s="200">
        <v>38</v>
      </c>
      <c r="HPV45" s="200"/>
      <c r="HPW45" s="200"/>
      <c r="HPX45" s="201"/>
      <c r="HPY45" s="200">
        <v>38</v>
      </c>
      <c r="HPZ45" s="200"/>
      <c r="HQA45" s="200"/>
      <c r="HQB45" s="201"/>
      <c r="HQC45" s="200">
        <v>38</v>
      </c>
      <c r="HQD45" s="200"/>
      <c r="HQE45" s="200"/>
      <c r="HQF45" s="201"/>
      <c r="HQG45" s="200">
        <v>38</v>
      </c>
      <c r="HQH45" s="200"/>
      <c r="HQI45" s="200"/>
      <c r="HQJ45" s="201"/>
      <c r="HQK45" s="200">
        <v>38</v>
      </c>
      <c r="HQL45" s="200"/>
      <c r="HQM45" s="200"/>
      <c r="HQN45" s="201"/>
      <c r="HQO45" s="200">
        <v>38</v>
      </c>
      <c r="HQP45" s="200"/>
      <c r="HQQ45" s="200"/>
      <c r="HQR45" s="201"/>
      <c r="HQS45" s="200">
        <v>38</v>
      </c>
      <c r="HQT45" s="200"/>
      <c r="HQU45" s="200"/>
      <c r="HQV45" s="201"/>
      <c r="HQW45" s="200">
        <v>38</v>
      </c>
      <c r="HQX45" s="200"/>
      <c r="HQY45" s="200"/>
      <c r="HQZ45" s="201"/>
      <c r="HRA45" s="200">
        <v>38</v>
      </c>
      <c r="HRB45" s="200"/>
      <c r="HRC45" s="200"/>
      <c r="HRD45" s="201"/>
      <c r="HRE45" s="200">
        <v>38</v>
      </c>
      <c r="HRF45" s="200"/>
      <c r="HRG45" s="200"/>
      <c r="HRH45" s="201"/>
      <c r="HRI45" s="200">
        <v>38</v>
      </c>
      <c r="HRJ45" s="200"/>
      <c r="HRK45" s="200"/>
      <c r="HRL45" s="201"/>
      <c r="HRM45" s="200">
        <v>38</v>
      </c>
      <c r="HRN45" s="200"/>
      <c r="HRO45" s="200"/>
      <c r="HRP45" s="201"/>
      <c r="HRQ45" s="200">
        <v>38</v>
      </c>
      <c r="HRR45" s="200"/>
      <c r="HRS45" s="200"/>
      <c r="HRT45" s="201"/>
      <c r="HRU45" s="200">
        <v>38</v>
      </c>
      <c r="HRV45" s="200"/>
      <c r="HRW45" s="200"/>
      <c r="HRX45" s="201"/>
      <c r="HRY45" s="200">
        <v>38</v>
      </c>
      <c r="HRZ45" s="200"/>
      <c r="HSA45" s="200"/>
      <c r="HSB45" s="201"/>
      <c r="HSC45" s="200">
        <v>38</v>
      </c>
      <c r="HSD45" s="200"/>
      <c r="HSE45" s="200"/>
      <c r="HSF45" s="201"/>
      <c r="HSG45" s="200">
        <v>38</v>
      </c>
      <c r="HSH45" s="200"/>
      <c r="HSI45" s="200"/>
      <c r="HSJ45" s="201"/>
      <c r="HSK45" s="200">
        <v>38</v>
      </c>
      <c r="HSL45" s="200"/>
      <c r="HSM45" s="200"/>
      <c r="HSN45" s="201"/>
      <c r="HSO45" s="200">
        <v>38</v>
      </c>
      <c r="HSP45" s="200"/>
      <c r="HSQ45" s="200"/>
      <c r="HSR45" s="201"/>
      <c r="HSS45" s="200">
        <v>38</v>
      </c>
      <c r="HST45" s="200"/>
      <c r="HSU45" s="200"/>
      <c r="HSV45" s="201"/>
      <c r="HSW45" s="200">
        <v>38</v>
      </c>
      <c r="HSX45" s="200"/>
      <c r="HSY45" s="200"/>
      <c r="HSZ45" s="201"/>
      <c r="HTA45" s="200">
        <v>38</v>
      </c>
      <c r="HTB45" s="200"/>
      <c r="HTC45" s="200"/>
      <c r="HTD45" s="201"/>
      <c r="HTE45" s="200">
        <v>38</v>
      </c>
      <c r="HTF45" s="200"/>
      <c r="HTG45" s="200"/>
      <c r="HTH45" s="201"/>
      <c r="HTI45" s="200">
        <v>38</v>
      </c>
      <c r="HTJ45" s="200"/>
      <c r="HTK45" s="200"/>
      <c r="HTL45" s="201"/>
      <c r="HTM45" s="200">
        <v>38</v>
      </c>
      <c r="HTN45" s="200"/>
      <c r="HTO45" s="200"/>
      <c r="HTP45" s="201"/>
      <c r="HTQ45" s="200">
        <v>38</v>
      </c>
      <c r="HTR45" s="200"/>
      <c r="HTS45" s="200"/>
      <c r="HTT45" s="201"/>
      <c r="HTU45" s="200">
        <v>38</v>
      </c>
      <c r="HTV45" s="200"/>
      <c r="HTW45" s="200"/>
      <c r="HTX45" s="201"/>
      <c r="HTY45" s="200">
        <v>38</v>
      </c>
      <c r="HTZ45" s="200"/>
      <c r="HUA45" s="200"/>
      <c r="HUB45" s="201"/>
      <c r="HUC45" s="200">
        <v>38</v>
      </c>
      <c r="HUD45" s="200"/>
      <c r="HUE45" s="200"/>
      <c r="HUF45" s="201"/>
      <c r="HUG45" s="200">
        <v>38</v>
      </c>
      <c r="HUH45" s="200"/>
      <c r="HUI45" s="200"/>
      <c r="HUJ45" s="201"/>
      <c r="HUK45" s="200">
        <v>38</v>
      </c>
      <c r="HUL45" s="200"/>
      <c r="HUM45" s="200"/>
      <c r="HUN45" s="201"/>
      <c r="HUO45" s="200">
        <v>38</v>
      </c>
      <c r="HUP45" s="200"/>
      <c r="HUQ45" s="200"/>
      <c r="HUR45" s="201"/>
      <c r="HUS45" s="200">
        <v>38</v>
      </c>
      <c r="HUT45" s="200"/>
      <c r="HUU45" s="200"/>
      <c r="HUV45" s="201"/>
      <c r="HUW45" s="200">
        <v>38</v>
      </c>
      <c r="HUX45" s="200"/>
      <c r="HUY45" s="200"/>
      <c r="HUZ45" s="201"/>
      <c r="HVA45" s="200">
        <v>38</v>
      </c>
      <c r="HVB45" s="200"/>
      <c r="HVC45" s="200"/>
      <c r="HVD45" s="201"/>
      <c r="HVE45" s="200">
        <v>38</v>
      </c>
      <c r="HVF45" s="200"/>
      <c r="HVG45" s="200"/>
      <c r="HVH45" s="201"/>
      <c r="HVI45" s="200">
        <v>38</v>
      </c>
      <c r="HVJ45" s="200"/>
      <c r="HVK45" s="200"/>
      <c r="HVL45" s="201"/>
      <c r="HVM45" s="200">
        <v>38</v>
      </c>
      <c r="HVN45" s="200"/>
      <c r="HVO45" s="200"/>
      <c r="HVP45" s="201"/>
      <c r="HVQ45" s="200">
        <v>38</v>
      </c>
      <c r="HVR45" s="200"/>
      <c r="HVS45" s="200"/>
      <c r="HVT45" s="201"/>
      <c r="HVU45" s="200">
        <v>38</v>
      </c>
      <c r="HVV45" s="200"/>
      <c r="HVW45" s="200"/>
      <c r="HVX45" s="201"/>
      <c r="HVY45" s="200">
        <v>38</v>
      </c>
      <c r="HVZ45" s="200"/>
      <c r="HWA45" s="200"/>
      <c r="HWB45" s="201"/>
      <c r="HWC45" s="200">
        <v>38</v>
      </c>
      <c r="HWD45" s="200"/>
      <c r="HWE45" s="200"/>
      <c r="HWF45" s="201"/>
      <c r="HWG45" s="200">
        <v>38</v>
      </c>
      <c r="HWH45" s="200"/>
      <c r="HWI45" s="200"/>
      <c r="HWJ45" s="201"/>
      <c r="HWK45" s="200">
        <v>38</v>
      </c>
      <c r="HWL45" s="200"/>
      <c r="HWM45" s="200"/>
      <c r="HWN45" s="201"/>
      <c r="HWO45" s="200">
        <v>38</v>
      </c>
      <c r="HWP45" s="200"/>
      <c r="HWQ45" s="200"/>
      <c r="HWR45" s="201"/>
      <c r="HWS45" s="200">
        <v>38</v>
      </c>
      <c r="HWT45" s="200"/>
      <c r="HWU45" s="200"/>
      <c r="HWV45" s="201"/>
      <c r="HWW45" s="200">
        <v>38</v>
      </c>
      <c r="HWX45" s="200"/>
      <c r="HWY45" s="200"/>
      <c r="HWZ45" s="201"/>
      <c r="HXA45" s="200">
        <v>38</v>
      </c>
      <c r="HXB45" s="200"/>
      <c r="HXC45" s="200"/>
      <c r="HXD45" s="201"/>
      <c r="HXE45" s="200">
        <v>38</v>
      </c>
      <c r="HXF45" s="200"/>
      <c r="HXG45" s="200"/>
      <c r="HXH45" s="201"/>
      <c r="HXI45" s="200">
        <v>38</v>
      </c>
      <c r="HXJ45" s="200"/>
      <c r="HXK45" s="200"/>
      <c r="HXL45" s="201"/>
      <c r="HXM45" s="200">
        <v>38</v>
      </c>
      <c r="HXN45" s="200"/>
      <c r="HXO45" s="200"/>
      <c r="HXP45" s="201"/>
      <c r="HXQ45" s="200">
        <v>38</v>
      </c>
      <c r="HXR45" s="200"/>
      <c r="HXS45" s="200"/>
      <c r="HXT45" s="201"/>
      <c r="HXU45" s="200">
        <v>38</v>
      </c>
      <c r="HXV45" s="200"/>
      <c r="HXW45" s="200"/>
      <c r="HXX45" s="201"/>
      <c r="HXY45" s="200">
        <v>38</v>
      </c>
      <c r="HXZ45" s="200"/>
      <c r="HYA45" s="200"/>
      <c r="HYB45" s="201"/>
      <c r="HYC45" s="200">
        <v>38</v>
      </c>
      <c r="HYD45" s="200"/>
      <c r="HYE45" s="200"/>
      <c r="HYF45" s="201"/>
      <c r="HYG45" s="200">
        <v>38</v>
      </c>
      <c r="HYH45" s="200"/>
      <c r="HYI45" s="200"/>
      <c r="HYJ45" s="201"/>
      <c r="HYK45" s="200">
        <v>38</v>
      </c>
      <c r="HYL45" s="200"/>
      <c r="HYM45" s="200"/>
      <c r="HYN45" s="201"/>
      <c r="HYO45" s="200">
        <v>38</v>
      </c>
      <c r="HYP45" s="200"/>
      <c r="HYQ45" s="200"/>
      <c r="HYR45" s="201"/>
      <c r="HYS45" s="200">
        <v>38</v>
      </c>
      <c r="HYT45" s="200"/>
      <c r="HYU45" s="200"/>
      <c r="HYV45" s="201"/>
      <c r="HYW45" s="200">
        <v>38</v>
      </c>
      <c r="HYX45" s="200"/>
      <c r="HYY45" s="200"/>
      <c r="HYZ45" s="201"/>
      <c r="HZA45" s="200">
        <v>38</v>
      </c>
      <c r="HZB45" s="200"/>
      <c r="HZC45" s="200"/>
      <c r="HZD45" s="201"/>
      <c r="HZE45" s="200">
        <v>38</v>
      </c>
      <c r="HZF45" s="200"/>
      <c r="HZG45" s="200"/>
      <c r="HZH45" s="201"/>
      <c r="HZI45" s="200">
        <v>38</v>
      </c>
      <c r="HZJ45" s="200"/>
      <c r="HZK45" s="200"/>
      <c r="HZL45" s="201"/>
      <c r="HZM45" s="200">
        <v>38</v>
      </c>
      <c r="HZN45" s="200"/>
      <c r="HZO45" s="200"/>
      <c r="HZP45" s="201"/>
      <c r="HZQ45" s="200">
        <v>38</v>
      </c>
      <c r="HZR45" s="200"/>
      <c r="HZS45" s="200"/>
      <c r="HZT45" s="201"/>
      <c r="HZU45" s="200">
        <v>38</v>
      </c>
      <c r="HZV45" s="200"/>
      <c r="HZW45" s="200"/>
      <c r="HZX45" s="201"/>
      <c r="HZY45" s="200">
        <v>38</v>
      </c>
      <c r="HZZ45" s="200"/>
      <c r="IAA45" s="200"/>
      <c r="IAB45" s="201"/>
      <c r="IAC45" s="200">
        <v>38</v>
      </c>
      <c r="IAD45" s="200"/>
      <c r="IAE45" s="200"/>
      <c r="IAF45" s="201"/>
      <c r="IAG45" s="200">
        <v>38</v>
      </c>
      <c r="IAH45" s="200"/>
      <c r="IAI45" s="200"/>
      <c r="IAJ45" s="201"/>
      <c r="IAK45" s="200">
        <v>38</v>
      </c>
      <c r="IAL45" s="200"/>
      <c r="IAM45" s="200"/>
      <c r="IAN45" s="201"/>
      <c r="IAO45" s="200">
        <v>38</v>
      </c>
      <c r="IAP45" s="200"/>
      <c r="IAQ45" s="200"/>
      <c r="IAR45" s="201"/>
      <c r="IAS45" s="200">
        <v>38</v>
      </c>
      <c r="IAT45" s="200"/>
      <c r="IAU45" s="200"/>
      <c r="IAV45" s="201"/>
      <c r="IAW45" s="200">
        <v>38</v>
      </c>
      <c r="IAX45" s="200"/>
      <c r="IAY45" s="200"/>
      <c r="IAZ45" s="201"/>
      <c r="IBA45" s="200">
        <v>38</v>
      </c>
      <c r="IBB45" s="200"/>
      <c r="IBC45" s="200"/>
      <c r="IBD45" s="201"/>
      <c r="IBE45" s="200">
        <v>38</v>
      </c>
      <c r="IBF45" s="200"/>
      <c r="IBG45" s="200"/>
      <c r="IBH45" s="201"/>
      <c r="IBI45" s="200">
        <v>38</v>
      </c>
      <c r="IBJ45" s="200"/>
      <c r="IBK45" s="200"/>
      <c r="IBL45" s="201"/>
      <c r="IBM45" s="200">
        <v>38</v>
      </c>
      <c r="IBN45" s="200"/>
      <c r="IBO45" s="200"/>
      <c r="IBP45" s="201"/>
      <c r="IBQ45" s="200">
        <v>38</v>
      </c>
      <c r="IBR45" s="200"/>
      <c r="IBS45" s="200"/>
      <c r="IBT45" s="201"/>
      <c r="IBU45" s="200">
        <v>38</v>
      </c>
      <c r="IBV45" s="200"/>
      <c r="IBW45" s="200"/>
      <c r="IBX45" s="201"/>
      <c r="IBY45" s="200">
        <v>38</v>
      </c>
      <c r="IBZ45" s="200"/>
      <c r="ICA45" s="200"/>
      <c r="ICB45" s="201"/>
      <c r="ICC45" s="200">
        <v>38</v>
      </c>
      <c r="ICD45" s="200"/>
      <c r="ICE45" s="200"/>
      <c r="ICF45" s="201"/>
      <c r="ICG45" s="200">
        <v>38</v>
      </c>
      <c r="ICH45" s="200"/>
      <c r="ICI45" s="200"/>
      <c r="ICJ45" s="201"/>
      <c r="ICK45" s="200">
        <v>38</v>
      </c>
      <c r="ICL45" s="200"/>
      <c r="ICM45" s="200"/>
      <c r="ICN45" s="201"/>
      <c r="ICO45" s="200">
        <v>38</v>
      </c>
      <c r="ICP45" s="200"/>
      <c r="ICQ45" s="200"/>
      <c r="ICR45" s="201"/>
      <c r="ICS45" s="200">
        <v>38</v>
      </c>
      <c r="ICT45" s="200"/>
      <c r="ICU45" s="200"/>
      <c r="ICV45" s="201"/>
      <c r="ICW45" s="200">
        <v>38</v>
      </c>
      <c r="ICX45" s="200"/>
      <c r="ICY45" s="200"/>
      <c r="ICZ45" s="201"/>
      <c r="IDA45" s="200">
        <v>38</v>
      </c>
      <c r="IDB45" s="200"/>
      <c r="IDC45" s="200"/>
      <c r="IDD45" s="201"/>
      <c r="IDE45" s="200">
        <v>38</v>
      </c>
      <c r="IDF45" s="200"/>
      <c r="IDG45" s="200"/>
      <c r="IDH45" s="201"/>
      <c r="IDI45" s="200">
        <v>38</v>
      </c>
      <c r="IDJ45" s="200"/>
      <c r="IDK45" s="200"/>
      <c r="IDL45" s="201"/>
      <c r="IDM45" s="200">
        <v>38</v>
      </c>
      <c r="IDN45" s="200"/>
      <c r="IDO45" s="200"/>
      <c r="IDP45" s="201"/>
      <c r="IDQ45" s="200">
        <v>38</v>
      </c>
      <c r="IDR45" s="200"/>
      <c r="IDS45" s="200"/>
      <c r="IDT45" s="201"/>
      <c r="IDU45" s="200">
        <v>38</v>
      </c>
      <c r="IDV45" s="200"/>
      <c r="IDW45" s="200"/>
      <c r="IDX45" s="201"/>
      <c r="IDY45" s="200">
        <v>38</v>
      </c>
      <c r="IDZ45" s="200"/>
      <c r="IEA45" s="200"/>
      <c r="IEB45" s="201"/>
      <c r="IEC45" s="200">
        <v>38</v>
      </c>
      <c r="IED45" s="200"/>
      <c r="IEE45" s="200"/>
      <c r="IEF45" s="201"/>
      <c r="IEG45" s="200">
        <v>38</v>
      </c>
      <c r="IEH45" s="200"/>
      <c r="IEI45" s="200"/>
      <c r="IEJ45" s="201"/>
      <c r="IEK45" s="200">
        <v>38</v>
      </c>
      <c r="IEL45" s="200"/>
      <c r="IEM45" s="200"/>
      <c r="IEN45" s="201"/>
      <c r="IEO45" s="200">
        <v>38</v>
      </c>
      <c r="IEP45" s="200"/>
      <c r="IEQ45" s="200"/>
      <c r="IER45" s="201"/>
      <c r="IES45" s="200">
        <v>38</v>
      </c>
      <c r="IET45" s="200"/>
      <c r="IEU45" s="200"/>
      <c r="IEV45" s="201"/>
      <c r="IEW45" s="200">
        <v>38</v>
      </c>
      <c r="IEX45" s="200"/>
      <c r="IEY45" s="200"/>
      <c r="IEZ45" s="201"/>
      <c r="IFA45" s="200">
        <v>38</v>
      </c>
      <c r="IFB45" s="200"/>
      <c r="IFC45" s="200"/>
      <c r="IFD45" s="201"/>
      <c r="IFE45" s="200">
        <v>38</v>
      </c>
      <c r="IFF45" s="200"/>
      <c r="IFG45" s="200"/>
      <c r="IFH45" s="201"/>
      <c r="IFI45" s="200">
        <v>38</v>
      </c>
      <c r="IFJ45" s="200"/>
      <c r="IFK45" s="200"/>
      <c r="IFL45" s="201"/>
      <c r="IFM45" s="200">
        <v>38</v>
      </c>
      <c r="IFN45" s="200"/>
      <c r="IFO45" s="200"/>
      <c r="IFP45" s="201"/>
      <c r="IFQ45" s="200">
        <v>38</v>
      </c>
      <c r="IFR45" s="200"/>
      <c r="IFS45" s="200"/>
      <c r="IFT45" s="201"/>
      <c r="IFU45" s="200">
        <v>38</v>
      </c>
      <c r="IFV45" s="200"/>
      <c r="IFW45" s="200"/>
      <c r="IFX45" s="201"/>
      <c r="IFY45" s="200">
        <v>38</v>
      </c>
      <c r="IFZ45" s="200"/>
      <c r="IGA45" s="200"/>
      <c r="IGB45" s="201"/>
      <c r="IGC45" s="200">
        <v>38</v>
      </c>
      <c r="IGD45" s="200"/>
      <c r="IGE45" s="200"/>
      <c r="IGF45" s="201"/>
      <c r="IGG45" s="200">
        <v>38</v>
      </c>
      <c r="IGH45" s="200"/>
      <c r="IGI45" s="200"/>
      <c r="IGJ45" s="201"/>
      <c r="IGK45" s="200">
        <v>38</v>
      </c>
      <c r="IGL45" s="200"/>
      <c r="IGM45" s="200"/>
      <c r="IGN45" s="201"/>
      <c r="IGO45" s="200">
        <v>38</v>
      </c>
      <c r="IGP45" s="200"/>
      <c r="IGQ45" s="200"/>
      <c r="IGR45" s="201"/>
      <c r="IGS45" s="200">
        <v>38</v>
      </c>
      <c r="IGT45" s="200"/>
      <c r="IGU45" s="200"/>
      <c r="IGV45" s="201"/>
      <c r="IGW45" s="200">
        <v>38</v>
      </c>
      <c r="IGX45" s="200"/>
      <c r="IGY45" s="200"/>
      <c r="IGZ45" s="201"/>
      <c r="IHA45" s="200">
        <v>38</v>
      </c>
      <c r="IHB45" s="200"/>
      <c r="IHC45" s="200"/>
      <c r="IHD45" s="201"/>
      <c r="IHE45" s="200">
        <v>38</v>
      </c>
      <c r="IHF45" s="200"/>
      <c r="IHG45" s="200"/>
      <c r="IHH45" s="201"/>
      <c r="IHI45" s="200">
        <v>38</v>
      </c>
      <c r="IHJ45" s="200"/>
      <c r="IHK45" s="200"/>
      <c r="IHL45" s="201"/>
      <c r="IHM45" s="200">
        <v>38</v>
      </c>
      <c r="IHN45" s="200"/>
      <c r="IHO45" s="200"/>
      <c r="IHP45" s="201"/>
      <c r="IHQ45" s="200">
        <v>38</v>
      </c>
      <c r="IHR45" s="200"/>
      <c r="IHS45" s="200"/>
      <c r="IHT45" s="201"/>
      <c r="IHU45" s="200">
        <v>38</v>
      </c>
      <c r="IHV45" s="200"/>
      <c r="IHW45" s="200"/>
      <c r="IHX45" s="201"/>
      <c r="IHY45" s="200">
        <v>38</v>
      </c>
      <c r="IHZ45" s="200"/>
      <c r="IIA45" s="200"/>
      <c r="IIB45" s="201"/>
      <c r="IIC45" s="200">
        <v>38</v>
      </c>
      <c r="IID45" s="200"/>
      <c r="IIE45" s="200"/>
      <c r="IIF45" s="201"/>
      <c r="IIG45" s="200">
        <v>38</v>
      </c>
      <c r="IIH45" s="200"/>
      <c r="III45" s="200"/>
      <c r="IIJ45" s="201"/>
      <c r="IIK45" s="200">
        <v>38</v>
      </c>
      <c r="IIL45" s="200"/>
      <c r="IIM45" s="200"/>
      <c r="IIN45" s="201"/>
      <c r="IIO45" s="200">
        <v>38</v>
      </c>
      <c r="IIP45" s="200"/>
      <c r="IIQ45" s="200"/>
      <c r="IIR45" s="201"/>
      <c r="IIS45" s="200">
        <v>38</v>
      </c>
      <c r="IIT45" s="200"/>
      <c r="IIU45" s="200"/>
      <c r="IIV45" s="201"/>
      <c r="IIW45" s="200">
        <v>38</v>
      </c>
      <c r="IIX45" s="200"/>
      <c r="IIY45" s="200"/>
      <c r="IIZ45" s="201"/>
      <c r="IJA45" s="200">
        <v>38</v>
      </c>
      <c r="IJB45" s="200"/>
      <c r="IJC45" s="200"/>
      <c r="IJD45" s="201"/>
      <c r="IJE45" s="200">
        <v>38</v>
      </c>
      <c r="IJF45" s="200"/>
      <c r="IJG45" s="200"/>
      <c r="IJH45" s="201"/>
      <c r="IJI45" s="200">
        <v>38</v>
      </c>
      <c r="IJJ45" s="200"/>
      <c r="IJK45" s="200"/>
      <c r="IJL45" s="201"/>
      <c r="IJM45" s="200">
        <v>38</v>
      </c>
      <c r="IJN45" s="200"/>
      <c r="IJO45" s="200"/>
      <c r="IJP45" s="201"/>
      <c r="IJQ45" s="200">
        <v>38</v>
      </c>
      <c r="IJR45" s="200"/>
      <c r="IJS45" s="200"/>
      <c r="IJT45" s="201"/>
      <c r="IJU45" s="200">
        <v>38</v>
      </c>
      <c r="IJV45" s="200"/>
      <c r="IJW45" s="200"/>
      <c r="IJX45" s="201"/>
      <c r="IJY45" s="200">
        <v>38</v>
      </c>
      <c r="IJZ45" s="200"/>
      <c r="IKA45" s="200"/>
      <c r="IKB45" s="201"/>
      <c r="IKC45" s="200">
        <v>38</v>
      </c>
      <c r="IKD45" s="200"/>
      <c r="IKE45" s="200"/>
      <c r="IKF45" s="201"/>
      <c r="IKG45" s="200">
        <v>38</v>
      </c>
      <c r="IKH45" s="200"/>
      <c r="IKI45" s="200"/>
      <c r="IKJ45" s="201"/>
      <c r="IKK45" s="200">
        <v>38</v>
      </c>
      <c r="IKL45" s="200"/>
      <c r="IKM45" s="200"/>
      <c r="IKN45" s="201"/>
      <c r="IKO45" s="200">
        <v>38</v>
      </c>
      <c r="IKP45" s="200"/>
      <c r="IKQ45" s="200"/>
      <c r="IKR45" s="201"/>
      <c r="IKS45" s="200">
        <v>38</v>
      </c>
      <c r="IKT45" s="200"/>
      <c r="IKU45" s="200"/>
      <c r="IKV45" s="201"/>
      <c r="IKW45" s="200">
        <v>38</v>
      </c>
      <c r="IKX45" s="200"/>
      <c r="IKY45" s="200"/>
      <c r="IKZ45" s="201"/>
      <c r="ILA45" s="200">
        <v>38</v>
      </c>
      <c r="ILB45" s="200"/>
      <c r="ILC45" s="200"/>
      <c r="ILD45" s="201"/>
      <c r="ILE45" s="200">
        <v>38</v>
      </c>
      <c r="ILF45" s="200"/>
      <c r="ILG45" s="200"/>
      <c r="ILH45" s="201"/>
      <c r="ILI45" s="200">
        <v>38</v>
      </c>
      <c r="ILJ45" s="200"/>
      <c r="ILK45" s="200"/>
      <c r="ILL45" s="201"/>
      <c r="ILM45" s="200">
        <v>38</v>
      </c>
      <c r="ILN45" s="200"/>
      <c r="ILO45" s="200"/>
      <c r="ILP45" s="201"/>
      <c r="ILQ45" s="200">
        <v>38</v>
      </c>
      <c r="ILR45" s="200"/>
      <c r="ILS45" s="200"/>
      <c r="ILT45" s="201"/>
      <c r="ILU45" s="200">
        <v>38</v>
      </c>
      <c r="ILV45" s="200"/>
      <c r="ILW45" s="200"/>
      <c r="ILX45" s="201"/>
      <c r="ILY45" s="200">
        <v>38</v>
      </c>
      <c r="ILZ45" s="200"/>
      <c r="IMA45" s="200"/>
      <c r="IMB45" s="201"/>
      <c r="IMC45" s="200">
        <v>38</v>
      </c>
      <c r="IMD45" s="200"/>
      <c r="IME45" s="200"/>
      <c r="IMF45" s="201"/>
      <c r="IMG45" s="200">
        <v>38</v>
      </c>
      <c r="IMH45" s="200"/>
      <c r="IMI45" s="200"/>
      <c r="IMJ45" s="201"/>
      <c r="IMK45" s="200">
        <v>38</v>
      </c>
      <c r="IML45" s="200"/>
      <c r="IMM45" s="200"/>
      <c r="IMN45" s="201"/>
      <c r="IMO45" s="200">
        <v>38</v>
      </c>
      <c r="IMP45" s="200"/>
      <c r="IMQ45" s="200"/>
      <c r="IMR45" s="201"/>
      <c r="IMS45" s="200">
        <v>38</v>
      </c>
      <c r="IMT45" s="200"/>
      <c r="IMU45" s="200"/>
      <c r="IMV45" s="201"/>
      <c r="IMW45" s="200">
        <v>38</v>
      </c>
      <c r="IMX45" s="200"/>
      <c r="IMY45" s="200"/>
      <c r="IMZ45" s="201"/>
      <c r="INA45" s="200">
        <v>38</v>
      </c>
      <c r="INB45" s="200"/>
      <c r="INC45" s="200"/>
      <c r="IND45" s="201"/>
      <c r="INE45" s="200">
        <v>38</v>
      </c>
      <c r="INF45" s="200"/>
      <c r="ING45" s="200"/>
      <c r="INH45" s="201"/>
      <c r="INI45" s="200">
        <v>38</v>
      </c>
      <c r="INJ45" s="200"/>
      <c r="INK45" s="200"/>
      <c r="INL45" s="201"/>
      <c r="INM45" s="200">
        <v>38</v>
      </c>
      <c r="INN45" s="200"/>
      <c r="INO45" s="200"/>
      <c r="INP45" s="201"/>
      <c r="INQ45" s="200">
        <v>38</v>
      </c>
      <c r="INR45" s="200"/>
      <c r="INS45" s="200"/>
      <c r="INT45" s="201"/>
      <c r="INU45" s="200">
        <v>38</v>
      </c>
      <c r="INV45" s="200"/>
      <c r="INW45" s="200"/>
      <c r="INX45" s="201"/>
      <c r="INY45" s="200">
        <v>38</v>
      </c>
      <c r="INZ45" s="200"/>
      <c r="IOA45" s="200"/>
      <c r="IOB45" s="201"/>
      <c r="IOC45" s="200">
        <v>38</v>
      </c>
      <c r="IOD45" s="200"/>
      <c r="IOE45" s="200"/>
      <c r="IOF45" s="201"/>
      <c r="IOG45" s="200">
        <v>38</v>
      </c>
      <c r="IOH45" s="200"/>
      <c r="IOI45" s="200"/>
      <c r="IOJ45" s="201"/>
      <c r="IOK45" s="200">
        <v>38</v>
      </c>
      <c r="IOL45" s="200"/>
      <c r="IOM45" s="200"/>
      <c r="ION45" s="201"/>
      <c r="IOO45" s="200">
        <v>38</v>
      </c>
      <c r="IOP45" s="200"/>
      <c r="IOQ45" s="200"/>
      <c r="IOR45" s="201"/>
      <c r="IOS45" s="200">
        <v>38</v>
      </c>
      <c r="IOT45" s="200"/>
      <c r="IOU45" s="200"/>
      <c r="IOV45" s="201"/>
      <c r="IOW45" s="200">
        <v>38</v>
      </c>
      <c r="IOX45" s="200"/>
      <c r="IOY45" s="200"/>
      <c r="IOZ45" s="201"/>
      <c r="IPA45" s="200">
        <v>38</v>
      </c>
      <c r="IPB45" s="200"/>
      <c r="IPC45" s="200"/>
      <c r="IPD45" s="201"/>
      <c r="IPE45" s="200">
        <v>38</v>
      </c>
      <c r="IPF45" s="200"/>
      <c r="IPG45" s="200"/>
      <c r="IPH45" s="201"/>
      <c r="IPI45" s="200">
        <v>38</v>
      </c>
      <c r="IPJ45" s="200"/>
      <c r="IPK45" s="200"/>
      <c r="IPL45" s="201"/>
      <c r="IPM45" s="200">
        <v>38</v>
      </c>
      <c r="IPN45" s="200"/>
      <c r="IPO45" s="200"/>
      <c r="IPP45" s="201"/>
      <c r="IPQ45" s="200">
        <v>38</v>
      </c>
      <c r="IPR45" s="200"/>
      <c r="IPS45" s="200"/>
      <c r="IPT45" s="201"/>
      <c r="IPU45" s="200">
        <v>38</v>
      </c>
      <c r="IPV45" s="200"/>
      <c r="IPW45" s="200"/>
      <c r="IPX45" s="201"/>
      <c r="IPY45" s="200">
        <v>38</v>
      </c>
      <c r="IPZ45" s="200"/>
      <c r="IQA45" s="200"/>
      <c r="IQB45" s="201"/>
      <c r="IQC45" s="200">
        <v>38</v>
      </c>
      <c r="IQD45" s="200"/>
      <c r="IQE45" s="200"/>
      <c r="IQF45" s="201"/>
      <c r="IQG45" s="200">
        <v>38</v>
      </c>
      <c r="IQH45" s="200"/>
      <c r="IQI45" s="200"/>
      <c r="IQJ45" s="201"/>
      <c r="IQK45" s="200">
        <v>38</v>
      </c>
      <c r="IQL45" s="200"/>
      <c r="IQM45" s="200"/>
      <c r="IQN45" s="201"/>
      <c r="IQO45" s="200">
        <v>38</v>
      </c>
      <c r="IQP45" s="200"/>
      <c r="IQQ45" s="200"/>
      <c r="IQR45" s="201"/>
      <c r="IQS45" s="200">
        <v>38</v>
      </c>
      <c r="IQT45" s="200"/>
      <c r="IQU45" s="200"/>
      <c r="IQV45" s="201"/>
      <c r="IQW45" s="200">
        <v>38</v>
      </c>
      <c r="IQX45" s="200"/>
      <c r="IQY45" s="200"/>
      <c r="IQZ45" s="201"/>
      <c r="IRA45" s="200">
        <v>38</v>
      </c>
      <c r="IRB45" s="200"/>
      <c r="IRC45" s="200"/>
      <c r="IRD45" s="201"/>
      <c r="IRE45" s="200">
        <v>38</v>
      </c>
      <c r="IRF45" s="200"/>
      <c r="IRG45" s="200"/>
      <c r="IRH45" s="201"/>
      <c r="IRI45" s="200">
        <v>38</v>
      </c>
      <c r="IRJ45" s="200"/>
      <c r="IRK45" s="200"/>
      <c r="IRL45" s="201"/>
      <c r="IRM45" s="200">
        <v>38</v>
      </c>
      <c r="IRN45" s="200"/>
      <c r="IRO45" s="200"/>
      <c r="IRP45" s="201"/>
      <c r="IRQ45" s="200">
        <v>38</v>
      </c>
      <c r="IRR45" s="200"/>
      <c r="IRS45" s="200"/>
      <c r="IRT45" s="201"/>
      <c r="IRU45" s="200">
        <v>38</v>
      </c>
      <c r="IRV45" s="200"/>
      <c r="IRW45" s="200"/>
      <c r="IRX45" s="201"/>
      <c r="IRY45" s="200">
        <v>38</v>
      </c>
      <c r="IRZ45" s="200"/>
      <c r="ISA45" s="200"/>
      <c r="ISB45" s="201"/>
      <c r="ISC45" s="200">
        <v>38</v>
      </c>
      <c r="ISD45" s="200"/>
      <c r="ISE45" s="200"/>
      <c r="ISF45" s="201"/>
      <c r="ISG45" s="200">
        <v>38</v>
      </c>
      <c r="ISH45" s="200"/>
      <c r="ISI45" s="200"/>
      <c r="ISJ45" s="201"/>
      <c r="ISK45" s="200">
        <v>38</v>
      </c>
      <c r="ISL45" s="200"/>
      <c r="ISM45" s="200"/>
      <c r="ISN45" s="201"/>
      <c r="ISO45" s="200">
        <v>38</v>
      </c>
      <c r="ISP45" s="200"/>
      <c r="ISQ45" s="200"/>
      <c r="ISR45" s="201"/>
      <c r="ISS45" s="200">
        <v>38</v>
      </c>
      <c r="IST45" s="200"/>
      <c r="ISU45" s="200"/>
      <c r="ISV45" s="201"/>
      <c r="ISW45" s="200">
        <v>38</v>
      </c>
      <c r="ISX45" s="200"/>
      <c r="ISY45" s="200"/>
      <c r="ISZ45" s="201"/>
      <c r="ITA45" s="200">
        <v>38</v>
      </c>
      <c r="ITB45" s="200"/>
      <c r="ITC45" s="200"/>
      <c r="ITD45" s="201"/>
      <c r="ITE45" s="200">
        <v>38</v>
      </c>
      <c r="ITF45" s="200"/>
      <c r="ITG45" s="200"/>
      <c r="ITH45" s="201"/>
      <c r="ITI45" s="200">
        <v>38</v>
      </c>
      <c r="ITJ45" s="200"/>
      <c r="ITK45" s="200"/>
      <c r="ITL45" s="201"/>
      <c r="ITM45" s="200">
        <v>38</v>
      </c>
      <c r="ITN45" s="200"/>
      <c r="ITO45" s="200"/>
      <c r="ITP45" s="201"/>
      <c r="ITQ45" s="200">
        <v>38</v>
      </c>
      <c r="ITR45" s="200"/>
      <c r="ITS45" s="200"/>
      <c r="ITT45" s="201"/>
      <c r="ITU45" s="200">
        <v>38</v>
      </c>
      <c r="ITV45" s="200"/>
      <c r="ITW45" s="200"/>
      <c r="ITX45" s="201"/>
      <c r="ITY45" s="200">
        <v>38</v>
      </c>
      <c r="ITZ45" s="200"/>
      <c r="IUA45" s="200"/>
      <c r="IUB45" s="201"/>
      <c r="IUC45" s="200">
        <v>38</v>
      </c>
      <c r="IUD45" s="200"/>
      <c r="IUE45" s="200"/>
      <c r="IUF45" s="201"/>
      <c r="IUG45" s="200">
        <v>38</v>
      </c>
      <c r="IUH45" s="200"/>
      <c r="IUI45" s="200"/>
      <c r="IUJ45" s="201"/>
      <c r="IUK45" s="200">
        <v>38</v>
      </c>
      <c r="IUL45" s="200"/>
      <c r="IUM45" s="200"/>
      <c r="IUN45" s="201"/>
      <c r="IUO45" s="200">
        <v>38</v>
      </c>
      <c r="IUP45" s="200"/>
      <c r="IUQ45" s="200"/>
      <c r="IUR45" s="201"/>
      <c r="IUS45" s="200">
        <v>38</v>
      </c>
      <c r="IUT45" s="200"/>
      <c r="IUU45" s="200"/>
      <c r="IUV45" s="201"/>
      <c r="IUW45" s="200">
        <v>38</v>
      </c>
      <c r="IUX45" s="200"/>
      <c r="IUY45" s="200"/>
      <c r="IUZ45" s="201"/>
      <c r="IVA45" s="200">
        <v>38</v>
      </c>
      <c r="IVB45" s="200"/>
      <c r="IVC45" s="200"/>
      <c r="IVD45" s="201"/>
      <c r="IVE45" s="200">
        <v>38</v>
      </c>
      <c r="IVF45" s="200"/>
      <c r="IVG45" s="200"/>
      <c r="IVH45" s="201"/>
      <c r="IVI45" s="200">
        <v>38</v>
      </c>
      <c r="IVJ45" s="200"/>
      <c r="IVK45" s="200"/>
      <c r="IVL45" s="201"/>
      <c r="IVM45" s="200">
        <v>38</v>
      </c>
      <c r="IVN45" s="200"/>
      <c r="IVO45" s="200"/>
      <c r="IVP45" s="201"/>
      <c r="IVQ45" s="200">
        <v>38</v>
      </c>
      <c r="IVR45" s="200"/>
      <c r="IVS45" s="200"/>
      <c r="IVT45" s="201"/>
      <c r="IVU45" s="200">
        <v>38</v>
      </c>
      <c r="IVV45" s="200"/>
      <c r="IVW45" s="200"/>
      <c r="IVX45" s="201"/>
      <c r="IVY45" s="200">
        <v>38</v>
      </c>
      <c r="IVZ45" s="200"/>
      <c r="IWA45" s="200"/>
      <c r="IWB45" s="201"/>
      <c r="IWC45" s="200">
        <v>38</v>
      </c>
      <c r="IWD45" s="200"/>
      <c r="IWE45" s="200"/>
      <c r="IWF45" s="201"/>
      <c r="IWG45" s="200">
        <v>38</v>
      </c>
      <c r="IWH45" s="200"/>
      <c r="IWI45" s="200"/>
      <c r="IWJ45" s="201"/>
      <c r="IWK45" s="200">
        <v>38</v>
      </c>
      <c r="IWL45" s="200"/>
      <c r="IWM45" s="200"/>
      <c r="IWN45" s="201"/>
      <c r="IWO45" s="200">
        <v>38</v>
      </c>
      <c r="IWP45" s="200"/>
      <c r="IWQ45" s="200"/>
      <c r="IWR45" s="201"/>
      <c r="IWS45" s="200">
        <v>38</v>
      </c>
      <c r="IWT45" s="200"/>
      <c r="IWU45" s="200"/>
      <c r="IWV45" s="201"/>
      <c r="IWW45" s="200">
        <v>38</v>
      </c>
      <c r="IWX45" s="200"/>
      <c r="IWY45" s="200"/>
      <c r="IWZ45" s="201"/>
      <c r="IXA45" s="200">
        <v>38</v>
      </c>
      <c r="IXB45" s="200"/>
      <c r="IXC45" s="200"/>
      <c r="IXD45" s="201"/>
      <c r="IXE45" s="200">
        <v>38</v>
      </c>
      <c r="IXF45" s="200"/>
      <c r="IXG45" s="200"/>
      <c r="IXH45" s="201"/>
      <c r="IXI45" s="200">
        <v>38</v>
      </c>
      <c r="IXJ45" s="200"/>
      <c r="IXK45" s="200"/>
      <c r="IXL45" s="201"/>
      <c r="IXM45" s="200">
        <v>38</v>
      </c>
      <c r="IXN45" s="200"/>
      <c r="IXO45" s="200"/>
      <c r="IXP45" s="201"/>
      <c r="IXQ45" s="200">
        <v>38</v>
      </c>
      <c r="IXR45" s="200"/>
      <c r="IXS45" s="200"/>
      <c r="IXT45" s="201"/>
      <c r="IXU45" s="200">
        <v>38</v>
      </c>
      <c r="IXV45" s="200"/>
      <c r="IXW45" s="200"/>
      <c r="IXX45" s="201"/>
      <c r="IXY45" s="200">
        <v>38</v>
      </c>
      <c r="IXZ45" s="200"/>
      <c r="IYA45" s="200"/>
      <c r="IYB45" s="201"/>
      <c r="IYC45" s="200">
        <v>38</v>
      </c>
      <c r="IYD45" s="200"/>
      <c r="IYE45" s="200"/>
      <c r="IYF45" s="201"/>
      <c r="IYG45" s="200">
        <v>38</v>
      </c>
      <c r="IYH45" s="200"/>
      <c r="IYI45" s="200"/>
      <c r="IYJ45" s="201"/>
      <c r="IYK45" s="200">
        <v>38</v>
      </c>
      <c r="IYL45" s="200"/>
      <c r="IYM45" s="200"/>
      <c r="IYN45" s="201"/>
      <c r="IYO45" s="200">
        <v>38</v>
      </c>
      <c r="IYP45" s="200"/>
      <c r="IYQ45" s="200"/>
      <c r="IYR45" s="201"/>
      <c r="IYS45" s="200">
        <v>38</v>
      </c>
      <c r="IYT45" s="200"/>
      <c r="IYU45" s="200"/>
      <c r="IYV45" s="201"/>
      <c r="IYW45" s="200">
        <v>38</v>
      </c>
      <c r="IYX45" s="200"/>
      <c r="IYY45" s="200"/>
      <c r="IYZ45" s="201"/>
      <c r="IZA45" s="200">
        <v>38</v>
      </c>
      <c r="IZB45" s="200"/>
      <c r="IZC45" s="200"/>
      <c r="IZD45" s="201"/>
      <c r="IZE45" s="200">
        <v>38</v>
      </c>
      <c r="IZF45" s="200"/>
      <c r="IZG45" s="200"/>
      <c r="IZH45" s="201"/>
      <c r="IZI45" s="200">
        <v>38</v>
      </c>
      <c r="IZJ45" s="200"/>
      <c r="IZK45" s="200"/>
      <c r="IZL45" s="201"/>
      <c r="IZM45" s="200">
        <v>38</v>
      </c>
      <c r="IZN45" s="200"/>
      <c r="IZO45" s="200"/>
      <c r="IZP45" s="201"/>
      <c r="IZQ45" s="200">
        <v>38</v>
      </c>
      <c r="IZR45" s="200"/>
      <c r="IZS45" s="200"/>
      <c r="IZT45" s="201"/>
      <c r="IZU45" s="200">
        <v>38</v>
      </c>
      <c r="IZV45" s="200"/>
      <c r="IZW45" s="200"/>
      <c r="IZX45" s="201"/>
      <c r="IZY45" s="200">
        <v>38</v>
      </c>
      <c r="IZZ45" s="200"/>
      <c r="JAA45" s="200"/>
      <c r="JAB45" s="201"/>
      <c r="JAC45" s="200">
        <v>38</v>
      </c>
      <c r="JAD45" s="200"/>
      <c r="JAE45" s="200"/>
      <c r="JAF45" s="201"/>
      <c r="JAG45" s="200">
        <v>38</v>
      </c>
      <c r="JAH45" s="200"/>
      <c r="JAI45" s="200"/>
      <c r="JAJ45" s="201"/>
      <c r="JAK45" s="200">
        <v>38</v>
      </c>
      <c r="JAL45" s="200"/>
      <c r="JAM45" s="200"/>
      <c r="JAN45" s="201"/>
      <c r="JAO45" s="200">
        <v>38</v>
      </c>
      <c r="JAP45" s="200"/>
      <c r="JAQ45" s="200"/>
      <c r="JAR45" s="201"/>
      <c r="JAS45" s="200">
        <v>38</v>
      </c>
      <c r="JAT45" s="200"/>
      <c r="JAU45" s="200"/>
      <c r="JAV45" s="201"/>
      <c r="JAW45" s="200">
        <v>38</v>
      </c>
      <c r="JAX45" s="200"/>
      <c r="JAY45" s="200"/>
      <c r="JAZ45" s="201"/>
      <c r="JBA45" s="200">
        <v>38</v>
      </c>
      <c r="JBB45" s="200"/>
      <c r="JBC45" s="200"/>
      <c r="JBD45" s="201"/>
      <c r="JBE45" s="200">
        <v>38</v>
      </c>
      <c r="JBF45" s="200"/>
      <c r="JBG45" s="200"/>
      <c r="JBH45" s="201"/>
      <c r="JBI45" s="200">
        <v>38</v>
      </c>
      <c r="JBJ45" s="200"/>
      <c r="JBK45" s="200"/>
      <c r="JBL45" s="201"/>
      <c r="JBM45" s="200">
        <v>38</v>
      </c>
      <c r="JBN45" s="200"/>
      <c r="JBO45" s="200"/>
      <c r="JBP45" s="201"/>
      <c r="JBQ45" s="200">
        <v>38</v>
      </c>
      <c r="JBR45" s="200"/>
      <c r="JBS45" s="200"/>
      <c r="JBT45" s="201"/>
      <c r="JBU45" s="200">
        <v>38</v>
      </c>
      <c r="JBV45" s="200"/>
      <c r="JBW45" s="200"/>
      <c r="JBX45" s="201"/>
      <c r="JBY45" s="200">
        <v>38</v>
      </c>
      <c r="JBZ45" s="200"/>
      <c r="JCA45" s="200"/>
      <c r="JCB45" s="201"/>
      <c r="JCC45" s="200">
        <v>38</v>
      </c>
      <c r="JCD45" s="200"/>
      <c r="JCE45" s="200"/>
      <c r="JCF45" s="201"/>
      <c r="JCG45" s="200">
        <v>38</v>
      </c>
      <c r="JCH45" s="200"/>
      <c r="JCI45" s="200"/>
      <c r="JCJ45" s="201"/>
      <c r="JCK45" s="200">
        <v>38</v>
      </c>
      <c r="JCL45" s="200"/>
      <c r="JCM45" s="200"/>
      <c r="JCN45" s="201"/>
      <c r="JCO45" s="200">
        <v>38</v>
      </c>
      <c r="JCP45" s="200"/>
      <c r="JCQ45" s="200"/>
      <c r="JCR45" s="201"/>
      <c r="JCS45" s="200">
        <v>38</v>
      </c>
      <c r="JCT45" s="200"/>
      <c r="JCU45" s="200"/>
      <c r="JCV45" s="201"/>
      <c r="JCW45" s="200">
        <v>38</v>
      </c>
      <c r="JCX45" s="200"/>
      <c r="JCY45" s="200"/>
      <c r="JCZ45" s="201"/>
      <c r="JDA45" s="200">
        <v>38</v>
      </c>
      <c r="JDB45" s="200"/>
      <c r="JDC45" s="200"/>
      <c r="JDD45" s="201"/>
      <c r="JDE45" s="200">
        <v>38</v>
      </c>
      <c r="JDF45" s="200"/>
      <c r="JDG45" s="200"/>
      <c r="JDH45" s="201"/>
      <c r="JDI45" s="200">
        <v>38</v>
      </c>
      <c r="JDJ45" s="200"/>
      <c r="JDK45" s="200"/>
      <c r="JDL45" s="201"/>
      <c r="JDM45" s="200">
        <v>38</v>
      </c>
      <c r="JDN45" s="200"/>
      <c r="JDO45" s="200"/>
      <c r="JDP45" s="201"/>
      <c r="JDQ45" s="200">
        <v>38</v>
      </c>
      <c r="JDR45" s="200"/>
      <c r="JDS45" s="200"/>
      <c r="JDT45" s="201"/>
      <c r="JDU45" s="200">
        <v>38</v>
      </c>
      <c r="JDV45" s="200"/>
      <c r="JDW45" s="200"/>
      <c r="JDX45" s="201"/>
      <c r="JDY45" s="200">
        <v>38</v>
      </c>
      <c r="JDZ45" s="200"/>
      <c r="JEA45" s="200"/>
      <c r="JEB45" s="201"/>
      <c r="JEC45" s="200">
        <v>38</v>
      </c>
      <c r="JED45" s="200"/>
      <c r="JEE45" s="200"/>
      <c r="JEF45" s="201"/>
      <c r="JEG45" s="200">
        <v>38</v>
      </c>
      <c r="JEH45" s="200"/>
      <c r="JEI45" s="200"/>
      <c r="JEJ45" s="201"/>
      <c r="JEK45" s="200">
        <v>38</v>
      </c>
      <c r="JEL45" s="200"/>
      <c r="JEM45" s="200"/>
      <c r="JEN45" s="201"/>
      <c r="JEO45" s="200">
        <v>38</v>
      </c>
      <c r="JEP45" s="200"/>
      <c r="JEQ45" s="200"/>
      <c r="JER45" s="201"/>
      <c r="JES45" s="200">
        <v>38</v>
      </c>
      <c r="JET45" s="200"/>
      <c r="JEU45" s="200"/>
      <c r="JEV45" s="201"/>
      <c r="JEW45" s="200">
        <v>38</v>
      </c>
      <c r="JEX45" s="200"/>
      <c r="JEY45" s="200"/>
      <c r="JEZ45" s="201"/>
      <c r="JFA45" s="200">
        <v>38</v>
      </c>
      <c r="JFB45" s="200"/>
      <c r="JFC45" s="200"/>
      <c r="JFD45" s="201"/>
      <c r="JFE45" s="200">
        <v>38</v>
      </c>
      <c r="JFF45" s="200"/>
      <c r="JFG45" s="200"/>
      <c r="JFH45" s="201"/>
      <c r="JFI45" s="200">
        <v>38</v>
      </c>
      <c r="JFJ45" s="200"/>
      <c r="JFK45" s="200"/>
      <c r="JFL45" s="201"/>
      <c r="JFM45" s="200">
        <v>38</v>
      </c>
      <c r="JFN45" s="200"/>
      <c r="JFO45" s="200"/>
      <c r="JFP45" s="201"/>
      <c r="JFQ45" s="200">
        <v>38</v>
      </c>
      <c r="JFR45" s="200"/>
      <c r="JFS45" s="200"/>
      <c r="JFT45" s="201"/>
      <c r="JFU45" s="200">
        <v>38</v>
      </c>
      <c r="JFV45" s="200"/>
      <c r="JFW45" s="200"/>
      <c r="JFX45" s="201"/>
      <c r="JFY45" s="200">
        <v>38</v>
      </c>
      <c r="JFZ45" s="200"/>
      <c r="JGA45" s="200"/>
      <c r="JGB45" s="201"/>
      <c r="JGC45" s="200">
        <v>38</v>
      </c>
      <c r="JGD45" s="200"/>
      <c r="JGE45" s="200"/>
      <c r="JGF45" s="201"/>
      <c r="JGG45" s="200">
        <v>38</v>
      </c>
      <c r="JGH45" s="200"/>
      <c r="JGI45" s="200"/>
      <c r="JGJ45" s="201"/>
      <c r="JGK45" s="200">
        <v>38</v>
      </c>
      <c r="JGL45" s="200"/>
      <c r="JGM45" s="200"/>
      <c r="JGN45" s="201"/>
      <c r="JGO45" s="200">
        <v>38</v>
      </c>
      <c r="JGP45" s="200"/>
      <c r="JGQ45" s="200"/>
      <c r="JGR45" s="201"/>
      <c r="JGS45" s="200">
        <v>38</v>
      </c>
      <c r="JGT45" s="200"/>
      <c r="JGU45" s="200"/>
      <c r="JGV45" s="201"/>
      <c r="JGW45" s="200">
        <v>38</v>
      </c>
      <c r="JGX45" s="200"/>
      <c r="JGY45" s="200"/>
      <c r="JGZ45" s="201"/>
      <c r="JHA45" s="200">
        <v>38</v>
      </c>
      <c r="JHB45" s="200"/>
      <c r="JHC45" s="200"/>
      <c r="JHD45" s="201"/>
      <c r="JHE45" s="200">
        <v>38</v>
      </c>
      <c r="JHF45" s="200"/>
      <c r="JHG45" s="200"/>
      <c r="JHH45" s="201"/>
      <c r="JHI45" s="200">
        <v>38</v>
      </c>
      <c r="JHJ45" s="200"/>
      <c r="JHK45" s="200"/>
      <c r="JHL45" s="201"/>
      <c r="JHM45" s="200">
        <v>38</v>
      </c>
      <c r="JHN45" s="200"/>
      <c r="JHO45" s="200"/>
      <c r="JHP45" s="201"/>
      <c r="JHQ45" s="200">
        <v>38</v>
      </c>
      <c r="JHR45" s="200"/>
      <c r="JHS45" s="200"/>
      <c r="JHT45" s="201"/>
      <c r="JHU45" s="200">
        <v>38</v>
      </c>
      <c r="JHV45" s="200"/>
      <c r="JHW45" s="200"/>
      <c r="JHX45" s="201"/>
      <c r="JHY45" s="200">
        <v>38</v>
      </c>
      <c r="JHZ45" s="200"/>
      <c r="JIA45" s="200"/>
      <c r="JIB45" s="201"/>
      <c r="JIC45" s="200">
        <v>38</v>
      </c>
      <c r="JID45" s="200"/>
      <c r="JIE45" s="200"/>
      <c r="JIF45" s="201"/>
      <c r="JIG45" s="200">
        <v>38</v>
      </c>
      <c r="JIH45" s="200"/>
      <c r="JII45" s="200"/>
      <c r="JIJ45" s="201"/>
      <c r="JIK45" s="200">
        <v>38</v>
      </c>
      <c r="JIL45" s="200"/>
      <c r="JIM45" s="200"/>
      <c r="JIN45" s="201"/>
      <c r="JIO45" s="200">
        <v>38</v>
      </c>
      <c r="JIP45" s="200"/>
      <c r="JIQ45" s="200"/>
      <c r="JIR45" s="201"/>
      <c r="JIS45" s="200">
        <v>38</v>
      </c>
      <c r="JIT45" s="200"/>
      <c r="JIU45" s="200"/>
      <c r="JIV45" s="201"/>
      <c r="JIW45" s="200">
        <v>38</v>
      </c>
      <c r="JIX45" s="200"/>
      <c r="JIY45" s="200"/>
      <c r="JIZ45" s="201"/>
      <c r="JJA45" s="200">
        <v>38</v>
      </c>
      <c r="JJB45" s="200"/>
      <c r="JJC45" s="200"/>
      <c r="JJD45" s="201"/>
      <c r="JJE45" s="200">
        <v>38</v>
      </c>
      <c r="JJF45" s="200"/>
      <c r="JJG45" s="200"/>
      <c r="JJH45" s="201"/>
      <c r="JJI45" s="200">
        <v>38</v>
      </c>
      <c r="JJJ45" s="200"/>
      <c r="JJK45" s="200"/>
      <c r="JJL45" s="201"/>
      <c r="JJM45" s="200">
        <v>38</v>
      </c>
      <c r="JJN45" s="200"/>
      <c r="JJO45" s="200"/>
      <c r="JJP45" s="201"/>
      <c r="JJQ45" s="200">
        <v>38</v>
      </c>
      <c r="JJR45" s="200"/>
      <c r="JJS45" s="200"/>
      <c r="JJT45" s="201"/>
      <c r="JJU45" s="200">
        <v>38</v>
      </c>
      <c r="JJV45" s="200"/>
      <c r="JJW45" s="200"/>
      <c r="JJX45" s="201"/>
      <c r="JJY45" s="200">
        <v>38</v>
      </c>
      <c r="JJZ45" s="200"/>
      <c r="JKA45" s="200"/>
      <c r="JKB45" s="201"/>
      <c r="JKC45" s="200">
        <v>38</v>
      </c>
      <c r="JKD45" s="200"/>
      <c r="JKE45" s="200"/>
      <c r="JKF45" s="201"/>
      <c r="JKG45" s="200">
        <v>38</v>
      </c>
      <c r="JKH45" s="200"/>
      <c r="JKI45" s="200"/>
      <c r="JKJ45" s="201"/>
      <c r="JKK45" s="200">
        <v>38</v>
      </c>
      <c r="JKL45" s="200"/>
      <c r="JKM45" s="200"/>
      <c r="JKN45" s="201"/>
      <c r="JKO45" s="200">
        <v>38</v>
      </c>
      <c r="JKP45" s="200"/>
      <c r="JKQ45" s="200"/>
      <c r="JKR45" s="201"/>
      <c r="JKS45" s="200">
        <v>38</v>
      </c>
      <c r="JKT45" s="200"/>
      <c r="JKU45" s="200"/>
      <c r="JKV45" s="201"/>
      <c r="JKW45" s="200">
        <v>38</v>
      </c>
      <c r="JKX45" s="200"/>
      <c r="JKY45" s="200"/>
      <c r="JKZ45" s="201"/>
      <c r="JLA45" s="200">
        <v>38</v>
      </c>
      <c r="JLB45" s="200"/>
      <c r="JLC45" s="200"/>
      <c r="JLD45" s="201"/>
      <c r="JLE45" s="200">
        <v>38</v>
      </c>
      <c r="JLF45" s="200"/>
      <c r="JLG45" s="200"/>
      <c r="JLH45" s="201"/>
      <c r="JLI45" s="200">
        <v>38</v>
      </c>
      <c r="JLJ45" s="200"/>
      <c r="JLK45" s="200"/>
      <c r="JLL45" s="201"/>
      <c r="JLM45" s="200">
        <v>38</v>
      </c>
      <c r="JLN45" s="200"/>
      <c r="JLO45" s="200"/>
      <c r="JLP45" s="201"/>
      <c r="JLQ45" s="200">
        <v>38</v>
      </c>
      <c r="JLR45" s="200"/>
      <c r="JLS45" s="200"/>
      <c r="JLT45" s="201"/>
      <c r="JLU45" s="200">
        <v>38</v>
      </c>
      <c r="JLV45" s="200"/>
      <c r="JLW45" s="200"/>
      <c r="JLX45" s="201"/>
      <c r="JLY45" s="200">
        <v>38</v>
      </c>
      <c r="JLZ45" s="200"/>
      <c r="JMA45" s="200"/>
      <c r="JMB45" s="201"/>
      <c r="JMC45" s="200">
        <v>38</v>
      </c>
      <c r="JMD45" s="200"/>
      <c r="JME45" s="200"/>
      <c r="JMF45" s="201"/>
      <c r="JMG45" s="200">
        <v>38</v>
      </c>
      <c r="JMH45" s="200"/>
      <c r="JMI45" s="200"/>
      <c r="JMJ45" s="201"/>
      <c r="JMK45" s="200">
        <v>38</v>
      </c>
      <c r="JML45" s="200"/>
      <c r="JMM45" s="200"/>
      <c r="JMN45" s="201"/>
      <c r="JMO45" s="200">
        <v>38</v>
      </c>
      <c r="JMP45" s="200"/>
      <c r="JMQ45" s="200"/>
      <c r="JMR45" s="201"/>
      <c r="JMS45" s="200">
        <v>38</v>
      </c>
      <c r="JMT45" s="200"/>
      <c r="JMU45" s="200"/>
      <c r="JMV45" s="201"/>
      <c r="JMW45" s="200">
        <v>38</v>
      </c>
      <c r="JMX45" s="200"/>
      <c r="JMY45" s="200"/>
      <c r="JMZ45" s="201"/>
      <c r="JNA45" s="200">
        <v>38</v>
      </c>
      <c r="JNB45" s="200"/>
      <c r="JNC45" s="200"/>
      <c r="JND45" s="201"/>
      <c r="JNE45" s="200">
        <v>38</v>
      </c>
      <c r="JNF45" s="200"/>
      <c r="JNG45" s="200"/>
      <c r="JNH45" s="201"/>
      <c r="JNI45" s="200">
        <v>38</v>
      </c>
      <c r="JNJ45" s="200"/>
      <c r="JNK45" s="200"/>
      <c r="JNL45" s="201"/>
      <c r="JNM45" s="200">
        <v>38</v>
      </c>
      <c r="JNN45" s="200"/>
      <c r="JNO45" s="200"/>
      <c r="JNP45" s="201"/>
      <c r="JNQ45" s="200">
        <v>38</v>
      </c>
      <c r="JNR45" s="200"/>
      <c r="JNS45" s="200"/>
      <c r="JNT45" s="201"/>
      <c r="JNU45" s="200">
        <v>38</v>
      </c>
      <c r="JNV45" s="200"/>
      <c r="JNW45" s="200"/>
      <c r="JNX45" s="201"/>
      <c r="JNY45" s="200">
        <v>38</v>
      </c>
      <c r="JNZ45" s="200"/>
      <c r="JOA45" s="200"/>
      <c r="JOB45" s="201"/>
      <c r="JOC45" s="200">
        <v>38</v>
      </c>
      <c r="JOD45" s="200"/>
      <c r="JOE45" s="200"/>
      <c r="JOF45" s="201"/>
      <c r="JOG45" s="200">
        <v>38</v>
      </c>
      <c r="JOH45" s="200"/>
      <c r="JOI45" s="200"/>
      <c r="JOJ45" s="201"/>
      <c r="JOK45" s="200">
        <v>38</v>
      </c>
      <c r="JOL45" s="200"/>
      <c r="JOM45" s="200"/>
      <c r="JON45" s="201"/>
      <c r="JOO45" s="200">
        <v>38</v>
      </c>
      <c r="JOP45" s="200"/>
      <c r="JOQ45" s="200"/>
      <c r="JOR45" s="201"/>
      <c r="JOS45" s="200">
        <v>38</v>
      </c>
      <c r="JOT45" s="200"/>
      <c r="JOU45" s="200"/>
      <c r="JOV45" s="201"/>
      <c r="JOW45" s="200">
        <v>38</v>
      </c>
      <c r="JOX45" s="200"/>
      <c r="JOY45" s="200"/>
      <c r="JOZ45" s="201"/>
      <c r="JPA45" s="200">
        <v>38</v>
      </c>
      <c r="JPB45" s="200"/>
      <c r="JPC45" s="200"/>
      <c r="JPD45" s="201"/>
      <c r="JPE45" s="200">
        <v>38</v>
      </c>
      <c r="JPF45" s="200"/>
      <c r="JPG45" s="200"/>
      <c r="JPH45" s="201"/>
      <c r="JPI45" s="200">
        <v>38</v>
      </c>
      <c r="JPJ45" s="200"/>
      <c r="JPK45" s="200"/>
      <c r="JPL45" s="201"/>
      <c r="JPM45" s="200">
        <v>38</v>
      </c>
      <c r="JPN45" s="200"/>
      <c r="JPO45" s="200"/>
      <c r="JPP45" s="201"/>
      <c r="JPQ45" s="200">
        <v>38</v>
      </c>
      <c r="JPR45" s="200"/>
      <c r="JPS45" s="200"/>
      <c r="JPT45" s="201"/>
      <c r="JPU45" s="200">
        <v>38</v>
      </c>
      <c r="JPV45" s="200"/>
      <c r="JPW45" s="200"/>
      <c r="JPX45" s="201"/>
      <c r="JPY45" s="200">
        <v>38</v>
      </c>
      <c r="JPZ45" s="200"/>
      <c r="JQA45" s="200"/>
      <c r="JQB45" s="201"/>
      <c r="JQC45" s="200">
        <v>38</v>
      </c>
      <c r="JQD45" s="200"/>
      <c r="JQE45" s="200"/>
      <c r="JQF45" s="201"/>
      <c r="JQG45" s="200">
        <v>38</v>
      </c>
      <c r="JQH45" s="200"/>
      <c r="JQI45" s="200"/>
      <c r="JQJ45" s="201"/>
      <c r="JQK45" s="200">
        <v>38</v>
      </c>
      <c r="JQL45" s="200"/>
      <c r="JQM45" s="200"/>
      <c r="JQN45" s="201"/>
      <c r="JQO45" s="200">
        <v>38</v>
      </c>
      <c r="JQP45" s="200"/>
      <c r="JQQ45" s="200"/>
      <c r="JQR45" s="201"/>
      <c r="JQS45" s="200">
        <v>38</v>
      </c>
      <c r="JQT45" s="200"/>
      <c r="JQU45" s="200"/>
      <c r="JQV45" s="201"/>
      <c r="JQW45" s="200">
        <v>38</v>
      </c>
      <c r="JQX45" s="200"/>
      <c r="JQY45" s="200"/>
      <c r="JQZ45" s="201"/>
      <c r="JRA45" s="200">
        <v>38</v>
      </c>
      <c r="JRB45" s="200"/>
      <c r="JRC45" s="200"/>
      <c r="JRD45" s="201"/>
      <c r="JRE45" s="200">
        <v>38</v>
      </c>
      <c r="JRF45" s="200"/>
      <c r="JRG45" s="200"/>
      <c r="JRH45" s="201"/>
      <c r="JRI45" s="200">
        <v>38</v>
      </c>
      <c r="JRJ45" s="200"/>
      <c r="JRK45" s="200"/>
      <c r="JRL45" s="201"/>
      <c r="JRM45" s="200">
        <v>38</v>
      </c>
      <c r="JRN45" s="200"/>
      <c r="JRO45" s="200"/>
      <c r="JRP45" s="201"/>
      <c r="JRQ45" s="200">
        <v>38</v>
      </c>
      <c r="JRR45" s="200"/>
      <c r="JRS45" s="200"/>
      <c r="JRT45" s="201"/>
      <c r="JRU45" s="200">
        <v>38</v>
      </c>
      <c r="JRV45" s="200"/>
      <c r="JRW45" s="200"/>
      <c r="JRX45" s="201"/>
      <c r="JRY45" s="200">
        <v>38</v>
      </c>
      <c r="JRZ45" s="200"/>
      <c r="JSA45" s="200"/>
      <c r="JSB45" s="201"/>
      <c r="JSC45" s="200">
        <v>38</v>
      </c>
      <c r="JSD45" s="200"/>
      <c r="JSE45" s="200"/>
      <c r="JSF45" s="201"/>
      <c r="JSG45" s="200">
        <v>38</v>
      </c>
      <c r="JSH45" s="200"/>
      <c r="JSI45" s="200"/>
      <c r="JSJ45" s="201"/>
      <c r="JSK45" s="200">
        <v>38</v>
      </c>
      <c r="JSL45" s="200"/>
      <c r="JSM45" s="200"/>
      <c r="JSN45" s="201"/>
      <c r="JSO45" s="200">
        <v>38</v>
      </c>
      <c r="JSP45" s="200"/>
      <c r="JSQ45" s="200"/>
      <c r="JSR45" s="201"/>
      <c r="JSS45" s="200">
        <v>38</v>
      </c>
      <c r="JST45" s="200"/>
      <c r="JSU45" s="200"/>
      <c r="JSV45" s="201"/>
      <c r="JSW45" s="200">
        <v>38</v>
      </c>
      <c r="JSX45" s="200"/>
      <c r="JSY45" s="200"/>
      <c r="JSZ45" s="201"/>
      <c r="JTA45" s="200">
        <v>38</v>
      </c>
      <c r="JTB45" s="200"/>
      <c r="JTC45" s="200"/>
      <c r="JTD45" s="201"/>
      <c r="JTE45" s="200">
        <v>38</v>
      </c>
      <c r="JTF45" s="200"/>
      <c r="JTG45" s="200"/>
      <c r="JTH45" s="201"/>
      <c r="JTI45" s="200">
        <v>38</v>
      </c>
      <c r="JTJ45" s="200"/>
      <c r="JTK45" s="200"/>
      <c r="JTL45" s="201"/>
      <c r="JTM45" s="200">
        <v>38</v>
      </c>
      <c r="JTN45" s="200"/>
      <c r="JTO45" s="200"/>
      <c r="JTP45" s="201"/>
      <c r="JTQ45" s="200">
        <v>38</v>
      </c>
      <c r="JTR45" s="200"/>
      <c r="JTS45" s="200"/>
      <c r="JTT45" s="201"/>
      <c r="JTU45" s="200">
        <v>38</v>
      </c>
      <c r="JTV45" s="200"/>
      <c r="JTW45" s="200"/>
      <c r="JTX45" s="201"/>
      <c r="JTY45" s="200">
        <v>38</v>
      </c>
      <c r="JTZ45" s="200"/>
      <c r="JUA45" s="200"/>
      <c r="JUB45" s="201"/>
      <c r="JUC45" s="200">
        <v>38</v>
      </c>
      <c r="JUD45" s="200"/>
      <c r="JUE45" s="200"/>
      <c r="JUF45" s="201"/>
      <c r="JUG45" s="200">
        <v>38</v>
      </c>
      <c r="JUH45" s="200"/>
      <c r="JUI45" s="200"/>
      <c r="JUJ45" s="201"/>
      <c r="JUK45" s="200">
        <v>38</v>
      </c>
      <c r="JUL45" s="200"/>
      <c r="JUM45" s="200"/>
      <c r="JUN45" s="201"/>
      <c r="JUO45" s="200">
        <v>38</v>
      </c>
      <c r="JUP45" s="200"/>
      <c r="JUQ45" s="200"/>
      <c r="JUR45" s="201"/>
      <c r="JUS45" s="200">
        <v>38</v>
      </c>
      <c r="JUT45" s="200"/>
      <c r="JUU45" s="200"/>
      <c r="JUV45" s="201"/>
      <c r="JUW45" s="200">
        <v>38</v>
      </c>
      <c r="JUX45" s="200"/>
      <c r="JUY45" s="200"/>
      <c r="JUZ45" s="201"/>
      <c r="JVA45" s="200">
        <v>38</v>
      </c>
      <c r="JVB45" s="200"/>
      <c r="JVC45" s="200"/>
      <c r="JVD45" s="201"/>
      <c r="JVE45" s="200">
        <v>38</v>
      </c>
      <c r="JVF45" s="200"/>
      <c r="JVG45" s="200"/>
      <c r="JVH45" s="201"/>
      <c r="JVI45" s="200">
        <v>38</v>
      </c>
      <c r="JVJ45" s="200"/>
      <c r="JVK45" s="200"/>
      <c r="JVL45" s="201"/>
      <c r="JVM45" s="200">
        <v>38</v>
      </c>
      <c r="JVN45" s="200"/>
      <c r="JVO45" s="200"/>
      <c r="JVP45" s="201"/>
      <c r="JVQ45" s="200">
        <v>38</v>
      </c>
      <c r="JVR45" s="200"/>
      <c r="JVS45" s="200"/>
      <c r="JVT45" s="201"/>
      <c r="JVU45" s="200">
        <v>38</v>
      </c>
      <c r="JVV45" s="200"/>
      <c r="JVW45" s="200"/>
      <c r="JVX45" s="201"/>
      <c r="JVY45" s="200">
        <v>38</v>
      </c>
      <c r="JVZ45" s="200"/>
      <c r="JWA45" s="200"/>
      <c r="JWB45" s="201"/>
      <c r="JWC45" s="200">
        <v>38</v>
      </c>
      <c r="JWD45" s="200"/>
      <c r="JWE45" s="200"/>
      <c r="JWF45" s="201"/>
      <c r="JWG45" s="200">
        <v>38</v>
      </c>
      <c r="JWH45" s="200"/>
      <c r="JWI45" s="200"/>
      <c r="JWJ45" s="201"/>
      <c r="JWK45" s="200">
        <v>38</v>
      </c>
      <c r="JWL45" s="200"/>
      <c r="JWM45" s="200"/>
      <c r="JWN45" s="201"/>
      <c r="JWO45" s="200">
        <v>38</v>
      </c>
      <c r="JWP45" s="200"/>
      <c r="JWQ45" s="200"/>
      <c r="JWR45" s="201"/>
      <c r="JWS45" s="200">
        <v>38</v>
      </c>
      <c r="JWT45" s="200"/>
      <c r="JWU45" s="200"/>
      <c r="JWV45" s="201"/>
      <c r="JWW45" s="200">
        <v>38</v>
      </c>
      <c r="JWX45" s="200"/>
      <c r="JWY45" s="200"/>
      <c r="JWZ45" s="201"/>
      <c r="JXA45" s="200">
        <v>38</v>
      </c>
      <c r="JXB45" s="200"/>
      <c r="JXC45" s="200"/>
      <c r="JXD45" s="201"/>
      <c r="JXE45" s="200">
        <v>38</v>
      </c>
      <c r="JXF45" s="200"/>
      <c r="JXG45" s="200"/>
      <c r="JXH45" s="201"/>
      <c r="JXI45" s="200">
        <v>38</v>
      </c>
      <c r="JXJ45" s="200"/>
      <c r="JXK45" s="200"/>
      <c r="JXL45" s="201"/>
      <c r="JXM45" s="200">
        <v>38</v>
      </c>
      <c r="JXN45" s="200"/>
      <c r="JXO45" s="200"/>
      <c r="JXP45" s="201"/>
      <c r="JXQ45" s="200">
        <v>38</v>
      </c>
      <c r="JXR45" s="200"/>
      <c r="JXS45" s="200"/>
      <c r="JXT45" s="201"/>
      <c r="JXU45" s="200">
        <v>38</v>
      </c>
      <c r="JXV45" s="200"/>
      <c r="JXW45" s="200"/>
      <c r="JXX45" s="201"/>
      <c r="JXY45" s="200">
        <v>38</v>
      </c>
      <c r="JXZ45" s="200"/>
      <c r="JYA45" s="200"/>
      <c r="JYB45" s="201"/>
      <c r="JYC45" s="200">
        <v>38</v>
      </c>
      <c r="JYD45" s="200"/>
      <c r="JYE45" s="200"/>
      <c r="JYF45" s="201"/>
      <c r="JYG45" s="200">
        <v>38</v>
      </c>
      <c r="JYH45" s="200"/>
      <c r="JYI45" s="200"/>
      <c r="JYJ45" s="201"/>
      <c r="JYK45" s="200">
        <v>38</v>
      </c>
      <c r="JYL45" s="200"/>
      <c r="JYM45" s="200"/>
      <c r="JYN45" s="201"/>
      <c r="JYO45" s="200">
        <v>38</v>
      </c>
      <c r="JYP45" s="200"/>
      <c r="JYQ45" s="200"/>
      <c r="JYR45" s="201"/>
      <c r="JYS45" s="200">
        <v>38</v>
      </c>
      <c r="JYT45" s="200"/>
      <c r="JYU45" s="200"/>
      <c r="JYV45" s="201"/>
      <c r="JYW45" s="200">
        <v>38</v>
      </c>
      <c r="JYX45" s="200"/>
      <c r="JYY45" s="200"/>
      <c r="JYZ45" s="201"/>
      <c r="JZA45" s="200">
        <v>38</v>
      </c>
      <c r="JZB45" s="200"/>
      <c r="JZC45" s="200"/>
      <c r="JZD45" s="201"/>
      <c r="JZE45" s="200">
        <v>38</v>
      </c>
      <c r="JZF45" s="200"/>
      <c r="JZG45" s="200"/>
      <c r="JZH45" s="201"/>
      <c r="JZI45" s="200">
        <v>38</v>
      </c>
      <c r="JZJ45" s="200"/>
      <c r="JZK45" s="200"/>
      <c r="JZL45" s="201"/>
      <c r="JZM45" s="200">
        <v>38</v>
      </c>
      <c r="JZN45" s="200"/>
      <c r="JZO45" s="200"/>
      <c r="JZP45" s="201"/>
      <c r="JZQ45" s="200">
        <v>38</v>
      </c>
      <c r="JZR45" s="200"/>
      <c r="JZS45" s="200"/>
      <c r="JZT45" s="201"/>
      <c r="JZU45" s="200">
        <v>38</v>
      </c>
      <c r="JZV45" s="200"/>
      <c r="JZW45" s="200"/>
      <c r="JZX45" s="201"/>
      <c r="JZY45" s="200">
        <v>38</v>
      </c>
      <c r="JZZ45" s="200"/>
      <c r="KAA45" s="200"/>
      <c r="KAB45" s="201"/>
      <c r="KAC45" s="200">
        <v>38</v>
      </c>
      <c r="KAD45" s="200"/>
      <c r="KAE45" s="200"/>
      <c r="KAF45" s="201"/>
      <c r="KAG45" s="200">
        <v>38</v>
      </c>
      <c r="KAH45" s="200"/>
      <c r="KAI45" s="200"/>
      <c r="KAJ45" s="201"/>
      <c r="KAK45" s="200">
        <v>38</v>
      </c>
      <c r="KAL45" s="200"/>
      <c r="KAM45" s="200"/>
      <c r="KAN45" s="201"/>
      <c r="KAO45" s="200">
        <v>38</v>
      </c>
      <c r="KAP45" s="200"/>
      <c r="KAQ45" s="200"/>
      <c r="KAR45" s="201"/>
      <c r="KAS45" s="200">
        <v>38</v>
      </c>
      <c r="KAT45" s="200"/>
      <c r="KAU45" s="200"/>
      <c r="KAV45" s="201"/>
      <c r="KAW45" s="200">
        <v>38</v>
      </c>
      <c r="KAX45" s="200"/>
      <c r="KAY45" s="200"/>
      <c r="KAZ45" s="201"/>
      <c r="KBA45" s="200">
        <v>38</v>
      </c>
      <c r="KBB45" s="200"/>
      <c r="KBC45" s="200"/>
      <c r="KBD45" s="201"/>
      <c r="KBE45" s="200">
        <v>38</v>
      </c>
      <c r="KBF45" s="200"/>
      <c r="KBG45" s="200"/>
      <c r="KBH45" s="201"/>
      <c r="KBI45" s="200">
        <v>38</v>
      </c>
      <c r="KBJ45" s="200"/>
      <c r="KBK45" s="200"/>
      <c r="KBL45" s="201"/>
      <c r="KBM45" s="200">
        <v>38</v>
      </c>
      <c r="KBN45" s="200"/>
      <c r="KBO45" s="200"/>
      <c r="KBP45" s="201"/>
      <c r="KBQ45" s="200">
        <v>38</v>
      </c>
      <c r="KBR45" s="200"/>
      <c r="KBS45" s="200"/>
      <c r="KBT45" s="201"/>
      <c r="KBU45" s="200">
        <v>38</v>
      </c>
      <c r="KBV45" s="200"/>
      <c r="KBW45" s="200"/>
      <c r="KBX45" s="201"/>
      <c r="KBY45" s="200">
        <v>38</v>
      </c>
      <c r="KBZ45" s="200"/>
      <c r="KCA45" s="200"/>
      <c r="KCB45" s="201"/>
      <c r="KCC45" s="200">
        <v>38</v>
      </c>
      <c r="KCD45" s="200"/>
      <c r="KCE45" s="200"/>
      <c r="KCF45" s="201"/>
      <c r="KCG45" s="200">
        <v>38</v>
      </c>
      <c r="KCH45" s="200"/>
      <c r="KCI45" s="200"/>
      <c r="KCJ45" s="201"/>
      <c r="KCK45" s="200">
        <v>38</v>
      </c>
      <c r="KCL45" s="200"/>
      <c r="KCM45" s="200"/>
      <c r="KCN45" s="201"/>
      <c r="KCO45" s="200">
        <v>38</v>
      </c>
      <c r="KCP45" s="200"/>
      <c r="KCQ45" s="200"/>
      <c r="KCR45" s="201"/>
      <c r="KCS45" s="200">
        <v>38</v>
      </c>
      <c r="KCT45" s="200"/>
      <c r="KCU45" s="200"/>
      <c r="KCV45" s="201"/>
      <c r="KCW45" s="200">
        <v>38</v>
      </c>
      <c r="KCX45" s="200"/>
      <c r="KCY45" s="200"/>
      <c r="KCZ45" s="201"/>
      <c r="KDA45" s="200">
        <v>38</v>
      </c>
      <c r="KDB45" s="200"/>
      <c r="KDC45" s="200"/>
      <c r="KDD45" s="201"/>
      <c r="KDE45" s="200">
        <v>38</v>
      </c>
      <c r="KDF45" s="200"/>
      <c r="KDG45" s="200"/>
      <c r="KDH45" s="201"/>
      <c r="KDI45" s="200">
        <v>38</v>
      </c>
      <c r="KDJ45" s="200"/>
      <c r="KDK45" s="200"/>
      <c r="KDL45" s="201"/>
      <c r="KDM45" s="200">
        <v>38</v>
      </c>
      <c r="KDN45" s="200"/>
      <c r="KDO45" s="200"/>
      <c r="KDP45" s="201"/>
      <c r="KDQ45" s="200">
        <v>38</v>
      </c>
      <c r="KDR45" s="200"/>
      <c r="KDS45" s="200"/>
      <c r="KDT45" s="201"/>
      <c r="KDU45" s="200">
        <v>38</v>
      </c>
      <c r="KDV45" s="200"/>
      <c r="KDW45" s="200"/>
      <c r="KDX45" s="201"/>
      <c r="KDY45" s="200">
        <v>38</v>
      </c>
      <c r="KDZ45" s="200"/>
      <c r="KEA45" s="200"/>
      <c r="KEB45" s="201"/>
      <c r="KEC45" s="200">
        <v>38</v>
      </c>
      <c r="KED45" s="200"/>
      <c r="KEE45" s="200"/>
      <c r="KEF45" s="201"/>
      <c r="KEG45" s="200">
        <v>38</v>
      </c>
      <c r="KEH45" s="200"/>
      <c r="KEI45" s="200"/>
      <c r="KEJ45" s="201"/>
      <c r="KEK45" s="200">
        <v>38</v>
      </c>
      <c r="KEL45" s="200"/>
      <c r="KEM45" s="200"/>
      <c r="KEN45" s="201"/>
      <c r="KEO45" s="200">
        <v>38</v>
      </c>
      <c r="KEP45" s="200"/>
      <c r="KEQ45" s="200"/>
      <c r="KER45" s="201"/>
      <c r="KES45" s="200">
        <v>38</v>
      </c>
      <c r="KET45" s="200"/>
      <c r="KEU45" s="200"/>
      <c r="KEV45" s="201"/>
      <c r="KEW45" s="200">
        <v>38</v>
      </c>
      <c r="KEX45" s="200"/>
      <c r="KEY45" s="200"/>
      <c r="KEZ45" s="201"/>
      <c r="KFA45" s="200">
        <v>38</v>
      </c>
      <c r="KFB45" s="200"/>
      <c r="KFC45" s="200"/>
      <c r="KFD45" s="201"/>
      <c r="KFE45" s="200">
        <v>38</v>
      </c>
      <c r="KFF45" s="200"/>
      <c r="KFG45" s="200"/>
      <c r="KFH45" s="201"/>
      <c r="KFI45" s="200">
        <v>38</v>
      </c>
      <c r="KFJ45" s="200"/>
      <c r="KFK45" s="200"/>
      <c r="KFL45" s="201"/>
      <c r="KFM45" s="200">
        <v>38</v>
      </c>
      <c r="KFN45" s="200"/>
      <c r="KFO45" s="200"/>
      <c r="KFP45" s="201"/>
      <c r="KFQ45" s="200">
        <v>38</v>
      </c>
      <c r="KFR45" s="200"/>
      <c r="KFS45" s="200"/>
      <c r="KFT45" s="201"/>
      <c r="KFU45" s="200">
        <v>38</v>
      </c>
      <c r="KFV45" s="200"/>
      <c r="KFW45" s="200"/>
      <c r="KFX45" s="201"/>
      <c r="KFY45" s="200">
        <v>38</v>
      </c>
      <c r="KFZ45" s="200"/>
      <c r="KGA45" s="200"/>
      <c r="KGB45" s="201"/>
      <c r="KGC45" s="200">
        <v>38</v>
      </c>
      <c r="KGD45" s="200"/>
      <c r="KGE45" s="200"/>
      <c r="KGF45" s="201"/>
      <c r="KGG45" s="200">
        <v>38</v>
      </c>
      <c r="KGH45" s="200"/>
      <c r="KGI45" s="200"/>
      <c r="KGJ45" s="201"/>
      <c r="KGK45" s="200">
        <v>38</v>
      </c>
      <c r="KGL45" s="200"/>
      <c r="KGM45" s="200"/>
      <c r="KGN45" s="201"/>
      <c r="KGO45" s="200">
        <v>38</v>
      </c>
      <c r="KGP45" s="200"/>
      <c r="KGQ45" s="200"/>
      <c r="KGR45" s="201"/>
      <c r="KGS45" s="200">
        <v>38</v>
      </c>
      <c r="KGT45" s="200"/>
      <c r="KGU45" s="200"/>
      <c r="KGV45" s="201"/>
      <c r="KGW45" s="200">
        <v>38</v>
      </c>
      <c r="KGX45" s="200"/>
      <c r="KGY45" s="200"/>
      <c r="KGZ45" s="201"/>
      <c r="KHA45" s="200">
        <v>38</v>
      </c>
      <c r="KHB45" s="200"/>
      <c r="KHC45" s="200"/>
      <c r="KHD45" s="201"/>
      <c r="KHE45" s="200">
        <v>38</v>
      </c>
      <c r="KHF45" s="200"/>
      <c r="KHG45" s="200"/>
      <c r="KHH45" s="201"/>
      <c r="KHI45" s="200">
        <v>38</v>
      </c>
      <c r="KHJ45" s="200"/>
      <c r="KHK45" s="200"/>
      <c r="KHL45" s="201"/>
      <c r="KHM45" s="200">
        <v>38</v>
      </c>
      <c r="KHN45" s="200"/>
      <c r="KHO45" s="200"/>
      <c r="KHP45" s="201"/>
      <c r="KHQ45" s="200">
        <v>38</v>
      </c>
      <c r="KHR45" s="200"/>
      <c r="KHS45" s="200"/>
      <c r="KHT45" s="201"/>
      <c r="KHU45" s="200">
        <v>38</v>
      </c>
      <c r="KHV45" s="200"/>
      <c r="KHW45" s="200"/>
      <c r="KHX45" s="201"/>
      <c r="KHY45" s="200">
        <v>38</v>
      </c>
      <c r="KHZ45" s="200"/>
      <c r="KIA45" s="200"/>
      <c r="KIB45" s="201"/>
      <c r="KIC45" s="200">
        <v>38</v>
      </c>
      <c r="KID45" s="200"/>
      <c r="KIE45" s="200"/>
      <c r="KIF45" s="201"/>
      <c r="KIG45" s="200">
        <v>38</v>
      </c>
      <c r="KIH45" s="200"/>
      <c r="KII45" s="200"/>
      <c r="KIJ45" s="201"/>
      <c r="KIK45" s="200">
        <v>38</v>
      </c>
      <c r="KIL45" s="200"/>
      <c r="KIM45" s="200"/>
      <c r="KIN45" s="201"/>
      <c r="KIO45" s="200">
        <v>38</v>
      </c>
      <c r="KIP45" s="200"/>
      <c r="KIQ45" s="200"/>
      <c r="KIR45" s="201"/>
      <c r="KIS45" s="200">
        <v>38</v>
      </c>
      <c r="KIT45" s="200"/>
      <c r="KIU45" s="200"/>
      <c r="KIV45" s="201"/>
      <c r="KIW45" s="200">
        <v>38</v>
      </c>
      <c r="KIX45" s="200"/>
      <c r="KIY45" s="200"/>
      <c r="KIZ45" s="201"/>
      <c r="KJA45" s="200">
        <v>38</v>
      </c>
      <c r="KJB45" s="200"/>
      <c r="KJC45" s="200"/>
      <c r="KJD45" s="201"/>
      <c r="KJE45" s="200">
        <v>38</v>
      </c>
      <c r="KJF45" s="200"/>
      <c r="KJG45" s="200"/>
      <c r="KJH45" s="201"/>
      <c r="KJI45" s="200">
        <v>38</v>
      </c>
      <c r="KJJ45" s="200"/>
      <c r="KJK45" s="200"/>
      <c r="KJL45" s="201"/>
      <c r="KJM45" s="200">
        <v>38</v>
      </c>
      <c r="KJN45" s="200"/>
      <c r="KJO45" s="200"/>
      <c r="KJP45" s="201"/>
      <c r="KJQ45" s="200">
        <v>38</v>
      </c>
      <c r="KJR45" s="200"/>
      <c r="KJS45" s="200"/>
      <c r="KJT45" s="201"/>
      <c r="KJU45" s="200">
        <v>38</v>
      </c>
      <c r="KJV45" s="200"/>
      <c r="KJW45" s="200"/>
      <c r="KJX45" s="201"/>
      <c r="KJY45" s="200">
        <v>38</v>
      </c>
      <c r="KJZ45" s="200"/>
      <c r="KKA45" s="200"/>
      <c r="KKB45" s="201"/>
      <c r="KKC45" s="200">
        <v>38</v>
      </c>
      <c r="KKD45" s="200"/>
      <c r="KKE45" s="200"/>
      <c r="KKF45" s="201"/>
      <c r="KKG45" s="200">
        <v>38</v>
      </c>
      <c r="KKH45" s="200"/>
      <c r="KKI45" s="200"/>
      <c r="KKJ45" s="201"/>
      <c r="KKK45" s="200">
        <v>38</v>
      </c>
      <c r="KKL45" s="200"/>
      <c r="KKM45" s="200"/>
      <c r="KKN45" s="201"/>
      <c r="KKO45" s="200">
        <v>38</v>
      </c>
      <c r="KKP45" s="200"/>
      <c r="KKQ45" s="200"/>
      <c r="KKR45" s="201"/>
      <c r="KKS45" s="200">
        <v>38</v>
      </c>
      <c r="KKT45" s="200"/>
      <c r="KKU45" s="200"/>
      <c r="KKV45" s="201"/>
      <c r="KKW45" s="200">
        <v>38</v>
      </c>
      <c r="KKX45" s="200"/>
      <c r="KKY45" s="200"/>
      <c r="KKZ45" s="201"/>
      <c r="KLA45" s="200">
        <v>38</v>
      </c>
      <c r="KLB45" s="200"/>
      <c r="KLC45" s="200"/>
      <c r="KLD45" s="201"/>
      <c r="KLE45" s="200">
        <v>38</v>
      </c>
      <c r="KLF45" s="200"/>
      <c r="KLG45" s="200"/>
      <c r="KLH45" s="201"/>
      <c r="KLI45" s="200">
        <v>38</v>
      </c>
      <c r="KLJ45" s="200"/>
      <c r="KLK45" s="200"/>
      <c r="KLL45" s="201"/>
      <c r="KLM45" s="200">
        <v>38</v>
      </c>
      <c r="KLN45" s="200"/>
      <c r="KLO45" s="200"/>
      <c r="KLP45" s="201"/>
      <c r="KLQ45" s="200">
        <v>38</v>
      </c>
      <c r="KLR45" s="200"/>
      <c r="KLS45" s="200"/>
      <c r="KLT45" s="201"/>
      <c r="KLU45" s="200">
        <v>38</v>
      </c>
      <c r="KLV45" s="200"/>
      <c r="KLW45" s="200"/>
      <c r="KLX45" s="201"/>
      <c r="KLY45" s="200">
        <v>38</v>
      </c>
      <c r="KLZ45" s="200"/>
      <c r="KMA45" s="200"/>
      <c r="KMB45" s="201"/>
      <c r="KMC45" s="200">
        <v>38</v>
      </c>
      <c r="KMD45" s="200"/>
      <c r="KME45" s="200"/>
      <c r="KMF45" s="201"/>
      <c r="KMG45" s="200">
        <v>38</v>
      </c>
      <c r="KMH45" s="200"/>
      <c r="KMI45" s="200"/>
      <c r="KMJ45" s="201"/>
      <c r="KMK45" s="200">
        <v>38</v>
      </c>
      <c r="KML45" s="200"/>
      <c r="KMM45" s="200"/>
      <c r="KMN45" s="201"/>
      <c r="KMO45" s="200">
        <v>38</v>
      </c>
      <c r="KMP45" s="200"/>
      <c r="KMQ45" s="200"/>
      <c r="KMR45" s="201"/>
      <c r="KMS45" s="200">
        <v>38</v>
      </c>
      <c r="KMT45" s="200"/>
      <c r="KMU45" s="200"/>
      <c r="KMV45" s="201"/>
      <c r="KMW45" s="200">
        <v>38</v>
      </c>
      <c r="KMX45" s="200"/>
      <c r="KMY45" s="200"/>
      <c r="KMZ45" s="201"/>
      <c r="KNA45" s="200">
        <v>38</v>
      </c>
      <c r="KNB45" s="200"/>
      <c r="KNC45" s="200"/>
      <c r="KND45" s="201"/>
      <c r="KNE45" s="200">
        <v>38</v>
      </c>
      <c r="KNF45" s="200"/>
      <c r="KNG45" s="200"/>
      <c r="KNH45" s="201"/>
      <c r="KNI45" s="200">
        <v>38</v>
      </c>
      <c r="KNJ45" s="200"/>
      <c r="KNK45" s="200"/>
      <c r="KNL45" s="201"/>
      <c r="KNM45" s="200">
        <v>38</v>
      </c>
      <c r="KNN45" s="200"/>
      <c r="KNO45" s="200"/>
      <c r="KNP45" s="201"/>
      <c r="KNQ45" s="200">
        <v>38</v>
      </c>
      <c r="KNR45" s="200"/>
      <c r="KNS45" s="200"/>
      <c r="KNT45" s="201"/>
      <c r="KNU45" s="200">
        <v>38</v>
      </c>
      <c r="KNV45" s="200"/>
      <c r="KNW45" s="200"/>
      <c r="KNX45" s="201"/>
      <c r="KNY45" s="200">
        <v>38</v>
      </c>
      <c r="KNZ45" s="200"/>
      <c r="KOA45" s="200"/>
      <c r="KOB45" s="201"/>
      <c r="KOC45" s="200">
        <v>38</v>
      </c>
      <c r="KOD45" s="200"/>
      <c r="KOE45" s="200"/>
      <c r="KOF45" s="201"/>
      <c r="KOG45" s="200">
        <v>38</v>
      </c>
      <c r="KOH45" s="200"/>
      <c r="KOI45" s="200"/>
      <c r="KOJ45" s="201"/>
      <c r="KOK45" s="200">
        <v>38</v>
      </c>
      <c r="KOL45" s="200"/>
      <c r="KOM45" s="200"/>
      <c r="KON45" s="201"/>
      <c r="KOO45" s="200">
        <v>38</v>
      </c>
      <c r="KOP45" s="200"/>
      <c r="KOQ45" s="200"/>
      <c r="KOR45" s="201"/>
      <c r="KOS45" s="200">
        <v>38</v>
      </c>
      <c r="KOT45" s="200"/>
      <c r="KOU45" s="200"/>
      <c r="KOV45" s="201"/>
      <c r="KOW45" s="200">
        <v>38</v>
      </c>
      <c r="KOX45" s="200"/>
      <c r="KOY45" s="200"/>
      <c r="KOZ45" s="201"/>
      <c r="KPA45" s="200">
        <v>38</v>
      </c>
      <c r="KPB45" s="200"/>
      <c r="KPC45" s="200"/>
      <c r="KPD45" s="201"/>
      <c r="KPE45" s="200">
        <v>38</v>
      </c>
      <c r="KPF45" s="200"/>
      <c r="KPG45" s="200"/>
      <c r="KPH45" s="201"/>
      <c r="KPI45" s="200">
        <v>38</v>
      </c>
      <c r="KPJ45" s="200"/>
      <c r="KPK45" s="200"/>
      <c r="KPL45" s="201"/>
      <c r="KPM45" s="200">
        <v>38</v>
      </c>
      <c r="KPN45" s="200"/>
      <c r="KPO45" s="200"/>
      <c r="KPP45" s="201"/>
      <c r="KPQ45" s="200">
        <v>38</v>
      </c>
      <c r="KPR45" s="200"/>
      <c r="KPS45" s="200"/>
      <c r="KPT45" s="201"/>
      <c r="KPU45" s="200">
        <v>38</v>
      </c>
      <c r="KPV45" s="200"/>
      <c r="KPW45" s="200"/>
      <c r="KPX45" s="201"/>
      <c r="KPY45" s="200">
        <v>38</v>
      </c>
      <c r="KPZ45" s="200"/>
      <c r="KQA45" s="200"/>
      <c r="KQB45" s="201"/>
      <c r="KQC45" s="200">
        <v>38</v>
      </c>
      <c r="KQD45" s="200"/>
      <c r="KQE45" s="200"/>
      <c r="KQF45" s="201"/>
      <c r="KQG45" s="200">
        <v>38</v>
      </c>
      <c r="KQH45" s="200"/>
      <c r="KQI45" s="200"/>
      <c r="KQJ45" s="201"/>
      <c r="KQK45" s="200">
        <v>38</v>
      </c>
      <c r="KQL45" s="200"/>
      <c r="KQM45" s="200"/>
      <c r="KQN45" s="201"/>
      <c r="KQO45" s="200">
        <v>38</v>
      </c>
      <c r="KQP45" s="200"/>
      <c r="KQQ45" s="200"/>
      <c r="KQR45" s="201"/>
      <c r="KQS45" s="200">
        <v>38</v>
      </c>
      <c r="KQT45" s="200"/>
      <c r="KQU45" s="200"/>
      <c r="KQV45" s="201"/>
      <c r="KQW45" s="200">
        <v>38</v>
      </c>
      <c r="KQX45" s="200"/>
      <c r="KQY45" s="200"/>
      <c r="KQZ45" s="201"/>
      <c r="KRA45" s="200">
        <v>38</v>
      </c>
      <c r="KRB45" s="200"/>
      <c r="KRC45" s="200"/>
      <c r="KRD45" s="201"/>
      <c r="KRE45" s="200">
        <v>38</v>
      </c>
      <c r="KRF45" s="200"/>
      <c r="KRG45" s="200"/>
      <c r="KRH45" s="201"/>
      <c r="KRI45" s="200">
        <v>38</v>
      </c>
      <c r="KRJ45" s="200"/>
      <c r="KRK45" s="200"/>
      <c r="KRL45" s="201"/>
      <c r="KRM45" s="200">
        <v>38</v>
      </c>
      <c r="KRN45" s="200"/>
      <c r="KRO45" s="200"/>
      <c r="KRP45" s="201"/>
      <c r="KRQ45" s="200">
        <v>38</v>
      </c>
      <c r="KRR45" s="200"/>
      <c r="KRS45" s="200"/>
      <c r="KRT45" s="201"/>
      <c r="KRU45" s="200">
        <v>38</v>
      </c>
      <c r="KRV45" s="200"/>
      <c r="KRW45" s="200"/>
      <c r="KRX45" s="201"/>
      <c r="KRY45" s="200">
        <v>38</v>
      </c>
      <c r="KRZ45" s="200"/>
      <c r="KSA45" s="200"/>
      <c r="KSB45" s="201"/>
      <c r="KSC45" s="200">
        <v>38</v>
      </c>
      <c r="KSD45" s="200"/>
      <c r="KSE45" s="200"/>
      <c r="KSF45" s="201"/>
      <c r="KSG45" s="200">
        <v>38</v>
      </c>
      <c r="KSH45" s="200"/>
      <c r="KSI45" s="200"/>
      <c r="KSJ45" s="201"/>
      <c r="KSK45" s="200">
        <v>38</v>
      </c>
      <c r="KSL45" s="200"/>
      <c r="KSM45" s="200"/>
      <c r="KSN45" s="201"/>
      <c r="KSO45" s="200">
        <v>38</v>
      </c>
      <c r="KSP45" s="200"/>
      <c r="KSQ45" s="200"/>
      <c r="KSR45" s="201"/>
      <c r="KSS45" s="200">
        <v>38</v>
      </c>
      <c r="KST45" s="200"/>
      <c r="KSU45" s="200"/>
      <c r="KSV45" s="201"/>
      <c r="KSW45" s="200">
        <v>38</v>
      </c>
      <c r="KSX45" s="200"/>
      <c r="KSY45" s="200"/>
      <c r="KSZ45" s="201"/>
      <c r="KTA45" s="200">
        <v>38</v>
      </c>
      <c r="KTB45" s="200"/>
      <c r="KTC45" s="200"/>
      <c r="KTD45" s="201"/>
      <c r="KTE45" s="200">
        <v>38</v>
      </c>
      <c r="KTF45" s="200"/>
      <c r="KTG45" s="200"/>
      <c r="KTH45" s="201"/>
      <c r="KTI45" s="200">
        <v>38</v>
      </c>
      <c r="KTJ45" s="200"/>
      <c r="KTK45" s="200"/>
      <c r="KTL45" s="201"/>
      <c r="KTM45" s="200">
        <v>38</v>
      </c>
      <c r="KTN45" s="200"/>
      <c r="KTO45" s="200"/>
      <c r="KTP45" s="201"/>
      <c r="KTQ45" s="200">
        <v>38</v>
      </c>
      <c r="KTR45" s="200"/>
      <c r="KTS45" s="200"/>
      <c r="KTT45" s="201"/>
      <c r="KTU45" s="200">
        <v>38</v>
      </c>
      <c r="KTV45" s="200"/>
      <c r="KTW45" s="200"/>
      <c r="KTX45" s="201"/>
      <c r="KTY45" s="200">
        <v>38</v>
      </c>
      <c r="KTZ45" s="200"/>
      <c r="KUA45" s="200"/>
      <c r="KUB45" s="201"/>
      <c r="KUC45" s="200">
        <v>38</v>
      </c>
      <c r="KUD45" s="200"/>
      <c r="KUE45" s="200"/>
      <c r="KUF45" s="201"/>
      <c r="KUG45" s="200">
        <v>38</v>
      </c>
      <c r="KUH45" s="200"/>
      <c r="KUI45" s="200"/>
      <c r="KUJ45" s="201"/>
      <c r="KUK45" s="200">
        <v>38</v>
      </c>
      <c r="KUL45" s="200"/>
      <c r="KUM45" s="200"/>
      <c r="KUN45" s="201"/>
      <c r="KUO45" s="200">
        <v>38</v>
      </c>
      <c r="KUP45" s="200"/>
      <c r="KUQ45" s="200"/>
      <c r="KUR45" s="201"/>
      <c r="KUS45" s="200">
        <v>38</v>
      </c>
      <c r="KUT45" s="200"/>
      <c r="KUU45" s="200"/>
      <c r="KUV45" s="201"/>
      <c r="KUW45" s="200">
        <v>38</v>
      </c>
      <c r="KUX45" s="200"/>
      <c r="KUY45" s="200"/>
      <c r="KUZ45" s="201"/>
      <c r="KVA45" s="200">
        <v>38</v>
      </c>
      <c r="KVB45" s="200"/>
      <c r="KVC45" s="200"/>
      <c r="KVD45" s="201"/>
      <c r="KVE45" s="200">
        <v>38</v>
      </c>
      <c r="KVF45" s="200"/>
      <c r="KVG45" s="200"/>
      <c r="KVH45" s="201"/>
      <c r="KVI45" s="200">
        <v>38</v>
      </c>
      <c r="KVJ45" s="200"/>
      <c r="KVK45" s="200"/>
      <c r="KVL45" s="201"/>
      <c r="KVM45" s="200">
        <v>38</v>
      </c>
      <c r="KVN45" s="200"/>
      <c r="KVO45" s="200"/>
      <c r="KVP45" s="201"/>
      <c r="KVQ45" s="200">
        <v>38</v>
      </c>
      <c r="KVR45" s="200"/>
      <c r="KVS45" s="200"/>
      <c r="KVT45" s="201"/>
      <c r="KVU45" s="200">
        <v>38</v>
      </c>
      <c r="KVV45" s="200"/>
      <c r="KVW45" s="200"/>
      <c r="KVX45" s="201"/>
      <c r="KVY45" s="200">
        <v>38</v>
      </c>
      <c r="KVZ45" s="200"/>
      <c r="KWA45" s="200"/>
      <c r="KWB45" s="201"/>
      <c r="KWC45" s="200">
        <v>38</v>
      </c>
      <c r="KWD45" s="200"/>
      <c r="KWE45" s="200"/>
      <c r="KWF45" s="201"/>
      <c r="KWG45" s="200">
        <v>38</v>
      </c>
      <c r="KWH45" s="200"/>
      <c r="KWI45" s="200"/>
      <c r="KWJ45" s="201"/>
      <c r="KWK45" s="200">
        <v>38</v>
      </c>
      <c r="KWL45" s="200"/>
      <c r="KWM45" s="200"/>
      <c r="KWN45" s="201"/>
      <c r="KWO45" s="200">
        <v>38</v>
      </c>
      <c r="KWP45" s="200"/>
      <c r="KWQ45" s="200"/>
      <c r="KWR45" s="201"/>
      <c r="KWS45" s="200">
        <v>38</v>
      </c>
      <c r="KWT45" s="200"/>
      <c r="KWU45" s="200"/>
      <c r="KWV45" s="201"/>
      <c r="KWW45" s="200">
        <v>38</v>
      </c>
      <c r="KWX45" s="200"/>
      <c r="KWY45" s="200"/>
      <c r="KWZ45" s="201"/>
      <c r="KXA45" s="200">
        <v>38</v>
      </c>
      <c r="KXB45" s="200"/>
      <c r="KXC45" s="200"/>
      <c r="KXD45" s="201"/>
      <c r="KXE45" s="200">
        <v>38</v>
      </c>
      <c r="KXF45" s="200"/>
      <c r="KXG45" s="200"/>
      <c r="KXH45" s="201"/>
      <c r="KXI45" s="200">
        <v>38</v>
      </c>
      <c r="KXJ45" s="200"/>
      <c r="KXK45" s="200"/>
      <c r="KXL45" s="201"/>
      <c r="KXM45" s="200">
        <v>38</v>
      </c>
      <c r="KXN45" s="200"/>
      <c r="KXO45" s="200"/>
      <c r="KXP45" s="201"/>
      <c r="KXQ45" s="200">
        <v>38</v>
      </c>
      <c r="KXR45" s="200"/>
      <c r="KXS45" s="200"/>
      <c r="KXT45" s="201"/>
      <c r="KXU45" s="200">
        <v>38</v>
      </c>
      <c r="KXV45" s="200"/>
      <c r="KXW45" s="200"/>
      <c r="KXX45" s="201"/>
      <c r="KXY45" s="200">
        <v>38</v>
      </c>
      <c r="KXZ45" s="200"/>
      <c r="KYA45" s="200"/>
      <c r="KYB45" s="201"/>
      <c r="KYC45" s="200">
        <v>38</v>
      </c>
      <c r="KYD45" s="200"/>
      <c r="KYE45" s="200"/>
      <c r="KYF45" s="201"/>
      <c r="KYG45" s="200">
        <v>38</v>
      </c>
      <c r="KYH45" s="200"/>
      <c r="KYI45" s="200"/>
      <c r="KYJ45" s="201"/>
      <c r="KYK45" s="200">
        <v>38</v>
      </c>
      <c r="KYL45" s="200"/>
      <c r="KYM45" s="200"/>
      <c r="KYN45" s="201"/>
      <c r="KYO45" s="200">
        <v>38</v>
      </c>
      <c r="KYP45" s="200"/>
      <c r="KYQ45" s="200"/>
      <c r="KYR45" s="201"/>
      <c r="KYS45" s="200">
        <v>38</v>
      </c>
      <c r="KYT45" s="200"/>
      <c r="KYU45" s="200"/>
      <c r="KYV45" s="201"/>
      <c r="KYW45" s="200">
        <v>38</v>
      </c>
      <c r="KYX45" s="200"/>
      <c r="KYY45" s="200"/>
      <c r="KYZ45" s="201"/>
      <c r="KZA45" s="200">
        <v>38</v>
      </c>
      <c r="KZB45" s="200"/>
      <c r="KZC45" s="200"/>
      <c r="KZD45" s="201"/>
      <c r="KZE45" s="200">
        <v>38</v>
      </c>
      <c r="KZF45" s="200"/>
      <c r="KZG45" s="200"/>
      <c r="KZH45" s="201"/>
      <c r="KZI45" s="200">
        <v>38</v>
      </c>
      <c r="KZJ45" s="200"/>
      <c r="KZK45" s="200"/>
      <c r="KZL45" s="201"/>
      <c r="KZM45" s="200">
        <v>38</v>
      </c>
      <c r="KZN45" s="200"/>
      <c r="KZO45" s="200"/>
      <c r="KZP45" s="201"/>
      <c r="KZQ45" s="200">
        <v>38</v>
      </c>
      <c r="KZR45" s="200"/>
      <c r="KZS45" s="200"/>
      <c r="KZT45" s="201"/>
      <c r="KZU45" s="200">
        <v>38</v>
      </c>
      <c r="KZV45" s="200"/>
      <c r="KZW45" s="200"/>
      <c r="KZX45" s="201"/>
      <c r="KZY45" s="200">
        <v>38</v>
      </c>
      <c r="KZZ45" s="200"/>
      <c r="LAA45" s="200"/>
      <c r="LAB45" s="201"/>
      <c r="LAC45" s="200">
        <v>38</v>
      </c>
      <c r="LAD45" s="200"/>
      <c r="LAE45" s="200"/>
      <c r="LAF45" s="201"/>
      <c r="LAG45" s="200">
        <v>38</v>
      </c>
      <c r="LAH45" s="200"/>
      <c r="LAI45" s="200"/>
      <c r="LAJ45" s="201"/>
      <c r="LAK45" s="200">
        <v>38</v>
      </c>
      <c r="LAL45" s="200"/>
      <c r="LAM45" s="200"/>
      <c r="LAN45" s="201"/>
      <c r="LAO45" s="200">
        <v>38</v>
      </c>
      <c r="LAP45" s="200"/>
      <c r="LAQ45" s="200"/>
      <c r="LAR45" s="201"/>
      <c r="LAS45" s="200">
        <v>38</v>
      </c>
      <c r="LAT45" s="200"/>
      <c r="LAU45" s="200"/>
      <c r="LAV45" s="201"/>
      <c r="LAW45" s="200">
        <v>38</v>
      </c>
      <c r="LAX45" s="200"/>
      <c r="LAY45" s="200"/>
      <c r="LAZ45" s="201"/>
      <c r="LBA45" s="200">
        <v>38</v>
      </c>
      <c r="LBB45" s="200"/>
      <c r="LBC45" s="200"/>
      <c r="LBD45" s="201"/>
      <c r="LBE45" s="200">
        <v>38</v>
      </c>
      <c r="LBF45" s="200"/>
      <c r="LBG45" s="200"/>
      <c r="LBH45" s="201"/>
      <c r="LBI45" s="200">
        <v>38</v>
      </c>
      <c r="LBJ45" s="200"/>
      <c r="LBK45" s="200"/>
      <c r="LBL45" s="201"/>
      <c r="LBM45" s="200">
        <v>38</v>
      </c>
      <c r="LBN45" s="200"/>
      <c r="LBO45" s="200"/>
      <c r="LBP45" s="201"/>
      <c r="LBQ45" s="200">
        <v>38</v>
      </c>
      <c r="LBR45" s="200"/>
      <c r="LBS45" s="200"/>
      <c r="LBT45" s="201"/>
      <c r="LBU45" s="200">
        <v>38</v>
      </c>
      <c r="LBV45" s="200"/>
      <c r="LBW45" s="200"/>
      <c r="LBX45" s="201"/>
      <c r="LBY45" s="200">
        <v>38</v>
      </c>
      <c r="LBZ45" s="200"/>
      <c r="LCA45" s="200"/>
      <c r="LCB45" s="201"/>
      <c r="LCC45" s="200">
        <v>38</v>
      </c>
      <c r="LCD45" s="200"/>
      <c r="LCE45" s="200"/>
      <c r="LCF45" s="201"/>
      <c r="LCG45" s="200">
        <v>38</v>
      </c>
      <c r="LCH45" s="200"/>
      <c r="LCI45" s="200"/>
      <c r="LCJ45" s="201"/>
      <c r="LCK45" s="200">
        <v>38</v>
      </c>
      <c r="LCL45" s="200"/>
      <c r="LCM45" s="200"/>
      <c r="LCN45" s="201"/>
      <c r="LCO45" s="200">
        <v>38</v>
      </c>
      <c r="LCP45" s="200"/>
      <c r="LCQ45" s="200"/>
      <c r="LCR45" s="201"/>
      <c r="LCS45" s="200">
        <v>38</v>
      </c>
      <c r="LCT45" s="200"/>
      <c r="LCU45" s="200"/>
      <c r="LCV45" s="201"/>
      <c r="LCW45" s="200">
        <v>38</v>
      </c>
      <c r="LCX45" s="200"/>
      <c r="LCY45" s="200"/>
      <c r="LCZ45" s="201"/>
      <c r="LDA45" s="200">
        <v>38</v>
      </c>
      <c r="LDB45" s="200"/>
      <c r="LDC45" s="200"/>
      <c r="LDD45" s="201"/>
      <c r="LDE45" s="200">
        <v>38</v>
      </c>
      <c r="LDF45" s="200"/>
      <c r="LDG45" s="200"/>
      <c r="LDH45" s="201"/>
      <c r="LDI45" s="200">
        <v>38</v>
      </c>
      <c r="LDJ45" s="200"/>
      <c r="LDK45" s="200"/>
      <c r="LDL45" s="201"/>
      <c r="LDM45" s="200">
        <v>38</v>
      </c>
      <c r="LDN45" s="200"/>
      <c r="LDO45" s="200"/>
      <c r="LDP45" s="201"/>
      <c r="LDQ45" s="200">
        <v>38</v>
      </c>
      <c r="LDR45" s="200"/>
      <c r="LDS45" s="200"/>
      <c r="LDT45" s="201"/>
      <c r="LDU45" s="200">
        <v>38</v>
      </c>
      <c r="LDV45" s="200"/>
      <c r="LDW45" s="200"/>
      <c r="LDX45" s="201"/>
      <c r="LDY45" s="200">
        <v>38</v>
      </c>
      <c r="LDZ45" s="200"/>
      <c r="LEA45" s="200"/>
      <c r="LEB45" s="201"/>
      <c r="LEC45" s="200">
        <v>38</v>
      </c>
      <c r="LED45" s="200"/>
      <c r="LEE45" s="200"/>
      <c r="LEF45" s="201"/>
      <c r="LEG45" s="200">
        <v>38</v>
      </c>
      <c r="LEH45" s="200"/>
      <c r="LEI45" s="200"/>
      <c r="LEJ45" s="201"/>
      <c r="LEK45" s="200">
        <v>38</v>
      </c>
      <c r="LEL45" s="200"/>
      <c r="LEM45" s="200"/>
      <c r="LEN45" s="201"/>
      <c r="LEO45" s="200">
        <v>38</v>
      </c>
      <c r="LEP45" s="200"/>
      <c r="LEQ45" s="200"/>
      <c r="LER45" s="201"/>
      <c r="LES45" s="200">
        <v>38</v>
      </c>
      <c r="LET45" s="200"/>
      <c r="LEU45" s="200"/>
      <c r="LEV45" s="201"/>
      <c r="LEW45" s="200">
        <v>38</v>
      </c>
      <c r="LEX45" s="200"/>
      <c r="LEY45" s="200"/>
      <c r="LEZ45" s="201"/>
      <c r="LFA45" s="200">
        <v>38</v>
      </c>
      <c r="LFB45" s="200"/>
      <c r="LFC45" s="200"/>
      <c r="LFD45" s="201"/>
      <c r="LFE45" s="200">
        <v>38</v>
      </c>
      <c r="LFF45" s="200"/>
      <c r="LFG45" s="200"/>
      <c r="LFH45" s="201"/>
      <c r="LFI45" s="200">
        <v>38</v>
      </c>
      <c r="LFJ45" s="200"/>
      <c r="LFK45" s="200"/>
      <c r="LFL45" s="201"/>
      <c r="LFM45" s="200">
        <v>38</v>
      </c>
      <c r="LFN45" s="200"/>
      <c r="LFO45" s="200"/>
      <c r="LFP45" s="201"/>
      <c r="LFQ45" s="200">
        <v>38</v>
      </c>
      <c r="LFR45" s="200"/>
      <c r="LFS45" s="200"/>
      <c r="LFT45" s="201"/>
      <c r="LFU45" s="200">
        <v>38</v>
      </c>
      <c r="LFV45" s="200"/>
      <c r="LFW45" s="200"/>
      <c r="LFX45" s="201"/>
      <c r="LFY45" s="200">
        <v>38</v>
      </c>
      <c r="LFZ45" s="200"/>
      <c r="LGA45" s="200"/>
      <c r="LGB45" s="201"/>
      <c r="LGC45" s="200">
        <v>38</v>
      </c>
      <c r="LGD45" s="200"/>
      <c r="LGE45" s="200"/>
      <c r="LGF45" s="201"/>
      <c r="LGG45" s="200">
        <v>38</v>
      </c>
      <c r="LGH45" s="200"/>
      <c r="LGI45" s="200"/>
      <c r="LGJ45" s="201"/>
      <c r="LGK45" s="200">
        <v>38</v>
      </c>
      <c r="LGL45" s="200"/>
      <c r="LGM45" s="200"/>
      <c r="LGN45" s="201"/>
      <c r="LGO45" s="200">
        <v>38</v>
      </c>
      <c r="LGP45" s="200"/>
      <c r="LGQ45" s="200"/>
      <c r="LGR45" s="201"/>
      <c r="LGS45" s="200">
        <v>38</v>
      </c>
      <c r="LGT45" s="200"/>
      <c r="LGU45" s="200"/>
      <c r="LGV45" s="201"/>
      <c r="LGW45" s="200">
        <v>38</v>
      </c>
      <c r="LGX45" s="200"/>
      <c r="LGY45" s="200"/>
      <c r="LGZ45" s="201"/>
      <c r="LHA45" s="200">
        <v>38</v>
      </c>
      <c r="LHB45" s="200"/>
      <c r="LHC45" s="200"/>
      <c r="LHD45" s="201"/>
      <c r="LHE45" s="200">
        <v>38</v>
      </c>
      <c r="LHF45" s="200"/>
      <c r="LHG45" s="200"/>
      <c r="LHH45" s="201"/>
      <c r="LHI45" s="200">
        <v>38</v>
      </c>
      <c r="LHJ45" s="200"/>
      <c r="LHK45" s="200"/>
      <c r="LHL45" s="201"/>
      <c r="LHM45" s="200">
        <v>38</v>
      </c>
      <c r="LHN45" s="200"/>
      <c r="LHO45" s="200"/>
      <c r="LHP45" s="201"/>
      <c r="LHQ45" s="200">
        <v>38</v>
      </c>
      <c r="LHR45" s="200"/>
      <c r="LHS45" s="200"/>
      <c r="LHT45" s="201"/>
      <c r="LHU45" s="200">
        <v>38</v>
      </c>
      <c r="LHV45" s="200"/>
      <c r="LHW45" s="200"/>
      <c r="LHX45" s="201"/>
      <c r="LHY45" s="200">
        <v>38</v>
      </c>
      <c r="LHZ45" s="200"/>
      <c r="LIA45" s="200"/>
      <c r="LIB45" s="201"/>
      <c r="LIC45" s="200">
        <v>38</v>
      </c>
      <c r="LID45" s="200"/>
      <c r="LIE45" s="200"/>
      <c r="LIF45" s="201"/>
      <c r="LIG45" s="200">
        <v>38</v>
      </c>
      <c r="LIH45" s="200"/>
      <c r="LII45" s="200"/>
      <c r="LIJ45" s="201"/>
      <c r="LIK45" s="200">
        <v>38</v>
      </c>
      <c r="LIL45" s="200"/>
      <c r="LIM45" s="200"/>
      <c r="LIN45" s="201"/>
      <c r="LIO45" s="200">
        <v>38</v>
      </c>
      <c r="LIP45" s="200"/>
      <c r="LIQ45" s="200"/>
      <c r="LIR45" s="201"/>
      <c r="LIS45" s="200">
        <v>38</v>
      </c>
      <c r="LIT45" s="200"/>
      <c r="LIU45" s="200"/>
      <c r="LIV45" s="201"/>
      <c r="LIW45" s="200">
        <v>38</v>
      </c>
      <c r="LIX45" s="200"/>
      <c r="LIY45" s="200"/>
      <c r="LIZ45" s="201"/>
      <c r="LJA45" s="200">
        <v>38</v>
      </c>
      <c r="LJB45" s="200"/>
      <c r="LJC45" s="200"/>
      <c r="LJD45" s="201"/>
      <c r="LJE45" s="200">
        <v>38</v>
      </c>
      <c r="LJF45" s="200"/>
      <c r="LJG45" s="200"/>
      <c r="LJH45" s="201"/>
      <c r="LJI45" s="200">
        <v>38</v>
      </c>
      <c r="LJJ45" s="200"/>
      <c r="LJK45" s="200"/>
      <c r="LJL45" s="201"/>
      <c r="LJM45" s="200">
        <v>38</v>
      </c>
      <c r="LJN45" s="200"/>
      <c r="LJO45" s="200"/>
      <c r="LJP45" s="201"/>
      <c r="LJQ45" s="200">
        <v>38</v>
      </c>
      <c r="LJR45" s="200"/>
      <c r="LJS45" s="200"/>
      <c r="LJT45" s="201"/>
      <c r="LJU45" s="200">
        <v>38</v>
      </c>
      <c r="LJV45" s="200"/>
      <c r="LJW45" s="200"/>
      <c r="LJX45" s="201"/>
      <c r="LJY45" s="200">
        <v>38</v>
      </c>
      <c r="LJZ45" s="200"/>
      <c r="LKA45" s="200"/>
      <c r="LKB45" s="201"/>
      <c r="LKC45" s="200">
        <v>38</v>
      </c>
      <c r="LKD45" s="200"/>
      <c r="LKE45" s="200"/>
      <c r="LKF45" s="201"/>
      <c r="LKG45" s="200">
        <v>38</v>
      </c>
      <c r="LKH45" s="200"/>
      <c r="LKI45" s="200"/>
      <c r="LKJ45" s="201"/>
      <c r="LKK45" s="200">
        <v>38</v>
      </c>
      <c r="LKL45" s="200"/>
      <c r="LKM45" s="200"/>
      <c r="LKN45" s="201"/>
      <c r="LKO45" s="200">
        <v>38</v>
      </c>
      <c r="LKP45" s="200"/>
      <c r="LKQ45" s="200"/>
      <c r="LKR45" s="201"/>
      <c r="LKS45" s="200">
        <v>38</v>
      </c>
      <c r="LKT45" s="200"/>
      <c r="LKU45" s="200"/>
      <c r="LKV45" s="201"/>
      <c r="LKW45" s="200">
        <v>38</v>
      </c>
      <c r="LKX45" s="200"/>
      <c r="LKY45" s="200"/>
      <c r="LKZ45" s="201"/>
      <c r="LLA45" s="200">
        <v>38</v>
      </c>
      <c r="LLB45" s="200"/>
      <c r="LLC45" s="200"/>
      <c r="LLD45" s="201"/>
      <c r="LLE45" s="200">
        <v>38</v>
      </c>
      <c r="LLF45" s="200"/>
      <c r="LLG45" s="200"/>
      <c r="LLH45" s="201"/>
      <c r="LLI45" s="200">
        <v>38</v>
      </c>
      <c r="LLJ45" s="200"/>
      <c r="LLK45" s="200"/>
      <c r="LLL45" s="201"/>
      <c r="LLM45" s="200">
        <v>38</v>
      </c>
      <c r="LLN45" s="200"/>
      <c r="LLO45" s="200"/>
      <c r="LLP45" s="201"/>
      <c r="LLQ45" s="200">
        <v>38</v>
      </c>
      <c r="LLR45" s="200"/>
      <c r="LLS45" s="200"/>
      <c r="LLT45" s="201"/>
      <c r="LLU45" s="200">
        <v>38</v>
      </c>
      <c r="LLV45" s="200"/>
      <c r="LLW45" s="200"/>
      <c r="LLX45" s="201"/>
      <c r="LLY45" s="200">
        <v>38</v>
      </c>
      <c r="LLZ45" s="200"/>
      <c r="LMA45" s="200"/>
      <c r="LMB45" s="201"/>
      <c r="LMC45" s="200">
        <v>38</v>
      </c>
      <c r="LMD45" s="200"/>
      <c r="LME45" s="200"/>
      <c r="LMF45" s="201"/>
      <c r="LMG45" s="200">
        <v>38</v>
      </c>
      <c r="LMH45" s="200"/>
      <c r="LMI45" s="200"/>
      <c r="LMJ45" s="201"/>
      <c r="LMK45" s="200">
        <v>38</v>
      </c>
      <c r="LML45" s="200"/>
      <c r="LMM45" s="200"/>
      <c r="LMN45" s="201"/>
      <c r="LMO45" s="200">
        <v>38</v>
      </c>
      <c r="LMP45" s="200"/>
      <c r="LMQ45" s="200"/>
      <c r="LMR45" s="201"/>
      <c r="LMS45" s="200">
        <v>38</v>
      </c>
      <c r="LMT45" s="200"/>
      <c r="LMU45" s="200"/>
      <c r="LMV45" s="201"/>
      <c r="LMW45" s="200">
        <v>38</v>
      </c>
      <c r="LMX45" s="200"/>
      <c r="LMY45" s="200"/>
      <c r="LMZ45" s="201"/>
      <c r="LNA45" s="200">
        <v>38</v>
      </c>
      <c r="LNB45" s="200"/>
      <c r="LNC45" s="200"/>
      <c r="LND45" s="201"/>
      <c r="LNE45" s="200">
        <v>38</v>
      </c>
      <c r="LNF45" s="200"/>
      <c r="LNG45" s="200"/>
      <c r="LNH45" s="201"/>
      <c r="LNI45" s="200">
        <v>38</v>
      </c>
      <c r="LNJ45" s="200"/>
      <c r="LNK45" s="200"/>
      <c r="LNL45" s="201"/>
      <c r="LNM45" s="200">
        <v>38</v>
      </c>
      <c r="LNN45" s="200"/>
      <c r="LNO45" s="200"/>
      <c r="LNP45" s="201"/>
      <c r="LNQ45" s="200">
        <v>38</v>
      </c>
      <c r="LNR45" s="200"/>
      <c r="LNS45" s="200"/>
      <c r="LNT45" s="201"/>
      <c r="LNU45" s="200">
        <v>38</v>
      </c>
      <c r="LNV45" s="200"/>
      <c r="LNW45" s="200"/>
      <c r="LNX45" s="201"/>
      <c r="LNY45" s="200">
        <v>38</v>
      </c>
      <c r="LNZ45" s="200"/>
      <c r="LOA45" s="200"/>
      <c r="LOB45" s="201"/>
      <c r="LOC45" s="200">
        <v>38</v>
      </c>
      <c r="LOD45" s="200"/>
      <c r="LOE45" s="200"/>
      <c r="LOF45" s="201"/>
      <c r="LOG45" s="200">
        <v>38</v>
      </c>
      <c r="LOH45" s="200"/>
      <c r="LOI45" s="200"/>
      <c r="LOJ45" s="201"/>
      <c r="LOK45" s="200">
        <v>38</v>
      </c>
      <c r="LOL45" s="200"/>
      <c r="LOM45" s="200"/>
      <c r="LON45" s="201"/>
      <c r="LOO45" s="200">
        <v>38</v>
      </c>
      <c r="LOP45" s="200"/>
      <c r="LOQ45" s="200"/>
      <c r="LOR45" s="201"/>
      <c r="LOS45" s="200">
        <v>38</v>
      </c>
      <c r="LOT45" s="200"/>
      <c r="LOU45" s="200"/>
      <c r="LOV45" s="201"/>
      <c r="LOW45" s="200">
        <v>38</v>
      </c>
      <c r="LOX45" s="200"/>
      <c r="LOY45" s="200"/>
      <c r="LOZ45" s="201"/>
      <c r="LPA45" s="200">
        <v>38</v>
      </c>
      <c r="LPB45" s="200"/>
      <c r="LPC45" s="200"/>
      <c r="LPD45" s="201"/>
      <c r="LPE45" s="200">
        <v>38</v>
      </c>
      <c r="LPF45" s="200"/>
      <c r="LPG45" s="200"/>
      <c r="LPH45" s="201"/>
      <c r="LPI45" s="200">
        <v>38</v>
      </c>
      <c r="LPJ45" s="200"/>
      <c r="LPK45" s="200"/>
      <c r="LPL45" s="201"/>
      <c r="LPM45" s="200">
        <v>38</v>
      </c>
      <c r="LPN45" s="200"/>
      <c r="LPO45" s="200"/>
      <c r="LPP45" s="201"/>
      <c r="LPQ45" s="200">
        <v>38</v>
      </c>
      <c r="LPR45" s="200"/>
      <c r="LPS45" s="200"/>
      <c r="LPT45" s="201"/>
      <c r="LPU45" s="200">
        <v>38</v>
      </c>
      <c r="LPV45" s="200"/>
      <c r="LPW45" s="200"/>
      <c r="LPX45" s="201"/>
      <c r="LPY45" s="200">
        <v>38</v>
      </c>
      <c r="LPZ45" s="200"/>
      <c r="LQA45" s="200"/>
      <c r="LQB45" s="201"/>
      <c r="LQC45" s="200">
        <v>38</v>
      </c>
      <c r="LQD45" s="200"/>
      <c r="LQE45" s="200"/>
      <c r="LQF45" s="201"/>
      <c r="LQG45" s="200">
        <v>38</v>
      </c>
      <c r="LQH45" s="200"/>
      <c r="LQI45" s="200"/>
      <c r="LQJ45" s="201"/>
      <c r="LQK45" s="200">
        <v>38</v>
      </c>
      <c r="LQL45" s="200"/>
      <c r="LQM45" s="200"/>
      <c r="LQN45" s="201"/>
      <c r="LQO45" s="200">
        <v>38</v>
      </c>
      <c r="LQP45" s="200"/>
      <c r="LQQ45" s="200"/>
      <c r="LQR45" s="201"/>
      <c r="LQS45" s="200">
        <v>38</v>
      </c>
      <c r="LQT45" s="200"/>
      <c r="LQU45" s="200"/>
      <c r="LQV45" s="201"/>
      <c r="LQW45" s="200">
        <v>38</v>
      </c>
      <c r="LQX45" s="200"/>
      <c r="LQY45" s="200"/>
      <c r="LQZ45" s="201"/>
      <c r="LRA45" s="200">
        <v>38</v>
      </c>
      <c r="LRB45" s="200"/>
      <c r="LRC45" s="200"/>
      <c r="LRD45" s="201"/>
      <c r="LRE45" s="200">
        <v>38</v>
      </c>
      <c r="LRF45" s="200"/>
      <c r="LRG45" s="200"/>
      <c r="LRH45" s="201"/>
      <c r="LRI45" s="200">
        <v>38</v>
      </c>
      <c r="LRJ45" s="200"/>
      <c r="LRK45" s="200"/>
      <c r="LRL45" s="201"/>
      <c r="LRM45" s="200">
        <v>38</v>
      </c>
      <c r="LRN45" s="200"/>
      <c r="LRO45" s="200"/>
      <c r="LRP45" s="201"/>
      <c r="LRQ45" s="200">
        <v>38</v>
      </c>
      <c r="LRR45" s="200"/>
      <c r="LRS45" s="200"/>
      <c r="LRT45" s="201"/>
      <c r="LRU45" s="200">
        <v>38</v>
      </c>
      <c r="LRV45" s="200"/>
      <c r="LRW45" s="200"/>
      <c r="LRX45" s="201"/>
      <c r="LRY45" s="200">
        <v>38</v>
      </c>
      <c r="LRZ45" s="200"/>
      <c r="LSA45" s="200"/>
      <c r="LSB45" s="201"/>
      <c r="LSC45" s="200">
        <v>38</v>
      </c>
      <c r="LSD45" s="200"/>
      <c r="LSE45" s="200"/>
      <c r="LSF45" s="201"/>
      <c r="LSG45" s="200">
        <v>38</v>
      </c>
      <c r="LSH45" s="200"/>
      <c r="LSI45" s="200"/>
      <c r="LSJ45" s="201"/>
      <c r="LSK45" s="200">
        <v>38</v>
      </c>
      <c r="LSL45" s="200"/>
      <c r="LSM45" s="200"/>
      <c r="LSN45" s="201"/>
      <c r="LSO45" s="200">
        <v>38</v>
      </c>
      <c r="LSP45" s="200"/>
      <c r="LSQ45" s="200"/>
      <c r="LSR45" s="201"/>
      <c r="LSS45" s="200">
        <v>38</v>
      </c>
      <c r="LST45" s="200"/>
      <c r="LSU45" s="200"/>
      <c r="LSV45" s="201"/>
      <c r="LSW45" s="200">
        <v>38</v>
      </c>
      <c r="LSX45" s="200"/>
      <c r="LSY45" s="200"/>
      <c r="LSZ45" s="201"/>
      <c r="LTA45" s="200">
        <v>38</v>
      </c>
      <c r="LTB45" s="200"/>
      <c r="LTC45" s="200"/>
      <c r="LTD45" s="201"/>
      <c r="LTE45" s="200">
        <v>38</v>
      </c>
      <c r="LTF45" s="200"/>
      <c r="LTG45" s="200"/>
      <c r="LTH45" s="201"/>
      <c r="LTI45" s="200">
        <v>38</v>
      </c>
      <c r="LTJ45" s="200"/>
      <c r="LTK45" s="200"/>
      <c r="LTL45" s="201"/>
      <c r="LTM45" s="200">
        <v>38</v>
      </c>
      <c r="LTN45" s="200"/>
      <c r="LTO45" s="200"/>
      <c r="LTP45" s="201"/>
      <c r="LTQ45" s="200">
        <v>38</v>
      </c>
      <c r="LTR45" s="200"/>
      <c r="LTS45" s="200"/>
      <c r="LTT45" s="201"/>
      <c r="LTU45" s="200">
        <v>38</v>
      </c>
      <c r="LTV45" s="200"/>
      <c r="LTW45" s="200"/>
      <c r="LTX45" s="201"/>
      <c r="LTY45" s="200">
        <v>38</v>
      </c>
      <c r="LTZ45" s="200"/>
      <c r="LUA45" s="200"/>
      <c r="LUB45" s="201"/>
      <c r="LUC45" s="200">
        <v>38</v>
      </c>
      <c r="LUD45" s="200"/>
      <c r="LUE45" s="200"/>
      <c r="LUF45" s="201"/>
      <c r="LUG45" s="200">
        <v>38</v>
      </c>
      <c r="LUH45" s="200"/>
      <c r="LUI45" s="200"/>
      <c r="LUJ45" s="201"/>
      <c r="LUK45" s="200">
        <v>38</v>
      </c>
      <c r="LUL45" s="200"/>
      <c r="LUM45" s="200"/>
      <c r="LUN45" s="201"/>
      <c r="LUO45" s="200">
        <v>38</v>
      </c>
      <c r="LUP45" s="200"/>
      <c r="LUQ45" s="200"/>
      <c r="LUR45" s="201"/>
      <c r="LUS45" s="200">
        <v>38</v>
      </c>
      <c r="LUT45" s="200"/>
      <c r="LUU45" s="200"/>
      <c r="LUV45" s="201"/>
      <c r="LUW45" s="200">
        <v>38</v>
      </c>
      <c r="LUX45" s="200"/>
      <c r="LUY45" s="200"/>
      <c r="LUZ45" s="201"/>
      <c r="LVA45" s="200">
        <v>38</v>
      </c>
      <c r="LVB45" s="200"/>
      <c r="LVC45" s="200"/>
      <c r="LVD45" s="201"/>
      <c r="LVE45" s="200">
        <v>38</v>
      </c>
      <c r="LVF45" s="200"/>
      <c r="LVG45" s="200"/>
      <c r="LVH45" s="201"/>
      <c r="LVI45" s="200">
        <v>38</v>
      </c>
      <c r="LVJ45" s="200"/>
      <c r="LVK45" s="200"/>
      <c r="LVL45" s="201"/>
      <c r="LVM45" s="200">
        <v>38</v>
      </c>
      <c r="LVN45" s="200"/>
      <c r="LVO45" s="200"/>
      <c r="LVP45" s="201"/>
      <c r="LVQ45" s="200">
        <v>38</v>
      </c>
      <c r="LVR45" s="200"/>
      <c r="LVS45" s="200"/>
      <c r="LVT45" s="201"/>
      <c r="LVU45" s="200">
        <v>38</v>
      </c>
      <c r="LVV45" s="200"/>
      <c r="LVW45" s="200"/>
      <c r="LVX45" s="201"/>
      <c r="LVY45" s="200">
        <v>38</v>
      </c>
      <c r="LVZ45" s="200"/>
      <c r="LWA45" s="200"/>
      <c r="LWB45" s="201"/>
      <c r="LWC45" s="200">
        <v>38</v>
      </c>
      <c r="LWD45" s="200"/>
      <c r="LWE45" s="200"/>
      <c r="LWF45" s="201"/>
      <c r="LWG45" s="200">
        <v>38</v>
      </c>
      <c r="LWH45" s="200"/>
      <c r="LWI45" s="200"/>
      <c r="LWJ45" s="201"/>
      <c r="LWK45" s="200">
        <v>38</v>
      </c>
      <c r="LWL45" s="200"/>
      <c r="LWM45" s="200"/>
      <c r="LWN45" s="201"/>
      <c r="LWO45" s="200">
        <v>38</v>
      </c>
      <c r="LWP45" s="200"/>
      <c r="LWQ45" s="200"/>
      <c r="LWR45" s="201"/>
      <c r="LWS45" s="200">
        <v>38</v>
      </c>
      <c r="LWT45" s="200"/>
      <c r="LWU45" s="200"/>
      <c r="LWV45" s="201"/>
      <c r="LWW45" s="200">
        <v>38</v>
      </c>
      <c r="LWX45" s="200"/>
      <c r="LWY45" s="200"/>
      <c r="LWZ45" s="201"/>
      <c r="LXA45" s="200">
        <v>38</v>
      </c>
      <c r="LXB45" s="200"/>
      <c r="LXC45" s="200"/>
      <c r="LXD45" s="201"/>
      <c r="LXE45" s="200">
        <v>38</v>
      </c>
      <c r="LXF45" s="200"/>
      <c r="LXG45" s="200"/>
      <c r="LXH45" s="201"/>
      <c r="LXI45" s="200">
        <v>38</v>
      </c>
      <c r="LXJ45" s="200"/>
      <c r="LXK45" s="200"/>
      <c r="LXL45" s="201"/>
      <c r="LXM45" s="200">
        <v>38</v>
      </c>
      <c r="LXN45" s="200"/>
      <c r="LXO45" s="200"/>
      <c r="LXP45" s="201"/>
      <c r="LXQ45" s="200">
        <v>38</v>
      </c>
      <c r="LXR45" s="200"/>
      <c r="LXS45" s="200"/>
      <c r="LXT45" s="201"/>
      <c r="LXU45" s="200">
        <v>38</v>
      </c>
      <c r="LXV45" s="200"/>
      <c r="LXW45" s="200"/>
      <c r="LXX45" s="201"/>
      <c r="LXY45" s="200">
        <v>38</v>
      </c>
      <c r="LXZ45" s="200"/>
      <c r="LYA45" s="200"/>
      <c r="LYB45" s="201"/>
      <c r="LYC45" s="200">
        <v>38</v>
      </c>
      <c r="LYD45" s="200"/>
      <c r="LYE45" s="200"/>
      <c r="LYF45" s="201"/>
      <c r="LYG45" s="200">
        <v>38</v>
      </c>
      <c r="LYH45" s="200"/>
      <c r="LYI45" s="200"/>
      <c r="LYJ45" s="201"/>
      <c r="LYK45" s="200">
        <v>38</v>
      </c>
      <c r="LYL45" s="200"/>
      <c r="LYM45" s="200"/>
      <c r="LYN45" s="201"/>
      <c r="LYO45" s="200">
        <v>38</v>
      </c>
      <c r="LYP45" s="200"/>
      <c r="LYQ45" s="200"/>
      <c r="LYR45" s="201"/>
      <c r="LYS45" s="200">
        <v>38</v>
      </c>
      <c r="LYT45" s="200"/>
      <c r="LYU45" s="200"/>
      <c r="LYV45" s="201"/>
      <c r="LYW45" s="200">
        <v>38</v>
      </c>
      <c r="LYX45" s="200"/>
      <c r="LYY45" s="200"/>
      <c r="LYZ45" s="201"/>
      <c r="LZA45" s="200">
        <v>38</v>
      </c>
      <c r="LZB45" s="200"/>
      <c r="LZC45" s="200"/>
      <c r="LZD45" s="201"/>
      <c r="LZE45" s="200">
        <v>38</v>
      </c>
      <c r="LZF45" s="200"/>
      <c r="LZG45" s="200"/>
      <c r="LZH45" s="201"/>
      <c r="LZI45" s="200">
        <v>38</v>
      </c>
      <c r="LZJ45" s="200"/>
      <c r="LZK45" s="200"/>
      <c r="LZL45" s="201"/>
      <c r="LZM45" s="200">
        <v>38</v>
      </c>
      <c r="LZN45" s="200"/>
      <c r="LZO45" s="200"/>
      <c r="LZP45" s="201"/>
      <c r="LZQ45" s="200">
        <v>38</v>
      </c>
      <c r="LZR45" s="200"/>
      <c r="LZS45" s="200"/>
      <c r="LZT45" s="201"/>
      <c r="LZU45" s="200">
        <v>38</v>
      </c>
      <c r="LZV45" s="200"/>
      <c r="LZW45" s="200"/>
      <c r="LZX45" s="201"/>
      <c r="LZY45" s="200">
        <v>38</v>
      </c>
      <c r="LZZ45" s="200"/>
      <c r="MAA45" s="200"/>
      <c r="MAB45" s="201"/>
      <c r="MAC45" s="200">
        <v>38</v>
      </c>
      <c r="MAD45" s="200"/>
      <c r="MAE45" s="200"/>
      <c r="MAF45" s="201"/>
      <c r="MAG45" s="200">
        <v>38</v>
      </c>
      <c r="MAH45" s="200"/>
      <c r="MAI45" s="200"/>
      <c r="MAJ45" s="201"/>
      <c r="MAK45" s="200">
        <v>38</v>
      </c>
      <c r="MAL45" s="200"/>
      <c r="MAM45" s="200"/>
      <c r="MAN45" s="201"/>
      <c r="MAO45" s="200">
        <v>38</v>
      </c>
      <c r="MAP45" s="200"/>
      <c r="MAQ45" s="200"/>
      <c r="MAR45" s="201"/>
      <c r="MAS45" s="200">
        <v>38</v>
      </c>
      <c r="MAT45" s="200"/>
      <c r="MAU45" s="200"/>
      <c r="MAV45" s="201"/>
      <c r="MAW45" s="200">
        <v>38</v>
      </c>
      <c r="MAX45" s="200"/>
      <c r="MAY45" s="200"/>
      <c r="MAZ45" s="201"/>
      <c r="MBA45" s="200">
        <v>38</v>
      </c>
      <c r="MBB45" s="200"/>
      <c r="MBC45" s="200"/>
      <c r="MBD45" s="201"/>
      <c r="MBE45" s="200">
        <v>38</v>
      </c>
      <c r="MBF45" s="200"/>
      <c r="MBG45" s="200"/>
      <c r="MBH45" s="201"/>
      <c r="MBI45" s="200">
        <v>38</v>
      </c>
      <c r="MBJ45" s="200"/>
      <c r="MBK45" s="200"/>
      <c r="MBL45" s="201"/>
      <c r="MBM45" s="200">
        <v>38</v>
      </c>
      <c r="MBN45" s="200"/>
      <c r="MBO45" s="200"/>
      <c r="MBP45" s="201"/>
      <c r="MBQ45" s="200">
        <v>38</v>
      </c>
      <c r="MBR45" s="200"/>
      <c r="MBS45" s="200"/>
      <c r="MBT45" s="201"/>
      <c r="MBU45" s="200">
        <v>38</v>
      </c>
      <c r="MBV45" s="200"/>
      <c r="MBW45" s="200"/>
      <c r="MBX45" s="201"/>
      <c r="MBY45" s="200">
        <v>38</v>
      </c>
      <c r="MBZ45" s="200"/>
      <c r="MCA45" s="200"/>
      <c r="MCB45" s="201"/>
      <c r="MCC45" s="200">
        <v>38</v>
      </c>
      <c r="MCD45" s="200"/>
      <c r="MCE45" s="200"/>
      <c r="MCF45" s="201"/>
      <c r="MCG45" s="200">
        <v>38</v>
      </c>
      <c r="MCH45" s="200"/>
      <c r="MCI45" s="200"/>
      <c r="MCJ45" s="201"/>
      <c r="MCK45" s="200">
        <v>38</v>
      </c>
      <c r="MCL45" s="200"/>
      <c r="MCM45" s="200"/>
      <c r="MCN45" s="201"/>
      <c r="MCO45" s="200">
        <v>38</v>
      </c>
      <c r="MCP45" s="200"/>
      <c r="MCQ45" s="200"/>
      <c r="MCR45" s="201"/>
      <c r="MCS45" s="200">
        <v>38</v>
      </c>
      <c r="MCT45" s="200"/>
      <c r="MCU45" s="200"/>
      <c r="MCV45" s="201"/>
      <c r="MCW45" s="200">
        <v>38</v>
      </c>
      <c r="MCX45" s="200"/>
      <c r="MCY45" s="200"/>
      <c r="MCZ45" s="201"/>
      <c r="MDA45" s="200">
        <v>38</v>
      </c>
      <c r="MDB45" s="200"/>
      <c r="MDC45" s="200"/>
      <c r="MDD45" s="201"/>
      <c r="MDE45" s="200">
        <v>38</v>
      </c>
      <c r="MDF45" s="200"/>
      <c r="MDG45" s="200"/>
      <c r="MDH45" s="201"/>
      <c r="MDI45" s="200">
        <v>38</v>
      </c>
      <c r="MDJ45" s="200"/>
      <c r="MDK45" s="200"/>
      <c r="MDL45" s="201"/>
      <c r="MDM45" s="200">
        <v>38</v>
      </c>
      <c r="MDN45" s="200"/>
      <c r="MDO45" s="200"/>
      <c r="MDP45" s="201"/>
      <c r="MDQ45" s="200">
        <v>38</v>
      </c>
      <c r="MDR45" s="200"/>
      <c r="MDS45" s="200"/>
      <c r="MDT45" s="201"/>
      <c r="MDU45" s="200">
        <v>38</v>
      </c>
      <c r="MDV45" s="200"/>
      <c r="MDW45" s="200"/>
      <c r="MDX45" s="201"/>
      <c r="MDY45" s="200">
        <v>38</v>
      </c>
      <c r="MDZ45" s="200"/>
      <c r="MEA45" s="200"/>
      <c r="MEB45" s="201"/>
      <c r="MEC45" s="200">
        <v>38</v>
      </c>
      <c r="MED45" s="200"/>
      <c r="MEE45" s="200"/>
      <c r="MEF45" s="201"/>
      <c r="MEG45" s="200">
        <v>38</v>
      </c>
      <c r="MEH45" s="200"/>
      <c r="MEI45" s="200"/>
      <c r="MEJ45" s="201"/>
      <c r="MEK45" s="200">
        <v>38</v>
      </c>
      <c r="MEL45" s="200"/>
      <c r="MEM45" s="200"/>
      <c r="MEN45" s="201"/>
      <c r="MEO45" s="200">
        <v>38</v>
      </c>
      <c r="MEP45" s="200"/>
      <c r="MEQ45" s="200"/>
      <c r="MER45" s="201"/>
      <c r="MES45" s="200">
        <v>38</v>
      </c>
      <c r="MET45" s="200"/>
      <c r="MEU45" s="200"/>
      <c r="MEV45" s="201"/>
      <c r="MEW45" s="200">
        <v>38</v>
      </c>
      <c r="MEX45" s="200"/>
      <c r="MEY45" s="200"/>
      <c r="MEZ45" s="201"/>
      <c r="MFA45" s="200">
        <v>38</v>
      </c>
      <c r="MFB45" s="200"/>
      <c r="MFC45" s="200"/>
      <c r="MFD45" s="201"/>
      <c r="MFE45" s="200">
        <v>38</v>
      </c>
      <c r="MFF45" s="200"/>
      <c r="MFG45" s="200"/>
      <c r="MFH45" s="201"/>
      <c r="MFI45" s="200">
        <v>38</v>
      </c>
      <c r="MFJ45" s="200"/>
      <c r="MFK45" s="200"/>
      <c r="MFL45" s="201"/>
      <c r="MFM45" s="200">
        <v>38</v>
      </c>
      <c r="MFN45" s="200"/>
      <c r="MFO45" s="200"/>
      <c r="MFP45" s="201"/>
      <c r="MFQ45" s="200">
        <v>38</v>
      </c>
      <c r="MFR45" s="200"/>
      <c r="MFS45" s="200"/>
      <c r="MFT45" s="201"/>
      <c r="MFU45" s="200">
        <v>38</v>
      </c>
      <c r="MFV45" s="200"/>
      <c r="MFW45" s="200"/>
      <c r="MFX45" s="201"/>
      <c r="MFY45" s="200">
        <v>38</v>
      </c>
      <c r="MFZ45" s="200"/>
      <c r="MGA45" s="200"/>
      <c r="MGB45" s="201"/>
      <c r="MGC45" s="200">
        <v>38</v>
      </c>
      <c r="MGD45" s="200"/>
      <c r="MGE45" s="200"/>
      <c r="MGF45" s="201"/>
      <c r="MGG45" s="200">
        <v>38</v>
      </c>
      <c r="MGH45" s="200"/>
      <c r="MGI45" s="200"/>
      <c r="MGJ45" s="201"/>
      <c r="MGK45" s="200">
        <v>38</v>
      </c>
      <c r="MGL45" s="200"/>
      <c r="MGM45" s="200"/>
      <c r="MGN45" s="201"/>
      <c r="MGO45" s="200">
        <v>38</v>
      </c>
      <c r="MGP45" s="200"/>
      <c r="MGQ45" s="200"/>
      <c r="MGR45" s="201"/>
      <c r="MGS45" s="200">
        <v>38</v>
      </c>
      <c r="MGT45" s="200"/>
      <c r="MGU45" s="200"/>
      <c r="MGV45" s="201"/>
      <c r="MGW45" s="200">
        <v>38</v>
      </c>
      <c r="MGX45" s="200"/>
      <c r="MGY45" s="200"/>
      <c r="MGZ45" s="201"/>
      <c r="MHA45" s="200">
        <v>38</v>
      </c>
      <c r="MHB45" s="200"/>
      <c r="MHC45" s="200"/>
      <c r="MHD45" s="201"/>
      <c r="MHE45" s="200">
        <v>38</v>
      </c>
      <c r="MHF45" s="200"/>
      <c r="MHG45" s="200"/>
      <c r="MHH45" s="201"/>
      <c r="MHI45" s="200">
        <v>38</v>
      </c>
      <c r="MHJ45" s="200"/>
      <c r="MHK45" s="200"/>
      <c r="MHL45" s="201"/>
      <c r="MHM45" s="200">
        <v>38</v>
      </c>
      <c r="MHN45" s="200"/>
      <c r="MHO45" s="200"/>
      <c r="MHP45" s="201"/>
      <c r="MHQ45" s="200">
        <v>38</v>
      </c>
      <c r="MHR45" s="200"/>
      <c r="MHS45" s="200"/>
      <c r="MHT45" s="201"/>
      <c r="MHU45" s="200">
        <v>38</v>
      </c>
      <c r="MHV45" s="200"/>
      <c r="MHW45" s="200"/>
      <c r="MHX45" s="201"/>
      <c r="MHY45" s="200">
        <v>38</v>
      </c>
      <c r="MHZ45" s="200"/>
      <c r="MIA45" s="200"/>
      <c r="MIB45" s="201"/>
      <c r="MIC45" s="200">
        <v>38</v>
      </c>
      <c r="MID45" s="200"/>
      <c r="MIE45" s="200"/>
      <c r="MIF45" s="201"/>
      <c r="MIG45" s="200">
        <v>38</v>
      </c>
      <c r="MIH45" s="200"/>
      <c r="MII45" s="200"/>
      <c r="MIJ45" s="201"/>
      <c r="MIK45" s="200">
        <v>38</v>
      </c>
      <c r="MIL45" s="200"/>
      <c r="MIM45" s="200"/>
      <c r="MIN45" s="201"/>
      <c r="MIO45" s="200">
        <v>38</v>
      </c>
      <c r="MIP45" s="200"/>
      <c r="MIQ45" s="200"/>
      <c r="MIR45" s="201"/>
      <c r="MIS45" s="200">
        <v>38</v>
      </c>
      <c r="MIT45" s="200"/>
      <c r="MIU45" s="200"/>
      <c r="MIV45" s="201"/>
      <c r="MIW45" s="200">
        <v>38</v>
      </c>
      <c r="MIX45" s="200"/>
      <c r="MIY45" s="200"/>
      <c r="MIZ45" s="201"/>
      <c r="MJA45" s="200">
        <v>38</v>
      </c>
      <c r="MJB45" s="200"/>
      <c r="MJC45" s="200"/>
      <c r="MJD45" s="201"/>
      <c r="MJE45" s="200">
        <v>38</v>
      </c>
      <c r="MJF45" s="200"/>
      <c r="MJG45" s="200"/>
      <c r="MJH45" s="201"/>
      <c r="MJI45" s="200">
        <v>38</v>
      </c>
      <c r="MJJ45" s="200"/>
      <c r="MJK45" s="200"/>
      <c r="MJL45" s="201"/>
      <c r="MJM45" s="200">
        <v>38</v>
      </c>
      <c r="MJN45" s="200"/>
      <c r="MJO45" s="200"/>
      <c r="MJP45" s="201"/>
      <c r="MJQ45" s="200">
        <v>38</v>
      </c>
      <c r="MJR45" s="200"/>
      <c r="MJS45" s="200"/>
      <c r="MJT45" s="201"/>
      <c r="MJU45" s="200">
        <v>38</v>
      </c>
      <c r="MJV45" s="200"/>
      <c r="MJW45" s="200"/>
      <c r="MJX45" s="201"/>
      <c r="MJY45" s="200">
        <v>38</v>
      </c>
      <c r="MJZ45" s="200"/>
      <c r="MKA45" s="200"/>
      <c r="MKB45" s="201"/>
      <c r="MKC45" s="200">
        <v>38</v>
      </c>
      <c r="MKD45" s="200"/>
      <c r="MKE45" s="200"/>
      <c r="MKF45" s="201"/>
      <c r="MKG45" s="200">
        <v>38</v>
      </c>
      <c r="MKH45" s="200"/>
      <c r="MKI45" s="200"/>
      <c r="MKJ45" s="201"/>
      <c r="MKK45" s="200">
        <v>38</v>
      </c>
      <c r="MKL45" s="200"/>
      <c r="MKM45" s="200"/>
      <c r="MKN45" s="201"/>
      <c r="MKO45" s="200">
        <v>38</v>
      </c>
      <c r="MKP45" s="200"/>
      <c r="MKQ45" s="200"/>
      <c r="MKR45" s="201"/>
      <c r="MKS45" s="200">
        <v>38</v>
      </c>
      <c r="MKT45" s="200"/>
      <c r="MKU45" s="200"/>
      <c r="MKV45" s="201"/>
      <c r="MKW45" s="200">
        <v>38</v>
      </c>
      <c r="MKX45" s="200"/>
      <c r="MKY45" s="200"/>
      <c r="MKZ45" s="201"/>
      <c r="MLA45" s="200">
        <v>38</v>
      </c>
      <c r="MLB45" s="200"/>
      <c r="MLC45" s="200"/>
      <c r="MLD45" s="201"/>
      <c r="MLE45" s="200">
        <v>38</v>
      </c>
      <c r="MLF45" s="200"/>
      <c r="MLG45" s="200"/>
      <c r="MLH45" s="201"/>
      <c r="MLI45" s="200">
        <v>38</v>
      </c>
      <c r="MLJ45" s="200"/>
      <c r="MLK45" s="200"/>
      <c r="MLL45" s="201"/>
      <c r="MLM45" s="200">
        <v>38</v>
      </c>
      <c r="MLN45" s="200"/>
      <c r="MLO45" s="200"/>
      <c r="MLP45" s="201"/>
      <c r="MLQ45" s="200">
        <v>38</v>
      </c>
      <c r="MLR45" s="200"/>
      <c r="MLS45" s="200"/>
      <c r="MLT45" s="201"/>
      <c r="MLU45" s="200">
        <v>38</v>
      </c>
      <c r="MLV45" s="200"/>
      <c r="MLW45" s="200"/>
      <c r="MLX45" s="201"/>
      <c r="MLY45" s="200">
        <v>38</v>
      </c>
      <c r="MLZ45" s="200"/>
      <c r="MMA45" s="200"/>
      <c r="MMB45" s="201"/>
      <c r="MMC45" s="200">
        <v>38</v>
      </c>
      <c r="MMD45" s="200"/>
      <c r="MME45" s="200"/>
      <c r="MMF45" s="201"/>
      <c r="MMG45" s="200">
        <v>38</v>
      </c>
      <c r="MMH45" s="200"/>
      <c r="MMI45" s="200"/>
      <c r="MMJ45" s="201"/>
      <c r="MMK45" s="200">
        <v>38</v>
      </c>
      <c r="MML45" s="200"/>
      <c r="MMM45" s="200"/>
      <c r="MMN45" s="201"/>
      <c r="MMO45" s="200">
        <v>38</v>
      </c>
      <c r="MMP45" s="200"/>
      <c r="MMQ45" s="200"/>
      <c r="MMR45" s="201"/>
      <c r="MMS45" s="200">
        <v>38</v>
      </c>
      <c r="MMT45" s="200"/>
      <c r="MMU45" s="200"/>
      <c r="MMV45" s="201"/>
      <c r="MMW45" s="200">
        <v>38</v>
      </c>
      <c r="MMX45" s="200"/>
      <c r="MMY45" s="200"/>
      <c r="MMZ45" s="201"/>
      <c r="MNA45" s="200">
        <v>38</v>
      </c>
      <c r="MNB45" s="200"/>
      <c r="MNC45" s="200"/>
      <c r="MND45" s="201"/>
      <c r="MNE45" s="200">
        <v>38</v>
      </c>
      <c r="MNF45" s="200"/>
      <c r="MNG45" s="200"/>
      <c r="MNH45" s="201"/>
      <c r="MNI45" s="200">
        <v>38</v>
      </c>
      <c r="MNJ45" s="200"/>
      <c r="MNK45" s="200"/>
      <c r="MNL45" s="201"/>
      <c r="MNM45" s="200">
        <v>38</v>
      </c>
      <c r="MNN45" s="200"/>
      <c r="MNO45" s="200"/>
      <c r="MNP45" s="201"/>
      <c r="MNQ45" s="200">
        <v>38</v>
      </c>
      <c r="MNR45" s="200"/>
      <c r="MNS45" s="200"/>
      <c r="MNT45" s="201"/>
      <c r="MNU45" s="200">
        <v>38</v>
      </c>
      <c r="MNV45" s="200"/>
      <c r="MNW45" s="200"/>
      <c r="MNX45" s="201"/>
      <c r="MNY45" s="200">
        <v>38</v>
      </c>
      <c r="MNZ45" s="200"/>
      <c r="MOA45" s="200"/>
      <c r="MOB45" s="201"/>
      <c r="MOC45" s="200">
        <v>38</v>
      </c>
      <c r="MOD45" s="200"/>
      <c r="MOE45" s="200"/>
      <c r="MOF45" s="201"/>
      <c r="MOG45" s="200">
        <v>38</v>
      </c>
      <c r="MOH45" s="200"/>
      <c r="MOI45" s="200"/>
      <c r="MOJ45" s="201"/>
      <c r="MOK45" s="200">
        <v>38</v>
      </c>
      <c r="MOL45" s="200"/>
      <c r="MOM45" s="200"/>
      <c r="MON45" s="201"/>
      <c r="MOO45" s="200">
        <v>38</v>
      </c>
      <c r="MOP45" s="200"/>
      <c r="MOQ45" s="200"/>
      <c r="MOR45" s="201"/>
      <c r="MOS45" s="200">
        <v>38</v>
      </c>
      <c r="MOT45" s="200"/>
      <c r="MOU45" s="200"/>
      <c r="MOV45" s="201"/>
      <c r="MOW45" s="200">
        <v>38</v>
      </c>
      <c r="MOX45" s="200"/>
      <c r="MOY45" s="200"/>
      <c r="MOZ45" s="201"/>
      <c r="MPA45" s="200">
        <v>38</v>
      </c>
      <c r="MPB45" s="200"/>
      <c r="MPC45" s="200"/>
      <c r="MPD45" s="201"/>
      <c r="MPE45" s="200">
        <v>38</v>
      </c>
      <c r="MPF45" s="200"/>
      <c r="MPG45" s="200"/>
      <c r="MPH45" s="201"/>
      <c r="MPI45" s="200">
        <v>38</v>
      </c>
      <c r="MPJ45" s="200"/>
      <c r="MPK45" s="200"/>
      <c r="MPL45" s="201"/>
      <c r="MPM45" s="200">
        <v>38</v>
      </c>
      <c r="MPN45" s="200"/>
      <c r="MPO45" s="200"/>
      <c r="MPP45" s="201"/>
      <c r="MPQ45" s="200">
        <v>38</v>
      </c>
      <c r="MPR45" s="200"/>
      <c r="MPS45" s="200"/>
      <c r="MPT45" s="201"/>
      <c r="MPU45" s="200">
        <v>38</v>
      </c>
      <c r="MPV45" s="200"/>
      <c r="MPW45" s="200"/>
      <c r="MPX45" s="201"/>
      <c r="MPY45" s="200">
        <v>38</v>
      </c>
      <c r="MPZ45" s="200"/>
      <c r="MQA45" s="200"/>
      <c r="MQB45" s="201"/>
      <c r="MQC45" s="200">
        <v>38</v>
      </c>
      <c r="MQD45" s="200"/>
      <c r="MQE45" s="200"/>
      <c r="MQF45" s="201"/>
      <c r="MQG45" s="200">
        <v>38</v>
      </c>
      <c r="MQH45" s="200"/>
      <c r="MQI45" s="200"/>
      <c r="MQJ45" s="201"/>
      <c r="MQK45" s="200">
        <v>38</v>
      </c>
      <c r="MQL45" s="200"/>
      <c r="MQM45" s="200"/>
      <c r="MQN45" s="201"/>
      <c r="MQO45" s="200">
        <v>38</v>
      </c>
      <c r="MQP45" s="200"/>
      <c r="MQQ45" s="200"/>
      <c r="MQR45" s="201"/>
      <c r="MQS45" s="200">
        <v>38</v>
      </c>
      <c r="MQT45" s="200"/>
      <c r="MQU45" s="200"/>
      <c r="MQV45" s="201"/>
      <c r="MQW45" s="200">
        <v>38</v>
      </c>
      <c r="MQX45" s="200"/>
      <c r="MQY45" s="200"/>
      <c r="MQZ45" s="201"/>
      <c r="MRA45" s="200">
        <v>38</v>
      </c>
      <c r="MRB45" s="200"/>
      <c r="MRC45" s="200"/>
      <c r="MRD45" s="201"/>
      <c r="MRE45" s="200">
        <v>38</v>
      </c>
      <c r="MRF45" s="200"/>
      <c r="MRG45" s="200"/>
      <c r="MRH45" s="201"/>
      <c r="MRI45" s="200">
        <v>38</v>
      </c>
      <c r="MRJ45" s="200"/>
      <c r="MRK45" s="200"/>
      <c r="MRL45" s="201"/>
      <c r="MRM45" s="200">
        <v>38</v>
      </c>
      <c r="MRN45" s="200"/>
      <c r="MRO45" s="200"/>
      <c r="MRP45" s="201"/>
      <c r="MRQ45" s="200">
        <v>38</v>
      </c>
      <c r="MRR45" s="200"/>
      <c r="MRS45" s="200"/>
      <c r="MRT45" s="201"/>
      <c r="MRU45" s="200">
        <v>38</v>
      </c>
      <c r="MRV45" s="200"/>
      <c r="MRW45" s="200"/>
      <c r="MRX45" s="201"/>
      <c r="MRY45" s="200">
        <v>38</v>
      </c>
      <c r="MRZ45" s="200"/>
      <c r="MSA45" s="200"/>
      <c r="MSB45" s="201"/>
      <c r="MSC45" s="200">
        <v>38</v>
      </c>
      <c r="MSD45" s="200"/>
      <c r="MSE45" s="200"/>
      <c r="MSF45" s="201"/>
      <c r="MSG45" s="200">
        <v>38</v>
      </c>
      <c r="MSH45" s="200"/>
      <c r="MSI45" s="200"/>
      <c r="MSJ45" s="201"/>
      <c r="MSK45" s="200">
        <v>38</v>
      </c>
      <c r="MSL45" s="200"/>
      <c r="MSM45" s="200"/>
      <c r="MSN45" s="201"/>
      <c r="MSO45" s="200">
        <v>38</v>
      </c>
      <c r="MSP45" s="200"/>
      <c r="MSQ45" s="200"/>
      <c r="MSR45" s="201"/>
      <c r="MSS45" s="200">
        <v>38</v>
      </c>
      <c r="MST45" s="200"/>
      <c r="MSU45" s="200"/>
      <c r="MSV45" s="201"/>
      <c r="MSW45" s="200">
        <v>38</v>
      </c>
      <c r="MSX45" s="200"/>
      <c r="MSY45" s="200"/>
      <c r="MSZ45" s="201"/>
      <c r="MTA45" s="200">
        <v>38</v>
      </c>
      <c r="MTB45" s="200"/>
      <c r="MTC45" s="200"/>
      <c r="MTD45" s="201"/>
      <c r="MTE45" s="200">
        <v>38</v>
      </c>
      <c r="MTF45" s="200"/>
      <c r="MTG45" s="200"/>
      <c r="MTH45" s="201"/>
      <c r="MTI45" s="200">
        <v>38</v>
      </c>
      <c r="MTJ45" s="200"/>
      <c r="MTK45" s="200"/>
      <c r="MTL45" s="201"/>
      <c r="MTM45" s="200">
        <v>38</v>
      </c>
      <c r="MTN45" s="200"/>
      <c r="MTO45" s="200"/>
      <c r="MTP45" s="201"/>
      <c r="MTQ45" s="200">
        <v>38</v>
      </c>
      <c r="MTR45" s="200"/>
      <c r="MTS45" s="200"/>
      <c r="MTT45" s="201"/>
      <c r="MTU45" s="200">
        <v>38</v>
      </c>
      <c r="MTV45" s="200"/>
      <c r="MTW45" s="200"/>
      <c r="MTX45" s="201"/>
      <c r="MTY45" s="200">
        <v>38</v>
      </c>
      <c r="MTZ45" s="200"/>
      <c r="MUA45" s="200"/>
      <c r="MUB45" s="201"/>
      <c r="MUC45" s="200">
        <v>38</v>
      </c>
      <c r="MUD45" s="200"/>
      <c r="MUE45" s="200"/>
      <c r="MUF45" s="201"/>
      <c r="MUG45" s="200">
        <v>38</v>
      </c>
      <c r="MUH45" s="200"/>
      <c r="MUI45" s="200"/>
      <c r="MUJ45" s="201"/>
      <c r="MUK45" s="200">
        <v>38</v>
      </c>
      <c r="MUL45" s="200"/>
      <c r="MUM45" s="200"/>
      <c r="MUN45" s="201"/>
      <c r="MUO45" s="200">
        <v>38</v>
      </c>
      <c r="MUP45" s="200"/>
      <c r="MUQ45" s="200"/>
      <c r="MUR45" s="201"/>
      <c r="MUS45" s="200">
        <v>38</v>
      </c>
      <c r="MUT45" s="200"/>
      <c r="MUU45" s="200"/>
      <c r="MUV45" s="201"/>
      <c r="MUW45" s="200">
        <v>38</v>
      </c>
      <c r="MUX45" s="200"/>
      <c r="MUY45" s="200"/>
      <c r="MUZ45" s="201"/>
      <c r="MVA45" s="200">
        <v>38</v>
      </c>
      <c r="MVB45" s="200"/>
      <c r="MVC45" s="200"/>
      <c r="MVD45" s="201"/>
      <c r="MVE45" s="200">
        <v>38</v>
      </c>
      <c r="MVF45" s="200"/>
      <c r="MVG45" s="200"/>
      <c r="MVH45" s="201"/>
      <c r="MVI45" s="200">
        <v>38</v>
      </c>
      <c r="MVJ45" s="200"/>
      <c r="MVK45" s="200"/>
      <c r="MVL45" s="201"/>
      <c r="MVM45" s="200">
        <v>38</v>
      </c>
      <c r="MVN45" s="200"/>
      <c r="MVO45" s="200"/>
      <c r="MVP45" s="201"/>
      <c r="MVQ45" s="200">
        <v>38</v>
      </c>
      <c r="MVR45" s="200"/>
      <c r="MVS45" s="200"/>
      <c r="MVT45" s="201"/>
      <c r="MVU45" s="200">
        <v>38</v>
      </c>
      <c r="MVV45" s="200"/>
      <c r="MVW45" s="200"/>
      <c r="MVX45" s="201"/>
      <c r="MVY45" s="200">
        <v>38</v>
      </c>
      <c r="MVZ45" s="200"/>
      <c r="MWA45" s="200"/>
      <c r="MWB45" s="201"/>
      <c r="MWC45" s="200">
        <v>38</v>
      </c>
      <c r="MWD45" s="200"/>
      <c r="MWE45" s="200"/>
      <c r="MWF45" s="201"/>
      <c r="MWG45" s="200">
        <v>38</v>
      </c>
      <c r="MWH45" s="200"/>
      <c r="MWI45" s="200"/>
      <c r="MWJ45" s="201"/>
      <c r="MWK45" s="200">
        <v>38</v>
      </c>
      <c r="MWL45" s="200"/>
      <c r="MWM45" s="200"/>
      <c r="MWN45" s="201"/>
      <c r="MWO45" s="200">
        <v>38</v>
      </c>
      <c r="MWP45" s="200"/>
      <c r="MWQ45" s="200"/>
      <c r="MWR45" s="201"/>
      <c r="MWS45" s="200">
        <v>38</v>
      </c>
      <c r="MWT45" s="200"/>
      <c r="MWU45" s="200"/>
      <c r="MWV45" s="201"/>
      <c r="MWW45" s="200">
        <v>38</v>
      </c>
      <c r="MWX45" s="200"/>
      <c r="MWY45" s="200"/>
      <c r="MWZ45" s="201"/>
      <c r="MXA45" s="200">
        <v>38</v>
      </c>
      <c r="MXB45" s="200"/>
      <c r="MXC45" s="200"/>
      <c r="MXD45" s="201"/>
      <c r="MXE45" s="200">
        <v>38</v>
      </c>
      <c r="MXF45" s="200"/>
      <c r="MXG45" s="200"/>
      <c r="MXH45" s="201"/>
      <c r="MXI45" s="200">
        <v>38</v>
      </c>
      <c r="MXJ45" s="200"/>
      <c r="MXK45" s="200"/>
      <c r="MXL45" s="201"/>
      <c r="MXM45" s="200">
        <v>38</v>
      </c>
      <c r="MXN45" s="200"/>
      <c r="MXO45" s="200"/>
      <c r="MXP45" s="201"/>
      <c r="MXQ45" s="200">
        <v>38</v>
      </c>
      <c r="MXR45" s="200"/>
      <c r="MXS45" s="200"/>
      <c r="MXT45" s="201"/>
      <c r="MXU45" s="200">
        <v>38</v>
      </c>
      <c r="MXV45" s="200"/>
      <c r="MXW45" s="200"/>
      <c r="MXX45" s="201"/>
      <c r="MXY45" s="200">
        <v>38</v>
      </c>
      <c r="MXZ45" s="200"/>
      <c r="MYA45" s="200"/>
      <c r="MYB45" s="201"/>
      <c r="MYC45" s="200">
        <v>38</v>
      </c>
      <c r="MYD45" s="200"/>
      <c r="MYE45" s="200"/>
      <c r="MYF45" s="201"/>
      <c r="MYG45" s="200">
        <v>38</v>
      </c>
      <c r="MYH45" s="200"/>
      <c r="MYI45" s="200"/>
      <c r="MYJ45" s="201"/>
      <c r="MYK45" s="200">
        <v>38</v>
      </c>
      <c r="MYL45" s="200"/>
      <c r="MYM45" s="200"/>
      <c r="MYN45" s="201"/>
      <c r="MYO45" s="200">
        <v>38</v>
      </c>
      <c r="MYP45" s="200"/>
      <c r="MYQ45" s="200"/>
      <c r="MYR45" s="201"/>
      <c r="MYS45" s="200">
        <v>38</v>
      </c>
      <c r="MYT45" s="200"/>
      <c r="MYU45" s="200"/>
      <c r="MYV45" s="201"/>
      <c r="MYW45" s="200">
        <v>38</v>
      </c>
      <c r="MYX45" s="200"/>
      <c r="MYY45" s="200"/>
      <c r="MYZ45" s="201"/>
      <c r="MZA45" s="200">
        <v>38</v>
      </c>
      <c r="MZB45" s="200"/>
      <c r="MZC45" s="200"/>
      <c r="MZD45" s="201"/>
      <c r="MZE45" s="200">
        <v>38</v>
      </c>
      <c r="MZF45" s="200"/>
      <c r="MZG45" s="200"/>
      <c r="MZH45" s="201"/>
      <c r="MZI45" s="200">
        <v>38</v>
      </c>
      <c r="MZJ45" s="200"/>
      <c r="MZK45" s="200"/>
      <c r="MZL45" s="201"/>
      <c r="MZM45" s="200">
        <v>38</v>
      </c>
      <c r="MZN45" s="200"/>
      <c r="MZO45" s="200"/>
      <c r="MZP45" s="201"/>
      <c r="MZQ45" s="200">
        <v>38</v>
      </c>
      <c r="MZR45" s="200"/>
      <c r="MZS45" s="200"/>
      <c r="MZT45" s="201"/>
      <c r="MZU45" s="200">
        <v>38</v>
      </c>
      <c r="MZV45" s="200"/>
      <c r="MZW45" s="200"/>
      <c r="MZX45" s="201"/>
      <c r="MZY45" s="200">
        <v>38</v>
      </c>
      <c r="MZZ45" s="200"/>
      <c r="NAA45" s="200"/>
      <c r="NAB45" s="201"/>
      <c r="NAC45" s="200">
        <v>38</v>
      </c>
      <c r="NAD45" s="200"/>
      <c r="NAE45" s="200"/>
      <c r="NAF45" s="201"/>
      <c r="NAG45" s="200">
        <v>38</v>
      </c>
      <c r="NAH45" s="200"/>
      <c r="NAI45" s="200"/>
      <c r="NAJ45" s="201"/>
      <c r="NAK45" s="200">
        <v>38</v>
      </c>
      <c r="NAL45" s="200"/>
      <c r="NAM45" s="200"/>
      <c r="NAN45" s="201"/>
      <c r="NAO45" s="200">
        <v>38</v>
      </c>
      <c r="NAP45" s="200"/>
      <c r="NAQ45" s="200"/>
      <c r="NAR45" s="201"/>
      <c r="NAS45" s="200">
        <v>38</v>
      </c>
      <c r="NAT45" s="200"/>
      <c r="NAU45" s="200"/>
      <c r="NAV45" s="201"/>
      <c r="NAW45" s="200">
        <v>38</v>
      </c>
      <c r="NAX45" s="200"/>
      <c r="NAY45" s="200"/>
      <c r="NAZ45" s="201"/>
      <c r="NBA45" s="200">
        <v>38</v>
      </c>
      <c r="NBB45" s="200"/>
      <c r="NBC45" s="200"/>
      <c r="NBD45" s="201"/>
      <c r="NBE45" s="200">
        <v>38</v>
      </c>
      <c r="NBF45" s="200"/>
      <c r="NBG45" s="200"/>
      <c r="NBH45" s="201"/>
      <c r="NBI45" s="200">
        <v>38</v>
      </c>
      <c r="NBJ45" s="200"/>
      <c r="NBK45" s="200"/>
      <c r="NBL45" s="201"/>
      <c r="NBM45" s="200">
        <v>38</v>
      </c>
      <c r="NBN45" s="200"/>
      <c r="NBO45" s="200"/>
      <c r="NBP45" s="201"/>
      <c r="NBQ45" s="200">
        <v>38</v>
      </c>
      <c r="NBR45" s="200"/>
      <c r="NBS45" s="200"/>
      <c r="NBT45" s="201"/>
      <c r="NBU45" s="200">
        <v>38</v>
      </c>
      <c r="NBV45" s="200"/>
      <c r="NBW45" s="200"/>
      <c r="NBX45" s="201"/>
      <c r="NBY45" s="200">
        <v>38</v>
      </c>
      <c r="NBZ45" s="200"/>
      <c r="NCA45" s="200"/>
      <c r="NCB45" s="201"/>
      <c r="NCC45" s="200">
        <v>38</v>
      </c>
      <c r="NCD45" s="200"/>
      <c r="NCE45" s="200"/>
      <c r="NCF45" s="201"/>
      <c r="NCG45" s="200">
        <v>38</v>
      </c>
      <c r="NCH45" s="200"/>
      <c r="NCI45" s="200"/>
      <c r="NCJ45" s="201"/>
      <c r="NCK45" s="200">
        <v>38</v>
      </c>
      <c r="NCL45" s="200"/>
      <c r="NCM45" s="200"/>
      <c r="NCN45" s="201"/>
      <c r="NCO45" s="200">
        <v>38</v>
      </c>
      <c r="NCP45" s="200"/>
      <c r="NCQ45" s="200"/>
      <c r="NCR45" s="201"/>
      <c r="NCS45" s="200">
        <v>38</v>
      </c>
      <c r="NCT45" s="200"/>
      <c r="NCU45" s="200"/>
      <c r="NCV45" s="201"/>
      <c r="NCW45" s="200">
        <v>38</v>
      </c>
      <c r="NCX45" s="200"/>
      <c r="NCY45" s="200"/>
      <c r="NCZ45" s="201"/>
      <c r="NDA45" s="200">
        <v>38</v>
      </c>
      <c r="NDB45" s="200"/>
      <c r="NDC45" s="200"/>
      <c r="NDD45" s="201"/>
      <c r="NDE45" s="200">
        <v>38</v>
      </c>
      <c r="NDF45" s="200"/>
      <c r="NDG45" s="200"/>
      <c r="NDH45" s="201"/>
      <c r="NDI45" s="200">
        <v>38</v>
      </c>
      <c r="NDJ45" s="200"/>
      <c r="NDK45" s="200"/>
      <c r="NDL45" s="201"/>
      <c r="NDM45" s="200">
        <v>38</v>
      </c>
      <c r="NDN45" s="200"/>
      <c r="NDO45" s="200"/>
      <c r="NDP45" s="201"/>
      <c r="NDQ45" s="200">
        <v>38</v>
      </c>
      <c r="NDR45" s="200"/>
      <c r="NDS45" s="200"/>
      <c r="NDT45" s="201"/>
      <c r="NDU45" s="200">
        <v>38</v>
      </c>
      <c r="NDV45" s="200"/>
      <c r="NDW45" s="200"/>
      <c r="NDX45" s="201"/>
      <c r="NDY45" s="200">
        <v>38</v>
      </c>
      <c r="NDZ45" s="200"/>
      <c r="NEA45" s="200"/>
      <c r="NEB45" s="201"/>
      <c r="NEC45" s="200">
        <v>38</v>
      </c>
      <c r="NED45" s="200"/>
      <c r="NEE45" s="200"/>
      <c r="NEF45" s="201"/>
      <c r="NEG45" s="200">
        <v>38</v>
      </c>
      <c r="NEH45" s="200"/>
      <c r="NEI45" s="200"/>
      <c r="NEJ45" s="201"/>
      <c r="NEK45" s="200">
        <v>38</v>
      </c>
      <c r="NEL45" s="200"/>
      <c r="NEM45" s="200"/>
      <c r="NEN45" s="201"/>
      <c r="NEO45" s="200">
        <v>38</v>
      </c>
      <c r="NEP45" s="200"/>
      <c r="NEQ45" s="200"/>
      <c r="NER45" s="201"/>
      <c r="NES45" s="200">
        <v>38</v>
      </c>
      <c r="NET45" s="200"/>
      <c r="NEU45" s="200"/>
      <c r="NEV45" s="201"/>
      <c r="NEW45" s="200">
        <v>38</v>
      </c>
      <c r="NEX45" s="200"/>
      <c r="NEY45" s="200"/>
      <c r="NEZ45" s="201"/>
      <c r="NFA45" s="200">
        <v>38</v>
      </c>
      <c r="NFB45" s="200"/>
      <c r="NFC45" s="200"/>
      <c r="NFD45" s="201"/>
      <c r="NFE45" s="200">
        <v>38</v>
      </c>
      <c r="NFF45" s="200"/>
      <c r="NFG45" s="200"/>
      <c r="NFH45" s="201"/>
      <c r="NFI45" s="200">
        <v>38</v>
      </c>
      <c r="NFJ45" s="200"/>
      <c r="NFK45" s="200"/>
      <c r="NFL45" s="201"/>
      <c r="NFM45" s="200">
        <v>38</v>
      </c>
      <c r="NFN45" s="200"/>
      <c r="NFO45" s="200"/>
      <c r="NFP45" s="201"/>
      <c r="NFQ45" s="200">
        <v>38</v>
      </c>
      <c r="NFR45" s="200"/>
      <c r="NFS45" s="200"/>
      <c r="NFT45" s="201"/>
      <c r="NFU45" s="200">
        <v>38</v>
      </c>
      <c r="NFV45" s="200"/>
      <c r="NFW45" s="200"/>
      <c r="NFX45" s="201"/>
      <c r="NFY45" s="200">
        <v>38</v>
      </c>
      <c r="NFZ45" s="200"/>
      <c r="NGA45" s="200"/>
      <c r="NGB45" s="201"/>
      <c r="NGC45" s="200">
        <v>38</v>
      </c>
      <c r="NGD45" s="200"/>
      <c r="NGE45" s="200"/>
      <c r="NGF45" s="201"/>
      <c r="NGG45" s="200">
        <v>38</v>
      </c>
      <c r="NGH45" s="200"/>
      <c r="NGI45" s="200"/>
      <c r="NGJ45" s="201"/>
      <c r="NGK45" s="200">
        <v>38</v>
      </c>
      <c r="NGL45" s="200"/>
      <c r="NGM45" s="200"/>
      <c r="NGN45" s="201"/>
      <c r="NGO45" s="200">
        <v>38</v>
      </c>
      <c r="NGP45" s="200"/>
      <c r="NGQ45" s="200"/>
      <c r="NGR45" s="201"/>
      <c r="NGS45" s="200">
        <v>38</v>
      </c>
      <c r="NGT45" s="200"/>
      <c r="NGU45" s="200"/>
      <c r="NGV45" s="201"/>
      <c r="NGW45" s="200">
        <v>38</v>
      </c>
      <c r="NGX45" s="200"/>
      <c r="NGY45" s="200"/>
      <c r="NGZ45" s="201"/>
      <c r="NHA45" s="200">
        <v>38</v>
      </c>
      <c r="NHB45" s="200"/>
      <c r="NHC45" s="200"/>
      <c r="NHD45" s="201"/>
      <c r="NHE45" s="200">
        <v>38</v>
      </c>
      <c r="NHF45" s="200"/>
      <c r="NHG45" s="200"/>
      <c r="NHH45" s="201"/>
      <c r="NHI45" s="200">
        <v>38</v>
      </c>
      <c r="NHJ45" s="200"/>
      <c r="NHK45" s="200"/>
      <c r="NHL45" s="201"/>
      <c r="NHM45" s="200">
        <v>38</v>
      </c>
      <c r="NHN45" s="200"/>
      <c r="NHO45" s="200"/>
      <c r="NHP45" s="201"/>
      <c r="NHQ45" s="200">
        <v>38</v>
      </c>
      <c r="NHR45" s="200"/>
      <c r="NHS45" s="200"/>
      <c r="NHT45" s="201"/>
      <c r="NHU45" s="200">
        <v>38</v>
      </c>
      <c r="NHV45" s="200"/>
      <c r="NHW45" s="200"/>
      <c r="NHX45" s="201"/>
      <c r="NHY45" s="200">
        <v>38</v>
      </c>
      <c r="NHZ45" s="200"/>
      <c r="NIA45" s="200"/>
      <c r="NIB45" s="201"/>
      <c r="NIC45" s="200">
        <v>38</v>
      </c>
      <c r="NID45" s="200"/>
      <c r="NIE45" s="200"/>
      <c r="NIF45" s="201"/>
      <c r="NIG45" s="200">
        <v>38</v>
      </c>
      <c r="NIH45" s="200"/>
      <c r="NII45" s="200"/>
      <c r="NIJ45" s="201"/>
      <c r="NIK45" s="200">
        <v>38</v>
      </c>
      <c r="NIL45" s="200"/>
      <c r="NIM45" s="200"/>
      <c r="NIN45" s="201"/>
      <c r="NIO45" s="200">
        <v>38</v>
      </c>
      <c r="NIP45" s="200"/>
      <c r="NIQ45" s="200"/>
      <c r="NIR45" s="201"/>
      <c r="NIS45" s="200">
        <v>38</v>
      </c>
      <c r="NIT45" s="200"/>
      <c r="NIU45" s="200"/>
      <c r="NIV45" s="201"/>
      <c r="NIW45" s="200">
        <v>38</v>
      </c>
      <c r="NIX45" s="200"/>
      <c r="NIY45" s="200"/>
      <c r="NIZ45" s="201"/>
      <c r="NJA45" s="200">
        <v>38</v>
      </c>
      <c r="NJB45" s="200"/>
      <c r="NJC45" s="200"/>
      <c r="NJD45" s="201"/>
      <c r="NJE45" s="200">
        <v>38</v>
      </c>
      <c r="NJF45" s="200"/>
      <c r="NJG45" s="200"/>
      <c r="NJH45" s="201"/>
      <c r="NJI45" s="200">
        <v>38</v>
      </c>
      <c r="NJJ45" s="200"/>
      <c r="NJK45" s="200"/>
      <c r="NJL45" s="201"/>
      <c r="NJM45" s="200">
        <v>38</v>
      </c>
      <c r="NJN45" s="200"/>
      <c r="NJO45" s="200"/>
      <c r="NJP45" s="201"/>
      <c r="NJQ45" s="200">
        <v>38</v>
      </c>
      <c r="NJR45" s="200"/>
      <c r="NJS45" s="200"/>
      <c r="NJT45" s="201"/>
      <c r="NJU45" s="200">
        <v>38</v>
      </c>
      <c r="NJV45" s="200"/>
      <c r="NJW45" s="200"/>
      <c r="NJX45" s="201"/>
      <c r="NJY45" s="200">
        <v>38</v>
      </c>
      <c r="NJZ45" s="200"/>
      <c r="NKA45" s="200"/>
      <c r="NKB45" s="201"/>
      <c r="NKC45" s="200">
        <v>38</v>
      </c>
      <c r="NKD45" s="200"/>
      <c r="NKE45" s="200"/>
      <c r="NKF45" s="201"/>
      <c r="NKG45" s="200">
        <v>38</v>
      </c>
      <c r="NKH45" s="200"/>
      <c r="NKI45" s="200"/>
      <c r="NKJ45" s="201"/>
      <c r="NKK45" s="200">
        <v>38</v>
      </c>
      <c r="NKL45" s="200"/>
      <c r="NKM45" s="200"/>
      <c r="NKN45" s="201"/>
      <c r="NKO45" s="200">
        <v>38</v>
      </c>
      <c r="NKP45" s="200"/>
      <c r="NKQ45" s="200"/>
      <c r="NKR45" s="201"/>
      <c r="NKS45" s="200">
        <v>38</v>
      </c>
      <c r="NKT45" s="200"/>
      <c r="NKU45" s="200"/>
      <c r="NKV45" s="201"/>
      <c r="NKW45" s="200">
        <v>38</v>
      </c>
      <c r="NKX45" s="200"/>
      <c r="NKY45" s="200"/>
      <c r="NKZ45" s="201"/>
      <c r="NLA45" s="200">
        <v>38</v>
      </c>
      <c r="NLB45" s="200"/>
      <c r="NLC45" s="200"/>
      <c r="NLD45" s="201"/>
      <c r="NLE45" s="200">
        <v>38</v>
      </c>
      <c r="NLF45" s="200"/>
      <c r="NLG45" s="200"/>
      <c r="NLH45" s="201"/>
      <c r="NLI45" s="200">
        <v>38</v>
      </c>
      <c r="NLJ45" s="200"/>
      <c r="NLK45" s="200"/>
      <c r="NLL45" s="201"/>
      <c r="NLM45" s="200">
        <v>38</v>
      </c>
      <c r="NLN45" s="200"/>
      <c r="NLO45" s="200"/>
      <c r="NLP45" s="201"/>
      <c r="NLQ45" s="200">
        <v>38</v>
      </c>
      <c r="NLR45" s="200"/>
      <c r="NLS45" s="200"/>
      <c r="NLT45" s="201"/>
      <c r="NLU45" s="200">
        <v>38</v>
      </c>
      <c r="NLV45" s="200"/>
      <c r="NLW45" s="200"/>
      <c r="NLX45" s="201"/>
      <c r="NLY45" s="200">
        <v>38</v>
      </c>
      <c r="NLZ45" s="200"/>
      <c r="NMA45" s="200"/>
      <c r="NMB45" s="201"/>
      <c r="NMC45" s="200">
        <v>38</v>
      </c>
      <c r="NMD45" s="200"/>
      <c r="NME45" s="200"/>
      <c r="NMF45" s="201"/>
      <c r="NMG45" s="200">
        <v>38</v>
      </c>
      <c r="NMH45" s="200"/>
      <c r="NMI45" s="200"/>
      <c r="NMJ45" s="201"/>
      <c r="NMK45" s="200">
        <v>38</v>
      </c>
      <c r="NML45" s="200"/>
      <c r="NMM45" s="200"/>
      <c r="NMN45" s="201"/>
      <c r="NMO45" s="200">
        <v>38</v>
      </c>
      <c r="NMP45" s="200"/>
      <c r="NMQ45" s="200"/>
      <c r="NMR45" s="201"/>
      <c r="NMS45" s="200">
        <v>38</v>
      </c>
      <c r="NMT45" s="200"/>
      <c r="NMU45" s="200"/>
      <c r="NMV45" s="201"/>
      <c r="NMW45" s="200">
        <v>38</v>
      </c>
      <c r="NMX45" s="200"/>
      <c r="NMY45" s="200"/>
      <c r="NMZ45" s="201"/>
      <c r="NNA45" s="200">
        <v>38</v>
      </c>
      <c r="NNB45" s="200"/>
      <c r="NNC45" s="200"/>
      <c r="NND45" s="201"/>
      <c r="NNE45" s="200">
        <v>38</v>
      </c>
      <c r="NNF45" s="200"/>
      <c r="NNG45" s="200"/>
      <c r="NNH45" s="201"/>
      <c r="NNI45" s="200">
        <v>38</v>
      </c>
      <c r="NNJ45" s="200"/>
      <c r="NNK45" s="200"/>
      <c r="NNL45" s="201"/>
      <c r="NNM45" s="200">
        <v>38</v>
      </c>
      <c r="NNN45" s="200"/>
      <c r="NNO45" s="200"/>
      <c r="NNP45" s="201"/>
      <c r="NNQ45" s="200">
        <v>38</v>
      </c>
      <c r="NNR45" s="200"/>
      <c r="NNS45" s="200"/>
      <c r="NNT45" s="201"/>
      <c r="NNU45" s="200">
        <v>38</v>
      </c>
      <c r="NNV45" s="200"/>
      <c r="NNW45" s="200"/>
      <c r="NNX45" s="201"/>
      <c r="NNY45" s="200">
        <v>38</v>
      </c>
      <c r="NNZ45" s="200"/>
      <c r="NOA45" s="200"/>
      <c r="NOB45" s="201"/>
      <c r="NOC45" s="200">
        <v>38</v>
      </c>
      <c r="NOD45" s="200"/>
      <c r="NOE45" s="200"/>
      <c r="NOF45" s="201"/>
      <c r="NOG45" s="200">
        <v>38</v>
      </c>
      <c r="NOH45" s="200"/>
      <c r="NOI45" s="200"/>
      <c r="NOJ45" s="201"/>
      <c r="NOK45" s="200">
        <v>38</v>
      </c>
      <c r="NOL45" s="200"/>
      <c r="NOM45" s="200"/>
      <c r="NON45" s="201"/>
      <c r="NOO45" s="200">
        <v>38</v>
      </c>
      <c r="NOP45" s="200"/>
      <c r="NOQ45" s="200"/>
      <c r="NOR45" s="201"/>
      <c r="NOS45" s="200">
        <v>38</v>
      </c>
      <c r="NOT45" s="200"/>
      <c r="NOU45" s="200"/>
      <c r="NOV45" s="201"/>
      <c r="NOW45" s="200">
        <v>38</v>
      </c>
      <c r="NOX45" s="200"/>
      <c r="NOY45" s="200"/>
      <c r="NOZ45" s="201"/>
      <c r="NPA45" s="200">
        <v>38</v>
      </c>
      <c r="NPB45" s="200"/>
      <c r="NPC45" s="200"/>
      <c r="NPD45" s="201"/>
      <c r="NPE45" s="200">
        <v>38</v>
      </c>
      <c r="NPF45" s="200"/>
      <c r="NPG45" s="200"/>
      <c r="NPH45" s="201"/>
      <c r="NPI45" s="200">
        <v>38</v>
      </c>
      <c r="NPJ45" s="200"/>
      <c r="NPK45" s="200"/>
      <c r="NPL45" s="201"/>
      <c r="NPM45" s="200">
        <v>38</v>
      </c>
      <c r="NPN45" s="200"/>
      <c r="NPO45" s="200"/>
      <c r="NPP45" s="201"/>
      <c r="NPQ45" s="200">
        <v>38</v>
      </c>
      <c r="NPR45" s="200"/>
      <c r="NPS45" s="200"/>
      <c r="NPT45" s="201"/>
      <c r="NPU45" s="200">
        <v>38</v>
      </c>
      <c r="NPV45" s="200"/>
      <c r="NPW45" s="200"/>
      <c r="NPX45" s="201"/>
      <c r="NPY45" s="200">
        <v>38</v>
      </c>
      <c r="NPZ45" s="200"/>
      <c r="NQA45" s="200"/>
      <c r="NQB45" s="201"/>
      <c r="NQC45" s="200">
        <v>38</v>
      </c>
      <c r="NQD45" s="200"/>
      <c r="NQE45" s="200"/>
      <c r="NQF45" s="201"/>
      <c r="NQG45" s="200">
        <v>38</v>
      </c>
      <c r="NQH45" s="200"/>
      <c r="NQI45" s="200"/>
      <c r="NQJ45" s="201"/>
      <c r="NQK45" s="200">
        <v>38</v>
      </c>
      <c r="NQL45" s="200"/>
      <c r="NQM45" s="200"/>
      <c r="NQN45" s="201"/>
      <c r="NQO45" s="200">
        <v>38</v>
      </c>
      <c r="NQP45" s="200"/>
      <c r="NQQ45" s="200"/>
      <c r="NQR45" s="201"/>
      <c r="NQS45" s="200">
        <v>38</v>
      </c>
      <c r="NQT45" s="200"/>
      <c r="NQU45" s="200"/>
      <c r="NQV45" s="201"/>
      <c r="NQW45" s="200">
        <v>38</v>
      </c>
      <c r="NQX45" s="200"/>
      <c r="NQY45" s="200"/>
      <c r="NQZ45" s="201"/>
      <c r="NRA45" s="200">
        <v>38</v>
      </c>
      <c r="NRB45" s="200"/>
      <c r="NRC45" s="200"/>
      <c r="NRD45" s="201"/>
      <c r="NRE45" s="200">
        <v>38</v>
      </c>
      <c r="NRF45" s="200"/>
      <c r="NRG45" s="200"/>
      <c r="NRH45" s="201"/>
      <c r="NRI45" s="200">
        <v>38</v>
      </c>
      <c r="NRJ45" s="200"/>
      <c r="NRK45" s="200"/>
      <c r="NRL45" s="201"/>
      <c r="NRM45" s="200">
        <v>38</v>
      </c>
      <c r="NRN45" s="200"/>
      <c r="NRO45" s="200"/>
      <c r="NRP45" s="201"/>
      <c r="NRQ45" s="200">
        <v>38</v>
      </c>
      <c r="NRR45" s="200"/>
      <c r="NRS45" s="200"/>
      <c r="NRT45" s="201"/>
      <c r="NRU45" s="200">
        <v>38</v>
      </c>
      <c r="NRV45" s="200"/>
      <c r="NRW45" s="200"/>
      <c r="NRX45" s="201"/>
      <c r="NRY45" s="200">
        <v>38</v>
      </c>
      <c r="NRZ45" s="200"/>
      <c r="NSA45" s="200"/>
      <c r="NSB45" s="201"/>
      <c r="NSC45" s="200">
        <v>38</v>
      </c>
      <c r="NSD45" s="200"/>
      <c r="NSE45" s="200"/>
      <c r="NSF45" s="201"/>
      <c r="NSG45" s="200">
        <v>38</v>
      </c>
      <c r="NSH45" s="200"/>
      <c r="NSI45" s="200"/>
      <c r="NSJ45" s="201"/>
      <c r="NSK45" s="200">
        <v>38</v>
      </c>
      <c r="NSL45" s="200"/>
      <c r="NSM45" s="200"/>
      <c r="NSN45" s="201"/>
      <c r="NSO45" s="200">
        <v>38</v>
      </c>
      <c r="NSP45" s="200"/>
      <c r="NSQ45" s="200"/>
      <c r="NSR45" s="201"/>
      <c r="NSS45" s="200">
        <v>38</v>
      </c>
      <c r="NST45" s="200"/>
      <c r="NSU45" s="200"/>
      <c r="NSV45" s="201"/>
      <c r="NSW45" s="200">
        <v>38</v>
      </c>
      <c r="NSX45" s="200"/>
      <c r="NSY45" s="200"/>
      <c r="NSZ45" s="201"/>
      <c r="NTA45" s="200">
        <v>38</v>
      </c>
      <c r="NTB45" s="200"/>
      <c r="NTC45" s="200"/>
      <c r="NTD45" s="201"/>
      <c r="NTE45" s="200">
        <v>38</v>
      </c>
      <c r="NTF45" s="200"/>
      <c r="NTG45" s="200"/>
      <c r="NTH45" s="201"/>
      <c r="NTI45" s="200">
        <v>38</v>
      </c>
      <c r="NTJ45" s="200"/>
      <c r="NTK45" s="200"/>
      <c r="NTL45" s="201"/>
      <c r="NTM45" s="200">
        <v>38</v>
      </c>
      <c r="NTN45" s="200"/>
      <c r="NTO45" s="200"/>
      <c r="NTP45" s="201"/>
      <c r="NTQ45" s="200">
        <v>38</v>
      </c>
      <c r="NTR45" s="200"/>
      <c r="NTS45" s="200"/>
      <c r="NTT45" s="201"/>
      <c r="NTU45" s="200">
        <v>38</v>
      </c>
      <c r="NTV45" s="200"/>
      <c r="NTW45" s="200"/>
      <c r="NTX45" s="201"/>
      <c r="NTY45" s="200">
        <v>38</v>
      </c>
      <c r="NTZ45" s="200"/>
      <c r="NUA45" s="200"/>
      <c r="NUB45" s="201"/>
      <c r="NUC45" s="200">
        <v>38</v>
      </c>
      <c r="NUD45" s="200"/>
      <c r="NUE45" s="200"/>
      <c r="NUF45" s="201"/>
      <c r="NUG45" s="200">
        <v>38</v>
      </c>
      <c r="NUH45" s="200"/>
      <c r="NUI45" s="200"/>
      <c r="NUJ45" s="201"/>
      <c r="NUK45" s="200">
        <v>38</v>
      </c>
      <c r="NUL45" s="200"/>
      <c r="NUM45" s="200"/>
      <c r="NUN45" s="201"/>
      <c r="NUO45" s="200">
        <v>38</v>
      </c>
      <c r="NUP45" s="200"/>
      <c r="NUQ45" s="200"/>
      <c r="NUR45" s="201"/>
      <c r="NUS45" s="200">
        <v>38</v>
      </c>
      <c r="NUT45" s="200"/>
      <c r="NUU45" s="200"/>
      <c r="NUV45" s="201"/>
      <c r="NUW45" s="200">
        <v>38</v>
      </c>
      <c r="NUX45" s="200"/>
      <c r="NUY45" s="200"/>
      <c r="NUZ45" s="201"/>
      <c r="NVA45" s="200">
        <v>38</v>
      </c>
      <c r="NVB45" s="200"/>
      <c r="NVC45" s="200"/>
      <c r="NVD45" s="201"/>
      <c r="NVE45" s="200">
        <v>38</v>
      </c>
      <c r="NVF45" s="200"/>
      <c r="NVG45" s="200"/>
      <c r="NVH45" s="201"/>
      <c r="NVI45" s="200">
        <v>38</v>
      </c>
      <c r="NVJ45" s="200"/>
      <c r="NVK45" s="200"/>
      <c r="NVL45" s="201"/>
      <c r="NVM45" s="200">
        <v>38</v>
      </c>
      <c r="NVN45" s="200"/>
      <c r="NVO45" s="200"/>
      <c r="NVP45" s="201"/>
      <c r="NVQ45" s="200">
        <v>38</v>
      </c>
      <c r="NVR45" s="200"/>
      <c r="NVS45" s="200"/>
      <c r="NVT45" s="201"/>
      <c r="NVU45" s="200">
        <v>38</v>
      </c>
      <c r="NVV45" s="200"/>
      <c r="NVW45" s="200"/>
      <c r="NVX45" s="201"/>
      <c r="NVY45" s="200">
        <v>38</v>
      </c>
      <c r="NVZ45" s="200"/>
      <c r="NWA45" s="200"/>
      <c r="NWB45" s="201"/>
      <c r="NWC45" s="200">
        <v>38</v>
      </c>
      <c r="NWD45" s="200"/>
      <c r="NWE45" s="200"/>
      <c r="NWF45" s="201"/>
      <c r="NWG45" s="200">
        <v>38</v>
      </c>
      <c r="NWH45" s="200"/>
      <c r="NWI45" s="200"/>
      <c r="NWJ45" s="201"/>
      <c r="NWK45" s="200">
        <v>38</v>
      </c>
      <c r="NWL45" s="200"/>
      <c r="NWM45" s="200"/>
      <c r="NWN45" s="201"/>
      <c r="NWO45" s="200">
        <v>38</v>
      </c>
      <c r="NWP45" s="200"/>
      <c r="NWQ45" s="200"/>
      <c r="NWR45" s="201"/>
      <c r="NWS45" s="200">
        <v>38</v>
      </c>
      <c r="NWT45" s="200"/>
      <c r="NWU45" s="200"/>
      <c r="NWV45" s="201"/>
      <c r="NWW45" s="200">
        <v>38</v>
      </c>
      <c r="NWX45" s="200"/>
      <c r="NWY45" s="200"/>
      <c r="NWZ45" s="201"/>
      <c r="NXA45" s="200">
        <v>38</v>
      </c>
      <c r="NXB45" s="200"/>
      <c r="NXC45" s="200"/>
      <c r="NXD45" s="201"/>
      <c r="NXE45" s="200">
        <v>38</v>
      </c>
      <c r="NXF45" s="200"/>
      <c r="NXG45" s="200"/>
      <c r="NXH45" s="201"/>
      <c r="NXI45" s="200">
        <v>38</v>
      </c>
      <c r="NXJ45" s="200"/>
      <c r="NXK45" s="200"/>
      <c r="NXL45" s="201"/>
      <c r="NXM45" s="200">
        <v>38</v>
      </c>
      <c r="NXN45" s="200"/>
      <c r="NXO45" s="200"/>
      <c r="NXP45" s="201"/>
      <c r="NXQ45" s="200">
        <v>38</v>
      </c>
      <c r="NXR45" s="200"/>
      <c r="NXS45" s="200"/>
      <c r="NXT45" s="201"/>
      <c r="NXU45" s="200">
        <v>38</v>
      </c>
      <c r="NXV45" s="200"/>
      <c r="NXW45" s="200"/>
      <c r="NXX45" s="201"/>
      <c r="NXY45" s="200">
        <v>38</v>
      </c>
      <c r="NXZ45" s="200"/>
      <c r="NYA45" s="200"/>
      <c r="NYB45" s="201"/>
      <c r="NYC45" s="200">
        <v>38</v>
      </c>
      <c r="NYD45" s="200"/>
      <c r="NYE45" s="200"/>
      <c r="NYF45" s="201"/>
      <c r="NYG45" s="200">
        <v>38</v>
      </c>
      <c r="NYH45" s="200"/>
      <c r="NYI45" s="200"/>
      <c r="NYJ45" s="201"/>
      <c r="NYK45" s="200">
        <v>38</v>
      </c>
      <c r="NYL45" s="200"/>
      <c r="NYM45" s="200"/>
      <c r="NYN45" s="201"/>
      <c r="NYO45" s="200">
        <v>38</v>
      </c>
      <c r="NYP45" s="200"/>
      <c r="NYQ45" s="200"/>
      <c r="NYR45" s="201"/>
      <c r="NYS45" s="200">
        <v>38</v>
      </c>
      <c r="NYT45" s="200"/>
      <c r="NYU45" s="200"/>
      <c r="NYV45" s="201"/>
      <c r="NYW45" s="200">
        <v>38</v>
      </c>
      <c r="NYX45" s="200"/>
      <c r="NYY45" s="200"/>
      <c r="NYZ45" s="201"/>
      <c r="NZA45" s="200">
        <v>38</v>
      </c>
      <c r="NZB45" s="200"/>
      <c r="NZC45" s="200"/>
      <c r="NZD45" s="201"/>
      <c r="NZE45" s="200">
        <v>38</v>
      </c>
      <c r="NZF45" s="200"/>
      <c r="NZG45" s="200"/>
      <c r="NZH45" s="201"/>
      <c r="NZI45" s="200">
        <v>38</v>
      </c>
      <c r="NZJ45" s="200"/>
      <c r="NZK45" s="200"/>
      <c r="NZL45" s="201"/>
      <c r="NZM45" s="200">
        <v>38</v>
      </c>
      <c r="NZN45" s="200"/>
      <c r="NZO45" s="200"/>
      <c r="NZP45" s="201"/>
      <c r="NZQ45" s="200">
        <v>38</v>
      </c>
      <c r="NZR45" s="200"/>
      <c r="NZS45" s="200"/>
      <c r="NZT45" s="201"/>
      <c r="NZU45" s="200">
        <v>38</v>
      </c>
      <c r="NZV45" s="200"/>
      <c r="NZW45" s="200"/>
      <c r="NZX45" s="201"/>
      <c r="NZY45" s="200">
        <v>38</v>
      </c>
      <c r="NZZ45" s="200"/>
      <c r="OAA45" s="200"/>
      <c r="OAB45" s="201"/>
      <c r="OAC45" s="200">
        <v>38</v>
      </c>
      <c r="OAD45" s="200"/>
      <c r="OAE45" s="200"/>
      <c r="OAF45" s="201"/>
      <c r="OAG45" s="200">
        <v>38</v>
      </c>
      <c r="OAH45" s="200"/>
      <c r="OAI45" s="200"/>
      <c r="OAJ45" s="201"/>
      <c r="OAK45" s="200">
        <v>38</v>
      </c>
      <c r="OAL45" s="200"/>
      <c r="OAM45" s="200"/>
      <c r="OAN45" s="201"/>
      <c r="OAO45" s="200">
        <v>38</v>
      </c>
      <c r="OAP45" s="200"/>
      <c r="OAQ45" s="200"/>
      <c r="OAR45" s="201"/>
      <c r="OAS45" s="200">
        <v>38</v>
      </c>
      <c r="OAT45" s="200"/>
      <c r="OAU45" s="200"/>
      <c r="OAV45" s="201"/>
      <c r="OAW45" s="200">
        <v>38</v>
      </c>
      <c r="OAX45" s="200"/>
      <c r="OAY45" s="200"/>
      <c r="OAZ45" s="201"/>
      <c r="OBA45" s="200">
        <v>38</v>
      </c>
      <c r="OBB45" s="200"/>
      <c r="OBC45" s="200"/>
      <c r="OBD45" s="201"/>
      <c r="OBE45" s="200">
        <v>38</v>
      </c>
      <c r="OBF45" s="200"/>
      <c r="OBG45" s="200"/>
      <c r="OBH45" s="201"/>
      <c r="OBI45" s="200">
        <v>38</v>
      </c>
      <c r="OBJ45" s="200"/>
      <c r="OBK45" s="200"/>
      <c r="OBL45" s="201"/>
      <c r="OBM45" s="200">
        <v>38</v>
      </c>
      <c r="OBN45" s="200"/>
      <c r="OBO45" s="200"/>
      <c r="OBP45" s="201"/>
      <c r="OBQ45" s="200">
        <v>38</v>
      </c>
      <c r="OBR45" s="200"/>
      <c r="OBS45" s="200"/>
      <c r="OBT45" s="201"/>
      <c r="OBU45" s="200">
        <v>38</v>
      </c>
      <c r="OBV45" s="200"/>
      <c r="OBW45" s="200"/>
      <c r="OBX45" s="201"/>
      <c r="OBY45" s="200">
        <v>38</v>
      </c>
      <c r="OBZ45" s="200"/>
      <c r="OCA45" s="200"/>
      <c r="OCB45" s="201"/>
      <c r="OCC45" s="200">
        <v>38</v>
      </c>
      <c r="OCD45" s="200"/>
      <c r="OCE45" s="200"/>
      <c r="OCF45" s="201"/>
      <c r="OCG45" s="200">
        <v>38</v>
      </c>
      <c r="OCH45" s="200"/>
      <c r="OCI45" s="200"/>
      <c r="OCJ45" s="201"/>
      <c r="OCK45" s="200">
        <v>38</v>
      </c>
      <c r="OCL45" s="200"/>
      <c r="OCM45" s="200"/>
      <c r="OCN45" s="201"/>
      <c r="OCO45" s="200">
        <v>38</v>
      </c>
      <c r="OCP45" s="200"/>
      <c r="OCQ45" s="200"/>
      <c r="OCR45" s="201"/>
      <c r="OCS45" s="200">
        <v>38</v>
      </c>
      <c r="OCT45" s="200"/>
      <c r="OCU45" s="200"/>
      <c r="OCV45" s="201"/>
      <c r="OCW45" s="200">
        <v>38</v>
      </c>
      <c r="OCX45" s="200"/>
      <c r="OCY45" s="200"/>
      <c r="OCZ45" s="201"/>
      <c r="ODA45" s="200">
        <v>38</v>
      </c>
      <c r="ODB45" s="200"/>
      <c r="ODC45" s="200"/>
      <c r="ODD45" s="201"/>
      <c r="ODE45" s="200">
        <v>38</v>
      </c>
      <c r="ODF45" s="200"/>
      <c r="ODG45" s="200"/>
      <c r="ODH45" s="201"/>
      <c r="ODI45" s="200">
        <v>38</v>
      </c>
      <c r="ODJ45" s="200"/>
      <c r="ODK45" s="200"/>
      <c r="ODL45" s="201"/>
      <c r="ODM45" s="200">
        <v>38</v>
      </c>
      <c r="ODN45" s="200"/>
      <c r="ODO45" s="200"/>
      <c r="ODP45" s="201"/>
      <c r="ODQ45" s="200">
        <v>38</v>
      </c>
      <c r="ODR45" s="200"/>
      <c r="ODS45" s="200"/>
      <c r="ODT45" s="201"/>
      <c r="ODU45" s="200">
        <v>38</v>
      </c>
      <c r="ODV45" s="200"/>
      <c r="ODW45" s="200"/>
      <c r="ODX45" s="201"/>
      <c r="ODY45" s="200">
        <v>38</v>
      </c>
      <c r="ODZ45" s="200"/>
      <c r="OEA45" s="200"/>
      <c r="OEB45" s="201"/>
      <c r="OEC45" s="200">
        <v>38</v>
      </c>
      <c r="OED45" s="200"/>
      <c r="OEE45" s="200"/>
      <c r="OEF45" s="201"/>
      <c r="OEG45" s="200">
        <v>38</v>
      </c>
      <c r="OEH45" s="200"/>
      <c r="OEI45" s="200"/>
      <c r="OEJ45" s="201"/>
      <c r="OEK45" s="200">
        <v>38</v>
      </c>
      <c r="OEL45" s="200"/>
      <c r="OEM45" s="200"/>
      <c r="OEN45" s="201"/>
      <c r="OEO45" s="200">
        <v>38</v>
      </c>
      <c r="OEP45" s="200"/>
      <c r="OEQ45" s="200"/>
      <c r="OER45" s="201"/>
      <c r="OES45" s="200">
        <v>38</v>
      </c>
      <c r="OET45" s="200"/>
      <c r="OEU45" s="200"/>
      <c r="OEV45" s="201"/>
      <c r="OEW45" s="200">
        <v>38</v>
      </c>
      <c r="OEX45" s="200"/>
      <c r="OEY45" s="200"/>
      <c r="OEZ45" s="201"/>
      <c r="OFA45" s="200">
        <v>38</v>
      </c>
      <c r="OFB45" s="200"/>
      <c r="OFC45" s="200"/>
      <c r="OFD45" s="201"/>
      <c r="OFE45" s="200">
        <v>38</v>
      </c>
      <c r="OFF45" s="200"/>
      <c r="OFG45" s="200"/>
      <c r="OFH45" s="201"/>
      <c r="OFI45" s="200">
        <v>38</v>
      </c>
      <c r="OFJ45" s="200"/>
      <c r="OFK45" s="200"/>
      <c r="OFL45" s="201"/>
      <c r="OFM45" s="200">
        <v>38</v>
      </c>
      <c r="OFN45" s="200"/>
      <c r="OFO45" s="200"/>
      <c r="OFP45" s="201"/>
      <c r="OFQ45" s="200">
        <v>38</v>
      </c>
      <c r="OFR45" s="200"/>
      <c r="OFS45" s="200"/>
      <c r="OFT45" s="201"/>
      <c r="OFU45" s="200">
        <v>38</v>
      </c>
      <c r="OFV45" s="200"/>
      <c r="OFW45" s="200"/>
      <c r="OFX45" s="201"/>
      <c r="OFY45" s="200">
        <v>38</v>
      </c>
      <c r="OFZ45" s="200"/>
      <c r="OGA45" s="200"/>
      <c r="OGB45" s="201"/>
      <c r="OGC45" s="200">
        <v>38</v>
      </c>
      <c r="OGD45" s="200"/>
      <c r="OGE45" s="200"/>
      <c r="OGF45" s="201"/>
      <c r="OGG45" s="200">
        <v>38</v>
      </c>
      <c r="OGH45" s="200"/>
      <c r="OGI45" s="200"/>
      <c r="OGJ45" s="201"/>
      <c r="OGK45" s="200">
        <v>38</v>
      </c>
      <c r="OGL45" s="200"/>
      <c r="OGM45" s="200"/>
      <c r="OGN45" s="201"/>
      <c r="OGO45" s="200">
        <v>38</v>
      </c>
      <c r="OGP45" s="200"/>
      <c r="OGQ45" s="200"/>
      <c r="OGR45" s="201"/>
      <c r="OGS45" s="200">
        <v>38</v>
      </c>
      <c r="OGT45" s="200"/>
      <c r="OGU45" s="200"/>
      <c r="OGV45" s="201"/>
      <c r="OGW45" s="200">
        <v>38</v>
      </c>
      <c r="OGX45" s="200"/>
      <c r="OGY45" s="200"/>
      <c r="OGZ45" s="201"/>
      <c r="OHA45" s="200">
        <v>38</v>
      </c>
      <c r="OHB45" s="200"/>
      <c r="OHC45" s="200"/>
      <c r="OHD45" s="201"/>
      <c r="OHE45" s="200">
        <v>38</v>
      </c>
      <c r="OHF45" s="200"/>
      <c r="OHG45" s="200"/>
      <c r="OHH45" s="201"/>
      <c r="OHI45" s="200">
        <v>38</v>
      </c>
      <c r="OHJ45" s="200"/>
      <c r="OHK45" s="200"/>
      <c r="OHL45" s="201"/>
      <c r="OHM45" s="200">
        <v>38</v>
      </c>
      <c r="OHN45" s="200"/>
      <c r="OHO45" s="200"/>
      <c r="OHP45" s="201"/>
      <c r="OHQ45" s="200">
        <v>38</v>
      </c>
      <c r="OHR45" s="200"/>
      <c r="OHS45" s="200"/>
      <c r="OHT45" s="201"/>
      <c r="OHU45" s="200">
        <v>38</v>
      </c>
      <c r="OHV45" s="200"/>
      <c r="OHW45" s="200"/>
      <c r="OHX45" s="201"/>
      <c r="OHY45" s="200">
        <v>38</v>
      </c>
      <c r="OHZ45" s="200"/>
      <c r="OIA45" s="200"/>
      <c r="OIB45" s="201"/>
      <c r="OIC45" s="200">
        <v>38</v>
      </c>
      <c r="OID45" s="200"/>
      <c r="OIE45" s="200"/>
      <c r="OIF45" s="201"/>
      <c r="OIG45" s="200">
        <v>38</v>
      </c>
      <c r="OIH45" s="200"/>
      <c r="OII45" s="200"/>
      <c r="OIJ45" s="201"/>
      <c r="OIK45" s="200">
        <v>38</v>
      </c>
      <c r="OIL45" s="200"/>
      <c r="OIM45" s="200"/>
      <c r="OIN45" s="201"/>
      <c r="OIO45" s="200">
        <v>38</v>
      </c>
      <c r="OIP45" s="200"/>
      <c r="OIQ45" s="200"/>
      <c r="OIR45" s="201"/>
      <c r="OIS45" s="200">
        <v>38</v>
      </c>
      <c r="OIT45" s="200"/>
      <c r="OIU45" s="200"/>
      <c r="OIV45" s="201"/>
      <c r="OIW45" s="200">
        <v>38</v>
      </c>
      <c r="OIX45" s="200"/>
      <c r="OIY45" s="200"/>
      <c r="OIZ45" s="201"/>
      <c r="OJA45" s="200">
        <v>38</v>
      </c>
      <c r="OJB45" s="200"/>
      <c r="OJC45" s="200"/>
      <c r="OJD45" s="201"/>
      <c r="OJE45" s="200">
        <v>38</v>
      </c>
      <c r="OJF45" s="200"/>
      <c r="OJG45" s="200"/>
      <c r="OJH45" s="201"/>
      <c r="OJI45" s="200">
        <v>38</v>
      </c>
      <c r="OJJ45" s="200"/>
      <c r="OJK45" s="200"/>
      <c r="OJL45" s="201"/>
      <c r="OJM45" s="200">
        <v>38</v>
      </c>
      <c r="OJN45" s="200"/>
      <c r="OJO45" s="200"/>
      <c r="OJP45" s="201"/>
      <c r="OJQ45" s="200">
        <v>38</v>
      </c>
      <c r="OJR45" s="200"/>
      <c r="OJS45" s="200"/>
      <c r="OJT45" s="201"/>
      <c r="OJU45" s="200">
        <v>38</v>
      </c>
      <c r="OJV45" s="200"/>
      <c r="OJW45" s="200"/>
      <c r="OJX45" s="201"/>
      <c r="OJY45" s="200">
        <v>38</v>
      </c>
      <c r="OJZ45" s="200"/>
      <c r="OKA45" s="200"/>
      <c r="OKB45" s="201"/>
      <c r="OKC45" s="200">
        <v>38</v>
      </c>
      <c r="OKD45" s="200"/>
      <c r="OKE45" s="200"/>
      <c r="OKF45" s="201"/>
      <c r="OKG45" s="200">
        <v>38</v>
      </c>
      <c r="OKH45" s="200"/>
      <c r="OKI45" s="200"/>
      <c r="OKJ45" s="201"/>
      <c r="OKK45" s="200">
        <v>38</v>
      </c>
      <c r="OKL45" s="200"/>
      <c r="OKM45" s="200"/>
      <c r="OKN45" s="201"/>
      <c r="OKO45" s="200">
        <v>38</v>
      </c>
      <c r="OKP45" s="200"/>
      <c r="OKQ45" s="200"/>
      <c r="OKR45" s="201"/>
      <c r="OKS45" s="200">
        <v>38</v>
      </c>
      <c r="OKT45" s="200"/>
      <c r="OKU45" s="200"/>
      <c r="OKV45" s="201"/>
      <c r="OKW45" s="200">
        <v>38</v>
      </c>
      <c r="OKX45" s="200"/>
      <c r="OKY45" s="200"/>
      <c r="OKZ45" s="201"/>
      <c r="OLA45" s="200">
        <v>38</v>
      </c>
      <c r="OLB45" s="200"/>
      <c r="OLC45" s="200"/>
      <c r="OLD45" s="201"/>
      <c r="OLE45" s="200">
        <v>38</v>
      </c>
      <c r="OLF45" s="200"/>
      <c r="OLG45" s="200"/>
      <c r="OLH45" s="201"/>
      <c r="OLI45" s="200">
        <v>38</v>
      </c>
      <c r="OLJ45" s="200"/>
      <c r="OLK45" s="200"/>
      <c r="OLL45" s="201"/>
      <c r="OLM45" s="200">
        <v>38</v>
      </c>
      <c r="OLN45" s="200"/>
      <c r="OLO45" s="200"/>
      <c r="OLP45" s="201"/>
      <c r="OLQ45" s="200">
        <v>38</v>
      </c>
      <c r="OLR45" s="200"/>
      <c r="OLS45" s="200"/>
      <c r="OLT45" s="201"/>
      <c r="OLU45" s="200">
        <v>38</v>
      </c>
      <c r="OLV45" s="200"/>
      <c r="OLW45" s="200"/>
      <c r="OLX45" s="201"/>
      <c r="OLY45" s="200">
        <v>38</v>
      </c>
      <c r="OLZ45" s="200"/>
      <c r="OMA45" s="200"/>
      <c r="OMB45" s="201"/>
      <c r="OMC45" s="200">
        <v>38</v>
      </c>
      <c r="OMD45" s="200"/>
      <c r="OME45" s="200"/>
      <c r="OMF45" s="201"/>
      <c r="OMG45" s="200">
        <v>38</v>
      </c>
      <c r="OMH45" s="200"/>
      <c r="OMI45" s="200"/>
      <c r="OMJ45" s="201"/>
      <c r="OMK45" s="200">
        <v>38</v>
      </c>
      <c r="OML45" s="200"/>
      <c r="OMM45" s="200"/>
      <c r="OMN45" s="201"/>
      <c r="OMO45" s="200">
        <v>38</v>
      </c>
      <c r="OMP45" s="200"/>
      <c r="OMQ45" s="200"/>
      <c r="OMR45" s="201"/>
      <c r="OMS45" s="200">
        <v>38</v>
      </c>
      <c r="OMT45" s="200"/>
      <c r="OMU45" s="200"/>
      <c r="OMV45" s="201"/>
      <c r="OMW45" s="200">
        <v>38</v>
      </c>
      <c r="OMX45" s="200"/>
      <c r="OMY45" s="200"/>
      <c r="OMZ45" s="201"/>
      <c r="ONA45" s="200">
        <v>38</v>
      </c>
      <c r="ONB45" s="200"/>
      <c r="ONC45" s="200"/>
      <c r="OND45" s="201"/>
      <c r="ONE45" s="200">
        <v>38</v>
      </c>
      <c r="ONF45" s="200"/>
      <c r="ONG45" s="200"/>
      <c r="ONH45" s="201"/>
      <c r="ONI45" s="200">
        <v>38</v>
      </c>
      <c r="ONJ45" s="200"/>
      <c r="ONK45" s="200"/>
      <c r="ONL45" s="201"/>
      <c r="ONM45" s="200">
        <v>38</v>
      </c>
      <c r="ONN45" s="200"/>
      <c r="ONO45" s="200"/>
      <c r="ONP45" s="201"/>
      <c r="ONQ45" s="200">
        <v>38</v>
      </c>
      <c r="ONR45" s="200"/>
      <c r="ONS45" s="200"/>
      <c r="ONT45" s="201"/>
      <c r="ONU45" s="200">
        <v>38</v>
      </c>
      <c r="ONV45" s="200"/>
      <c r="ONW45" s="200"/>
      <c r="ONX45" s="201"/>
      <c r="ONY45" s="200">
        <v>38</v>
      </c>
      <c r="ONZ45" s="200"/>
      <c r="OOA45" s="200"/>
      <c r="OOB45" s="201"/>
      <c r="OOC45" s="200">
        <v>38</v>
      </c>
      <c r="OOD45" s="200"/>
      <c r="OOE45" s="200"/>
      <c r="OOF45" s="201"/>
      <c r="OOG45" s="200">
        <v>38</v>
      </c>
      <c r="OOH45" s="200"/>
      <c r="OOI45" s="200"/>
      <c r="OOJ45" s="201"/>
      <c r="OOK45" s="200">
        <v>38</v>
      </c>
      <c r="OOL45" s="200"/>
      <c r="OOM45" s="200"/>
      <c r="OON45" s="201"/>
      <c r="OOO45" s="200">
        <v>38</v>
      </c>
      <c r="OOP45" s="200"/>
      <c r="OOQ45" s="200"/>
      <c r="OOR45" s="201"/>
      <c r="OOS45" s="200">
        <v>38</v>
      </c>
      <c r="OOT45" s="200"/>
      <c r="OOU45" s="200"/>
      <c r="OOV45" s="201"/>
      <c r="OOW45" s="200">
        <v>38</v>
      </c>
      <c r="OOX45" s="200"/>
      <c r="OOY45" s="200"/>
      <c r="OOZ45" s="201"/>
      <c r="OPA45" s="200">
        <v>38</v>
      </c>
      <c r="OPB45" s="200"/>
      <c r="OPC45" s="200"/>
      <c r="OPD45" s="201"/>
      <c r="OPE45" s="200">
        <v>38</v>
      </c>
      <c r="OPF45" s="200"/>
      <c r="OPG45" s="200"/>
      <c r="OPH45" s="201"/>
      <c r="OPI45" s="200">
        <v>38</v>
      </c>
      <c r="OPJ45" s="200"/>
      <c r="OPK45" s="200"/>
      <c r="OPL45" s="201"/>
      <c r="OPM45" s="200">
        <v>38</v>
      </c>
      <c r="OPN45" s="200"/>
      <c r="OPO45" s="200"/>
      <c r="OPP45" s="201"/>
      <c r="OPQ45" s="200">
        <v>38</v>
      </c>
      <c r="OPR45" s="200"/>
      <c r="OPS45" s="200"/>
      <c r="OPT45" s="201"/>
      <c r="OPU45" s="200">
        <v>38</v>
      </c>
      <c r="OPV45" s="200"/>
      <c r="OPW45" s="200"/>
      <c r="OPX45" s="201"/>
      <c r="OPY45" s="200">
        <v>38</v>
      </c>
      <c r="OPZ45" s="200"/>
      <c r="OQA45" s="200"/>
      <c r="OQB45" s="201"/>
      <c r="OQC45" s="200">
        <v>38</v>
      </c>
      <c r="OQD45" s="200"/>
      <c r="OQE45" s="200"/>
      <c r="OQF45" s="201"/>
      <c r="OQG45" s="200">
        <v>38</v>
      </c>
      <c r="OQH45" s="200"/>
      <c r="OQI45" s="200"/>
      <c r="OQJ45" s="201"/>
      <c r="OQK45" s="200">
        <v>38</v>
      </c>
      <c r="OQL45" s="200"/>
      <c r="OQM45" s="200"/>
      <c r="OQN45" s="201"/>
      <c r="OQO45" s="200">
        <v>38</v>
      </c>
      <c r="OQP45" s="200"/>
      <c r="OQQ45" s="200"/>
      <c r="OQR45" s="201"/>
      <c r="OQS45" s="200">
        <v>38</v>
      </c>
      <c r="OQT45" s="200"/>
      <c r="OQU45" s="200"/>
      <c r="OQV45" s="201"/>
      <c r="OQW45" s="200">
        <v>38</v>
      </c>
      <c r="OQX45" s="200"/>
      <c r="OQY45" s="200"/>
      <c r="OQZ45" s="201"/>
      <c r="ORA45" s="200">
        <v>38</v>
      </c>
      <c r="ORB45" s="200"/>
      <c r="ORC45" s="200"/>
      <c r="ORD45" s="201"/>
      <c r="ORE45" s="200">
        <v>38</v>
      </c>
      <c r="ORF45" s="200"/>
      <c r="ORG45" s="200"/>
      <c r="ORH45" s="201"/>
      <c r="ORI45" s="200">
        <v>38</v>
      </c>
      <c r="ORJ45" s="200"/>
      <c r="ORK45" s="200"/>
      <c r="ORL45" s="201"/>
      <c r="ORM45" s="200">
        <v>38</v>
      </c>
      <c r="ORN45" s="200"/>
      <c r="ORO45" s="200"/>
      <c r="ORP45" s="201"/>
      <c r="ORQ45" s="200">
        <v>38</v>
      </c>
      <c r="ORR45" s="200"/>
      <c r="ORS45" s="200"/>
      <c r="ORT45" s="201"/>
      <c r="ORU45" s="200">
        <v>38</v>
      </c>
      <c r="ORV45" s="200"/>
      <c r="ORW45" s="200"/>
      <c r="ORX45" s="201"/>
      <c r="ORY45" s="200">
        <v>38</v>
      </c>
      <c r="ORZ45" s="200"/>
      <c r="OSA45" s="200"/>
      <c r="OSB45" s="201"/>
      <c r="OSC45" s="200">
        <v>38</v>
      </c>
      <c r="OSD45" s="200"/>
      <c r="OSE45" s="200"/>
      <c r="OSF45" s="201"/>
      <c r="OSG45" s="200">
        <v>38</v>
      </c>
      <c r="OSH45" s="200"/>
      <c r="OSI45" s="200"/>
      <c r="OSJ45" s="201"/>
      <c r="OSK45" s="200">
        <v>38</v>
      </c>
      <c r="OSL45" s="200"/>
      <c r="OSM45" s="200"/>
      <c r="OSN45" s="201"/>
      <c r="OSO45" s="200">
        <v>38</v>
      </c>
      <c r="OSP45" s="200"/>
      <c r="OSQ45" s="200"/>
      <c r="OSR45" s="201"/>
      <c r="OSS45" s="200">
        <v>38</v>
      </c>
      <c r="OST45" s="200"/>
      <c r="OSU45" s="200"/>
      <c r="OSV45" s="201"/>
      <c r="OSW45" s="200">
        <v>38</v>
      </c>
      <c r="OSX45" s="200"/>
      <c r="OSY45" s="200"/>
      <c r="OSZ45" s="201"/>
      <c r="OTA45" s="200">
        <v>38</v>
      </c>
      <c r="OTB45" s="200"/>
      <c r="OTC45" s="200"/>
      <c r="OTD45" s="201"/>
      <c r="OTE45" s="200">
        <v>38</v>
      </c>
      <c r="OTF45" s="200"/>
      <c r="OTG45" s="200"/>
      <c r="OTH45" s="201"/>
      <c r="OTI45" s="200">
        <v>38</v>
      </c>
      <c r="OTJ45" s="200"/>
      <c r="OTK45" s="200"/>
      <c r="OTL45" s="201"/>
      <c r="OTM45" s="200">
        <v>38</v>
      </c>
      <c r="OTN45" s="200"/>
      <c r="OTO45" s="200"/>
      <c r="OTP45" s="201"/>
      <c r="OTQ45" s="200">
        <v>38</v>
      </c>
      <c r="OTR45" s="200"/>
      <c r="OTS45" s="200"/>
      <c r="OTT45" s="201"/>
      <c r="OTU45" s="200">
        <v>38</v>
      </c>
      <c r="OTV45" s="200"/>
      <c r="OTW45" s="200"/>
      <c r="OTX45" s="201"/>
      <c r="OTY45" s="200">
        <v>38</v>
      </c>
      <c r="OTZ45" s="200"/>
      <c r="OUA45" s="200"/>
      <c r="OUB45" s="201"/>
      <c r="OUC45" s="200">
        <v>38</v>
      </c>
      <c r="OUD45" s="200"/>
      <c r="OUE45" s="200"/>
      <c r="OUF45" s="201"/>
      <c r="OUG45" s="200">
        <v>38</v>
      </c>
      <c r="OUH45" s="200"/>
      <c r="OUI45" s="200"/>
      <c r="OUJ45" s="201"/>
      <c r="OUK45" s="200">
        <v>38</v>
      </c>
      <c r="OUL45" s="200"/>
      <c r="OUM45" s="200"/>
      <c r="OUN45" s="201"/>
      <c r="OUO45" s="200">
        <v>38</v>
      </c>
      <c r="OUP45" s="200"/>
      <c r="OUQ45" s="200"/>
      <c r="OUR45" s="201"/>
      <c r="OUS45" s="200">
        <v>38</v>
      </c>
      <c r="OUT45" s="200"/>
      <c r="OUU45" s="200"/>
      <c r="OUV45" s="201"/>
      <c r="OUW45" s="200">
        <v>38</v>
      </c>
      <c r="OUX45" s="200"/>
      <c r="OUY45" s="200"/>
      <c r="OUZ45" s="201"/>
      <c r="OVA45" s="200">
        <v>38</v>
      </c>
      <c r="OVB45" s="200"/>
      <c r="OVC45" s="200"/>
      <c r="OVD45" s="201"/>
      <c r="OVE45" s="200">
        <v>38</v>
      </c>
      <c r="OVF45" s="200"/>
      <c r="OVG45" s="200"/>
      <c r="OVH45" s="201"/>
      <c r="OVI45" s="200">
        <v>38</v>
      </c>
      <c r="OVJ45" s="200"/>
      <c r="OVK45" s="200"/>
      <c r="OVL45" s="201"/>
      <c r="OVM45" s="200">
        <v>38</v>
      </c>
      <c r="OVN45" s="200"/>
      <c r="OVO45" s="200"/>
      <c r="OVP45" s="201"/>
      <c r="OVQ45" s="200">
        <v>38</v>
      </c>
      <c r="OVR45" s="200"/>
      <c r="OVS45" s="200"/>
      <c r="OVT45" s="201"/>
      <c r="OVU45" s="200">
        <v>38</v>
      </c>
      <c r="OVV45" s="200"/>
      <c r="OVW45" s="200"/>
      <c r="OVX45" s="201"/>
      <c r="OVY45" s="200">
        <v>38</v>
      </c>
      <c r="OVZ45" s="200"/>
      <c r="OWA45" s="200"/>
      <c r="OWB45" s="201"/>
      <c r="OWC45" s="200">
        <v>38</v>
      </c>
      <c r="OWD45" s="200"/>
      <c r="OWE45" s="200"/>
      <c r="OWF45" s="201"/>
      <c r="OWG45" s="200">
        <v>38</v>
      </c>
      <c r="OWH45" s="200"/>
      <c r="OWI45" s="200"/>
      <c r="OWJ45" s="201"/>
      <c r="OWK45" s="200">
        <v>38</v>
      </c>
      <c r="OWL45" s="200"/>
      <c r="OWM45" s="200"/>
      <c r="OWN45" s="201"/>
      <c r="OWO45" s="200">
        <v>38</v>
      </c>
      <c r="OWP45" s="200"/>
      <c r="OWQ45" s="200"/>
      <c r="OWR45" s="201"/>
      <c r="OWS45" s="200">
        <v>38</v>
      </c>
      <c r="OWT45" s="200"/>
      <c r="OWU45" s="200"/>
      <c r="OWV45" s="201"/>
      <c r="OWW45" s="200">
        <v>38</v>
      </c>
      <c r="OWX45" s="200"/>
      <c r="OWY45" s="200"/>
      <c r="OWZ45" s="201"/>
      <c r="OXA45" s="200">
        <v>38</v>
      </c>
      <c r="OXB45" s="200"/>
      <c r="OXC45" s="200"/>
      <c r="OXD45" s="201"/>
      <c r="OXE45" s="200">
        <v>38</v>
      </c>
      <c r="OXF45" s="200"/>
      <c r="OXG45" s="200"/>
      <c r="OXH45" s="201"/>
      <c r="OXI45" s="200">
        <v>38</v>
      </c>
      <c r="OXJ45" s="200"/>
      <c r="OXK45" s="200"/>
      <c r="OXL45" s="201"/>
      <c r="OXM45" s="200">
        <v>38</v>
      </c>
      <c r="OXN45" s="200"/>
      <c r="OXO45" s="200"/>
      <c r="OXP45" s="201"/>
      <c r="OXQ45" s="200">
        <v>38</v>
      </c>
      <c r="OXR45" s="200"/>
      <c r="OXS45" s="200"/>
      <c r="OXT45" s="201"/>
      <c r="OXU45" s="200">
        <v>38</v>
      </c>
      <c r="OXV45" s="200"/>
      <c r="OXW45" s="200"/>
      <c r="OXX45" s="201"/>
      <c r="OXY45" s="200">
        <v>38</v>
      </c>
      <c r="OXZ45" s="200"/>
      <c r="OYA45" s="200"/>
      <c r="OYB45" s="201"/>
      <c r="OYC45" s="200">
        <v>38</v>
      </c>
      <c r="OYD45" s="200"/>
      <c r="OYE45" s="200"/>
      <c r="OYF45" s="201"/>
      <c r="OYG45" s="200">
        <v>38</v>
      </c>
      <c r="OYH45" s="200"/>
      <c r="OYI45" s="200"/>
      <c r="OYJ45" s="201"/>
      <c r="OYK45" s="200">
        <v>38</v>
      </c>
      <c r="OYL45" s="200"/>
      <c r="OYM45" s="200"/>
      <c r="OYN45" s="201"/>
      <c r="OYO45" s="200">
        <v>38</v>
      </c>
      <c r="OYP45" s="200"/>
      <c r="OYQ45" s="200"/>
      <c r="OYR45" s="201"/>
      <c r="OYS45" s="200">
        <v>38</v>
      </c>
      <c r="OYT45" s="200"/>
      <c r="OYU45" s="200"/>
      <c r="OYV45" s="201"/>
      <c r="OYW45" s="200">
        <v>38</v>
      </c>
      <c r="OYX45" s="200"/>
      <c r="OYY45" s="200"/>
      <c r="OYZ45" s="201"/>
      <c r="OZA45" s="200">
        <v>38</v>
      </c>
      <c r="OZB45" s="200"/>
      <c r="OZC45" s="200"/>
      <c r="OZD45" s="201"/>
      <c r="OZE45" s="200">
        <v>38</v>
      </c>
      <c r="OZF45" s="200"/>
      <c r="OZG45" s="200"/>
      <c r="OZH45" s="201"/>
      <c r="OZI45" s="200">
        <v>38</v>
      </c>
      <c r="OZJ45" s="200"/>
      <c r="OZK45" s="200"/>
      <c r="OZL45" s="201"/>
      <c r="OZM45" s="200">
        <v>38</v>
      </c>
      <c r="OZN45" s="200"/>
      <c r="OZO45" s="200"/>
      <c r="OZP45" s="201"/>
      <c r="OZQ45" s="200">
        <v>38</v>
      </c>
      <c r="OZR45" s="200"/>
      <c r="OZS45" s="200"/>
      <c r="OZT45" s="201"/>
      <c r="OZU45" s="200">
        <v>38</v>
      </c>
      <c r="OZV45" s="200"/>
      <c r="OZW45" s="200"/>
      <c r="OZX45" s="201"/>
      <c r="OZY45" s="200">
        <v>38</v>
      </c>
      <c r="OZZ45" s="200"/>
      <c r="PAA45" s="200"/>
      <c r="PAB45" s="201"/>
      <c r="PAC45" s="200">
        <v>38</v>
      </c>
      <c r="PAD45" s="200"/>
      <c r="PAE45" s="200"/>
      <c r="PAF45" s="201"/>
      <c r="PAG45" s="200">
        <v>38</v>
      </c>
      <c r="PAH45" s="200"/>
      <c r="PAI45" s="200"/>
      <c r="PAJ45" s="201"/>
      <c r="PAK45" s="200">
        <v>38</v>
      </c>
      <c r="PAL45" s="200"/>
      <c r="PAM45" s="200"/>
      <c r="PAN45" s="201"/>
      <c r="PAO45" s="200">
        <v>38</v>
      </c>
      <c r="PAP45" s="200"/>
      <c r="PAQ45" s="200"/>
      <c r="PAR45" s="201"/>
      <c r="PAS45" s="200">
        <v>38</v>
      </c>
      <c r="PAT45" s="200"/>
      <c r="PAU45" s="200"/>
      <c r="PAV45" s="201"/>
      <c r="PAW45" s="200">
        <v>38</v>
      </c>
      <c r="PAX45" s="200"/>
      <c r="PAY45" s="200"/>
      <c r="PAZ45" s="201"/>
      <c r="PBA45" s="200">
        <v>38</v>
      </c>
      <c r="PBB45" s="200"/>
      <c r="PBC45" s="200"/>
      <c r="PBD45" s="201"/>
      <c r="PBE45" s="200">
        <v>38</v>
      </c>
      <c r="PBF45" s="200"/>
      <c r="PBG45" s="200"/>
      <c r="PBH45" s="201"/>
      <c r="PBI45" s="200">
        <v>38</v>
      </c>
      <c r="PBJ45" s="200"/>
      <c r="PBK45" s="200"/>
      <c r="PBL45" s="201"/>
      <c r="PBM45" s="200">
        <v>38</v>
      </c>
      <c r="PBN45" s="200"/>
      <c r="PBO45" s="200"/>
      <c r="PBP45" s="201"/>
      <c r="PBQ45" s="200">
        <v>38</v>
      </c>
      <c r="PBR45" s="200"/>
      <c r="PBS45" s="200"/>
      <c r="PBT45" s="201"/>
      <c r="PBU45" s="200">
        <v>38</v>
      </c>
      <c r="PBV45" s="200"/>
      <c r="PBW45" s="200"/>
      <c r="PBX45" s="201"/>
      <c r="PBY45" s="200">
        <v>38</v>
      </c>
      <c r="PBZ45" s="200"/>
      <c r="PCA45" s="200"/>
      <c r="PCB45" s="201"/>
      <c r="PCC45" s="200">
        <v>38</v>
      </c>
      <c r="PCD45" s="200"/>
      <c r="PCE45" s="200"/>
      <c r="PCF45" s="201"/>
      <c r="PCG45" s="200">
        <v>38</v>
      </c>
      <c r="PCH45" s="200"/>
      <c r="PCI45" s="200"/>
      <c r="PCJ45" s="201"/>
      <c r="PCK45" s="200">
        <v>38</v>
      </c>
      <c r="PCL45" s="200"/>
      <c r="PCM45" s="200"/>
      <c r="PCN45" s="201"/>
      <c r="PCO45" s="200">
        <v>38</v>
      </c>
      <c r="PCP45" s="200"/>
      <c r="PCQ45" s="200"/>
      <c r="PCR45" s="201"/>
      <c r="PCS45" s="200">
        <v>38</v>
      </c>
      <c r="PCT45" s="200"/>
      <c r="PCU45" s="200"/>
      <c r="PCV45" s="201"/>
      <c r="PCW45" s="200">
        <v>38</v>
      </c>
      <c r="PCX45" s="200"/>
      <c r="PCY45" s="200"/>
      <c r="PCZ45" s="201"/>
      <c r="PDA45" s="200">
        <v>38</v>
      </c>
      <c r="PDB45" s="200"/>
      <c r="PDC45" s="200"/>
      <c r="PDD45" s="201"/>
      <c r="PDE45" s="200">
        <v>38</v>
      </c>
      <c r="PDF45" s="200"/>
      <c r="PDG45" s="200"/>
      <c r="PDH45" s="201"/>
      <c r="PDI45" s="200">
        <v>38</v>
      </c>
      <c r="PDJ45" s="200"/>
      <c r="PDK45" s="200"/>
      <c r="PDL45" s="201"/>
      <c r="PDM45" s="200">
        <v>38</v>
      </c>
      <c r="PDN45" s="200"/>
      <c r="PDO45" s="200"/>
      <c r="PDP45" s="201"/>
      <c r="PDQ45" s="200">
        <v>38</v>
      </c>
      <c r="PDR45" s="200"/>
      <c r="PDS45" s="200"/>
      <c r="PDT45" s="201"/>
      <c r="PDU45" s="200">
        <v>38</v>
      </c>
      <c r="PDV45" s="200"/>
      <c r="PDW45" s="200"/>
      <c r="PDX45" s="201"/>
      <c r="PDY45" s="200">
        <v>38</v>
      </c>
      <c r="PDZ45" s="200"/>
      <c r="PEA45" s="200"/>
      <c r="PEB45" s="201"/>
      <c r="PEC45" s="200">
        <v>38</v>
      </c>
      <c r="PED45" s="200"/>
      <c r="PEE45" s="200"/>
      <c r="PEF45" s="201"/>
      <c r="PEG45" s="200">
        <v>38</v>
      </c>
      <c r="PEH45" s="200"/>
      <c r="PEI45" s="200"/>
      <c r="PEJ45" s="201"/>
      <c r="PEK45" s="200">
        <v>38</v>
      </c>
      <c r="PEL45" s="200"/>
      <c r="PEM45" s="200"/>
      <c r="PEN45" s="201"/>
      <c r="PEO45" s="200">
        <v>38</v>
      </c>
      <c r="PEP45" s="200"/>
      <c r="PEQ45" s="200"/>
      <c r="PER45" s="201"/>
      <c r="PES45" s="200">
        <v>38</v>
      </c>
      <c r="PET45" s="200"/>
      <c r="PEU45" s="200"/>
      <c r="PEV45" s="201"/>
      <c r="PEW45" s="200">
        <v>38</v>
      </c>
      <c r="PEX45" s="200"/>
      <c r="PEY45" s="200"/>
      <c r="PEZ45" s="201"/>
      <c r="PFA45" s="200">
        <v>38</v>
      </c>
      <c r="PFB45" s="200"/>
      <c r="PFC45" s="200"/>
      <c r="PFD45" s="201"/>
      <c r="PFE45" s="200">
        <v>38</v>
      </c>
      <c r="PFF45" s="200"/>
      <c r="PFG45" s="200"/>
      <c r="PFH45" s="201"/>
      <c r="PFI45" s="200">
        <v>38</v>
      </c>
      <c r="PFJ45" s="200"/>
      <c r="PFK45" s="200"/>
      <c r="PFL45" s="201"/>
      <c r="PFM45" s="200">
        <v>38</v>
      </c>
      <c r="PFN45" s="200"/>
      <c r="PFO45" s="200"/>
      <c r="PFP45" s="201"/>
      <c r="PFQ45" s="200">
        <v>38</v>
      </c>
      <c r="PFR45" s="200"/>
      <c r="PFS45" s="200"/>
      <c r="PFT45" s="201"/>
      <c r="PFU45" s="200">
        <v>38</v>
      </c>
      <c r="PFV45" s="200"/>
      <c r="PFW45" s="200"/>
      <c r="PFX45" s="201"/>
      <c r="PFY45" s="200">
        <v>38</v>
      </c>
      <c r="PFZ45" s="200"/>
      <c r="PGA45" s="200"/>
      <c r="PGB45" s="201"/>
      <c r="PGC45" s="200">
        <v>38</v>
      </c>
      <c r="PGD45" s="200"/>
      <c r="PGE45" s="200"/>
      <c r="PGF45" s="201"/>
      <c r="PGG45" s="200">
        <v>38</v>
      </c>
      <c r="PGH45" s="200"/>
      <c r="PGI45" s="200"/>
      <c r="PGJ45" s="201"/>
      <c r="PGK45" s="200">
        <v>38</v>
      </c>
      <c r="PGL45" s="200"/>
      <c r="PGM45" s="200"/>
      <c r="PGN45" s="201"/>
      <c r="PGO45" s="200">
        <v>38</v>
      </c>
      <c r="PGP45" s="200"/>
      <c r="PGQ45" s="200"/>
      <c r="PGR45" s="201"/>
      <c r="PGS45" s="200">
        <v>38</v>
      </c>
      <c r="PGT45" s="200"/>
      <c r="PGU45" s="200"/>
      <c r="PGV45" s="201"/>
      <c r="PGW45" s="200">
        <v>38</v>
      </c>
      <c r="PGX45" s="200"/>
      <c r="PGY45" s="200"/>
      <c r="PGZ45" s="201"/>
      <c r="PHA45" s="200">
        <v>38</v>
      </c>
      <c r="PHB45" s="200"/>
      <c r="PHC45" s="200"/>
      <c r="PHD45" s="201"/>
      <c r="PHE45" s="200">
        <v>38</v>
      </c>
      <c r="PHF45" s="200"/>
      <c r="PHG45" s="200"/>
      <c r="PHH45" s="201"/>
      <c r="PHI45" s="200">
        <v>38</v>
      </c>
      <c r="PHJ45" s="200"/>
      <c r="PHK45" s="200"/>
      <c r="PHL45" s="201"/>
      <c r="PHM45" s="200">
        <v>38</v>
      </c>
      <c r="PHN45" s="200"/>
      <c r="PHO45" s="200"/>
      <c r="PHP45" s="201"/>
      <c r="PHQ45" s="200">
        <v>38</v>
      </c>
      <c r="PHR45" s="200"/>
      <c r="PHS45" s="200"/>
      <c r="PHT45" s="201"/>
      <c r="PHU45" s="200">
        <v>38</v>
      </c>
      <c r="PHV45" s="200"/>
      <c r="PHW45" s="200"/>
      <c r="PHX45" s="201"/>
      <c r="PHY45" s="200">
        <v>38</v>
      </c>
      <c r="PHZ45" s="200"/>
      <c r="PIA45" s="200"/>
      <c r="PIB45" s="201"/>
      <c r="PIC45" s="200">
        <v>38</v>
      </c>
      <c r="PID45" s="200"/>
      <c r="PIE45" s="200"/>
      <c r="PIF45" s="201"/>
      <c r="PIG45" s="200">
        <v>38</v>
      </c>
      <c r="PIH45" s="200"/>
      <c r="PII45" s="200"/>
      <c r="PIJ45" s="201"/>
      <c r="PIK45" s="200">
        <v>38</v>
      </c>
      <c r="PIL45" s="200"/>
      <c r="PIM45" s="200"/>
      <c r="PIN45" s="201"/>
      <c r="PIO45" s="200">
        <v>38</v>
      </c>
      <c r="PIP45" s="200"/>
      <c r="PIQ45" s="200"/>
      <c r="PIR45" s="201"/>
      <c r="PIS45" s="200">
        <v>38</v>
      </c>
      <c r="PIT45" s="200"/>
      <c r="PIU45" s="200"/>
      <c r="PIV45" s="201"/>
      <c r="PIW45" s="200">
        <v>38</v>
      </c>
      <c r="PIX45" s="200"/>
      <c r="PIY45" s="200"/>
      <c r="PIZ45" s="201"/>
      <c r="PJA45" s="200">
        <v>38</v>
      </c>
      <c r="PJB45" s="200"/>
      <c r="PJC45" s="200"/>
      <c r="PJD45" s="201"/>
      <c r="PJE45" s="200">
        <v>38</v>
      </c>
      <c r="PJF45" s="200"/>
      <c r="PJG45" s="200"/>
      <c r="PJH45" s="201"/>
      <c r="PJI45" s="200">
        <v>38</v>
      </c>
      <c r="PJJ45" s="200"/>
      <c r="PJK45" s="200"/>
      <c r="PJL45" s="201"/>
      <c r="PJM45" s="200">
        <v>38</v>
      </c>
      <c r="PJN45" s="200"/>
      <c r="PJO45" s="200"/>
      <c r="PJP45" s="201"/>
      <c r="PJQ45" s="200">
        <v>38</v>
      </c>
      <c r="PJR45" s="200"/>
      <c r="PJS45" s="200"/>
      <c r="PJT45" s="201"/>
      <c r="PJU45" s="200">
        <v>38</v>
      </c>
      <c r="PJV45" s="200"/>
      <c r="PJW45" s="200"/>
      <c r="PJX45" s="201"/>
      <c r="PJY45" s="200">
        <v>38</v>
      </c>
      <c r="PJZ45" s="200"/>
      <c r="PKA45" s="200"/>
      <c r="PKB45" s="201"/>
      <c r="PKC45" s="200">
        <v>38</v>
      </c>
      <c r="PKD45" s="200"/>
      <c r="PKE45" s="200"/>
      <c r="PKF45" s="201"/>
      <c r="PKG45" s="200">
        <v>38</v>
      </c>
      <c r="PKH45" s="200"/>
      <c r="PKI45" s="200"/>
      <c r="PKJ45" s="201"/>
      <c r="PKK45" s="200">
        <v>38</v>
      </c>
      <c r="PKL45" s="200"/>
      <c r="PKM45" s="200"/>
      <c r="PKN45" s="201"/>
      <c r="PKO45" s="200">
        <v>38</v>
      </c>
      <c r="PKP45" s="200"/>
      <c r="PKQ45" s="200"/>
      <c r="PKR45" s="201"/>
      <c r="PKS45" s="200">
        <v>38</v>
      </c>
      <c r="PKT45" s="200"/>
      <c r="PKU45" s="200"/>
      <c r="PKV45" s="201"/>
      <c r="PKW45" s="200">
        <v>38</v>
      </c>
      <c r="PKX45" s="200"/>
      <c r="PKY45" s="200"/>
      <c r="PKZ45" s="201"/>
      <c r="PLA45" s="200">
        <v>38</v>
      </c>
      <c r="PLB45" s="200"/>
      <c r="PLC45" s="200"/>
      <c r="PLD45" s="201"/>
      <c r="PLE45" s="200">
        <v>38</v>
      </c>
      <c r="PLF45" s="200"/>
      <c r="PLG45" s="200"/>
      <c r="PLH45" s="201"/>
      <c r="PLI45" s="200">
        <v>38</v>
      </c>
      <c r="PLJ45" s="200"/>
      <c r="PLK45" s="200"/>
      <c r="PLL45" s="201"/>
      <c r="PLM45" s="200">
        <v>38</v>
      </c>
      <c r="PLN45" s="200"/>
      <c r="PLO45" s="200"/>
      <c r="PLP45" s="201"/>
      <c r="PLQ45" s="200">
        <v>38</v>
      </c>
      <c r="PLR45" s="200"/>
      <c r="PLS45" s="200"/>
      <c r="PLT45" s="201"/>
      <c r="PLU45" s="200">
        <v>38</v>
      </c>
      <c r="PLV45" s="200"/>
      <c r="PLW45" s="200"/>
      <c r="PLX45" s="201"/>
      <c r="PLY45" s="200">
        <v>38</v>
      </c>
      <c r="PLZ45" s="200"/>
      <c r="PMA45" s="200"/>
      <c r="PMB45" s="201"/>
      <c r="PMC45" s="200">
        <v>38</v>
      </c>
      <c r="PMD45" s="200"/>
      <c r="PME45" s="200"/>
      <c r="PMF45" s="201"/>
      <c r="PMG45" s="200">
        <v>38</v>
      </c>
      <c r="PMH45" s="200"/>
      <c r="PMI45" s="200"/>
      <c r="PMJ45" s="201"/>
      <c r="PMK45" s="200">
        <v>38</v>
      </c>
      <c r="PML45" s="200"/>
      <c r="PMM45" s="200"/>
      <c r="PMN45" s="201"/>
      <c r="PMO45" s="200">
        <v>38</v>
      </c>
      <c r="PMP45" s="200"/>
      <c r="PMQ45" s="200"/>
      <c r="PMR45" s="201"/>
      <c r="PMS45" s="200">
        <v>38</v>
      </c>
      <c r="PMT45" s="200"/>
      <c r="PMU45" s="200"/>
      <c r="PMV45" s="201"/>
      <c r="PMW45" s="200">
        <v>38</v>
      </c>
      <c r="PMX45" s="200"/>
      <c r="PMY45" s="200"/>
      <c r="PMZ45" s="201"/>
      <c r="PNA45" s="200">
        <v>38</v>
      </c>
      <c r="PNB45" s="200"/>
      <c r="PNC45" s="200"/>
      <c r="PND45" s="201"/>
      <c r="PNE45" s="200">
        <v>38</v>
      </c>
      <c r="PNF45" s="200"/>
      <c r="PNG45" s="200"/>
      <c r="PNH45" s="201"/>
      <c r="PNI45" s="200">
        <v>38</v>
      </c>
      <c r="PNJ45" s="200"/>
      <c r="PNK45" s="200"/>
      <c r="PNL45" s="201"/>
      <c r="PNM45" s="200">
        <v>38</v>
      </c>
      <c r="PNN45" s="200"/>
      <c r="PNO45" s="200"/>
      <c r="PNP45" s="201"/>
      <c r="PNQ45" s="200">
        <v>38</v>
      </c>
      <c r="PNR45" s="200"/>
      <c r="PNS45" s="200"/>
      <c r="PNT45" s="201"/>
      <c r="PNU45" s="200">
        <v>38</v>
      </c>
      <c r="PNV45" s="200"/>
      <c r="PNW45" s="200"/>
      <c r="PNX45" s="201"/>
      <c r="PNY45" s="200">
        <v>38</v>
      </c>
      <c r="PNZ45" s="200"/>
      <c r="POA45" s="200"/>
      <c r="POB45" s="201"/>
      <c r="POC45" s="200">
        <v>38</v>
      </c>
      <c r="POD45" s="200"/>
      <c r="POE45" s="200"/>
      <c r="POF45" s="201"/>
      <c r="POG45" s="200">
        <v>38</v>
      </c>
      <c r="POH45" s="200"/>
      <c r="POI45" s="200"/>
      <c r="POJ45" s="201"/>
      <c r="POK45" s="200">
        <v>38</v>
      </c>
      <c r="POL45" s="200"/>
      <c r="POM45" s="200"/>
      <c r="PON45" s="201"/>
      <c r="POO45" s="200">
        <v>38</v>
      </c>
      <c r="POP45" s="200"/>
      <c r="POQ45" s="200"/>
      <c r="POR45" s="201"/>
      <c r="POS45" s="200">
        <v>38</v>
      </c>
      <c r="POT45" s="200"/>
      <c r="POU45" s="200"/>
      <c r="POV45" s="201"/>
      <c r="POW45" s="200">
        <v>38</v>
      </c>
      <c r="POX45" s="200"/>
      <c r="POY45" s="200"/>
      <c r="POZ45" s="201"/>
      <c r="PPA45" s="200">
        <v>38</v>
      </c>
      <c r="PPB45" s="200"/>
      <c r="PPC45" s="200"/>
      <c r="PPD45" s="201"/>
      <c r="PPE45" s="200">
        <v>38</v>
      </c>
      <c r="PPF45" s="200"/>
      <c r="PPG45" s="200"/>
      <c r="PPH45" s="201"/>
      <c r="PPI45" s="200">
        <v>38</v>
      </c>
      <c r="PPJ45" s="200"/>
      <c r="PPK45" s="200"/>
      <c r="PPL45" s="201"/>
      <c r="PPM45" s="200">
        <v>38</v>
      </c>
      <c r="PPN45" s="200"/>
      <c r="PPO45" s="200"/>
      <c r="PPP45" s="201"/>
      <c r="PPQ45" s="200">
        <v>38</v>
      </c>
      <c r="PPR45" s="200"/>
      <c r="PPS45" s="200"/>
      <c r="PPT45" s="201"/>
      <c r="PPU45" s="200">
        <v>38</v>
      </c>
      <c r="PPV45" s="200"/>
      <c r="PPW45" s="200"/>
      <c r="PPX45" s="201"/>
      <c r="PPY45" s="200">
        <v>38</v>
      </c>
      <c r="PPZ45" s="200"/>
      <c r="PQA45" s="200"/>
      <c r="PQB45" s="201"/>
      <c r="PQC45" s="200">
        <v>38</v>
      </c>
      <c r="PQD45" s="200"/>
      <c r="PQE45" s="200"/>
      <c r="PQF45" s="201"/>
      <c r="PQG45" s="200">
        <v>38</v>
      </c>
      <c r="PQH45" s="200"/>
      <c r="PQI45" s="200"/>
      <c r="PQJ45" s="201"/>
      <c r="PQK45" s="200">
        <v>38</v>
      </c>
      <c r="PQL45" s="200"/>
      <c r="PQM45" s="200"/>
      <c r="PQN45" s="201"/>
      <c r="PQO45" s="200">
        <v>38</v>
      </c>
      <c r="PQP45" s="200"/>
      <c r="PQQ45" s="200"/>
      <c r="PQR45" s="201"/>
      <c r="PQS45" s="200">
        <v>38</v>
      </c>
      <c r="PQT45" s="200"/>
      <c r="PQU45" s="200"/>
      <c r="PQV45" s="201"/>
      <c r="PQW45" s="200">
        <v>38</v>
      </c>
      <c r="PQX45" s="200"/>
      <c r="PQY45" s="200"/>
      <c r="PQZ45" s="201"/>
      <c r="PRA45" s="200">
        <v>38</v>
      </c>
      <c r="PRB45" s="200"/>
      <c r="PRC45" s="200"/>
      <c r="PRD45" s="201"/>
      <c r="PRE45" s="200">
        <v>38</v>
      </c>
      <c r="PRF45" s="200"/>
      <c r="PRG45" s="200"/>
      <c r="PRH45" s="201"/>
      <c r="PRI45" s="200">
        <v>38</v>
      </c>
      <c r="PRJ45" s="200"/>
      <c r="PRK45" s="200"/>
      <c r="PRL45" s="201"/>
      <c r="PRM45" s="200">
        <v>38</v>
      </c>
      <c r="PRN45" s="200"/>
      <c r="PRO45" s="200"/>
      <c r="PRP45" s="201"/>
      <c r="PRQ45" s="200">
        <v>38</v>
      </c>
      <c r="PRR45" s="200"/>
      <c r="PRS45" s="200"/>
      <c r="PRT45" s="201"/>
      <c r="PRU45" s="200">
        <v>38</v>
      </c>
      <c r="PRV45" s="200"/>
      <c r="PRW45" s="200"/>
      <c r="PRX45" s="201"/>
      <c r="PRY45" s="200">
        <v>38</v>
      </c>
      <c r="PRZ45" s="200"/>
      <c r="PSA45" s="200"/>
      <c r="PSB45" s="201"/>
      <c r="PSC45" s="200">
        <v>38</v>
      </c>
      <c r="PSD45" s="200"/>
      <c r="PSE45" s="200"/>
      <c r="PSF45" s="201"/>
      <c r="PSG45" s="200">
        <v>38</v>
      </c>
      <c r="PSH45" s="200"/>
      <c r="PSI45" s="200"/>
      <c r="PSJ45" s="201"/>
      <c r="PSK45" s="200">
        <v>38</v>
      </c>
      <c r="PSL45" s="200"/>
      <c r="PSM45" s="200"/>
      <c r="PSN45" s="201"/>
      <c r="PSO45" s="200">
        <v>38</v>
      </c>
      <c r="PSP45" s="200"/>
      <c r="PSQ45" s="200"/>
      <c r="PSR45" s="201"/>
      <c r="PSS45" s="200">
        <v>38</v>
      </c>
      <c r="PST45" s="200"/>
      <c r="PSU45" s="200"/>
      <c r="PSV45" s="201"/>
      <c r="PSW45" s="200">
        <v>38</v>
      </c>
      <c r="PSX45" s="200"/>
      <c r="PSY45" s="200"/>
      <c r="PSZ45" s="201"/>
      <c r="PTA45" s="200">
        <v>38</v>
      </c>
      <c r="PTB45" s="200"/>
      <c r="PTC45" s="200"/>
      <c r="PTD45" s="201"/>
      <c r="PTE45" s="200">
        <v>38</v>
      </c>
      <c r="PTF45" s="200"/>
      <c r="PTG45" s="200"/>
      <c r="PTH45" s="201"/>
      <c r="PTI45" s="200">
        <v>38</v>
      </c>
      <c r="PTJ45" s="200"/>
      <c r="PTK45" s="200"/>
      <c r="PTL45" s="201"/>
      <c r="PTM45" s="200">
        <v>38</v>
      </c>
      <c r="PTN45" s="200"/>
      <c r="PTO45" s="200"/>
      <c r="PTP45" s="201"/>
      <c r="PTQ45" s="200">
        <v>38</v>
      </c>
      <c r="PTR45" s="200"/>
      <c r="PTS45" s="200"/>
      <c r="PTT45" s="201"/>
      <c r="PTU45" s="200">
        <v>38</v>
      </c>
      <c r="PTV45" s="200"/>
      <c r="PTW45" s="200"/>
      <c r="PTX45" s="201"/>
      <c r="PTY45" s="200">
        <v>38</v>
      </c>
      <c r="PTZ45" s="200"/>
      <c r="PUA45" s="200"/>
      <c r="PUB45" s="201"/>
      <c r="PUC45" s="200">
        <v>38</v>
      </c>
      <c r="PUD45" s="200"/>
      <c r="PUE45" s="200"/>
      <c r="PUF45" s="201"/>
      <c r="PUG45" s="200">
        <v>38</v>
      </c>
      <c r="PUH45" s="200"/>
      <c r="PUI45" s="200"/>
      <c r="PUJ45" s="201"/>
      <c r="PUK45" s="200">
        <v>38</v>
      </c>
      <c r="PUL45" s="200"/>
      <c r="PUM45" s="200"/>
      <c r="PUN45" s="201"/>
      <c r="PUO45" s="200">
        <v>38</v>
      </c>
      <c r="PUP45" s="200"/>
      <c r="PUQ45" s="200"/>
      <c r="PUR45" s="201"/>
      <c r="PUS45" s="200">
        <v>38</v>
      </c>
      <c r="PUT45" s="200"/>
      <c r="PUU45" s="200"/>
      <c r="PUV45" s="201"/>
      <c r="PUW45" s="200">
        <v>38</v>
      </c>
      <c r="PUX45" s="200"/>
      <c r="PUY45" s="200"/>
      <c r="PUZ45" s="201"/>
      <c r="PVA45" s="200">
        <v>38</v>
      </c>
      <c r="PVB45" s="200"/>
      <c r="PVC45" s="200"/>
      <c r="PVD45" s="201"/>
      <c r="PVE45" s="200">
        <v>38</v>
      </c>
      <c r="PVF45" s="200"/>
      <c r="PVG45" s="200"/>
      <c r="PVH45" s="201"/>
      <c r="PVI45" s="200">
        <v>38</v>
      </c>
      <c r="PVJ45" s="200"/>
      <c r="PVK45" s="200"/>
      <c r="PVL45" s="201"/>
      <c r="PVM45" s="200">
        <v>38</v>
      </c>
      <c r="PVN45" s="200"/>
      <c r="PVO45" s="200"/>
      <c r="PVP45" s="201"/>
      <c r="PVQ45" s="200">
        <v>38</v>
      </c>
      <c r="PVR45" s="200"/>
      <c r="PVS45" s="200"/>
      <c r="PVT45" s="201"/>
      <c r="PVU45" s="200">
        <v>38</v>
      </c>
      <c r="PVV45" s="200"/>
      <c r="PVW45" s="200"/>
      <c r="PVX45" s="201"/>
      <c r="PVY45" s="200">
        <v>38</v>
      </c>
      <c r="PVZ45" s="200"/>
      <c r="PWA45" s="200"/>
      <c r="PWB45" s="201"/>
      <c r="PWC45" s="200">
        <v>38</v>
      </c>
      <c r="PWD45" s="200"/>
      <c r="PWE45" s="200"/>
      <c r="PWF45" s="201"/>
      <c r="PWG45" s="200">
        <v>38</v>
      </c>
      <c r="PWH45" s="200"/>
      <c r="PWI45" s="200"/>
      <c r="PWJ45" s="201"/>
      <c r="PWK45" s="200">
        <v>38</v>
      </c>
      <c r="PWL45" s="200"/>
      <c r="PWM45" s="200"/>
      <c r="PWN45" s="201"/>
      <c r="PWO45" s="200">
        <v>38</v>
      </c>
      <c r="PWP45" s="200"/>
      <c r="PWQ45" s="200"/>
      <c r="PWR45" s="201"/>
      <c r="PWS45" s="200">
        <v>38</v>
      </c>
      <c r="PWT45" s="200"/>
      <c r="PWU45" s="200"/>
      <c r="PWV45" s="201"/>
      <c r="PWW45" s="200">
        <v>38</v>
      </c>
      <c r="PWX45" s="200"/>
      <c r="PWY45" s="200"/>
      <c r="PWZ45" s="201"/>
      <c r="PXA45" s="200">
        <v>38</v>
      </c>
      <c r="PXB45" s="200"/>
      <c r="PXC45" s="200"/>
      <c r="PXD45" s="201"/>
      <c r="PXE45" s="200">
        <v>38</v>
      </c>
      <c r="PXF45" s="200"/>
      <c r="PXG45" s="200"/>
      <c r="PXH45" s="201"/>
      <c r="PXI45" s="200">
        <v>38</v>
      </c>
      <c r="PXJ45" s="200"/>
      <c r="PXK45" s="200"/>
      <c r="PXL45" s="201"/>
      <c r="PXM45" s="200">
        <v>38</v>
      </c>
      <c r="PXN45" s="200"/>
      <c r="PXO45" s="200"/>
      <c r="PXP45" s="201"/>
      <c r="PXQ45" s="200">
        <v>38</v>
      </c>
      <c r="PXR45" s="200"/>
      <c r="PXS45" s="200"/>
      <c r="PXT45" s="201"/>
      <c r="PXU45" s="200">
        <v>38</v>
      </c>
      <c r="PXV45" s="200"/>
      <c r="PXW45" s="200"/>
      <c r="PXX45" s="201"/>
      <c r="PXY45" s="200">
        <v>38</v>
      </c>
      <c r="PXZ45" s="200"/>
      <c r="PYA45" s="200"/>
      <c r="PYB45" s="201"/>
      <c r="PYC45" s="200">
        <v>38</v>
      </c>
      <c r="PYD45" s="200"/>
      <c r="PYE45" s="200"/>
      <c r="PYF45" s="201"/>
      <c r="PYG45" s="200">
        <v>38</v>
      </c>
      <c r="PYH45" s="200"/>
      <c r="PYI45" s="200"/>
      <c r="PYJ45" s="201"/>
      <c r="PYK45" s="200">
        <v>38</v>
      </c>
      <c r="PYL45" s="200"/>
      <c r="PYM45" s="200"/>
      <c r="PYN45" s="201"/>
      <c r="PYO45" s="200">
        <v>38</v>
      </c>
      <c r="PYP45" s="200"/>
      <c r="PYQ45" s="200"/>
      <c r="PYR45" s="201"/>
      <c r="PYS45" s="200">
        <v>38</v>
      </c>
      <c r="PYT45" s="200"/>
      <c r="PYU45" s="200"/>
      <c r="PYV45" s="201"/>
      <c r="PYW45" s="200">
        <v>38</v>
      </c>
      <c r="PYX45" s="200"/>
      <c r="PYY45" s="200"/>
      <c r="PYZ45" s="201"/>
      <c r="PZA45" s="200">
        <v>38</v>
      </c>
      <c r="PZB45" s="200"/>
      <c r="PZC45" s="200"/>
      <c r="PZD45" s="201"/>
      <c r="PZE45" s="200">
        <v>38</v>
      </c>
      <c r="PZF45" s="200"/>
      <c r="PZG45" s="200"/>
      <c r="PZH45" s="201"/>
      <c r="PZI45" s="200">
        <v>38</v>
      </c>
      <c r="PZJ45" s="200"/>
      <c r="PZK45" s="200"/>
      <c r="PZL45" s="201"/>
      <c r="PZM45" s="200">
        <v>38</v>
      </c>
      <c r="PZN45" s="200"/>
      <c r="PZO45" s="200"/>
      <c r="PZP45" s="201"/>
      <c r="PZQ45" s="200">
        <v>38</v>
      </c>
      <c r="PZR45" s="200"/>
      <c r="PZS45" s="200"/>
      <c r="PZT45" s="201"/>
      <c r="PZU45" s="200">
        <v>38</v>
      </c>
      <c r="PZV45" s="200"/>
      <c r="PZW45" s="200"/>
      <c r="PZX45" s="201"/>
      <c r="PZY45" s="200">
        <v>38</v>
      </c>
      <c r="PZZ45" s="200"/>
      <c r="QAA45" s="200"/>
      <c r="QAB45" s="201"/>
      <c r="QAC45" s="200">
        <v>38</v>
      </c>
      <c r="QAD45" s="200"/>
      <c r="QAE45" s="200"/>
      <c r="QAF45" s="201"/>
      <c r="QAG45" s="200">
        <v>38</v>
      </c>
      <c r="QAH45" s="200"/>
      <c r="QAI45" s="200"/>
      <c r="QAJ45" s="201"/>
      <c r="QAK45" s="200">
        <v>38</v>
      </c>
      <c r="QAL45" s="200"/>
      <c r="QAM45" s="200"/>
      <c r="QAN45" s="201"/>
      <c r="QAO45" s="200">
        <v>38</v>
      </c>
      <c r="QAP45" s="200"/>
      <c r="QAQ45" s="200"/>
      <c r="QAR45" s="201"/>
      <c r="QAS45" s="200">
        <v>38</v>
      </c>
      <c r="QAT45" s="200"/>
      <c r="QAU45" s="200"/>
      <c r="QAV45" s="201"/>
      <c r="QAW45" s="200">
        <v>38</v>
      </c>
      <c r="QAX45" s="200"/>
      <c r="QAY45" s="200"/>
      <c r="QAZ45" s="201"/>
      <c r="QBA45" s="200">
        <v>38</v>
      </c>
      <c r="QBB45" s="200"/>
      <c r="QBC45" s="200"/>
      <c r="QBD45" s="201"/>
      <c r="QBE45" s="200">
        <v>38</v>
      </c>
      <c r="QBF45" s="200"/>
      <c r="QBG45" s="200"/>
      <c r="QBH45" s="201"/>
      <c r="QBI45" s="200">
        <v>38</v>
      </c>
      <c r="QBJ45" s="200"/>
      <c r="QBK45" s="200"/>
      <c r="QBL45" s="201"/>
      <c r="QBM45" s="200">
        <v>38</v>
      </c>
      <c r="QBN45" s="200"/>
      <c r="QBO45" s="200"/>
      <c r="QBP45" s="201"/>
      <c r="QBQ45" s="200">
        <v>38</v>
      </c>
      <c r="QBR45" s="200"/>
      <c r="QBS45" s="200"/>
      <c r="QBT45" s="201"/>
      <c r="QBU45" s="200">
        <v>38</v>
      </c>
      <c r="QBV45" s="200"/>
      <c r="QBW45" s="200"/>
      <c r="QBX45" s="201"/>
      <c r="QBY45" s="200">
        <v>38</v>
      </c>
      <c r="QBZ45" s="200"/>
      <c r="QCA45" s="200"/>
      <c r="QCB45" s="201"/>
      <c r="QCC45" s="200">
        <v>38</v>
      </c>
      <c r="QCD45" s="200"/>
      <c r="QCE45" s="200"/>
      <c r="QCF45" s="201"/>
      <c r="QCG45" s="200">
        <v>38</v>
      </c>
      <c r="QCH45" s="200"/>
      <c r="QCI45" s="200"/>
      <c r="QCJ45" s="201"/>
      <c r="QCK45" s="200">
        <v>38</v>
      </c>
      <c r="QCL45" s="200"/>
      <c r="QCM45" s="200"/>
      <c r="QCN45" s="201"/>
      <c r="QCO45" s="200">
        <v>38</v>
      </c>
      <c r="QCP45" s="200"/>
      <c r="QCQ45" s="200"/>
      <c r="QCR45" s="201"/>
      <c r="QCS45" s="200">
        <v>38</v>
      </c>
      <c r="QCT45" s="200"/>
      <c r="QCU45" s="200"/>
      <c r="QCV45" s="201"/>
      <c r="QCW45" s="200">
        <v>38</v>
      </c>
      <c r="QCX45" s="200"/>
      <c r="QCY45" s="200"/>
      <c r="QCZ45" s="201"/>
      <c r="QDA45" s="200">
        <v>38</v>
      </c>
      <c r="QDB45" s="200"/>
      <c r="QDC45" s="200"/>
      <c r="QDD45" s="201"/>
      <c r="QDE45" s="200">
        <v>38</v>
      </c>
      <c r="QDF45" s="200"/>
      <c r="QDG45" s="200"/>
      <c r="QDH45" s="201"/>
      <c r="QDI45" s="200">
        <v>38</v>
      </c>
      <c r="QDJ45" s="200"/>
      <c r="QDK45" s="200"/>
      <c r="QDL45" s="201"/>
      <c r="QDM45" s="200">
        <v>38</v>
      </c>
      <c r="QDN45" s="200"/>
      <c r="QDO45" s="200"/>
      <c r="QDP45" s="201"/>
      <c r="QDQ45" s="200">
        <v>38</v>
      </c>
      <c r="QDR45" s="200"/>
      <c r="QDS45" s="200"/>
      <c r="QDT45" s="201"/>
      <c r="QDU45" s="200">
        <v>38</v>
      </c>
      <c r="QDV45" s="200"/>
      <c r="QDW45" s="200"/>
      <c r="QDX45" s="201"/>
      <c r="QDY45" s="200">
        <v>38</v>
      </c>
      <c r="QDZ45" s="200"/>
      <c r="QEA45" s="200"/>
      <c r="QEB45" s="201"/>
      <c r="QEC45" s="200">
        <v>38</v>
      </c>
      <c r="QED45" s="200"/>
      <c r="QEE45" s="200"/>
      <c r="QEF45" s="201"/>
      <c r="QEG45" s="200">
        <v>38</v>
      </c>
      <c r="QEH45" s="200"/>
      <c r="QEI45" s="200"/>
      <c r="QEJ45" s="201"/>
      <c r="QEK45" s="200">
        <v>38</v>
      </c>
      <c r="QEL45" s="200"/>
      <c r="QEM45" s="200"/>
      <c r="QEN45" s="201"/>
      <c r="QEO45" s="200">
        <v>38</v>
      </c>
      <c r="QEP45" s="200"/>
      <c r="QEQ45" s="200"/>
      <c r="QER45" s="201"/>
      <c r="QES45" s="200">
        <v>38</v>
      </c>
      <c r="QET45" s="200"/>
      <c r="QEU45" s="200"/>
      <c r="QEV45" s="201"/>
      <c r="QEW45" s="200">
        <v>38</v>
      </c>
      <c r="QEX45" s="200"/>
      <c r="QEY45" s="200"/>
      <c r="QEZ45" s="201"/>
      <c r="QFA45" s="200">
        <v>38</v>
      </c>
      <c r="QFB45" s="200"/>
      <c r="QFC45" s="200"/>
      <c r="QFD45" s="201"/>
      <c r="QFE45" s="200">
        <v>38</v>
      </c>
      <c r="QFF45" s="200"/>
      <c r="QFG45" s="200"/>
      <c r="QFH45" s="201"/>
      <c r="QFI45" s="200">
        <v>38</v>
      </c>
      <c r="QFJ45" s="200"/>
      <c r="QFK45" s="200"/>
      <c r="QFL45" s="201"/>
      <c r="QFM45" s="200">
        <v>38</v>
      </c>
      <c r="QFN45" s="200"/>
      <c r="QFO45" s="200"/>
      <c r="QFP45" s="201"/>
      <c r="QFQ45" s="200">
        <v>38</v>
      </c>
      <c r="QFR45" s="200"/>
      <c r="QFS45" s="200"/>
      <c r="QFT45" s="201"/>
      <c r="QFU45" s="200">
        <v>38</v>
      </c>
      <c r="QFV45" s="200"/>
      <c r="QFW45" s="200"/>
      <c r="QFX45" s="201"/>
      <c r="QFY45" s="200">
        <v>38</v>
      </c>
      <c r="QFZ45" s="200"/>
      <c r="QGA45" s="200"/>
      <c r="QGB45" s="201"/>
      <c r="QGC45" s="200">
        <v>38</v>
      </c>
      <c r="QGD45" s="200"/>
      <c r="QGE45" s="200"/>
      <c r="QGF45" s="201"/>
      <c r="QGG45" s="200">
        <v>38</v>
      </c>
      <c r="QGH45" s="200"/>
      <c r="QGI45" s="200"/>
      <c r="QGJ45" s="201"/>
      <c r="QGK45" s="200">
        <v>38</v>
      </c>
      <c r="QGL45" s="200"/>
      <c r="QGM45" s="200"/>
      <c r="QGN45" s="201"/>
      <c r="QGO45" s="200">
        <v>38</v>
      </c>
      <c r="QGP45" s="200"/>
      <c r="QGQ45" s="200"/>
      <c r="QGR45" s="201"/>
      <c r="QGS45" s="200">
        <v>38</v>
      </c>
      <c r="QGT45" s="200"/>
      <c r="QGU45" s="200"/>
      <c r="QGV45" s="201"/>
      <c r="QGW45" s="200">
        <v>38</v>
      </c>
      <c r="QGX45" s="200"/>
      <c r="QGY45" s="200"/>
      <c r="QGZ45" s="201"/>
      <c r="QHA45" s="200">
        <v>38</v>
      </c>
      <c r="QHB45" s="200"/>
      <c r="QHC45" s="200"/>
      <c r="QHD45" s="201"/>
      <c r="QHE45" s="200">
        <v>38</v>
      </c>
      <c r="QHF45" s="200"/>
      <c r="QHG45" s="200"/>
      <c r="QHH45" s="201"/>
      <c r="QHI45" s="200">
        <v>38</v>
      </c>
      <c r="QHJ45" s="200"/>
      <c r="QHK45" s="200"/>
      <c r="QHL45" s="201"/>
      <c r="QHM45" s="200">
        <v>38</v>
      </c>
      <c r="QHN45" s="200"/>
      <c r="QHO45" s="200"/>
      <c r="QHP45" s="201"/>
      <c r="QHQ45" s="200">
        <v>38</v>
      </c>
      <c r="QHR45" s="200"/>
      <c r="QHS45" s="200"/>
      <c r="QHT45" s="201"/>
      <c r="QHU45" s="200">
        <v>38</v>
      </c>
      <c r="QHV45" s="200"/>
      <c r="QHW45" s="200"/>
      <c r="QHX45" s="201"/>
      <c r="QHY45" s="200">
        <v>38</v>
      </c>
      <c r="QHZ45" s="200"/>
      <c r="QIA45" s="200"/>
      <c r="QIB45" s="201"/>
      <c r="QIC45" s="200">
        <v>38</v>
      </c>
      <c r="QID45" s="200"/>
      <c r="QIE45" s="200"/>
      <c r="QIF45" s="201"/>
      <c r="QIG45" s="200">
        <v>38</v>
      </c>
      <c r="QIH45" s="200"/>
      <c r="QII45" s="200"/>
      <c r="QIJ45" s="201"/>
      <c r="QIK45" s="200">
        <v>38</v>
      </c>
      <c r="QIL45" s="200"/>
      <c r="QIM45" s="200"/>
      <c r="QIN45" s="201"/>
      <c r="QIO45" s="200">
        <v>38</v>
      </c>
      <c r="QIP45" s="200"/>
      <c r="QIQ45" s="200"/>
      <c r="QIR45" s="201"/>
      <c r="QIS45" s="200">
        <v>38</v>
      </c>
      <c r="QIT45" s="200"/>
      <c r="QIU45" s="200"/>
      <c r="QIV45" s="201"/>
      <c r="QIW45" s="200">
        <v>38</v>
      </c>
      <c r="QIX45" s="200"/>
      <c r="QIY45" s="200"/>
      <c r="QIZ45" s="201"/>
      <c r="QJA45" s="200">
        <v>38</v>
      </c>
      <c r="QJB45" s="200"/>
      <c r="QJC45" s="200"/>
      <c r="QJD45" s="201"/>
      <c r="QJE45" s="200">
        <v>38</v>
      </c>
      <c r="QJF45" s="200"/>
      <c r="QJG45" s="200"/>
      <c r="QJH45" s="201"/>
      <c r="QJI45" s="200">
        <v>38</v>
      </c>
      <c r="QJJ45" s="200"/>
      <c r="QJK45" s="200"/>
      <c r="QJL45" s="201"/>
      <c r="QJM45" s="200">
        <v>38</v>
      </c>
      <c r="QJN45" s="200"/>
      <c r="QJO45" s="200"/>
      <c r="QJP45" s="201"/>
      <c r="QJQ45" s="200">
        <v>38</v>
      </c>
      <c r="QJR45" s="200"/>
      <c r="QJS45" s="200"/>
      <c r="QJT45" s="201"/>
      <c r="QJU45" s="200">
        <v>38</v>
      </c>
      <c r="QJV45" s="200"/>
      <c r="QJW45" s="200"/>
      <c r="QJX45" s="201"/>
      <c r="QJY45" s="200">
        <v>38</v>
      </c>
      <c r="QJZ45" s="200"/>
      <c r="QKA45" s="200"/>
      <c r="QKB45" s="201"/>
      <c r="QKC45" s="200">
        <v>38</v>
      </c>
      <c r="QKD45" s="200"/>
      <c r="QKE45" s="200"/>
      <c r="QKF45" s="201"/>
      <c r="QKG45" s="200">
        <v>38</v>
      </c>
      <c r="QKH45" s="200"/>
      <c r="QKI45" s="200"/>
      <c r="QKJ45" s="201"/>
      <c r="QKK45" s="200">
        <v>38</v>
      </c>
      <c r="QKL45" s="200"/>
      <c r="QKM45" s="200"/>
      <c r="QKN45" s="201"/>
      <c r="QKO45" s="200">
        <v>38</v>
      </c>
      <c r="QKP45" s="200"/>
      <c r="QKQ45" s="200"/>
      <c r="QKR45" s="201"/>
      <c r="QKS45" s="200">
        <v>38</v>
      </c>
      <c r="QKT45" s="200"/>
      <c r="QKU45" s="200"/>
      <c r="QKV45" s="201"/>
      <c r="QKW45" s="200">
        <v>38</v>
      </c>
      <c r="QKX45" s="200"/>
      <c r="QKY45" s="200"/>
      <c r="QKZ45" s="201"/>
      <c r="QLA45" s="200">
        <v>38</v>
      </c>
      <c r="QLB45" s="200"/>
      <c r="QLC45" s="200"/>
      <c r="QLD45" s="201"/>
      <c r="QLE45" s="200">
        <v>38</v>
      </c>
      <c r="QLF45" s="200"/>
      <c r="QLG45" s="200"/>
      <c r="QLH45" s="201"/>
      <c r="QLI45" s="200">
        <v>38</v>
      </c>
      <c r="QLJ45" s="200"/>
      <c r="QLK45" s="200"/>
      <c r="QLL45" s="201"/>
      <c r="QLM45" s="200">
        <v>38</v>
      </c>
      <c r="QLN45" s="200"/>
      <c r="QLO45" s="200"/>
      <c r="QLP45" s="201"/>
      <c r="QLQ45" s="200">
        <v>38</v>
      </c>
      <c r="QLR45" s="200"/>
      <c r="QLS45" s="200"/>
      <c r="QLT45" s="201"/>
      <c r="QLU45" s="200">
        <v>38</v>
      </c>
      <c r="QLV45" s="200"/>
      <c r="QLW45" s="200"/>
      <c r="QLX45" s="201"/>
      <c r="QLY45" s="200">
        <v>38</v>
      </c>
      <c r="QLZ45" s="200"/>
      <c r="QMA45" s="200"/>
      <c r="QMB45" s="201"/>
      <c r="QMC45" s="200">
        <v>38</v>
      </c>
      <c r="QMD45" s="200"/>
      <c r="QME45" s="200"/>
      <c r="QMF45" s="201"/>
      <c r="QMG45" s="200">
        <v>38</v>
      </c>
      <c r="QMH45" s="200"/>
      <c r="QMI45" s="200"/>
      <c r="QMJ45" s="201"/>
      <c r="QMK45" s="200">
        <v>38</v>
      </c>
      <c r="QML45" s="200"/>
      <c r="QMM45" s="200"/>
      <c r="QMN45" s="201"/>
      <c r="QMO45" s="200">
        <v>38</v>
      </c>
      <c r="QMP45" s="200"/>
      <c r="QMQ45" s="200"/>
      <c r="QMR45" s="201"/>
      <c r="QMS45" s="200">
        <v>38</v>
      </c>
      <c r="QMT45" s="200"/>
      <c r="QMU45" s="200"/>
      <c r="QMV45" s="201"/>
      <c r="QMW45" s="200">
        <v>38</v>
      </c>
      <c r="QMX45" s="200"/>
      <c r="QMY45" s="200"/>
      <c r="QMZ45" s="201"/>
      <c r="QNA45" s="200">
        <v>38</v>
      </c>
      <c r="QNB45" s="200"/>
      <c r="QNC45" s="200"/>
      <c r="QND45" s="201"/>
      <c r="QNE45" s="200">
        <v>38</v>
      </c>
      <c r="QNF45" s="200"/>
      <c r="QNG45" s="200"/>
      <c r="QNH45" s="201"/>
      <c r="QNI45" s="200">
        <v>38</v>
      </c>
      <c r="QNJ45" s="200"/>
      <c r="QNK45" s="200"/>
      <c r="QNL45" s="201"/>
      <c r="QNM45" s="200">
        <v>38</v>
      </c>
      <c r="QNN45" s="200"/>
      <c r="QNO45" s="200"/>
      <c r="QNP45" s="201"/>
      <c r="QNQ45" s="200">
        <v>38</v>
      </c>
      <c r="QNR45" s="200"/>
      <c r="QNS45" s="200"/>
      <c r="QNT45" s="201"/>
      <c r="QNU45" s="200">
        <v>38</v>
      </c>
      <c r="QNV45" s="200"/>
      <c r="QNW45" s="200"/>
      <c r="QNX45" s="201"/>
      <c r="QNY45" s="200">
        <v>38</v>
      </c>
      <c r="QNZ45" s="200"/>
      <c r="QOA45" s="200"/>
      <c r="QOB45" s="201"/>
      <c r="QOC45" s="200">
        <v>38</v>
      </c>
      <c r="QOD45" s="200"/>
      <c r="QOE45" s="200"/>
      <c r="QOF45" s="201"/>
      <c r="QOG45" s="200">
        <v>38</v>
      </c>
      <c r="QOH45" s="200"/>
      <c r="QOI45" s="200"/>
      <c r="QOJ45" s="201"/>
      <c r="QOK45" s="200">
        <v>38</v>
      </c>
      <c r="QOL45" s="200"/>
      <c r="QOM45" s="200"/>
      <c r="QON45" s="201"/>
      <c r="QOO45" s="200">
        <v>38</v>
      </c>
      <c r="QOP45" s="200"/>
      <c r="QOQ45" s="200"/>
      <c r="QOR45" s="201"/>
      <c r="QOS45" s="200">
        <v>38</v>
      </c>
      <c r="QOT45" s="200"/>
      <c r="QOU45" s="200"/>
      <c r="QOV45" s="201"/>
      <c r="QOW45" s="200">
        <v>38</v>
      </c>
      <c r="QOX45" s="200"/>
      <c r="QOY45" s="200"/>
      <c r="QOZ45" s="201"/>
      <c r="QPA45" s="200">
        <v>38</v>
      </c>
      <c r="QPB45" s="200"/>
      <c r="QPC45" s="200"/>
      <c r="QPD45" s="201"/>
      <c r="QPE45" s="200">
        <v>38</v>
      </c>
      <c r="QPF45" s="200"/>
      <c r="QPG45" s="200"/>
      <c r="QPH45" s="201"/>
      <c r="QPI45" s="200">
        <v>38</v>
      </c>
      <c r="QPJ45" s="200"/>
      <c r="QPK45" s="200"/>
      <c r="QPL45" s="201"/>
      <c r="QPM45" s="200">
        <v>38</v>
      </c>
      <c r="QPN45" s="200"/>
      <c r="QPO45" s="200"/>
      <c r="QPP45" s="201"/>
      <c r="QPQ45" s="200">
        <v>38</v>
      </c>
      <c r="QPR45" s="200"/>
      <c r="QPS45" s="200"/>
      <c r="QPT45" s="201"/>
      <c r="QPU45" s="200">
        <v>38</v>
      </c>
      <c r="QPV45" s="200"/>
      <c r="QPW45" s="200"/>
      <c r="QPX45" s="201"/>
      <c r="QPY45" s="200">
        <v>38</v>
      </c>
      <c r="QPZ45" s="200"/>
      <c r="QQA45" s="200"/>
      <c r="QQB45" s="201"/>
      <c r="QQC45" s="200">
        <v>38</v>
      </c>
      <c r="QQD45" s="200"/>
      <c r="QQE45" s="200"/>
      <c r="QQF45" s="201"/>
      <c r="QQG45" s="200">
        <v>38</v>
      </c>
      <c r="QQH45" s="200"/>
      <c r="QQI45" s="200"/>
      <c r="QQJ45" s="201"/>
      <c r="QQK45" s="200">
        <v>38</v>
      </c>
      <c r="QQL45" s="200"/>
      <c r="QQM45" s="200"/>
      <c r="QQN45" s="201"/>
      <c r="QQO45" s="200">
        <v>38</v>
      </c>
      <c r="QQP45" s="200"/>
      <c r="QQQ45" s="200"/>
      <c r="QQR45" s="201"/>
      <c r="QQS45" s="200">
        <v>38</v>
      </c>
      <c r="QQT45" s="200"/>
      <c r="QQU45" s="200"/>
      <c r="QQV45" s="201"/>
      <c r="QQW45" s="200">
        <v>38</v>
      </c>
      <c r="QQX45" s="200"/>
      <c r="QQY45" s="200"/>
      <c r="QQZ45" s="201"/>
      <c r="QRA45" s="200">
        <v>38</v>
      </c>
      <c r="QRB45" s="200"/>
      <c r="QRC45" s="200"/>
      <c r="QRD45" s="201"/>
      <c r="QRE45" s="200">
        <v>38</v>
      </c>
      <c r="QRF45" s="200"/>
      <c r="QRG45" s="200"/>
      <c r="QRH45" s="201"/>
      <c r="QRI45" s="200">
        <v>38</v>
      </c>
      <c r="QRJ45" s="200"/>
      <c r="QRK45" s="200"/>
      <c r="QRL45" s="201"/>
      <c r="QRM45" s="200">
        <v>38</v>
      </c>
      <c r="QRN45" s="200"/>
      <c r="QRO45" s="200"/>
      <c r="QRP45" s="201"/>
      <c r="QRQ45" s="200">
        <v>38</v>
      </c>
      <c r="QRR45" s="200"/>
      <c r="QRS45" s="200"/>
      <c r="QRT45" s="201"/>
      <c r="QRU45" s="200">
        <v>38</v>
      </c>
      <c r="QRV45" s="200"/>
      <c r="QRW45" s="200"/>
      <c r="QRX45" s="201"/>
      <c r="QRY45" s="200">
        <v>38</v>
      </c>
      <c r="QRZ45" s="200"/>
      <c r="QSA45" s="200"/>
      <c r="QSB45" s="201"/>
      <c r="QSC45" s="200">
        <v>38</v>
      </c>
      <c r="QSD45" s="200"/>
      <c r="QSE45" s="200"/>
      <c r="QSF45" s="201"/>
      <c r="QSG45" s="200">
        <v>38</v>
      </c>
      <c r="QSH45" s="200"/>
      <c r="QSI45" s="200"/>
      <c r="QSJ45" s="201"/>
      <c r="QSK45" s="200">
        <v>38</v>
      </c>
      <c r="QSL45" s="200"/>
      <c r="QSM45" s="200"/>
      <c r="QSN45" s="201"/>
      <c r="QSO45" s="200">
        <v>38</v>
      </c>
      <c r="QSP45" s="200"/>
      <c r="QSQ45" s="200"/>
      <c r="QSR45" s="201"/>
      <c r="QSS45" s="200">
        <v>38</v>
      </c>
      <c r="QST45" s="200"/>
      <c r="QSU45" s="200"/>
      <c r="QSV45" s="201"/>
      <c r="QSW45" s="200">
        <v>38</v>
      </c>
      <c r="QSX45" s="200"/>
      <c r="QSY45" s="200"/>
      <c r="QSZ45" s="201"/>
      <c r="QTA45" s="200">
        <v>38</v>
      </c>
      <c r="QTB45" s="200"/>
      <c r="QTC45" s="200"/>
      <c r="QTD45" s="201"/>
      <c r="QTE45" s="200">
        <v>38</v>
      </c>
      <c r="QTF45" s="200"/>
      <c r="QTG45" s="200"/>
      <c r="QTH45" s="201"/>
      <c r="QTI45" s="200">
        <v>38</v>
      </c>
      <c r="QTJ45" s="200"/>
      <c r="QTK45" s="200"/>
      <c r="QTL45" s="201"/>
      <c r="QTM45" s="200">
        <v>38</v>
      </c>
      <c r="QTN45" s="200"/>
      <c r="QTO45" s="200"/>
      <c r="QTP45" s="201"/>
      <c r="QTQ45" s="200">
        <v>38</v>
      </c>
      <c r="QTR45" s="200"/>
      <c r="QTS45" s="200"/>
      <c r="QTT45" s="201"/>
      <c r="QTU45" s="200">
        <v>38</v>
      </c>
      <c r="QTV45" s="200"/>
      <c r="QTW45" s="200"/>
      <c r="QTX45" s="201"/>
      <c r="QTY45" s="200">
        <v>38</v>
      </c>
      <c r="QTZ45" s="200"/>
      <c r="QUA45" s="200"/>
      <c r="QUB45" s="201"/>
      <c r="QUC45" s="200">
        <v>38</v>
      </c>
      <c r="QUD45" s="200"/>
      <c r="QUE45" s="200"/>
      <c r="QUF45" s="201"/>
      <c r="QUG45" s="200">
        <v>38</v>
      </c>
      <c r="QUH45" s="200"/>
      <c r="QUI45" s="200"/>
      <c r="QUJ45" s="201"/>
      <c r="QUK45" s="200">
        <v>38</v>
      </c>
      <c r="QUL45" s="200"/>
      <c r="QUM45" s="200"/>
      <c r="QUN45" s="201"/>
      <c r="QUO45" s="200">
        <v>38</v>
      </c>
      <c r="QUP45" s="200"/>
      <c r="QUQ45" s="200"/>
      <c r="QUR45" s="201"/>
      <c r="QUS45" s="200">
        <v>38</v>
      </c>
      <c r="QUT45" s="200"/>
      <c r="QUU45" s="200"/>
      <c r="QUV45" s="201"/>
      <c r="QUW45" s="200">
        <v>38</v>
      </c>
      <c r="QUX45" s="200"/>
      <c r="QUY45" s="200"/>
      <c r="QUZ45" s="201"/>
      <c r="QVA45" s="200">
        <v>38</v>
      </c>
      <c r="QVB45" s="200"/>
      <c r="QVC45" s="200"/>
      <c r="QVD45" s="201"/>
      <c r="QVE45" s="200">
        <v>38</v>
      </c>
      <c r="QVF45" s="200"/>
      <c r="QVG45" s="200"/>
      <c r="QVH45" s="201"/>
      <c r="QVI45" s="200">
        <v>38</v>
      </c>
      <c r="QVJ45" s="200"/>
      <c r="QVK45" s="200"/>
      <c r="QVL45" s="201"/>
      <c r="QVM45" s="200">
        <v>38</v>
      </c>
      <c r="QVN45" s="200"/>
      <c r="QVO45" s="200"/>
      <c r="QVP45" s="201"/>
      <c r="QVQ45" s="200">
        <v>38</v>
      </c>
      <c r="QVR45" s="200"/>
      <c r="QVS45" s="200"/>
      <c r="QVT45" s="201"/>
      <c r="QVU45" s="200">
        <v>38</v>
      </c>
      <c r="QVV45" s="200"/>
      <c r="QVW45" s="200"/>
      <c r="QVX45" s="201"/>
      <c r="QVY45" s="200">
        <v>38</v>
      </c>
      <c r="QVZ45" s="200"/>
      <c r="QWA45" s="200"/>
      <c r="QWB45" s="201"/>
      <c r="QWC45" s="200">
        <v>38</v>
      </c>
      <c r="QWD45" s="200"/>
      <c r="QWE45" s="200"/>
      <c r="QWF45" s="201"/>
      <c r="QWG45" s="200">
        <v>38</v>
      </c>
      <c r="QWH45" s="200"/>
      <c r="QWI45" s="200"/>
      <c r="QWJ45" s="201"/>
      <c r="QWK45" s="200">
        <v>38</v>
      </c>
      <c r="QWL45" s="200"/>
      <c r="QWM45" s="200"/>
      <c r="QWN45" s="201"/>
      <c r="QWO45" s="200">
        <v>38</v>
      </c>
      <c r="QWP45" s="200"/>
      <c r="QWQ45" s="200"/>
      <c r="QWR45" s="201"/>
      <c r="QWS45" s="200">
        <v>38</v>
      </c>
      <c r="QWT45" s="200"/>
      <c r="QWU45" s="200"/>
      <c r="QWV45" s="201"/>
      <c r="QWW45" s="200">
        <v>38</v>
      </c>
      <c r="QWX45" s="200"/>
      <c r="QWY45" s="200"/>
      <c r="QWZ45" s="201"/>
      <c r="QXA45" s="200">
        <v>38</v>
      </c>
      <c r="QXB45" s="200"/>
      <c r="QXC45" s="200"/>
      <c r="QXD45" s="201"/>
      <c r="QXE45" s="200">
        <v>38</v>
      </c>
      <c r="QXF45" s="200"/>
      <c r="QXG45" s="200"/>
      <c r="QXH45" s="201"/>
      <c r="QXI45" s="200">
        <v>38</v>
      </c>
      <c r="QXJ45" s="200"/>
      <c r="QXK45" s="200"/>
      <c r="QXL45" s="201"/>
      <c r="QXM45" s="200">
        <v>38</v>
      </c>
      <c r="QXN45" s="200"/>
      <c r="QXO45" s="200"/>
      <c r="QXP45" s="201"/>
      <c r="QXQ45" s="200">
        <v>38</v>
      </c>
      <c r="QXR45" s="200"/>
      <c r="QXS45" s="200"/>
      <c r="QXT45" s="201"/>
      <c r="QXU45" s="200">
        <v>38</v>
      </c>
      <c r="QXV45" s="200"/>
      <c r="QXW45" s="200"/>
      <c r="QXX45" s="201"/>
      <c r="QXY45" s="200">
        <v>38</v>
      </c>
      <c r="QXZ45" s="200"/>
      <c r="QYA45" s="200"/>
      <c r="QYB45" s="201"/>
      <c r="QYC45" s="200">
        <v>38</v>
      </c>
      <c r="QYD45" s="200"/>
      <c r="QYE45" s="200"/>
      <c r="QYF45" s="201"/>
      <c r="QYG45" s="200">
        <v>38</v>
      </c>
      <c r="QYH45" s="200"/>
      <c r="QYI45" s="200"/>
      <c r="QYJ45" s="201"/>
      <c r="QYK45" s="200">
        <v>38</v>
      </c>
      <c r="QYL45" s="200"/>
      <c r="QYM45" s="200"/>
      <c r="QYN45" s="201"/>
      <c r="QYO45" s="200">
        <v>38</v>
      </c>
      <c r="QYP45" s="200"/>
      <c r="QYQ45" s="200"/>
      <c r="QYR45" s="201"/>
      <c r="QYS45" s="200">
        <v>38</v>
      </c>
      <c r="QYT45" s="200"/>
      <c r="QYU45" s="200"/>
      <c r="QYV45" s="201"/>
      <c r="QYW45" s="200">
        <v>38</v>
      </c>
      <c r="QYX45" s="200"/>
      <c r="QYY45" s="200"/>
      <c r="QYZ45" s="201"/>
      <c r="QZA45" s="200">
        <v>38</v>
      </c>
      <c r="QZB45" s="200"/>
      <c r="QZC45" s="200"/>
      <c r="QZD45" s="201"/>
      <c r="QZE45" s="200">
        <v>38</v>
      </c>
      <c r="QZF45" s="200"/>
      <c r="QZG45" s="200"/>
      <c r="QZH45" s="201"/>
      <c r="QZI45" s="200">
        <v>38</v>
      </c>
      <c r="QZJ45" s="200"/>
      <c r="QZK45" s="200"/>
      <c r="QZL45" s="201"/>
      <c r="QZM45" s="200">
        <v>38</v>
      </c>
      <c r="QZN45" s="200"/>
      <c r="QZO45" s="200"/>
      <c r="QZP45" s="201"/>
      <c r="QZQ45" s="200">
        <v>38</v>
      </c>
      <c r="QZR45" s="200"/>
      <c r="QZS45" s="200"/>
      <c r="QZT45" s="201"/>
      <c r="QZU45" s="200">
        <v>38</v>
      </c>
      <c r="QZV45" s="200"/>
      <c r="QZW45" s="200"/>
      <c r="QZX45" s="201"/>
      <c r="QZY45" s="200">
        <v>38</v>
      </c>
      <c r="QZZ45" s="200"/>
      <c r="RAA45" s="200"/>
      <c r="RAB45" s="201"/>
      <c r="RAC45" s="200">
        <v>38</v>
      </c>
      <c r="RAD45" s="200"/>
      <c r="RAE45" s="200"/>
      <c r="RAF45" s="201"/>
      <c r="RAG45" s="200">
        <v>38</v>
      </c>
      <c r="RAH45" s="200"/>
      <c r="RAI45" s="200"/>
      <c r="RAJ45" s="201"/>
      <c r="RAK45" s="200">
        <v>38</v>
      </c>
      <c r="RAL45" s="200"/>
      <c r="RAM45" s="200"/>
      <c r="RAN45" s="201"/>
      <c r="RAO45" s="200">
        <v>38</v>
      </c>
      <c r="RAP45" s="200"/>
      <c r="RAQ45" s="200"/>
      <c r="RAR45" s="201"/>
      <c r="RAS45" s="200">
        <v>38</v>
      </c>
      <c r="RAT45" s="200"/>
      <c r="RAU45" s="200"/>
      <c r="RAV45" s="201"/>
      <c r="RAW45" s="200">
        <v>38</v>
      </c>
      <c r="RAX45" s="200"/>
      <c r="RAY45" s="200"/>
      <c r="RAZ45" s="201"/>
      <c r="RBA45" s="200">
        <v>38</v>
      </c>
      <c r="RBB45" s="200"/>
      <c r="RBC45" s="200"/>
      <c r="RBD45" s="201"/>
      <c r="RBE45" s="200">
        <v>38</v>
      </c>
      <c r="RBF45" s="200"/>
      <c r="RBG45" s="200"/>
      <c r="RBH45" s="201"/>
      <c r="RBI45" s="200">
        <v>38</v>
      </c>
      <c r="RBJ45" s="200"/>
      <c r="RBK45" s="200"/>
      <c r="RBL45" s="201"/>
      <c r="RBM45" s="200">
        <v>38</v>
      </c>
      <c r="RBN45" s="200"/>
      <c r="RBO45" s="200"/>
      <c r="RBP45" s="201"/>
      <c r="RBQ45" s="200">
        <v>38</v>
      </c>
      <c r="RBR45" s="200"/>
      <c r="RBS45" s="200"/>
      <c r="RBT45" s="201"/>
      <c r="RBU45" s="200">
        <v>38</v>
      </c>
      <c r="RBV45" s="200"/>
      <c r="RBW45" s="200"/>
      <c r="RBX45" s="201"/>
      <c r="RBY45" s="200">
        <v>38</v>
      </c>
      <c r="RBZ45" s="200"/>
      <c r="RCA45" s="200"/>
      <c r="RCB45" s="201"/>
      <c r="RCC45" s="200">
        <v>38</v>
      </c>
      <c r="RCD45" s="200"/>
      <c r="RCE45" s="200"/>
      <c r="RCF45" s="201"/>
      <c r="RCG45" s="200">
        <v>38</v>
      </c>
      <c r="RCH45" s="200"/>
      <c r="RCI45" s="200"/>
      <c r="RCJ45" s="201"/>
      <c r="RCK45" s="200">
        <v>38</v>
      </c>
      <c r="RCL45" s="200"/>
      <c r="RCM45" s="200"/>
      <c r="RCN45" s="201"/>
      <c r="RCO45" s="200">
        <v>38</v>
      </c>
      <c r="RCP45" s="200"/>
      <c r="RCQ45" s="200"/>
      <c r="RCR45" s="201"/>
      <c r="RCS45" s="200">
        <v>38</v>
      </c>
      <c r="RCT45" s="200"/>
      <c r="RCU45" s="200"/>
      <c r="RCV45" s="201"/>
      <c r="RCW45" s="200">
        <v>38</v>
      </c>
      <c r="RCX45" s="200"/>
      <c r="RCY45" s="200"/>
      <c r="RCZ45" s="201"/>
      <c r="RDA45" s="200">
        <v>38</v>
      </c>
      <c r="RDB45" s="200"/>
      <c r="RDC45" s="200"/>
      <c r="RDD45" s="201"/>
      <c r="RDE45" s="200">
        <v>38</v>
      </c>
      <c r="RDF45" s="200"/>
      <c r="RDG45" s="200"/>
      <c r="RDH45" s="201"/>
      <c r="RDI45" s="200">
        <v>38</v>
      </c>
      <c r="RDJ45" s="200"/>
      <c r="RDK45" s="200"/>
      <c r="RDL45" s="201"/>
      <c r="RDM45" s="200">
        <v>38</v>
      </c>
      <c r="RDN45" s="200"/>
      <c r="RDO45" s="200"/>
      <c r="RDP45" s="201"/>
      <c r="RDQ45" s="200">
        <v>38</v>
      </c>
      <c r="RDR45" s="200"/>
      <c r="RDS45" s="200"/>
      <c r="RDT45" s="201"/>
      <c r="RDU45" s="200">
        <v>38</v>
      </c>
      <c r="RDV45" s="200"/>
      <c r="RDW45" s="200"/>
      <c r="RDX45" s="201"/>
      <c r="RDY45" s="200">
        <v>38</v>
      </c>
      <c r="RDZ45" s="200"/>
      <c r="REA45" s="200"/>
      <c r="REB45" s="201"/>
      <c r="REC45" s="200">
        <v>38</v>
      </c>
      <c r="RED45" s="200"/>
      <c r="REE45" s="200"/>
      <c r="REF45" s="201"/>
      <c r="REG45" s="200">
        <v>38</v>
      </c>
      <c r="REH45" s="200"/>
      <c r="REI45" s="200"/>
      <c r="REJ45" s="201"/>
      <c r="REK45" s="200">
        <v>38</v>
      </c>
      <c r="REL45" s="200"/>
      <c r="REM45" s="200"/>
      <c r="REN45" s="201"/>
      <c r="REO45" s="200">
        <v>38</v>
      </c>
      <c r="REP45" s="200"/>
      <c r="REQ45" s="200"/>
      <c r="RER45" s="201"/>
      <c r="RES45" s="200">
        <v>38</v>
      </c>
      <c r="RET45" s="200"/>
      <c r="REU45" s="200"/>
      <c r="REV45" s="201"/>
      <c r="REW45" s="200">
        <v>38</v>
      </c>
      <c r="REX45" s="200"/>
      <c r="REY45" s="200"/>
      <c r="REZ45" s="201"/>
      <c r="RFA45" s="200">
        <v>38</v>
      </c>
      <c r="RFB45" s="200"/>
      <c r="RFC45" s="200"/>
      <c r="RFD45" s="201"/>
      <c r="RFE45" s="200">
        <v>38</v>
      </c>
      <c r="RFF45" s="200"/>
      <c r="RFG45" s="200"/>
      <c r="RFH45" s="201"/>
      <c r="RFI45" s="200">
        <v>38</v>
      </c>
      <c r="RFJ45" s="200"/>
      <c r="RFK45" s="200"/>
      <c r="RFL45" s="201"/>
      <c r="RFM45" s="200">
        <v>38</v>
      </c>
      <c r="RFN45" s="200"/>
      <c r="RFO45" s="200"/>
      <c r="RFP45" s="201"/>
      <c r="RFQ45" s="200">
        <v>38</v>
      </c>
      <c r="RFR45" s="200"/>
      <c r="RFS45" s="200"/>
      <c r="RFT45" s="201"/>
      <c r="RFU45" s="200">
        <v>38</v>
      </c>
      <c r="RFV45" s="200"/>
      <c r="RFW45" s="200"/>
      <c r="RFX45" s="201"/>
      <c r="RFY45" s="200">
        <v>38</v>
      </c>
      <c r="RFZ45" s="200"/>
      <c r="RGA45" s="200"/>
      <c r="RGB45" s="201"/>
      <c r="RGC45" s="200">
        <v>38</v>
      </c>
      <c r="RGD45" s="200"/>
      <c r="RGE45" s="200"/>
      <c r="RGF45" s="201"/>
      <c r="RGG45" s="200">
        <v>38</v>
      </c>
      <c r="RGH45" s="200"/>
      <c r="RGI45" s="200"/>
      <c r="RGJ45" s="201"/>
      <c r="RGK45" s="200">
        <v>38</v>
      </c>
      <c r="RGL45" s="200"/>
      <c r="RGM45" s="200"/>
      <c r="RGN45" s="201"/>
      <c r="RGO45" s="200">
        <v>38</v>
      </c>
      <c r="RGP45" s="200"/>
      <c r="RGQ45" s="200"/>
      <c r="RGR45" s="201"/>
      <c r="RGS45" s="200">
        <v>38</v>
      </c>
      <c r="RGT45" s="200"/>
      <c r="RGU45" s="200"/>
      <c r="RGV45" s="201"/>
      <c r="RGW45" s="200">
        <v>38</v>
      </c>
      <c r="RGX45" s="200"/>
      <c r="RGY45" s="200"/>
      <c r="RGZ45" s="201"/>
      <c r="RHA45" s="200">
        <v>38</v>
      </c>
      <c r="RHB45" s="200"/>
      <c r="RHC45" s="200"/>
      <c r="RHD45" s="201"/>
      <c r="RHE45" s="200">
        <v>38</v>
      </c>
      <c r="RHF45" s="200"/>
      <c r="RHG45" s="200"/>
      <c r="RHH45" s="201"/>
      <c r="RHI45" s="200">
        <v>38</v>
      </c>
      <c r="RHJ45" s="200"/>
      <c r="RHK45" s="200"/>
      <c r="RHL45" s="201"/>
      <c r="RHM45" s="200">
        <v>38</v>
      </c>
      <c r="RHN45" s="200"/>
      <c r="RHO45" s="200"/>
      <c r="RHP45" s="201"/>
      <c r="RHQ45" s="200">
        <v>38</v>
      </c>
      <c r="RHR45" s="200"/>
      <c r="RHS45" s="200"/>
      <c r="RHT45" s="201"/>
      <c r="RHU45" s="200">
        <v>38</v>
      </c>
      <c r="RHV45" s="200"/>
      <c r="RHW45" s="200"/>
      <c r="RHX45" s="201"/>
      <c r="RHY45" s="200">
        <v>38</v>
      </c>
      <c r="RHZ45" s="200"/>
      <c r="RIA45" s="200"/>
      <c r="RIB45" s="201"/>
      <c r="RIC45" s="200">
        <v>38</v>
      </c>
      <c r="RID45" s="200"/>
      <c r="RIE45" s="200"/>
      <c r="RIF45" s="201"/>
      <c r="RIG45" s="200">
        <v>38</v>
      </c>
      <c r="RIH45" s="200"/>
      <c r="RII45" s="200"/>
      <c r="RIJ45" s="201"/>
      <c r="RIK45" s="200">
        <v>38</v>
      </c>
      <c r="RIL45" s="200"/>
      <c r="RIM45" s="200"/>
      <c r="RIN45" s="201"/>
      <c r="RIO45" s="200">
        <v>38</v>
      </c>
      <c r="RIP45" s="200"/>
      <c r="RIQ45" s="200"/>
      <c r="RIR45" s="201"/>
      <c r="RIS45" s="200">
        <v>38</v>
      </c>
      <c r="RIT45" s="200"/>
      <c r="RIU45" s="200"/>
      <c r="RIV45" s="201"/>
      <c r="RIW45" s="200">
        <v>38</v>
      </c>
      <c r="RIX45" s="200"/>
      <c r="RIY45" s="200"/>
      <c r="RIZ45" s="201"/>
      <c r="RJA45" s="200">
        <v>38</v>
      </c>
      <c r="RJB45" s="200"/>
      <c r="RJC45" s="200"/>
      <c r="RJD45" s="201"/>
      <c r="RJE45" s="200">
        <v>38</v>
      </c>
      <c r="RJF45" s="200"/>
      <c r="RJG45" s="200"/>
      <c r="RJH45" s="201"/>
      <c r="RJI45" s="200">
        <v>38</v>
      </c>
      <c r="RJJ45" s="200"/>
      <c r="RJK45" s="200"/>
      <c r="RJL45" s="201"/>
      <c r="RJM45" s="200">
        <v>38</v>
      </c>
      <c r="RJN45" s="200"/>
      <c r="RJO45" s="200"/>
      <c r="RJP45" s="201"/>
      <c r="RJQ45" s="200">
        <v>38</v>
      </c>
      <c r="RJR45" s="200"/>
      <c r="RJS45" s="200"/>
      <c r="RJT45" s="201"/>
      <c r="RJU45" s="200">
        <v>38</v>
      </c>
      <c r="RJV45" s="200"/>
      <c r="RJW45" s="200"/>
      <c r="RJX45" s="201"/>
      <c r="RJY45" s="200">
        <v>38</v>
      </c>
      <c r="RJZ45" s="200"/>
      <c r="RKA45" s="200"/>
      <c r="RKB45" s="201"/>
      <c r="RKC45" s="200">
        <v>38</v>
      </c>
      <c r="RKD45" s="200"/>
      <c r="RKE45" s="200"/>
      <c r="RKF45" s="201"/>
      <c r="RKG45" s="200">
        <v>38</v>
      </c>
      <c r="RKH45" s="200"/>
      <c r="RKI45" s="200"/>
      <c r="RKJ45" s="201"/>
      <c r="RKK45" s="200">
        <v>38</v>
      </c>
      <c r="RKL45" s="200"/>
      <c r="RKM45" s="200"/>
      <c r="RKN45" s="201"/>
      <c r="RKO45" s="200">
        <v>38</v>
      </c>
      <c r="RKP45" s="200"/>
      <c r="RKQ45" s="200"/>
      <c r="RKR45" s="201"/>
      <c r="RKS45" s="200">
        <v>38</v>
      </c>
      <c r="RKT45" s="200"/>
      <c r="RKU45" s="200"/>
      <c r="RKV45" s="201"/>
      <c r="RKW45" s="200">
        <v>38</v>
      </c>
      <c r="RKX45" s="200"/>
      <c r="RKY45" s="200"/>
      <c r="RKZ45" s="201"/>
      <c r="RLA45" s="200">
        <v>38</v>
      </c>
      <c r="RLB45" s="200"/>
      <c r="RLC45" s="200"/>
      <c r="RLD45" s="201"/>
      <c r="RLE45" s="200">
        <v>38</v>
      </c>
      <c r="RLF45" s="200"/>
      <c r="RLG45" s="200"/>
      <c r="RLH45" s="201"/>
      <c r="RLI45" s="200">
        <v>38</v>
      </c>
      <c r="RLJ45" s="200"/>
      <c r="RLK45" s="200"/>
      <c r="RLL45" s="201"/>
      <c r="RLM45" s="200">
        <v>38</v>
      </c>
      <c r="RLN45" s="200"/>
      <c r="RLO45" s="200"/>
      <c r="RLP45" s="201"/>
      <c r="RLQ45" s="200">
        <v>38</v>
      </c>
      <c r="RLR45" s="200"/>
      <c r="RLS45" s="200"/>
      <c r="RLT45" s="201"/>
      <c r="RLU45" s="200">
        <v>38</v>
      </c>
      <c r="RLV45" s="200"/>
      <c r="RLW45" s="200"/>
      <c r="RLX45" s="201"/>
      <c r="RLY45" s="200">
        <v>38</v>
      </c>
      <c r="RLZ45" s="200"/>
      <c r="RMA45" s="200"/>
      <c r="RMB45" s="201"/>
      <c r="RMC45" s="200">
        <v>38</v>
      </c>
      <c r="RMD45" s="200"/>
      <c r="RME45" s="200"/>
      <c r="RMF45" s="201"/>
      <c r="RMG45" s="200">
        <v>38</v>
      </c>
      <c r="RMH45" s="200"/>
      <c r="RMI45" s="200"/>
      <c r="RMJ45" s="201"/>
      <c r="RMK45" s="200">
        <v>38</v>
      </c>
      <c r="RML45" s="200"/>
      <c r="RMM45" s="200"/>
      <c r="RMN45" s="201"/>
      <c r="RMO45" s="200">
        <v>38</v>
      </c>
      <c r="RMP45" s="200"/>
      <c r="RMQ45" s="200"/>
      <c r="RMR45" s="201"/>
      <c r="RMS45" s="200">
        <v>38</v>
      </c>
      <c r="RMT45" s="200"/>
      <c r="RMU45" s="200"/>
      <c r="RMV45" s="201"/>
      <c r="RMW45" s="200">
        <v>38</v>
      </c>
      <c r="RMX45" s="200"/>
      <c r="RMY45" s="200"/>
      <c r="RMZ45" s="201"/>
      <c r="RNA45" s="200">
        <v>38</v>
      </c>
      <c r="RNB45" s="200"/>
      <c r="RNC45" s="200"/>
      <c r="RND45" s="201"/>
      <c r="RNE45" s="200">
        <v>38</v>
      </c>
      <c r="RNF45" s="200"/>
      <c r="RNG45" s="200"/>
      <c r="RNH45" s="201"/>
      <c r="RNI45" s="200">
        <v>38</v>
      </c>
      <c r="RNJ45" s="200"/>
      <c r="RNK45" s="200"/>
      <c r="RNL45" s="201"/>
      <c r="RNM45" s="200">
        <v>38</v>
      </c>
      <c r="RNN45" s="200"/>
      <c r="RNO45" s="200"/>
      <c r="RNP45" s="201"/>
      <c r="RNQ45" s="200">
        <v>38</v>
      </c>
      <c r="RNR45" s="200"/>
      <c r="RNS45" s="200"/>
      <c r="RNT45" s="201"/>
      <c r="RNU45" s="200">
        <v>38</v>
      </c>
      <c r="RNV45" s="200"/>
      <c r="RNW45" s="200"/>
      <c r="RNX45" s="201"/>
      <c r="RNY45" s="200">
        <v>38</v>
      </c>
      <c r="RNZ45" s="200"/>
      <c r="ROA45" s="200"/>
      <c r="ROB45" s="201"/>
      <c r="ROC45" s="200">
        <v>38</v>
      </c>
      <c r="ROD45" s="200"/>
      <c r="ROE45" s="200"/>
      <c r="ROF45" s="201"/>
      <c r="ROG45" s="200">
        <v>38</v>
      </c>
      <c r="ROH45" s="200"/>
      <c r="ROI45" s="200"/>
      <c r="ROJ45" s="201"/>
      <c r="ROK45" s="200">
        <v>38</v>
      </c>
      <c r="ROL45" s="200"/>
      <c r="ROM45" s="200"/>
      <c r="RON45" s="201"/>
      <c r="ROO45" s="200">
        <v>38</v>
      </c>
      <c r="ROP45" s="200"/>
      <c r="ROQ45" s="200"/>
      <c r="ROR45" s="201"/>
      <c r="ROS45" s="200">
        <v>38</v>
      </c>
      <c r="ROT45" s="200"/>
      <c r="ROU45" s="200"/>
      <c r="ROV45" s="201"/>
      <c r="ROW45" s="200">
        <v>38</v>
      </c>
      <c r="ROX45" s="200"/>
      <c r="ROY45" s="200"/>
      <c r="ROZ45" s="201"/>
      <c r="RPA45" s="200">
        <v>38</v>
      </c>
      <c r="RPB45" s="200"/>
      <c r="RPC45" s="200"/>
      <c r="RPD45" s="201"/>
      <c r="RPE45" s="200">
        <v>38</v>
      </c>
      <c r="RPF45" s="200"/>
      <c r="RPG45" s="200"/>
      <c r="RPH45" s="201"/>
      <c r="RPI45" s="200">
        <v>38</v>
      </c>
      <c r="RPJ45" s="200"/>
      <c r="RPK45" s="200"/>
      <c r="RPL45" s="201"/>
      <c r="RPM45" s="200">
        <v>38</v>
      </c>
      <c r="RPN45" s="200"/>
      <c r="RPO45" s="200"/>
      <c r="RPP45" s="201"/>
      <c r="RPQ45" s="200">
        <v>38</v>
      </c>
      <c r="RPR45" s="200"/>
      <c r="RPS45" s="200"/>
      <c r="RPT45" s="201"/>
      <c r="RPU45" s="200">
        <v>38</v>
      </c>
      <c r="RPV45" s="200"/>
      <c r="RPW45" s="200"/>
      <c r="RPX45" s="201"/>
      <c r="RPY45" s="200">
        <v>38</v>
      </c>
      <c r="RPZ45" s="200"/>
      <c r="RQA45" s="200"/>
      <c r="RQB45" s="201"/>
      <c r="RQC45" s="200">
        <v>38</v>
      </c>
      <c r="RQD45" s="200"/>
      <c r="RQE45" s="200"/>
      <c r="RQF45" s="201"/>
      <c r="RQG45" s="200">
        <v>38</v>
      </c>
      <c r="RQH45" s="200"/>
      <c r="RQI45" s="200"/>
      <c r="RQJ45" s="201"/>
      <c r="RQK45" s="200">
        <v>38</v>
      </c>
      <c r="RQL45" s="200"/>
      <c r="RQM45" s="200"/>
      <c r="RQN45" s="201"/>
      <c r="RQO45" s="200">
        <v>38</v>
      </c>
      <c r="RQP45" s="200"/>
      <c r="RQQ45" s="200"/>
      <c r="RQR45" s="201"/>
      <c r="RQS45" s="200">
        <v>38</v>
      </c>
      <c r="RQT45" s="200"/>
      <c r="RQU45" s="200"/>
      <c r="RQV45" s="201"/>
      <c r="RQW45" s="200">
        <v>38</v>
      </c>
      <c r="RQX45" s="200"/>
      <c r="RQY45" s="200"/>
      <c r="RQZ45" s="201"/>
      <c r="RRA45" s="200">
        <v>38</v>
      </c>
      <c r="RRB45" s="200"/>
      <c r="RRC45" s="200"/>
      <c r="RRD45" s="201"/>
      <c r="RRE45" s="200">
        <v>38</v>
      </c>
      <c r="RRF45" s="200"/>
      <c r="RRG45" s="200"/>
      <c r="RRH45" s="201"/>
      <c r="RRI45" s="200">
        <v>38</v>
      </c>
      <c r="RRJ45" s="200"/>
      <c r="RRK45" s="200"/>
      <c r="RRL45" s="201"/>
      <c r="RRM45" s="200">
        <v>38</v>
      </c>
      <c r="RRN45" s="200"/>
      <c r="RRO45" s="200"/>
      <c r="RRP45" s="201"/>
      <c r="RRQ45" s="200">
        <v>38</v>
      </c>
      <c r="RRR45" s="200"/>
      <c r="RRS45" s="200"/>
      <c r="RRT45" s="201"/>
      <c r="RRU45" s="200">
        <v>38</v>
      </c>
      <c r="RRV45" s="200"/>
      <c r="RRW45" s="200"/>
      <c r="RRX45" s="201"/>
      <c r="RRY45" s="200">
        <v>38</v>
      </c>
      <c r="RRZ45" s="200"/>
      <c r="RSA45" s="200"/>
      <c r="RSB45" s="201"/>
      <c r="RSC45" s="200">
        <v>38</v>
      </c>
      <c r="RSD45" s="200"/>
      <c r="RSE45" s="200"/>
      <c r="RSF45" s="201"/>
      <c r="RSG45" s="200">
        <v>38</v>
      </c>
      <c r="RSH45" s="200"/>
      <c r="RSI45" s="200"/>
      <c r="RSJ45" s="201"/>
      <c r="RSK45" s="200">
        <v>38</v>
      </c>
      <c r="RSL45" s="200"/>
      <c r="RSM45" s="200"/>
      <c r="RSN45" s="201"/>
      <c r="RSO45" s="200">
        <v>38</v>
      </c>
      <c r="RSP45" s="200"/>
      <c r="RSQ45" s="200"/>
      <c r="RSR45" s="201"/>
      <c r="RSS45" s="200">
        <v>38</v>
      </c>
      <c r="RST45" s="200"/>
      <c r="RSU45" s="200"/>
      <c r="RSV45" s="201"/>
      <c r="RSW45" s="200">
        <v>38</v>
      </c>
      <c r="RSX45" s="200"/>
      <c r="RSY45" s="200"/>
      <c r="RSZ45" s="201"/>
      <c r="RTA45" s="200">
        <v>38</v>
      </c>
      <c r="RTB45" s="200"/>
      <c r="RTC45" s="200"/>
      <c r="RTD45" s="201"/>
      <c r="RTE45" s="200">
        <v>38</v>
      </c>
      <c r="RTF45" s="200"/>
      <c r="RTG45" s="200"/>
      <c r="RTH45" s="201"/>
      <c r="RTI45" s="200">
        <v>38</v>
      </c>
      <c r="RTJ45" s="200"/>
      <c r="RTK45" s="200"/>
      <c r="RTL45" s="201"/>
      <c r="RTM45" s="200">
        <v>38</v>
      </c>
      <c r="RTN45" s="200"/>
      <c r="RTO45" s="200"/>
      <c r="RTP45" s="201"/>
      <c r="RTQ45" s="200">
        <v>38</v>
      </c>
      <c r="RTR45" s="200"/>
      <c r="RTS45" s="200"/>
      <c r="RTT45" s="201"/>
      <c r="RTU45" s="200">
        <v>38</v>
      </c>
      <c r="RTV45" s="200"/>
      <c r="RTW45" s="200"/>
      <c r="RTX45" s="201"/>
      <c r="RTY45" s="200">
        <v>38</v>
      </c>
      <c r="RTZ45" s="200"/>
      <c r="RUA45" s="200"/>
      <c r="RUB45" s="201"/>
      <c r="RUC45" s="200">
        <v>38</v>
      </c>
      <c r="RUD45" s="200"/>
      <c r="RUE45" s="200"/>
      <c r="RUF45" s="201"/>
      <c r="RUG45" s="200">
        <v>38</v>
      </c>
      <c r="RUH45" s="200"/>
      <c r="RUI45" s="200"/>
      <c r="RUJ45" s="201"/>
      <c r="RUK45" s="200">
        <v>38</v>
      </c>
      <c r="RUL45" s="200"/>
      <c r="RUM45" s="200"/>
      <c r="RUN45" s="201"/>
      <c r="RUO45" s="200">
        <v>38</v>
      </c>
      <c r="RUP45" s="200"/>
      <c r="RUQ45" s="200"/>
      <c r="RUR45" s="201"/>
      <c r="RUS45" s="200">
        <v>38</v>
      </c>
      <c r="RUT45" s="200"/>
      <c r="RUU45" s="200"/>
      <c r="RUV45" s="201"/>
      <c r="RUW45" s="200">
        <v>38</v>
      </c>
      <c r="RUX45" s="200"/>
      <c r="RUY45" s="200"/>
      <c r="RUZ45" s="201"/>
      <c r="RVA45" s="200">
        <v>38</v>
      </c>
      <c r="RVB45" s="200"/>
      <c r="RVC45" s="200"/>
      <c r="RVD45" s="201"/>
      <c r="RVE45" s="200">
        <v>38</v>
      </c>
      <c r="RVF45" s="200"/>
      <c r="RVG45" s="200"/>
      <c r="RVH45" s="201"/>
      <c r="RVI45" s="200">
        <v>38</v>
      </c>
      <c r="RVJ45" s="200"/>
      <c r="RVK45" s="200"/>
      <c r="RVL45" s="201"/>
      <c r="RVM45" s="200">
        <v>38</v>
      </c>
      <c r="RVN45" s="200"/>
      <c r="RVO45" s="200"/>
      <c r="RVP45" s="201"/>
      <c r="RVQ45" s="200">
        <v>38</v>
      </c>
      <c r="RVR45" s="200"/>
      <c r="RVS45" s="200"/>
      <c r="RVT45" s="201"/>
      <c r="RVU45" s="200">
        <v>38</v>
      </c>
      <c r="RVV45" s="200"/>
      <c r="RVW45" s="200"/>
      <c r="RVX45" s="201"/>
      <c r="RVY45" s="200">
        <v>38</v>
      </c>
      <c r="RVZ45" s="200"/>
      <c r="RWA45" s="200"/>
      <c r="RWB45" s="201"/>
      <c r="RWC45" s="200">
        <v>38</v>
      </c>
      <c r="RWD45" s="200"/>
      <c r="RWE45" s="200"/>
      <c r="RWF45" s="201"/>
      <c r="RWG45" s="200">
        <v>38</v>
      </c>
      <c r="RWH45" s="200"/>
      <c r="RWI45" s="200"/>
      <c r="RWJ45" s="201"/>
      <c r="RWK45" s="200">
        <v>38</v>
      </c>
      <c r="RWL45" s="200"/>
      <c r="RWM45" s="200"/>
      <c r="RWN45" s="201"/>
      <c r="RWO45" s="200">
        <v>38</v>
      </c>
      <c r="RWP45" s="200"/>
      <c r="RWQ45" s="200"/>
      <c r="RWR45" s="201"/>
      <c r="RWS45" s="200">
        <v>38</v>
      </c>
      <c r="RWT45" s="200"/>
      <c r="RWU45" s="200"/>
      <c r="RWV45" s="201"/>
      <c r="RWW45" s="200">
        <v>38</v>
      </c>
      <c r="RWX45" s="200"/>
      <c r="RWY45" s="200"/>
      <c r="RWZ45" s="201"/>
      <c r="RXA45" s="200">
        <v>38</v>
      </c>
      <c r="RXB45" s="200"/>
      <c r="RXC45" s="200"/>
      <c r="RXD45" s="201"/>
      <c r="RXE45" s="200">
        <v>38</v>
      </c>
      <c r="RXF45" s="200"/>
      <c r="RXG45" s="200"/>
      <c r="RXH45" s="201"/>
      <c r="RXI45" s="200">
        <v>38</v>
      </c>
      <c r="RXJ45" s="200"/>
      <c r="RXK45" s="200"/>
      <c r="RXL45" s="201"/>
      <c r="RXM45" s="200">
        <v>38</v>
      </c>
      <c r="RXN45" s="200"/>
      <c r="RXO45" s="200"/>
      <c r="RXP45" s="201"/>
      <c r="RXQ45" s="200">
        <v>38</v>
      </c>
      <c r="RXR45" s="200"/>
      <c r="RXS45" s="200"/>
      <c r="RXT45" s="201"/>
      <c r="RXU45" s="200">
        <v>38</v>
      </c>
      <c r="RXV45" s="200"/>
      <c r="RXW45" s="200"/>
      <c r="RXX45" s="201"/>
      <c r="RXY45" s="200">
        <v>38</v>
      </c>
      <c r="RXZ45" s="200"/>
      <c r="RYA45" s="200"/>
      <c r="RYB45" s="201"/>
      <c r="RYC45" s="200">
        <v>38</v>
      </c>
      <c r="RYD45" s="200"/>
      <c r="RYE45" s="200"/>
      <c r="RYF45" s="201"/>
      <c r="RYG45" s="200">
        <v>38</v>
      </c>
      <c r="RYH45" s="200"/>
      <c r="RYI45" s="200"/>
      <c r="RYJ45" s="201"/>
      <c r="RYK45" s="200">
        <v>38</v>
      </c>
      <c r="RYL45" s="200"/>
      <c r="RYM45" s="200"/>
      <c r="RYN45" s="201"/>
      <c r="RYO45" s="200">
        <v>38</v>
      </c>
      <c r="RYP45" s="200"/>
      <c r="RYQ45" s="200"/>
      <c r="RYR45" s="201"/>
      <c r="RYS45" s="200">
        <v>38</v>
      </c>
      <c r="RYT45" s="200"/>
      <c r="RYU45" s="200"/>
      <c r="RYV45" s="201"/>
      <c r="RYW45" s="200">
        <v>38</v>
      </c>
      <c r="RYX45" s="200"/>
      <c r="RYY45" s="200"/>
      <c r="RYZ45" s="201"/>
      <c r="RZA45" s="200">
        <v>38</v>
      </c>
      <c r="RZB45" s="200"/>
      <c r="RZC45" s="200"/>
      <c r="RZD45" s="201"/>
      <c r="RZE45" s="200">
        <v>38</v>
      </c>
      <c r="RZF45" s="200"/>
      <c r="RZG45" s="200"/>
      <c r="RZH45" s="201"/>
      <c r="RZI45" s="200">
        <v>38</v>
      </c>
      <c r="RZJ45" s="200"/>
      <c r="RZK45" s="200"/>
      <c r="RZL45" s="201"/>
      <c r="RZM45" s="200">
        <v>38</v>
      </c>
      <c r="RZN45" s="200"/>
      <c r="RZO45" s="200"/>
      <c r="RZP45" s="201"/>
      <c r="RZQ45" s="200">
        <v>38</v>
      </c>
      <c r="RZR45" s="200"/>
      <c r="RZS45" s="200"/>
      <c r="RZT45" s="201"/>
      <c r="RZU45" s="200">
        <v>38</v>
      </c>
      <c r="RZV45" s="200"/>
      <c r="RZW45" s="200"/>
      <c r="RZX45" s="201"/>
      <c r="RZY45" s="200">
        <v>38</v>
      </c>
      <c r="RZZ45" s="200"/>
      <c r="SAA45" s="200"/>
      <c r="SAB45" s="201"/>
      <c r="SAC45" s="200">
        <v>38</v>
      </c>
      <c r="SAD45" s="200"/>
      <c r="SAE45" s="200"/>
      <c r="SAF45" s="201"/>
      <c r="SAG45" s="200">
        <v>38</v>
      </c>
      <c r="SAH45" s="200"/>
      <c r="SAI45" s="200"/>
      <c r="SAJ45" s="201"/>
      <c r="SAK45" s="200">
        <v>38</v>
      </c>
      <c r="SAL45" s="200"/>
      <c r="SAM45" s="200"/>
      <c r="SAN45" s="201"/>
      <c r="SAO45" s="200">
        <v>38</v>
      </c>
      <c r="SAP45" s="200"/>
      <c r="SAQ45" s="200"/>
      <c r="SAR45" s="201"/>
      <c r="SAS45" s="200">
        <v>38</v>
      </c>
      <c r="SAT45" s="200"/>
      <c r="SAU45" s="200"/>
      <c r="SAV45" s="201"/>
      <c r="SAW45" s="200">
        <v>38</v>
      </c>
      <c r="SAX45" s="200"/>
      <c r="SAY45" s="200"/>
      <c r="SAZ45" s="201"/>
      <c r="SBA45" s="200">
        <v>38</v>
      </c>
      <c r="SBB45" s="200"/>
      <c r="SBC45" s="200"/>
      <c r="SBD45" s="201"/>
      <c r="SBE45" s="200">
        <v>38</v>
      </c>
      <c r="SBF45" s="200"/>
      <c r="SBG45" s="200"/>
      <c r="SBH45" s="201"/>
      <c r="SBI45" s="200">
        <v>38</v>
      </c>
      <c r="SBJ45" s="200"/>
      <c r="SBK45" s="200"/>
      <c r="SBL45" s="201"/>
      <c r="SBM45" s="200">
        <v>38</v>
      </c>
      <c r="SBN45" s="200"/>
      <c r="SBO45" s="200"/>
      <c r="SBP45" s="201"/>
      <c r="SBQ45" s="200">
        <v>38</v>
      </c>
      <c r="SBR45" s="200"/>
      <c r="SBS45" s="200"/>
      <c r="SBT45" s="201"/>
      <c r="SBU45" s="200">
        <v>38</v>
      </c>
      <c r="SBV45" s="200"/>
      <c r="SBW45" s="200"/>
      <c r="SBX45" s="201"/>
      <c r="SBY45" s="200">
        <v>38</v>
      </c>
      <c r="SBZ45" s="200"/>
      <c r="SCA45" s="200"/>
      <c r="SCB45" s="201"/>
      <c r="SCC45" s="200">
        <v>38</v>
      </c>
      <c r="SCD45" s="200"/>
      <c r="SCE45" s="200"/>
      <c r="SCF45" s="201"/>
      <c r="SCG45" s="200">
        <v>38</v>
      </c>
      <c r="SCH45" s="200"/>
      <c r="SCI45" s="200"/>
      <c r="SCJ45" s="201"/>
      <c r="SCK45" s="200">
        <v>38</v>
      </c>
      <c r="SCL45" s="200"/>
      <c r="SCM45" s="200"/>
      <c r="SCN45" s="201"/>
      <c r="SCO45" s="200">
        <v>38</v>
      </c>
      <c r="SCP45" s="200"/>
      <c r="SCQ45" s="200"/>
      <c r="SCR45" s="201"/>
      <c r="SCS45" s="200">
        <v>38</v>
      </c>
      <c r="SCT45" s="200"/>
      <c r="SCU45" s="200"/>
      <c r="SCV45" s="201"/>
      <c r="SCW45" s="200">
        <v>38</v>
      </c>
      <c r="SCX45" s="200"/>
      <c r="SCY45" s="200"/>
      <c r="SCZ45" s="201"/>
      <c r="SDA45" s="200">
        <v>38</v>
      </c>
      <c r="SDB45" s="200"/>
      <c r="SDC45" s="200"/>
      <c r="SDD45" s="201"/>
      <c r="SDE45" s="200">
        <v>38</v>
      </c>
      <c r="SDF45" s="200"/>
      <c r="SDG45" s="200"/>
      <c r="SDH45" s="201"/>
      <c r="SDI45" s="200">
        <v>38</v>
      </c>
      <c r="SDJ45" s="200"/>
      <c r="SDK45" s="200"/>
      <c r="SDL45" s="201"/>
      <c r="SDM45" s="200">
        <v>38</v>
      </c>
      <c r="SDN45" s="200"/>
      <c r="SDO45" s="200"/>
      <c r="SDP45" s="201"/>
      <c r="SDQ45" s="200">
        <v>38</v>
      </c>
      <c r="SDR45" s="200"/>
      <c r="SDS45" s="200"/>
      <c r="SDT45" s="201"/>
      <c r="SDU45" s="200">
        <v>38</v>
      </c>
      <c r="SDV45" s="200"/>
      <c r="SDW45" s="200"/>
      <c r="SDX45" s="201"/>
      <c r="SDY45" s="200">
        <v>38</v>
      </c>
      <c r="SDZ45" s="200"/>
      <c r="SEA45" s="200"/>
      <c r="SEB45" s="201"/>
      <c r="SEC45" s="200">
        <v>38</v>
      </c>
      <c r="SED45" s="200"/>
      <c r="SEE45" s="200"/>
      <c r="SEF45" s="201"/>
      <c r="SEG45" s="200">
        <v>38</v>
      </c>
      <c r="SEH45" s="200"/>
      <c r="SEI45" s="200"/>
      <c r="SEJ45" s="201"/>
      <c r="SEK45" s="200">
        <v>38</v>
      </c>
      <c r="SEL45" s="200"/>
      <c r="SEM45" s="200"/>
      <c r="SEN45" s="201"/>
      <c r="SEO45" s="200">
        <v>38</v>
      </c>
      <c r="SEP45" s="200"/>
      <c r="SEQ45" s="200"/>
      <c r="SER45" s="201"/>
      <c r="SES45" s="200">
        <v>38</v>
      </c>
      <c r="SET45" s="200"/>
      <c r="SEU45" s="200"/>
      <c r="SEV45" s="201"/>
      <c r="SEW45" s="200">
        <v>38</v>
      </c>
      <c r="SEX45" s="200"/>
      <c r="SEY45" s="200"/>
      <c r="SEZ45" s="201"/>
      <c r="SFA45" s="200">
        <v>38</v>
      </c>
      <c r="SFB45" s="200"/>
      <c r="SFC45" s="200"/>
      <c r="SFD45" s="201"/>
      <c r="SFE45" s="200">
        <v>38</v>
      </c>
      <c r="SFF45" s="200"/>
      <c r="SFG45" s="200"/>
      <c r="SFH45" s="201"/>
      <c r="SFI45" s="200">
        <v>38</v>
      </c>
      <c r="SFJ45" s="200"/>
      <c r="SFK45" s="200"/>
      <c r="SFL45" s="201"/>
      <c r="SFM45" s="200">
        <v>38</v>
      </c>
      <c r="SFN45" s="200"/>
      <c r="SFO45" s="200"/>
      <c r="SFP45" s="201"/>
      <c r="SFQ45" s="200">
        <v>38</v>
      </c>
      <c r="SFR45" s="200"/>
      <c r="SFS45" s="200"/>
      <c r="SFT45" s="201"/>
      <c r="SFU45" s="200">
        <v>38</v>
      </c>
      <c r="SFV45" s="200"/>
      <c r="SFW45" s="200"/>
      <c r="SFX45" s="201"/>
      <c r="SFY45" s="200">
        <v>38</v>
      </c>
      <c r="SFZ45" s="200"/>
      <c r="SGA45" s="200"/>
      <c r="SGB45" s="201"/>
      <c r="SGC45" s="200">
        <v>38</v>
      </c>
      <c r="SGD45" s="200"/>
      <c r="SGE45" s="200"/>
      <c r="SGF45" s="201"/>
      <c r="SGG45" s="200">
        <v>38</v>
      </c>
      <c r="SGH45" s="200"/>
      <c r="SGI45" s="200"/>
      <c r="SGJ45" s="201"/>
      <c r="SGK45" s="200">
        <v>38</v>
      </c>
      <c r="SGL45" s="200"/>
      <c r="SGM45" s="200"/>
      <c r="SGN45" s="201"/>
      <c r="SGO45" s="200">
        <v>38</v>
      </c>
      <c r="SGP45" s="200"/>
      <c r="SGQ45" s="200"/>
      <c r="SGR45" s="201"/>
      <c r="SGS45" s="200">
        <v>38</v>
      </c>
      <c r="SGT45" s="200"/>
      <c r="SGU45" s="200"/>
      <c r="SGV45" s="201"/>
      <c r="SGW45" s="200">
        <v>38</v>
      </c>
      <c r="SGX45" s="200"/>
      <c r="SGY45" s="200"/>
      <c r="SGZ45" s="201"/>
      <c r="SHA45" s="200">
        <v>38</v>
      </c>
      <c r="SHB45" s="200"/>
      <c r="SHC45" s="200"/>
      <c r="SHD45" s="201"/>
      <c r="SHE45" s="200">
        <v>38</v>
      </c>
      <c r="SHF45" s="200"/>
      <c r="SHG45" s="200"/>
      <c r="SHH45" s="201"/>
      <c r="SHI45" s="200">
        <v>38</v>
      </c>
      <c r="SHJ45" s="200"/>
      <c r="SHK45" s="200"/>
      <c r="SHL45" s="201"/>
      <c r="SHM45" s="200">
        <v>38</v>
      </c>
      <c r="SHN45" s="200"/>
      <c r="SHO45" s="200"/>
      <c r="SHP45" s="201"/>
      <c r="SHQ45" s="200">
        <v>38</v>
      </c>
      <c r="SHR45" s="200"/>
      <c r="SHS45" s="200"/>
      <c r="SHT45" s="201"/>
      <c r="SHU45" s="200">
        <v>38</v>
      </c>
      <c r="SHV45" s="200"/>
      <c r="SHW45" s="200"/>
      <c r="SHX45" s="201"/>
      <c r="SHY45" s="200">
        <v>38</v>
      </c>
      <c r="SHZ45" s="200"/>
      <c r="SIA45" s="200"/>
      <c r="SIB45" s="201"/>
      <c r="SIC45" s="200">
        <v>38</v>
      </c>
      <c r="SID45" s="200"/>
      <c r="SIE45" s="200"/>
      <c r="SIF45" s="201"/>
      <c r="SIG45" s="200">
        <v>38</v>
      </c>
      <c r="SIH45" s="200"/>
      <c r="SII45" s="200"/>
      <c r="SIJ45" s="201"/>
      <c r="SIK45" s="200">
        <v>38</v>
      </c>
      <c r="SIL45" s="200"/>
      <c r="SIM45" s="200"/>
      <c r="SIN45" s="201"/>
      <c r="SIO45" s="200">
        <v>38</v>
      </c>
      <c r="SIP45" s="200"/>
      <c r="SIQ45" s="200"/>
      <c r="SIR45" s="201"/>
      <c r="SIS45" s="200">
        <v>38</v>
      </c>
      <c r="SIT45" s="200"/>
      <c r="SIU45" s="200"/>
      <c r="SIV45" s="201"/>
      <c r="SIW45" s="200">
        <v>38</v>
      </c>
      <c r="SIX45" s="200"/>
      <c r="SIY45" s="200"/>
      <c r="SIZ45" s="201"/>
      <c r="SJA45" s="200">
        <v>38</v>
      </c>
      <c r="SJB45" s="200"/>
      <c r="SJC45" s="200"/>
      <c r="SJD45" s="201"/>
      <c r="SJE45" s="200">
        <v>38</v>
      </c>
      <c r="SJF45" s="200"/>
      <c r="SJG45" s="200"/>
      <c r="SJH45" s="201"/>
      <c r="SJI45" s="200">
        <v>38</v>
      </c>
      <c r="SJJ45" s="200"/>
      <c r="SJK45" s="200"/>
      <c r="SJL45" s="201"/>
      <c r="SJM45" s="200">
        <v>38</v>
      </c>
      <c r="SJN45" s="200"/>
      <c r="SJO45" s="200"/>
      <c r="SJP45" s="201"/>
      <c r="SJQ45" s="200">
        <v>38</v>
      </c>
      <c r="SJR45" s="200"/>
      <c r="SJS45" s="200"/>
      <c r="SJT45" s="201"/>
      <c r="SJU45" s="200">
        <v>38</v>
      </c>
      <c r="SJV45" s="200"/>
      <c r="SJW45" s="200"/>
      <c r="SJX45" s="201"/>
      <c r="SJY45" s="200">
        <v>38</v>
      </c>
      <c r="SJZ45" s="200"/>
      <c r="SKA45" s="200"/>
      <c r="SKB45" s="201"/>
      <c r="SKC45" s="200">
        <v>38</v>
      </c>
      <c r="SKD45" s="200"/>
      <c r="SKE45" s="200"/>
      <c r="SKF45" s="201"/>
      <c r="SKG45" s="200">
        <v>38</v>
      </c>
      <c r="SKH45" s="200"/>
      <c r="SKI45" s="200"/>
      <c r="SKJ45" s="201"/>
      <c r="SKK45" s="200">
        <v>38</v>
      </c>
      <c r="SKL45" s="200"/>
      <c r="SKM45" s="200"/>
      <c r="SKN45" s="201"/>
      <c r="SKO45" s="200">
        <v>38</v>
      </c>
      <c r="SKP45" s="200"/>
      <c r="SKQ45" s="200"/>
      <c r="SKR45" s="201"/>
      <c r="SKS45" s="200">
        <v>38</v>
      </c>
      <c r="SKT45" s="200"/>
      <c r="SKU45" s="200"/>
      <c r="SKV45" s="201"/>
      <c r="SKW45" s="200">
        <v>38</v>
      </c>
      <c r="SKX45" s="200"/>
      <c r="SKY45" s="200"/>
      <c r="SKZ45" s="201"/>
      <c r="SLA45" s="200">
        <v>38</v>
      </c>
      <c r="SLB45" s="200"/>
      <c r="SLC45" s="200"/>
      <c r="SLD45" s="201"/>
      <c r="SLE45" s="200">
        <v>38</v>
      </c>
      <c r="SLF45" s="200"/>
      <c r="SLG45" s="200"/>
      <c r="SLH45" s="201"/>
      <c r="SLI45" s="200">
        <v>38</v>
      </c>
      <c r="SLJ45" s="200"/>
      <c r="SLK45" s="200"/>
      <c r="SLL45" s="201"/>
      <c r="SLM45" s="200">
        <v>38</v>
      </c>
      <c r="SLN45" s="200"/>
      <c r="SLO45" s="200"/>
      <c r="SLP45" s="201"/>
      <c r="SLQ45" s="200">
        <v>38</v>
      </c>
      <c r="SLR45" s="200"/>
      <c r="SLS45" s="200"/>
      <c r="SLT45" s="201"/>
      <c r="SLU45" s="200">
        <v>38</v>
      </c>
      <c r="SLV45" s="200"/>
      <c r="SLW45" s="200"/>
      <c r="SLX45" s="201"/>
      <c r="SLY45" s="200">
        <v>38</v>
      </c>
      <c r="SLZ45" s="200"/>
      <c r="SMA45" s="200"/>
      <c r="SMB45" s="201"/>
      <c r="SMC45" s="200">
        <v>38</v>
      </c>
      <c r="SMD45" s="200"/>
      <c r="SME45" s="200"/>
      <c r="SMF45" s="201"/>
      <c r="SMG45" s="200">
        <v>38</v>
      </c>
      <c r="SMH45" s="200"/>
      <c r="SMI45" s="200"/>
      <c r="SMJ45" s="201"/>
      <c r="SMK45" s="200">
        <v>38</v>
      </c>
      <c r="SML45" s="200"/>
      <c r="SMM45" s="200"/>
      <c r="SMN45" s="201"/>
      <c r="SMO45" s="200">
        <v>38</v>
      </c>
      <c r="SMP45" s="200"/>
      <c r="SMQ45" s="200"/>
      <c r="SMR45" s="201"/>
      <c r="SMS45" s="200">
        <v>38</v>
      </c>
      <c r="SMT45" s="200"/>
      <c r="SMU45" s="200"/>
      <c r="SMV45" s="201"/>
      <c r="SMW45" s="200">
        <v>38</v>
      </c>
      <c r="SMX45" s="200"/>
      <c r="SMY45" s="200"/>
      <c r="SMZ45" s="201"/>
      <c r="SNA45" s="200">
        <v>38</v>
      </c>
      <c r="SNB45" s="200"/>
      <c r="SNC45" s="200"/>
      <c r="SND45" s="201"/>
      <c r="SNE45" s="200">
        <v>38</v>
      </c>
      <c r="SNF45" s="200"/>
      <c r="SNG45" s="200"/>
      <c r="SNH45" s="201"/>
      <c r="SNI45" s="200">
        <v>38</v>
      </c>
      <c r="SNJ45" s="200"/>
      <c r="SNK45" s="200"/>
      <c r="SNL45" s="201"/>
      <c r="SNM45" s="200">
        <v>38</v>
      </c>
      <c r="SNN45" s="200"/>
      <c r="SNO45" s="200"/>
      <c r="SNP45" s="201"/>
      <c r="SNQ45" s="200">
        <v>38</v>
      </c>
      <c r="SNR45" s="200"/>
      <c r="SNS45" s="200"/>
      <c r="SNT45" s="201"/>
      <c r="SNU45" s="200">
        <v>38</v>
      </c>
      <c r="SNV45" s="200"/>
      <c r="SNW45" s="200"/>
      <c r="SNX45" s="201"/>
      <c r="SNY45" s="200">
        <v>38</v>
      </c>
      <c r="SNZ45" s="200"/>
      <c r="SOA45" s="200"/>
      <c r="SOB45" s="201"/>
      <c r="SOC45" s="200">
        <v>38</v>
      </c>
      <c r="SOD45" s="200"/>
      <c r="SOE45" s="200"/>
      <c r="SOF45" s="201"/>
      <c r="SOG45" s="200">
        <v>38</v>
      </c>
      <c r="SOH45" s="200"/>
      <c r="SOI45" s="200"/>
      <c r="SOJ45" s="201"/>
      <c r="SOK45" s="200">
        <v>38</v>
      </c>
      <c r="SOL45" s="200"/>
      <c r="SOM45" s="200"/>
      <c r="SON45" s="201"/>
      <c r="SOO45" s="200">
        <v>38</v>
      </c>
      <c r="SOP45" s="200"/>
      <c r="SOQ45" s="200"/>
      <c r="SOR45" s="201"/>
      <c r="SOS45" s="200">
        <v>38</v>
      </c>
      <c r="SOT45" s="200"/>
      <c r="SOU45" s="200"/>
      <c r="SOV45" s="201"/>
      <c r="SOW45" s="200">
        <v>38</v>
      </c>
      <c r="SOX45" s="200"/>
      <c r="SOY45" s="200"/>
      <c r="SOZ45" s="201"/>
      <c r="SPA45" s="200">
        <v>38</v>
      </c>
      <c r="SPB45" s="200"/>
      <c r="SPC45" s="200"/>
      <c r="SPD45" s="201"/>
      <c r="SPE45" s="200">
        <v>38</v>
      </c>
      <c r="SPF45" s="200"/>
      <c r="SPG45" s="200"/>
      <c r="SPH45" s="201"/>
      <c r="SPI45" s="200">
        <v>38</v>
      </c>
      <c r="SPJ45" s="200"/>
      <c r="SPK45" s="200"/>
      <c r="SPL45" s="201"/>
      <c r="SPM45" s="200">
        <v>38</v>
      </c>
      <c r="SPN45" s="200"/>
      <c r="SPO45" s="200"/>
      <c r="SPP45" s="201"/>
      <c r="SPQ45" s="200">
        <v>38</v>
      </c>
      <c r="SPR45" s="200"/>
      <c r="SPS45" s="200"/>
      <c r="SPT45" s="201"/>
      <c r="SPU45" s="200">
        <v>38</v>
      </c>
      <c r="SPV45" s="200"/>
      <c r="SPW45" s="200"/>
      <c r="SPX45" s="201"/>
      <c r="SPY45" s="200">
        <v>38</v>
      </c>
      <c r="SPZ45" s="200"/>
      <c r="SQA45" s="200"/>
      <c r="SQB45" s="201"/>
      <c r="SQC45" s="200">
        <v>38</v>
      </c>
      <c r="SQD45" s="200"/>
      <c r="SQE45" s="200"/>
      <c r="SQF45" s="201"/>
      <c r="SQG45" s="200">
        <v>38</v>
      </c>
      <c r="SQH45" s="200"/>
      <c r="SQI45" s="200"/>
      <c r="SQJ45" s="201"/>
      <c r="SQK45" s="200">
        <v>38</v>
      </c>
      <c r="SQL45" s="200"/>
      <c r="SQM45" s="200"/>
      <c r="SQN45" s="201"/>
      <c r="SQO45" s="200">
        <v>38</v>
      </c>
      <c r="SQP45" s="200"/>
      <c r="SQQ45" s="200"/>
      <c r="SQR45" s="201"/>
      <c r="SQS45" s="200">
        <v>38</v>
      </c>
      <c r="SQT45" s="200"/>
      <c r="SQU45" s="200"/>
      <c r="SQV45" s="201"/>
      <c r="SQW45" s="200">
        <v>38</v>
      </c>
      <c r="SQX45" s="200"/>
      <c r="SQY45" s="200"/>
      <c r="SQZ45" s="201"/>
      <c r="SRA45" s="200">
        <v>38</v>
      </c>
      <c r="SRB45" s="200"/>
      <c r="SRC45" s="200"/>
      <c r="SRD45" s="201"/>
      <c r="SRE45" s="200">
        <v>38</v>
      </c>
      <c r="SRF45" s="200"/>
      <c r="SRG45" s="200"/>
      <c r="SRH45" s="201"/>
      <c r="SRI45" s="200">
        <v>38</v>
      </c>
      <c r="SRJ45" s="200"/>
      <c r="SRK45" s="200"/>
      <c r="SRL45" s="201"/>
      <c r="SRM45" s="200">
        <v>38</v>
      </c>
      <c r="SRN45" s="200"/>
      <c r="SRO45" s="200"/>
      <c r="SRP45" s="201"/>
      <c r="SRQ45" s="200">
        <v>38</v>
      </c>
      <c r="SRR45" s="200"/>
      <c r="SRS45" s="200"/>
      <c r="SRT45" s="201"/>
      <c r="SRU45" s="200">
        <v>38</v>
      </c>
      <c r="SRV45" s="200"/>
      <c r="SRW45" s="200"/>
      <c r="SRX45" s="201"/>
      <c r="SRY45" s="200">
        <v>38</v>
      </c>
      <c r="SRZ45" s="200"/>
      <c r="SSA45" s="200"/>
      <c r="SSB45" s="201"/>
      <c r="SSC45" s="200">
        <v>38</v>
      </c>
      <c r="SSD45" s="200"/>
      <c r="SSE45" s="200"/>
      <c r="SSF45" s="201"/>
      <c r="SSG45" s="200">
        <v>38</v>
      </c>
      <c r="SSH45" s="200"/>
      <c r="SSI45" s="200"/>
      <c r="SSJ45" s="201"/>
      <c r="SSK45" s="200">
        <v>38</v>
      </c>
      <c r="SSL45" s="200"/>
      <c r="SSM45" s="200"/>
      <c r="SSN45" s="201"/>
      <c r="SSO45" s="200">
        <v>38</v>
      </c>
      <c r="SSP45" s="200"/>
      <c r="SSQ45" s="200"/>
      <c r="SSR45" s="201"/>
      <c r="SSS45" s="200">
        <v>38</v>
      </c>
      <c r="SST45" s="200"/>
      <c r="SSU45" s="200"/>
      <c r="SSV45" s="201"/>
      <c r="SSW45" s="200">
        <v>38</v>
      </c>
      <c r="SSX45" s="200"/>
      <c r="SSY45" s="200"/>
      <c r="SSZ45" s="201"/>
      <c r="STA45" s="200">
        <v>38</v>
      </c>
      <c r="STB45" s="200"/>
      <c r="STC45" s="200"/>
      <c r="STD45" s="201"/>
      <c r="STE45" s="200">
        <v>38</v>
      </c>
      <c r="STF45" s="200"/>
      <c r="STG45" s="200"/>
      <c r="STH45" s="201"/>
      <c r="STI45" s="200">
        <v>38</v>
      </c>
      <c r="STJ45" s="200"/>
      <c r="STK45" s="200"/>
      <c r="STL45" s="201"/>
      <c r="STM45" s="200">
        <v>38</v>
      </c>
      <c r="STN45" s="200"/>
      <c r="STO45" s="200"/>
      <c r="STP45" s="201"/>
      <c r="STQ45" s="200">
        <v>38</v>
      </c>
      <c r="STR45" s="200"/>
      <c r="STS45" s="200"/>
      <c r="STT45" s="201"/>
      <c r="STU45" s="200">
        <v>38</v>
      </c>
      <c r="STV45" s="200"/>
      <c r="STW45" s="200"/>
      <c r="STX45" s="201"/>
      <c r="STY45" s="200">
        <v>38</v>
      </c>
      <c r="STZ45" s="200"/>
      <c r="SUA45" s="200"/>
      <c r="SUB45" s="201"/>
      <c r="SUC45" s="200">
        <v>38</v>
      </c>
      <c r="SUD45" s="200"/>
      <c r="SUE45" s="200"/>
      <c r="SUF45" s="201"/>
      <c r="SUG45" s="200">
        <v>38</v>
      </c>
      <c r="SUH45" s="200"/>
      <c r="SUI45" s="200"/>
      <c r="SUJ45" s="201"/>
      <c r="SUK45" s="200">
        <v>38</v>
      </c>
      <c r="SUL45" s="200"/>
      <c r="SUM45" s="200"/>
      <c r="SUN45" s="201"/>
      <c r="SUO45" s="200">
        <v>38</v>
      </c>
      <c r="SUP45" s="200"/>
      <c r="SUQ45" s="200"/>
      <c r="SUR45" s="201"/>
      <c r="SUS45" s="200">
        <v>38</v>
      </c>
      <c r="SUT45" s="200"/>
      <c r="SUU45" s="200"/>
      <c r="SUV45" s="201"/>
      <c r="SUW45" s="200">
        <v>38</v>
      </c>
      <c r="SUX45" s="200"/>
      <c r="SUY45" s="200"/>
      <c r="SUZ45" s="201"/>
      <c r="SVA45" s="200">
        <v>38</v>
      </c>
      <c r="SVB45" s="200"/>
      <c r="SVC45" s="200"/>
      <c r="SVD45" s="201"/>
      <c r="SVE45" s="200">
        <v>38</v>
      </c>
      <c r="SVF45" s="200"/>
      <c r="SVG45" s="200"/>
      <c r="SVH45" s="201"/>
      <c r="SVI45" s="200">
        <v>38</v>
      </c>
      <c r="SVJ45" s="200"/>
      <c r="SVK45" s="200"/>
      <c r="SVL45" s="201"/>
      <c r="SVM45" s="200">
        <v>38</v>
      </c>
      <c r="SVN45" s="200"/>
      <c r="SVO45" s="200"/>
      <c r="SVP45" s="201"/>
      <c r="SVQ45" s="200">
        <v>38</v>
      </c>
      <c r="SVR45" s="200"/>
      <c r="SVS45" s="200"/>
      <c r="SVT45" s="201"/>
      <c r="SVU45" s="200">
        <v>38</v>
      </c>
      <c r="SVV45" s="200"/>
      <c r="SVW45" s="200"/>
      <c r="SVX45" s="201"/>
      <c r="SVY45" s="200">
        <v>38</v>
      </c>
      <c r="SVZ45" s="200"/>
      <c r="SWA45" s="200"/>
      <c r="SWB45" s="201"/>
      <c r="SWC45" s="200">
        <v>38</v>
      </c>
      <c r="SWD45" s="200"/>
      <c r="SWE45" s="200"/>
      <c r="SWF45" s="201"/>
      <c r="SWG45" s="200">
        <v>38</v>
      </c>
      <c r="SWH45" s="200"/>
      <c r="SWI45" s="200"/>
      <c r="SWJ45" s="201"/>
      <c r="SWK45" s="200">
        <v>38</v>
      </c>
      <c r="SWL45" s="200"/>
      <c r="SWM45" s="200"/>
      <c r="SWN45" s="201"/>
      <c r="SWO45" s="200">
        <v>38</v>
      </c>
      <c r="SWP45" s="200"/>
      <c r="SWQ45" s="200"/>
      <c r="SWR45" s="201"/>
      <c r="SWS45" s="200">
        <v>38</v>
      </c>
      <c r="SWT45" s="200"/>
      <c r="SWU45" s="200"/>
      <c r="SWV45" s="201"/>
      <c r="SWW45" s="200">
        <v>38</v>
      </c>
      <c r="SWX45" s="200"/>
      <c r="SWY45" s="200"/>
      <c r="SWZ45" s="201"/>
      <c r="SXA45" s="200">
        <v>38</v>
      </c>
      <c r="SXB45" s="200"/>
      <c r="SXC45" s="200"/>
      <c r="SXD45" s="201"/>
      <c r="SXE45" s="200">
        <v>38</v>
      </c>
      <c r="SXF45" s="200"/>
      <c r="SXG45" s="200"/>
      <c r="SXH45" s="201"/>
      <c r="SXI45" s="200">
        <v>38</v>
      </c>
      <c r="SXJ45" s="200"/>
      <c r="SXK45" s="200"/>
      <c r="SXL45" s="201"/>
      <c r="SXM45" s="200">
        <v>38</v>
      </c>
      <c r="SXN45" s="200"/>
      <c r="SXO45" s="200"/>
      <c r="SXP45" s="201"/>
      <c r="SXQ45" s="200">
        <v>38</v>
      </c>
      <c r="SXR45" s="200"/>
      <c r="SXS45" s="200"/>
      <c r="SXT45" s="201"/>
      <c r="SXU45" s="200">
        <v>38</v>
      </c>
      <c r="SXV45" s="200"/>
      <c r="SXW45" s="200"/>
      <c r="SXX45" s="201"/>
      <c r="SXY45" s="200">
        <v>38</v>
      </c>
      <c r="SXZ45" s="200"/>
      <c r="SYA45" s="200"/>
      <c r="SYB45" s="201"/>
      <c r="SYC45" s="200">
        <v>38</v>
      </c>
      <c r="SYD45" s="200"/>
      <c r="SYE45" s="200"/>
      <c r="SYF45" s="201"/>
      <c r="SYG45" s="200">
        <v>38</v>
      </c>
      <c r="SYH45" s="200"/>
      <c r="SYI45" s="200"/>
      <c r="SYJ45" s="201"/>
      <c r="SYK45" s="200">
        <v>38</v>
      </c>
      <c r="SYL45" s="200"/>
      <c r="SYM45" s="200"/>
      <c r="SYN45" s="201"/>
      <c r="SYO45" s="200">
        <v>38</v>
      </c>
      <c r="SYP45" s="200"/>
      <c r="SYQ45" s="200"/>
      <c r="SYR45" s="201"/>
      <c r="SYS45" s="200">
        <v>38</v>
      </c>
      <c r="SYT45" s="200"/>
      <c r="SYU45" s="200"/>
      <c r="SYV45" s="201"/>
      <c r="SYW45" s="200">
        <v>38</v>
      </c>
      <c r="SYX45" s="200"/>
      <c r="SYY45" s="200"/>
      <c r="SYZ45" s="201"/>
      <c r="SZA45" s="200">
        <v>38</v>
      </c>
      <c r="SZB45" s="200"/>
      <c r="SZC45" s="200"/>
      <c r="SZD45" s="201"/>
      <c r="SZE45" s="200">
        <v>38</v>
      </c>
      <c r="SZF45" s="200"/>
      <c r="SZG45" s="200"/>
      <c r="SZH45" s="201"/>
      <c r="SZI45" s="200">
        <v>38</v>
      </c>
      <c r="SZJ45" s="200"/>
      <c r="SZK45" s="200"/>
      <c r="SZL45" s="201"/>
      <c r="SZM45" s="200">
        <v>38</v>
      </c>
      <c r="SZN45" s="200"/>
      <c r="SZO45" s="200"/>
      <c r="SZP45" s="201"/>
      <c r="SZQ45" s="200">
        <v>38</v>
      </c>
      <c r="SZR45" s="200"/>
      <c r="SZS45" s="200"/>
      <c r="SZT45" s="201"/>
      <c r="SZU45" s="200">
        <v>38</v>
      </c>
      <c r="SZV45" s="200"/>
      <c r="SZW45" s="200"/>
      <c r="SZX45" s="201"/>
      <c r="SZY45" s="200">
        <v>38</v>
      </c>
      <c r="SZZ45" s="200"/>
      <c r="TAA45" s="200"/>
      <c r="TAB45" s="201"/>
      <c r="TAC45" s="200">
        <v>38</v>
      </c>
      <c r="TAD45" s="200"/>
      <c r="TAE45" s="200"/>
      <c r="TAF45" s="201"/>
      <c r="TAG45" s="200">
        <v>38</v>
      </c>
      <c r="TAH45" s="200"/>
      <c r="TAI45" s="200"/>
      <c r="TAJ45" s="201"/>
      <c r="TAK45" s="200">
        <v>38</v>
      </c>
      <c r="TAL45" s="200"/>
      <c r="TAM45" s="200"/>
      <c r="TAN45" s="201"/>
      <c r="TAO45" s="200">
        <v>38</v>
      </c>
      <c r="TAP45" s="200"/>
      <c r="TAQ45" s="200"/>
      <c r="TAR45" s="201"/>
      <c r="TAS45" s="200">
        <v>38</v>
      </c>
      <c r="TAT45" s="200"/>
      <c r="TAU45" s="200"/>
      <c r="TAV45" s="201"/>
      <c r="TAW45" s="200">
        <v>38</v>
      </c>
      <c r="TAX45" s="200"/>
      <c r="TAY45" s="200"/>
      <c r="TAZ45" s="201"/>
      <c r="TBA45" s="200">
        <v>38</v>
      </c>
      <c r="TBB45" s="200"/>
      <c r="TBC45" s="200"/>
      <c r="TBD45" s="201"/>
      <c r="TBE45" s="200">
        <v>38</v>
      </c>
      <c r="TBF45" s="200"/>
      <c r="TBG45" s="200"/>
      <c r="TBH45" s="201"/>
      <c r="TBI45" s="200">
        <v>38</v>
      </c>
      <c r="TBJ45" s="200"/>
      <c r="TBK45" s="200"/>
      <c r="TBL45" s="201"/>
      <c r="TBM45" s="200">
        <v>38</v>
      </c>
      <c r="TBN45" s="200"/>
      <c r="TBO45" s="200"/>
      <c r="TBP45" s="201"/>
      <c r="TBQ45" s="200">
        <v>38</v>
      </c>
      <c r="TBR45" s="200"/>
      <c r="TBS45" s="200"/>
      <c r="TBT45" s="201"/>
      <c r="TBU45" s="200">
        <v>38</v>
      </c>
      <c r="TBV45" s="200"/>
      <c r="TBW45" s="200"/>
      <c r="TBX45" s="201"/>
      <c r="TBY45" s="200">
        <v>38</v>
      </c>
      <c r="TBZ45" s="200"/>
      <c r="TCA45" s="200"/>
      <c r="TCB45" s="201"/>
      <c r="TCC45" s="200">
        <v>38</v>
      </c>
      <c r="TCD45" s="200"/>
      <c r="TCE45" s="200"/>
      <c r="TCF45" s="201"/>
      <c r="TCG45" s="200">
        <v>38</v>
      </c>
      <c r="TCH45" s="200"/>
      <c r="TCI45" s="200"/>
      <c r="TCJ45" s="201"/>
      <c r="TCK45" s="200">
        <v>38</v>
      </c>
      <c r="TCL45" s="200"/>
      <c r="TCM45" s="200"/>
      <c r="TCN45" s="201"/>
      <c r="TCO45" s="200">
        <v>38</v>
      </c>
      <c r="TCP45" s="200"/>
      <c r="TCQ45" s="200"/>
      <c r="TCR45" s="201"/>
      <c r="TCS45" s="200">
        <v>38</v>
      </c>
      <c r="TCT45" s="200"/>
      <c r="TCU45" s="200"/>
      <c r="TCV45" s="201"/>
      <c r="TCW45" s="200">
        <v>38</v>
      </c>
      <c r="TCX45" s="200"/>
      <c r="TCY45" s="200"/>
      <c r="TCZ45" s="201"/>
      <c r="TDA45" s="200">
        <v>38</v>
      </c>
      <c r="TDB45" s="200"/>
      <c r="TDC45" s="200"/>
      <c r="TDD45" s="201"/>
      <c r="TDE45" s="200">
        <v>38</v>
      </c>
      <c r="TDF45" s="200"/>
      <c r="TDG45" s="200"/>
      <c r="TDH45" s="201"/>
      <c r="TDI45" s="200">
        <v>38</v>
      </c>
      <c r="TDJ45" s="200"/>
      <c r="TDK45" s="200"/>
      <c r="TDL45" s="201"/>
      <c r="TDM45" s="200">
        <v>38</v>
      </c>
      <c r="TDN45" s="200"/>
      <c r="TDO45" s="200"/>
      <c r="TDP45" s="201"/>
      <c r="TDQ45" s="200">
        <v>38</v>
      </c>
      <c r="TDR45" s="200"/>
      <c r="TDS45" s="200"/>
      <c r="TDT45" s="201"/>
      <c r="TDU45" s="200">
        <v>38</v>
      </c>
      <c r="TDV45" s="200"/>
      <c r="TDW45" s="200"/>
      <c r="TDX45" s="201"/>
      <c r="TDY45" s="200">
        <v>38</v>
      </c>
      <c r="TDZ45" s="200"/>
      <c r="TEA45" s="200"/>
      <c r="TEB45" s="201"/>
      <c r="TEC45" s="200">
        <v>38</v>
      </c>
      <c r="TED45" s="200"/>
      <c r="TEE45" s="200"/>
      <c r="TEF45" s="201"/>
      <c r="TEG45" s="200">
        <v>38</v>
      </c>
      <c r="TEH45" s="200"/>
      <c r="TEI45" s="200"/>
      <c r="TEJ45" s="201"/>
      <c r="TEK45" s="200">
        <v>38</v>
      </c>
      <c r="TEL45" s="200"/>
      <c r="TEM45" s="200"/>
      <c r="TEN45" s="201"/>
      <c r="TEO45" s="200">
        <v>38</v>
      </c>
      <c r="TEP45" s="200"/>
      <c r="TEQ45" s="200"/>
      <c r="TER45" s="201"/>
      <c r="TES45" s="200">
        <v>38</v>
      </c>
      <c r="TET45" s="200"/>
      <c r="TEU45" s="200"/>
      <c r="TEV45" s="201"/>
      <c r="TEW45" s="200">
        <v>38</v>
      </c>
      <c r="TEX45" s="200"/>
      <c r="TEY45" s="200"/>
      <c r="TEZ45" s="201"/>
      <c r="TFA45" s="200">
        <v>38</v>
      </c>
      <c r="TFB45" s="200"/>
      <c r="TFC45" s="200"/>
      <c r="TFD45" s="201"/>
      <c r="TFE45" s="200">
        <v>38</v>
      </c>
      <c r="TFF45" s="200"/>
      <c r="TFG45" s="200"/>
      <c r="TFH45" s="201"/>
      <c r="TFI45" s="200">
        <v>38</v>
      </c>
      <c r="TFJ45" s="200"/>
      <c r="TFK45" s="200"/>
      <c r="TFL45" s="201"/>
      <c r="TFM45" s="200">
        <v>38</v>
      </c>
      <c r="TFN45" s="200"/>
      <c r="TFO45" s="200"/>
      <c r="TFP45" s="201"/>
      <c r="TFQ45" s="200">
        <v>38</v>
      </c>
      <c r="TFR45" s="200"/>
      <c r="TFS45" s="200"/>
      <c r="TFT45" s="201"/>
      <c r="TFU45" s="200">
        <v>38</v>
      </c>
      <c r="TFV45" s="200"/>
      <c r="TFW45" s="200"/>
      <c r="TFX45" s="201"/>
      <c r="TFY45" s="200">
        <v>38</v>
      </c>
      <c r="TFZ45" s="200"/>
      <c r="TGA45" s="200"/>
      <c r="TGB45" s="201"/>
      <c r="TGC45" s="200">
        <v>38</v>
      </c>
      <c r="TGD45" s="200"/>
      <c r="TGE45" s="200"/>
      <c r="TGF45" s="201"/>
      <c r="TGG45" s="200">
        <v>38</v>
      </c>
      <c r="TGH45" s="200"/>
      <c r="TGI45" s="200"/>
      <c r="TGJ45" s="201"/>
      <c r="TGK45" s="200">
        <v>38</v>
      </c>
      <c r="TGL45" s="200"/>
      <c r="TGM45" s="200"/>
      <c r="TGN45" s="201"/>
      <c r="TGO45" s="200">
        <v>38</v>
      </c>
      <c r="TGP45" s="200"/>
      <c r="TGQ45" s="200"/>
      <c r="TGR45" s="201"/>
      <c r="TGS45" s="200">
        <v>38</v>
      </c>
      <c r="TGT45" s="200"/>
      <c r="TGU45" s="200"/>
      <c r="TGV45" s="201"/>
      <c r="TGW45" s="200">
        <v>38</v>
      </c>
      <c r="TGX45" s="200"/>
      <c r="TGY45" s="200"/>
      <c r="TGZ45" s="201"/>
      <c r="THA45" s="200">
        <v>38</v>
      </c>
      <c r="THB45" s="200"/>
      <c r="THC45" s="200"/>
      <c r="THD45" s="201"/>
      <c r="THE45" s="200">
        <v>38</v>
      </c>
      <c r="THF45" s="200"/>
      <c r="THG45" s="200"/>
      <c r="THH45" s="201"/>
      <c r="THI45" s="200">
        <v>38</v>
      </c>
      <c r="THJ45" s="200"/>
      <c r="THK45" s="200"/>
      <c r="THL45" s="201"/>
      <c r="THM45" s="200">
        <v>38</v>
      </c>
      <c r="THN45" s="200"/>
      <c r="THO45" s="200"/>
      <c r="THP45" s="201"/>
      <c r="THQ45" s="200">
        <v>38</v>
      </c>
      <c r="THR45" s="200"/>
      <c r="THS45" s="200"/>
      <c r="THT45" s="201"/>
      <c r="THU45" s="200">
        <v>38</v>
      </c>
      <c r="THV45" s="200"/>
      <c r="THW45" s="200"/>
      <c r="THX45" s="201"/>
      <c r="THY45" s="200">
        <v>38</v>
      </c>
      <c r="THZ45" s="200"/>
      <c r="TIA45" s="200"/>
      <c r="TIB45" s="201"/>
      <c r="TIC45" s="200">
        <v>38</v>
      </c>
      <c r="TID45" s="200"/>
      <c r="TIE45" s="200"/>
      <c r="TIF45" s="201"/>
      <c r="TIG45" s="200">
        <v>38</v>
      </c>
      <c r="TIH45" s="200"/>
      <c r="TII45" s="200"/>
      <c r="TIJ45" s="201"/>
      <c r="TIK45" s="200">
        <v>38</v>
      </c>
      <c r="TIL45" s="200"/>
      <c r="TIM45" s="200"/>
      <c r="TIN45" s="201"/>
      <c r="TIO45" s="200">
        <v>38</v>
      </c>
      <c r="TIP45" s="200"/>
      <c r="TIQ45" s="200"/>
      <c r="TIR45" s="201"/>
      <c r="TIS45" s="200">
        <v>38</v>
      </c>
      <c r="TIT45" s="200"/>
      <c r="TIU45" s="200"/>
      <c r="TIV45" s="201"/>
      <c r="TIW45" s="200">
        <v>38</v>
      </c>
      <c r="TIX45" s="200"/>
      <c r="TIY45" s="200"/>
      <c r="TIZ45" s="201"/>
      <c r="TJA45" s="200">
        <v>38</v>
      </c>
      <c r="TJB45" s="200"/>
      <c r="TJC45" s="200"/>
      <c r="TJD45" s="201"/>
      <c r="TJE45" s="200">
        <v>38</v>
      </c>
      <c r="TJF45" s="200"/>
      <c r="TJG45" s="200"/>
      <c r="TJH45" s="201"/>
      <c r="TJI45" s="200">
        <v>38</v>
      </c>
      <c r="TJJ45" s="200"/>
      <c r="TJK45" s="200"/>
      <c r="TJL45" s="201"/>
      <c r="TJM45" s="200">
        <v>38</v>
      </c>
      <c r="TJN45" s="200"/>
      <c r="TJO45" s="200"/>
      <c r="TJP45" s="201"/>
      <c r="TJQ45" s="200">
        <v>38</v>
      </c>
      <c r="TJR45" s="200"/>
      <c r="TJS45" s="200"/>
      <c r="TJT45" s="201"/>
      <c r="TJU45" s="200">
        <v>38</v>
      </c>
      <c r="TJV45" s="200"/>
      <c r="TJW45" s="200"/>
      <c r="TJX45" s="201"/>
      <c r="TJY45" s="200">
        <v>38</v>
      </c>
      <c r="TJZ45" s="200"/>
      <c r="TKA45" s="200"/>
      <c r="TKB45" s="201"/>
      <c r="TKC45" s="200">
        <v>38</v>
      </c>
      <c r="TKD45" s="200"/>
      <c r="TKE45" s="200"/>
      <c r="TKF45" s="201"/>
      <c r="TKG45" s="200">
        <v>38</v>
      </c>
      <c r="TKH45" s="200"/>
      <c r="TKI45" s="200"/>
      <c r="TKJ45" s="201"/>
      <c r="TKK45" s="200">
        <v>38</v>
      </c>
      <c r="TKL45" s="200"/>
      <c r="TKM45" s="200"/>
      <c r="TKN45" s="201"/>
      <c r="TKO45" s="200">
        <v>38</v>
      </c>
      <c r="TKP45" s="200"/>
      <c r="TKQ45" s="200"/>
      <c r="TKR45" s="201"/>
      <c r="TKS45" s="200">
        <v>38</v>
      </c>
      <c r="TKT45" s="200"/>
      <c r="TKU45" s="200"/>
      <c r="TKV45" s="201"/>
      <c r="TKW45" s="200">
        <v>38</v>
      </c>
      <c r="TKX45" s="200"/>
      <c r="TKY45" s="200"/>
      <c r="TKZ45" s="201"/>
      <c r="TLA45" s="200">
        <v>38</v>
      </c>
      <c r="TLB45" s="200"/>
      <c r="TLC45" s="200"/>
      <c r="TLD45" s="201"/>
      <c r="TLE45" s="200">
        <v>38</v>
      </c>
      <c r="TLF45" s="200"/>
      <c r="TLG45" s="200"/>
      <c r="TLH45" s="201"/>
      <c r="TLI45" s="200">
        <v>38</v>
      </c>
      <c r="TLJ45" s="200"/>
      <c r="TLK45" s="200"/>
      <c r="TLL45" s="201"/>
      <c r="TLM45" s="200">
        <v>38</v>
      </c>
      <c r="TLN45" s="200"/>
      <c r="TLO45" s="200"/>
      <c r="TLP45" s="201"/>
      <c r="TLQ45" s="200">
        <v>38</v>
      </c>
      <c r="TLR45" s="200"/>
      <c r="TLS45" s="200"/>
      <c r="TLT45" s="201"/>
      <c r="TLU45" s="200">
        <v>38</v>
      </c>
      <c r="TLV45" s="200"/>
      <c r="TLW45" s="200"/>
      <c r="TLX45" s="201"/>
      <c r="TLY45" s="200">
        <v>38</v>
      </c>
      <c r="TLZ45" s="200"/>
      <c r="TMA45" s="200"/>
      <c r="TMB45" s="201"/>
      <c r="TMC45" s="200">
        <v>38</v>
      </c>
      <c r="TMD45" s="200"/>
      <c r="TME45" s="200"/>
      <c r="TMF45" s="201"/>
      <c r="TMG45" s="200">
        <v>38</v>
      </c>
      <c r="TMH45" s="200"/>
      <c r="TMI45" s="200"/>
      <c r="TMJ45" s="201"/>
      <c r="TMK45" s="200">
        <v>38</v>
      </c>
      <c r="TML45" s="200"/>
      <c r="TMM45" s="200"/>
      <c r="TMN45" s="201"/>
      <c r="TMO45" s="200">
        <v>38</v>
      </c>
      <c r="TMP45" s="200"/>
      <c r="TMQ45" s="200"/>
      <c r="TMR45" s="201"/>
      <c r="TMS45" s="200">
        <v>38</v>
      </c>
      <c r="TMT45" s="200"/>
      <c r="TMU45" s="200"/>
      <c r="TMV45" s="201"/>
      <c r="TMW45" s="200">
        <v>38</v>
      </c>
      <c r="TMX45" s="200"/>
      <c r="TMY45" s="200"/>
      <c r="TMZ45" s="201"/>
      <c r="TNA45" s="200">
        <v>38</v>
      </c>
      <c r="TNB45" s="200"/>
      <c r="TNC45" s="200"/>
      <c r="TND45" s="201"/>
      <c r="TNE45" s="200">
        <v>38</v>
      </c>
      <c r="TNF45" s="200"/>
      <c r="TNG45" s="200"/>
      <c r="TNH45" s="201"/>
      <c r="TNI45" s="200">
        <v>38</v>
      </c>
      <c r="TNJ45" s="200"/>
      <c r="TNK45" s="200"/>
      <c r="TNL45" s="201"/>
      <c r="TNM45" s="200">
        <v>38</v>
      </c>
      <c r="TNN45" s="200"/>
      <c r="TNO45" s="200"/>
      <c r="TNP45" s="201"/>
      <c r="TNQ45" s="200">
        <v>38</v>
      </c>
      <c r="TNR45" s="200"/>
      <c r="TNS45" s="200"/>
      <c r="TNT45" s="201"/>
      <c r="TNU45" s="200">
        <v>38</v>
      </c>
      <c r="TNV45" s="200"/>
      <c r="TNW45" s="200"/>
      <c r="TNX45" s="201"/>
      <c r="TNY45" s="200">
        <v>38</v>
      </c>
      <c r="TNZ45" s="200"/>
      <c r="TOA45" s="200"/>
      <c r="TOB45" s="201"/>
      <c r="TOC45" s="200">
        <v>38</v>
      </c>
      <c r="TOD45" s="200"/>
      <c r="TOE45" s="200"/>
      <c r="TOF45" s="201"/>
      <c r="TOG45" s="200">
        <v>38</v>
      </c>
      <c r="TOH45" s="200"/>
      <c r="TOI45" s="200"/>
      <c r="TOJ45" s="201"/>
      <c r="TOK45" s="200">
        <v>38</v>
      </c>
      <c r="TOL45" s="200"/>
      <c r="TOM45" s="200"/>
      <c r="TON45" s="201"/>
      <c r="TOO45" s="200">
        <v>38</v>
      </c>
      <c r="TOP45" s="200"/>
      <c r="TOQ45" s="200"/>
      <c r="TOR45" s="201"/>
      <c r="TOS45" s="200">
        <v>38</v>
      </c>
      <c r="TOT45" s="200"/>
      <c r="TOU45" s="200"/>
      <c r="TOV45" s="201"/>
      <c r="TOW45" s="200">
        <v>38</v>
      </c>
      <c r="TOX45" s="200"/>
      <c r="TOY45" s="200"/>
      <c r="TOZ45" s="201"/>
      <c r="TPA45" s="200">
        <v>38</v>
      </c>
      <c r="TPB45" s="200"/>
      <c r="TPC45" s="200"/>
      <c r="TPD45" s="201"/>
      <c r="TPE45" s="200">
        <v>38</v>
      </c>
      <c r="TPF45" s="200"/>
      <c r="TPG45" s="200"/>
      <c r="TPH45" s="201"/>
      <c r="TPI45" s="200">
        <v>38</v>
      </c>
      <c r="TPJ45" s="200"/>
      <c r="TPK45" s="200"/>
      <c r="TPL45" s="201"/>
      <c r="TPM45" s="200">
        <v>38</v>
      </c>
      <c r="TPN45" s="200"/>
      <c r="TPO45" s="200"/>
      <c r="TPP45" s="201"/>
      <c r="TPQ45" s="200">
        <v>38</v>
      </c>
      <c r="TPR45" s="200"/>
      <c r="TPS45" s="200"/>
      <c r="TPT45" s="201"/>
      <c r="TPU45" s="200">
        <v>38</v>
      </c>
      <c r="TPV45" s="200"/>
      <c r="TPW45" s="200"/>
      <c r="TPX45" s="201"/>
      <c r="TPY45" s="200">
        <v>38</v>
      </c>
      <c r="TPZ45" s="200"/>
      <c r="TQA45" s="200"/>
      <c r="TQB45" s="201"/>
      <c r="TQC45" s="200">
        <v>38</v>
      </c>
      <c r="TQD45" s="200"/>
      <c r="TQE45" s="200"/>
      <c r="TQF45" s="201"/>
      <c r="TQG45" s="200">
        <v>38</v>
      </c>
      <c r="TQH45" s="200"/>
      <c r="TQI45" s="200"/>
      <c r="TQJ45" s="201"/>
      <c r="TQK45" s="200">
        <v>38</v>
      </c>
      <c r="TQL45" s="200"/>
      <c r="TQM45" s="200"/>
      <c r="TQN45" s="201"/>
      <c r="TQO45" s="200">
        <v>38</v>
      </c>
      <c r="TQP45" s="200"/>
      <c r="TQQ45" s="200"/>
      <c r="TQR45" s="201"/>
      <c r="TQS45" s="200">
        <v>38</v>
      </c>
      <c r="TQT45" s="200"/>
      <c r="TQU45" s="200"/>
      <c r="TQV45" s="201"/>
      <c r="TQW45" s="200">
        <v>38</v>
      </c>
      <c r="TQX45" s="200"/>
      <c r="TQY45" s="200"/>
      <c r="TQZ45" s="201"/>
      <c r="TRA45" s="200">
        <v>38</v>
      </c>
      <c r="TRB45" s="200"/>
      <c r="TRC45" s="200"/>
      <c r="TRD45" s="201"/>
      <c r="TRE45" s="200">
        <v>38</v>
      </c>
      <c r="TRF45" s="200"/>
      <c r="TRG45" s="200"/>
      <c r="TRH45" s="201"/>
      <c r="TRI45" s="200">
        <v>38</v>
      </c>
      <c r="TRJ45" s="200"/>
      <c r="TRK45" s="200"/>
      <c r="TRL45" s="201"/>
      <c r="TRM45" s="200">
        <v>38</v>
      </c>
      <c r="TRN45" s="200"/>
      <c r="TRO45" s="200"/>
      <c r="TRP45" s="201"/>
      <c r="TRQ45" s="200">
        <v>38</v>
      </c>
      <c r="TRR45" s="200"/>
      <c r="TRS45" s="200"/>
      <c r="TRT45" s="201"/>
      <c r="TRU45" s="200">
        <v>38</v>
      </c>
      <c r="TRV45" s="200"/>
      <c r="TRW45" s="200"/>
      <c r="TRX45" s="201"/>
      <c r="TRY45" s="200">
        <v>38</v>
      </c>
      <c r="TRZ45" s="200"/>
      <c r="TSA45" s="200"/>
      <c r="TSB45" s="201"/>
      <c r="TSC45" s="200">
        <v>38</v>
      </c>
      <c r="TSD45" s="200"/>
      <c r="TSE45" s="200"/>
      <c r="TSF45" s="201"/>
      <c r="TSG45" s="200">
        <v>38</v>
      </c>
      <c r="TSH45" s="200"/>
      <c r="TSI45" s="200"/>
      <c r="TSJ45" s="201"/>
      <c r="TSK45" s="200">
        <v>38</v>
      </c>
      <c r="TSL45" s="200"/>
      <c r="TSM45" s="200"/>
      <c r="TSN45" s="201"/>
      <c r="TSO45" s="200">
        <v>38</v>
      </c>
      <c r="TSP45" s="200"/>
      <c r="TSQ45" s="200"/>
      <c r="TSR45" s="201"/>
      <c r="TSS45" s="200">
        <v>38</v>
      </c>
      <c r="TST45" s="200"/>
      <c r="TSU45" s="200"/>
      <c r="TSV45" s="201"/>
      <c r="TSW45" s="200">
        <v>38</v>
      </c>
      <c r="TSX45" s="200"/>
      <c r="TSY45" s="200"/>
      <c r="TSZ45" s="201"/>
      <c r="TTA45" s="200">
        <v>38</v>
      </c>
      <c r="TTB45" s="200"/>
      <c r="TTC45" s="200"/>
      <c r="TTD45" s="201"/>
      <c r="TTE45" s="200">
        <v>38</v>
      </c>
      <c r="TTF45" s="200"/>
      <c r="TTG45" s="200"/>
      <c r="TTH45" s="201"/>
      <c r="TTI45" s="200">
        <v>38</v>
      </c>
      <c r="TTJ45" s="200"/>
      <c r="TTK45" s="200"/>
      <c r="TTL45" s="201"/>
      <c r="TTM45" s="200">
        <v>38</v>
      </c>
      <c r="TTN45" s="200"/>
      <c r="TTO45" s="200"/>
      <c r="TTP45" s="201"/>
      <c r="TTQ45" s="200">
        <v>38</v>
      </c>
      <c r="TTR45" s="200"/>
      <c r="TTS45" s="200"/>
      <c r="TTT45" s="201"/>
      <c r="TTU45" s="200">
        <v>38</v>
      </c>
      <c r="TTV45" s="200"/>
      <c r="TTW45" s="200"/>
      <c r="TTX45" s="201"/>
      <c r="TTY45" s="200">
        <v>38</v>
      </c>
      <c r="TTZ45" s="200"/>
      <c r="TUA45" s="200"/>
      <c r="TUB45" s="201"/>
      <c r="TUC45" s="200">
        <v>38</v>
      </c>
      <c r="TUD45" s="200"/>
      <c r="TUE45" s="200"/>
      <c r="TUF45" s="201"/>
      <c r="TUG45" s="200">
        <v>38</v>
      </c>
      <c r="TUH45" s="200"/>
      <c r="TUI45" s="200"/>
      <c r="TUJ45" s="201"/>
      <c r="TUK45" s="200">
        <v>38</v>
      </c>
      <c r="TUL45" s="200"/>
      <c r="TUM45" s="200"/>
      <c r="TUN45" s="201"/>
      <c r="TUO45" s="200">
        <v>38</v>
      </c>
      <c r="TUP45" s="200"/>
      <c r="TUQ45" s="200"/>
      <c r="TUR45" s="201"/>
      <c r="TUS45" s="200">
        <v>38</v>
      </c>
      <c r="TUT45" s="200"/>
      <c r="TUU45" s="200"/>
      <c r="TUV45" s="201"/>
      <c r="TUW45" s="200">
        <v>38</v>
      </c>
      <c r="TUX45" s="200"/>
      <c r="TUY45" s="200"/>
      <c r="TUZ45" s="201"/>
      <c r="TVA45" s="200">
        <v>38</v>
      </c>
      <c r="TVB45" s="200"/>
      <c r="TVC45" s="200"/>
      <c r="TVD45" s="201"/>
      <c r="TVE45" s="200">
        <v>38</v>
      </c>
      <c r="TVF45" s="200"/>
      <c r="TVG45" s="200"/>
      <c r="TVH45" s="201"/>
      <c r="TVI45" s="200">
        <v>38</v>
      </c>
      <c r="TVJ45" s="200"/>
      <c r="TVK45" s="200"/>
      <c r="TVL45" s="201"/>
      <c r="TVM45" s="200">
        <v>38</v>
      </c>
      <c r="TVN45" s="200"/>
      <c r="TVO45" s="200"/>
      <c r="TVP45" s="201"/>
      <c r="TVQ45" s="200">
        <v>38</v>
      </c>
      <c r="TVR45" s="200"/>
      <c r="TVS45" s="200"/>
      <c r="TVT45" s="201"/>
      <c r="TVU45" s="200">
        <v>38</v>
      </c>
      <c r="TVV45" s="200"/>
      <c r="TVW45" s="200"/>
      <c r="TVX45" s="201"/>
      <c r="TVY45" s="200">
        <v>38</v>
      </c>
      <c r="TVZ45" s="200"/>
      <c r="TWA45" s="200"/>
      <c r="TWB45" s="201"/>
      <c r="TWC45" s="200">
        <v>38</v>
      </c>
      <c r="TWD45" s="200"/>
      <c r="TWE45" s="200"/>
      <c r="TWF45" s="201"/>
      <c r="TWG45" s="200">
        <v>38</v>
      </c>
      <c r="TWH45" s="200"/>
      <c r="TWI45" s="200"/>
      <c r="TWJ45" s="201"/>
      <c r="TWK45" s="200">
        <v>38</v>
      </c>
      <c r="TWL45" s="200"/>
      <c r="TWM45" s="200"/>
      <c r="TWN45" s="201"/>
      <c r="TWO45" s="200">
        <v>38</v>
      </c>
      <c r="TWP45" s="200"/>
      <c r="TWQ45" s="200"/>
      <c r="TWR45" s="201"/>
      <c r="TWS45" s="200">
        <v>38</v>
      </c>
      <c r="TWT45" s="200"/>
      <c r="TWU45" s="200"/>
      <c r="TWV45" s="201"/>
      <c r="TWW45" s="200">
        <v>38</v>
      </c>
      <c r="TWX45" s="200"/>
      <c r="TWY45" s="200"/>
      <c r="TWZ45" s="201"/>
      <c r="TXA45" s="200">
        <v>38</v>
      </c>
      <c r="TXB45" s="200"/>
      <c r="TXC45" s="200"/>
      <c r="TXD45" s="201"/>
      <c r="TXE45" s="200">
        <v>38</v>
      </c>
      <c r="TXF45" s="200"/>
      <c r="TXG45" s="200"/>
      <c r="TXH45" s="201"/>
      <c r="TXI45" s="200">
        <v>38</v>
      </c>
      <c r="TXJ45" s="200"/>
      <c r="TXK45" s="200"/>
      <c r="TXL45" s="201"/>
      <c r="TXM45" s="200">
        <v>38</v>
      </c>
      <c r="TXN45" s="200"/>
      <c r="TXO45" s="200"/>
      <c r="TXP45" s="201"/>
      <c r="TXQ45" s="200">
        <v>38</v>
      </c>
      <c r="TXR45" s="200"/>
      <c r="TXS45" s="200"/>
      <c r="TXT45" s="201"/>
      <c r="TXU45" s="200">
        <v>38</v>
      </c>
      <c r="TXV45" s="200"/>
      <c r="TXW45" s="200"/>
      <c r="TXX45" s="201"/>
      <c r="TXY45" s="200">
        <v>38</v>
      </c>
      <c r="TXZ45" s="200"/>
      <c r="TYA45" s="200"/>
      <c r="TYB45" s="201"/>
      <c r="TYC45" s="200">
        <v>38</v>
      </c>
      <c r="TYD45" s="200"/>
      <c r="TYE45" s="200"/>
      <c r="TYF45" s="201"/>
      <c r="TYG45" s="200">
        <v>38</v>
      </c>
      <c r="TYH45" s="200"/>
      <c r="TYI45" s="200"/>
      <c r="TYJ45" s="201"/>
      <c r="TYK45" s="200">
        <v>38</v>
      </c>
      <c r="TYL45" s="200"/>
      <c r="TYM45" s="200"/>
      <c r="TYN45" s="201"/>
      <c r="TYO45" s="200">
        <v>38</v>
      </c>
      <c r="TYP45" s="200"/>
      <c r="TYQ45" s="200"/>
      <c r="TYR45" s="201"/>
      <c r="TYS45" s="200">
        <v>38</v>
      </c>
      <c r="TYT45" s="200"/>
      <c r="TYU45" s="200"/>
      <c r="TYV45" s="201"/>
      <c r="TYW45" s="200">
        <v>38</v>
      </c>
      <c r="TYX45" s="200"/>
      <c r="TYY45" s="200"/>
      <c r="TYZ45" s="201"/>
      <c r="TZA45" s="200">
        <v>38</v>
      </c>
      <c r="TZB45" s="200"/>
      <c r="TZC45" s="200"/>
      <c r="TZD45" s="201"/>
      <c r="TZE45" s="200">
        <v>38</v>
      </c>
      <c r="TZF45" s="200"/>
      <c r="TZG45" s="200"/>
      <c r="TZH45" s="201"/>
      <c r="TZI45" s="200">
        <v>38</v>
      </c>
      <c r="TZJ45" s="200"/>
      <c r="TZK45" s="200"/>
      <c r="TZL45" s="201"/>
      <c r="TZM45" s="200">
        <v>38</v>
      </c>
      <c r="TZN45" s="200"/>
      <c r="TZO45" s="200"/>
      <c r="TZP45" s="201"/>
      <c r="TZQ45" s="200">
        <v>38</v>
      </c>
      <c r="TZR45" s="200"/>
      <c r="TZS45" s="200"/>
      <c r="TZT45" s="201"/>
      <c r="TZU45" s="200">
        <v>38</v>
      </c>
      <c r="TZV45" s="200"/>
      <c r="TZW45" s="200"/>
      <c r="TZX45" s="201"/>
      <c r="TZY45" s="200">
        <v>38</v>
      </c>
      <c r="TZZ45" s="200"/>
      <c r="UAA45" s="200"/>
      <c r="UAB45" s="201"/>
      <c r="UAC45" s="200">
        <v>38</v>
      </c>
      <c r="UAD45" s="200"/>
      <c r="UAE45" s="200"/>
      <c r="UAF45" s="201"/>
      <c r="UAG45" s="200">
        <v>38</v>
      </c>
      <c r="UAH45" s="200"/>
      <c r="UAI45" s="200"/>
      <c r="UAJ45" s="201"/>
      <c r="UAK45" s="200">
        <v>38</v>
      </c>
      <c r="UAL45" s="200"/>
      <c r="UAM45" s="200"/>
      <c r="UAN45" s="201"/>
      <c r="UAO45" s="200">
        <v>38</v>
      </c>
      <c r="UAP45" s="200"/>
      <c r="UAQ45" s="200"/>
      <c r="UAR45" s="201"/>
      <c r="UAS45" s="200">
        <v>38</v>
      </c>
      <c r="UAT45" s="200"/>
      <c r="UAU45" s="200"/>
      <c r="UAV45" s="201"/>
      <c r="UAW45" s="200">
        <v>38</v>
      </c>
      <c r="UAX45" s="200"/>
      <c r="UAY45" s="200"/>
      <c r="UAZ45" s="201"/>
      <c r="UBA45" s="200">
        <v>38</v>
      </c>
      <c r="UBB45" s="200"/>
      <c r="UBC45" s="200"/>
      <c r="UBD45" s="201"/>
      <c r="UBE45" s="200">
        <v>38</v>
      </c>
      <c r="UBF45" s="200"/>
      <c r="UBG45" s="200"/>
      <c r="UBH45" s="201"/>
      <c r="UBI45" s="200">
        <v>38</v>
      </c>
      <c r="UBJ45" s="200"/>
      <c r="UBK45" s="200"/>
      <c r="UBL45" s="201"/>
      <c r="UBM45" s="200">
        <v>38</v>
      </c>
      <c r="UBN45" s="200"/>
      <c r="UBO45" s="200"/>
      <c r="UBP45" s="201"/>
      <c r="UBQ45" s="200">
        <v>38</v>
      </c>
      <c r="UBR45" s="200"/>
      <c r="UBS45" s="200"/>
      <c r="UBT45" s="201"/>
      <c r="UBU45" s="200">
        <v>38</v>
      </c>
      <c r="UBV45" s="200"/>
      <c r="UBW45" s="200"/>
      <c r="UBX45" s="201"/>
      <c r="UBY45" s="200">
        <v>38</v>
      </c>
      <c r="UBZ45" s="200"/>
      <c r="UCA45" s="200"/>
      <c r="UCB45" s="201"/>
      <c r="UCC45" s="200">
        <v>38</v>
      </c>
      <c r="UCD45" s="200"/>
      <c r="UCE45" s="200"/>
      <c r="UCF45" s="201"/>
      <c r="UCG45" s="200">
        <v>38</v>
      </c>
      <c r="UCH45" s="200"/>
      <c r="UCI45" s="200"/>
      <c r="UCJ45" s="201"/>
      <c r="UCK45" s="200">
        <v>38</v>
      </c>
      <c r="UCL45" s="200"/>
      <c r="UCM45" s="200"/>
      <c r="UCN45" s="201"/>
      <c r="UCO45" s="200">
        <v>38</v>
      </c>
      <c r="UCP45" s="200"/>
      <c r="UCQ45" s="200"/>
      <c r="UCR45" s="201"/>
      <c r="UCS45" s="200">
        <v>38</v>
      </c>
      <c r="UCT45" s="200"/>
      <c r="UCU45" s="200"/>
      <c r="UCV45" s="201"/>
      <c r="UCW45" s="200">
        <v>38</v>
      </c>
      <c r="UCX45" s="200"/>
      <c r="UCY45" s="200"/>
      <c r="UCZ45" s="201"/>
      <c r="UDA45" s="200">
        <v>38</v>
      </c>
      <c r="UDB45" s="200"/>
      <c r="UDC45" s="200"/>
      <c r="UDD45" s="201"/>
      <c r="UDE45" s="200">
        <v>38</v>
      </c>
      <c r="UDF45" s="200"/>
      <c r="UDG45" s="200"/>
      <c r="UDH45" s="201"/>
      <c r="UDI45" s="200">
        <v>38</v>
      </c>
      <c r="UDJ45" s="200"/>
      <c r="UDK45" s="200"/>
      <c r="UDL45" s="201"/>
      <c r="UDM45" s="200">
        <v>38</v>
      </c>
      <c r="UDN45" s="200"/>
      <c r="UDO45" s="200"/>
      <c r="UDP45" s="201"/>
      <c r="UDQ45" s="200">
        <v>38</v>
      </c>
      <c r="UDR45" s="200"/>
      <c r="UDS45" s="200"/>
      <c r="UDT45" s="201"/>
      <c r="UDU45" s="200">
        <v>38</v>
      </c>
      <c r="UDV45" s="200"/>
      <c r="UDW45" s="200"/>
      <c r="UDX45" s="201"/>
      <c r="UDY45" s="200">
        <v>38</v>
      </c>
      <c r="UDZ45" s="200"/>
      <c r="UEA45" s="200"/>
      <c r="UEB45" s="201"/>
      <c r="UEC45" s="200">
        <v>38</v>
      </c>
      <c r="UED45" s="200"/>
      <c r="UEE45" s="200"/>
      <c r="UEF45" s="201"/>
      <c r="UEG45" s="200">
        <v>38</v>
      </c>
      <c r="UEH45" s="200"/>
      <c r="UEI45" s="200"/>
      <c r="UEJ45" s="201"/>
      <c r="UEK45" s="200">
        <v>38</v>
      </c>
      <c r="UEL45" s="200"/>
      <c r="UEM45" s="200"/>
      <c r="UEN45" s="201"/>
      <c r="UEO45" s="200">
        <v>38</v>
      </c>
      <c r="UEP45" s="200"/>
      <c r="UEQ45" s="200"/>
      <c r="UER45" s="201"/>
      <c r="UES45" s="200">
        <v>38</v>
      </c>
      <c r="UET45" s="200"/>
      <c r="UEU45" s="200"/>
      <c r="UEV45" s="201"/>
      <c r="UEW45" s="200">
        <v>38</v>
      </c>
      <c r="UEX45" s="200"/>
      <c r="UEY45" s="200"/>
      <c r="UEZ45" s="201"/>
      <c r="UFA45" s="200">
        <v>38</v>
      </c>
      <c r="UFB45" s="200"/>
      <c r="UFC45" s="200"/>
      <c r="UFD45" s="201"/>
      <c r="UFE45" s="200">
        <v>38</v>
      </c>
      <c r="UFF45" s="200"/>
      <c r="UFG45" s="200"/>
      <c r="UFH45" s="201"/>
      <c r="UFI45" s="200">
        <v>38</v>
      </c>
      <c r="UFJ45" s="200"/>
      <c r="UFK45" s="200"/>
      <c r="UFL45" s="201"/>
      <c r="UFM45" s="200">
        <v>38</v>
      </c>
      <c r="UFN45" s="200"/>
      <c r="UFO45" s="200"/>
      <c r="UFP45" s="201"/>
      <c r="UFQ45" s="200">
        <v>38</v>
      </c>
      <c r="UFR45" s="200"/>
      <c r="UFS45" s="200"/>
      <c r="UFT45" s="201"/>
      <c r="UFU45" s="200">
        <v>38</v>
      </c>
      <c r="UFV45" s="200"/>
      <c r="UFW45" s="200"/>
      <c r="UFX45" s="201"/>
      <c r="UFY45" s="200">
        <v>38</v>
      </c>
      <c r="UFZ45" s="200"/>
      <c r="UGA45" s="200"/>
      <c r="UGB45" s="201"/>
      <c r="UGC45" s="200">
        <v>38</v>
      </c>
      <c r="UGD45" s="200"/>
      <c r="UGE45" s="200"/>
      <c r="UGF45" s="201"/>
      <c r="UGG45" s="200">
        <v>38</v>
      </c>
      <c r="UGH45" s="200"/>
      <c r="UGI45" s="200"/>
      <c r="UGJ45" s="201"/>
      <c r="UGK45" s="200">
        <v>38</v>
      </c>
      <c r="UGL45" s="200"/>
      <c r="UGM45" s="200"/>
      <c r="UGN45" s="201"/>
      <c r="UGO45" s="200">
        <v>38</v>
      </c>
      <c r="UGP45" s="200"/>
      <c r="UGQ45" s="200"/>
      <c r="UGR45" s="201"/>
      <c r="UGS45" s="200">
        <v>38</v>
      </c>
      <c r="UGT45" s="200"/>
      <c r="UGU45" s="200"/>
      <c r="UGV45" s="201"/>
      <c r="UGW45" s="200">
        <v>38</v>
      </c>
      <c r="UGX45" s="200"/>
      <c r="UGY45" s="200"/>
      <c r="UGZ45" s="201"/>
      <c r="UHA45" s="200">
        <v>38</v>
      </c>
      <c r="UHB45" s="200"/>
      <c r="UHC45" s="200"/>
      <c r="UHD45" s="201"/>
      <c r="UHE45" s="200">
        <v>38</v>
      </c>
      <c r="UHF45" s="200"/>
      <c r="UHG45" s="200"/>
      <c r="UHH45" s="201"/>
      <c r="UHI45" s="200">
        <v>38</v>
      </c>
      <c r="UHJ45" s="200"/>
      <c r="UHK45" s="200"/>
      <c r="UHL45" s="201"/>
      <c r="UHM45" s="200">
        <v>38</v>
      </c>
      <c r="UHN45" s="200"/>
      <c r="UHO45" s="200"/>
      <c r="UHP45" s="201"/>
      <c r="UHQ45" s="200">
        <v>38</v>
      </c>
      <c r="UHR45" s="200"/>
      <c r="UHS45" s="200"/>
      <c r="UHT45" s="201"/>
      <c r="UHU45" s="200">
        <v>38</v>
      </c>
      <c r="UHV45" s="200"/>
      <c r="UHW45" s="200"/>
      <c r="UHX45" s="201"/>
      <c r="UHY45" s="200">
        <v>38</v>
      </c>
      <c r="UHZ45" s="200"/>
      <c r="UIA45" s="200"/>
      <c r="UIB45" s="201"/>
      <c r="UIC45" s="200">
        <v>38</v>
      </c>
      <c r="UID45" s="200"/>
      <c r="UIE45" s="200"/>
      <c r="UIF45" s="201"/>
      <c r="UIG45" s="200">
        <v>38</v>
      </c>
      <c r="UIH45" s="200"/>
      <c r="UII45" s="200"/>
      <c r="UIJ45" s="201"/>
      <c r="UIK45" s="200">
        <v>38</v>
      </c>
      <c r="UIL45" s="200"/>
      <c r="UIM45" s="200"/>
      <c r="UIN45" s="201"/>
      <c r="UIO45" s="200">
        <v>38</v>
      </c>
      <c r="UIP45" s="200"/>
      <c r="UIQ45" s="200"/>
      <c r="UIR45" s="201"/>
      <c r="UIS45" s="200">
        <v>38</v>
      </c>
      <c r="UIT45" s="200"/>
      <c r="UIU45" s="200"/>
      <c r="UIV45" s="201"/>
      <c r="UIW45" s="200">
        <v>38</v>
      </c>
      <c r="UIX45" s="200"/>
      <c r="UIY45" s="200"/>
      <c r="UIZ45" s="201"/>
      <c r="UJA45" s="200">
        <v>38</v>
      </c>
      <c r="UJB45" s="200"/>
      <c r="UJC45" s="200"/>
      <c r="UJD45" s="201"/>
      <c r="UJE45" s="200">
        <v>38</v>
      </c>
      <c r="UJF45" s="200"/>
      <c r="UJG45" s="200"/>
      <c r="UJH45" s="201"/>
      <c r="UJI45" s="200">
        <v>38</v>
      </c>
      <c r="UJJ45" s="200"/>
      <c r="UJK45" s="200"/>
      <c r="UJL45" s="201"/>
      <c r="UJM45" s="200">
        <v>38</v>
      </c>
      <c r="UJN45" s="200"/>
      <c r="UJO45" s="200"/>
      <c r="UJP45" s="201"/>
      <c r="UJQ45" s="200">
        <v>38</v>
      </c>
      <c r="UJR45" s="200"/>
      <c r="UJS45" s="200"/>
      <c r="UJT45" s="201"/>
      <c r="UJU45" s="200">
        <v>38</v>
      </c>
      <c r="UJV45" s="200"/>
      <c r="UJW45" s="200"/>
      <c r="UJX45" s="201"/>
      <c r="UJY45" s="200">
        <v>38</v>
      </c>
      <c r="UJZ45" s="200"/>
      <c r="UKA45" s="200"/>
      <c r="UKB45" s="201"/>
      <c r="UKC45" s="200">
        <v>38</v>
      </c>
      <c r="UKD45" s="200"/>
      <c r="UKE45" s="200"/>
      <c r="UKF45" s="201"/>
      <c r="UKG45" s="200">
        <v>38</v>
      </c>
      <c r="UKH45" s="200"/>
      <c r="UKI45" s="200"/>
      <c r="UKJ45" s="201"/>
      <c r="UKK45" s="200">
        <v>38</v>
      </c>
      <c r="UKL45" s="200"/>
      <c r="UKM45" s="200"/>
      <c r="UKN45" s="201"/>
      <c r="UKO45" s="200">
        <v>38</v>
      </c>
      <c r="UKP45" s="200"/>
      <c r="UKQ45" s="200"/>
      <c r="UKR45" s="201"/>
      <c r="UKS45" s="200">
        <v>38</v>
      </c>
      <c r="UKT45" s="200"/>
      <c r="UKU45" s="200"/>
      <c r="UKV45" s="201"/>
      <c r="UKW45" s="200">
        <v>38</v>
      </c>
      <c r="UKX45" s="200"/>
      <c r="UKY45" s="200"/>
      <c r="UKZ45" s="201"/>
      <c r="ULA45" s="200">
        <v>38</v>
      </c>
      <c r="ULB45" s="200"/>
      <c r="ULC45" s="200"/>
      <c r="ULD45" s="201"/>
      <c r="ULE45" s="200">
        <v>38</v>
      </c>
      <c r="ULF45" s="200"/>
      <c r="ULG45" s="200"/>
      <c r="ULH45" s="201"/>
      <c r="ULI45" s="200">
        <v>38</v>
      </c>
      <c r="ULJ45" s="200"/>
      <c r="ULK45" s="200"/>
      <c r="ULL45" s="201"/>
      <c r="ULM45" s="200">
        <v>38</v>
      </c>
      <c r="ULN45" s="200"/>
      <c r="ULO45" s="200"/>
      <c r="ULP45" s="201"/>
      <c r="ULQ45" s="200">
        <v>38</v>
      </c>
      <c r="ULR45" s="200"/>
      <c r="ULS45" s="200"/>
      <c r="ULT45" s="201"/>
      <c r="ULU45" s="200">
        <v>38</v>
      </c>
      <c r="ULV45" s="200"/>
      <c r="ULW45" s="200"/>
      <c r="ULX45" s="201"/>
      <c r="ULY45" s="200">
        <v>38</v>
      </c>
      <c r="ULZ45" s="200"/>
      <c r="UMA45" s="200"/>
      <c r="UMB45" s="201"/>
      <c r="UMC45" s="200">
        <v>38</v>
      </c>
      <c r="UMD45" s="200"/>
      <c r="UME45" s="200"/>
      <c r="UMF45" s="201"/>
      <c r="UMG45" s="200">
        <v>38</v>
      </c>
      <c r="UMH45" s="200"/>
      <c r="UMI45" s="200"/>
      <c r="UMJ45" s="201"/>
      <c r="UMK45" s="200">
        <v>38</v>
      </c>
      <c r="UML45" s="200"/>
      <c r="UMM45" s="200"/>
      <c r="UMN45" s="201"/>
      <c r="UMO45" s="200">
        <v>38</v>
      </c>
      <c r="UMP45" s="200"/>
      <c r="UMQ45" s="200"/>
      <c r="UMR45" s="201"/>
      <c r="UMS45" s="200">
        <v>38</v>
      </c>
      <c r="UMT45" s="200"/>
      <c r="UMU45" s="200"/>
      <c r="UMV45" s="201"/>
      <c r="UMW45" s="200">
        <v>38</v>
      </c>
      <c r="UMX45" s="200"/>
      <c r="UMY45" s="200"/>
      <c r="UMZ45" s="201"/>
      <c r="UNA45" s="200">
        <v>38</v>
      </c>
      <c r="UNB45" s="200"/>
      <c r="UNC45" s="200"/>
      <c r="UND45" s="201"/>
      <c r="UNE45" s="200">
        <v>38</v>
      </c>
      <c r="UNF45" s="200"/>
      <c r="UNG45" s="200"/>
      <c r="UNH45" s="201"/>
      <c r="UNI45" s="200">
        <v>38</v>
      </c>
      <c r="UNJ45" s="200"/>
      <c r="UNK45" s="200"/>
      <c r="UNL45" s="201"/>
      <c r="UNM45" s="200">
        <v>38</v>
      </c>
      <c r="UNN45" s="200"/>
      <c r="UNO45" s="200"/>
      <c r="UNP45" s="201"/>
      <c r="UNQ45" s="200">
        <v>38</v>
      </c>
      <c r="UNR45" s="200"/>
      <c r="UNS45" s="200"/>
      <c r="UNT45" s="201"/>
      <c r="UNU45" s="200">
        <v>38</v>
      </c>
      <c r="UNV45" s="200"/>
      <c r="UNW45" s="200"/>
      <c r="UNX45" s="201"/>
      <c r="UNY45" s="200">
        <v>38</v>
      </c>
      <c r="UNZ45" s="200"/>
      <c r="UOA45" s="200"/>
      <c r="UOB45" s="201"/>
      <c r="UOC45" s="200">
        <v>38</v>
      </c>
      <c r="UOD45" s="200"/>
      <c r="UOE45" s="200"/>
      <c r="UOF45" s="201"/>
      <c r="UOG45" s="200">
        <v>38</v>
      </c>
      <c r="UOH45" s="200"/>
      <c r="UOI45" s="200"/>
      <c r="UOJ45" s="201"/>
      <c r="UOK45" s="200">
        <v>38</v>
      </c>
      <c r="UOL45" s="200"/>
      <c r="UOM45" s="200"/>
      <c r="UON45" s="201"/>
      <c r="UOO45" s="200">
        <v>38</v>
      </c>
      <c r="UOP45" s="200"/>
      <c r="UOQ45" s="200"/>
      <c r="UOR45" s="201"/>
      <c r="UOS45" s="200">
        <v>38</v>
      </c>
      <c r="UOT45" s="200"/>
      <c r="UOU45" s="200"/>
      <c r="UOV45" s="201"/>
      <c r="UOW45" s="200">
        <v>38</v>
      </c>
      <c r="UOX45" s="200"/>
      <c r="UOY45" s="200"/>
      <c r="UOZ45" s="201"/>
      <c r="UPA45" s="200">
        <v>38</v>
      </c>
      <c r="UPB45" s="200"/>
      <c r="UPC45" s="200"/>
      <c r="UPD45" s="201"/>
      <c r="UPE45" s="200">
        <v>38</v>
      </c>
      <c r="UPF45" s="200"/>
      <c r="UPG45" s="200"/>
      <c r="UPH45" s="201"/>
      <c r="UPI45" s="200">
        <v>38</v>
      </c>
      <c r="UPJ45" s="200"/>
      <c r="UPK45" s="200"/>
      <c r="UPL45" s="201"/>
      <c r="UPM45" s="200">
        <v>38</v>
      </c>
      <c r="UPN45" s="200"/>
      <c r="UPO45" s="200"/>
      <c r="UPP45" s="201"/>
      <c r="UPQ45" s="200">
        <v>38</v>
      </c>
      <c r="UPR45" s="200"/>
      <c r="UPS45" s="200"/>
      <c r="UPT45" s="201"/>
      <c r="UPU45" s="200">
        <v>38</v>
      </c>
      <c r="UPV45" s="200"/>
      <c r="UPW45" s="200"/>
      <c r="UPX45" s="201"/>
      <c r="UPY45" s="200">
        <v>38</v>
      </c>
      <c r="UPZ45" s="200"/>
      <c r="UQA45" s="200"/>
      <c r="UQB45" s="201"/>
      <c r="UQC45" s="200">
        <v>38</v>
      </c>
      <c r="UQD45" s="200"/>
      <c r="UQE45" s="200"/>
      <c r="UQF45" s="201"/>
      <c r="UQG45" s="200">
        <v>38</v>
      </c>
      <c r="UQH45" s="200"/>
      <c r="UQI45" s="200"/>
      <c r="UQJ45" s="201"/>
      <c r="UQK45" s="200">
        <v>38</v>
      </c>
      <c r="UQL45" s="200"/>
      <c r="UQM45" s="200"/>
      <c r="UQN45" s="201"/>
      <c r="UQO45" s="200">
        <v>38</v>
      </c>
      <c r="UQP45" s="200"/>
      <c r="UQQ45" s="200"/>
      <c r="UQR45" s="201"/>
      <c r="UQS45" s="200">
        <v>38</v>
      </c>
      <c r="UQT45" s="200"/>
      <c r="UQU45" s="200"/>
      <c r="UQV45" s="201"/>
      <c r="UQW45" s="200">
        <v>38</v>
      </c>
      <c r="UQX45" s="200"/>
      <c r="UQY45" s="200"/>
      <c r="UQZ45" s="201"/>
      <c r="URA45" s="200">
        <v>38</v>
      </c>
      <c r="URB45" s="200"/>
      <c r="URC45" s="200"/>
      <c r="URD45" s="201"/>
      <c r="URE45" s="200">
        <v>38</v>
      </c>
      <c r="URF45" s="200"/>
      <c r="URG45" s="200"/>
      <c r="URH45" s="201"/>
      <c r="URI45" s="200">
        <v>38</v>
      </c>
      <c r="URJ45" s="200"/>
      <c r="URK45" s="200"/>
      <c r="URL45" s="201"/>
      <c r="URM45" s="200">
        <v>38</v>
      </c>
      <c r="URN45" s="200"/>
      <c r="URO45" s="200"/>
      <c r="URP45" s="201"/>
      <c r="URQ45" s="200">
        <v>38</v>
      </c>
      <c r="URR45" s="200"/>
      <c r="URS45" s="200"/>
      <c r="URT45" s="201"/>
      <c r="URU45" s="200">
        <v>38</v>
      </c>
      <c r="URV45" s="200"/>
      <c r="URW45" s="200"/>
      <c r="URX45" s="201"/>
      <c r="URY45" s="200">
        <v>38</v>
      </c>
      <c r="URZ45" s="200"/>
      <c r="USA45" s="200"/>
      <c r="USB45" s="201"/>
      <c r="USC45" s="200">
        <v>38</v>
      </c>
      <c r="USD45" s="200"/>
      <c r="USE45" s="200"/>
      <c r="USF45" s="201"/>
      <c r="USG45" s="200">
        <v>38</v>
      </c>
      <c r="USH45" s="200"/>
      <c r="USI45" s="200"/>
      <c r="USJ45" s="201"/>
      <c r="USK45" s="200">
        <v>38</v>
      </c>
      <c r="USL45" s="200"/>
      <c r="USM45" s="200"/>
      <c r="USN45" s="201"/>
      <c r="USO45" s="200">
        <v>38</v>
      </c>
      <c r="USP45" s="200"/>
      <c r="USQ45" s="200"/>
      <c r="USR45" s="201"/>
      <c r="USS45" s="200">
        <v>38</v>
      </c>
      <c r="UST45" s="200"/>
      <c r="USU45" s="200"/>
      <c r="USV45" s="201"/>
      <c r="USW45" s="200">
        <v>38</v>
      </c>
      <c r="USX45" s="200"/>
      <c r="USY45" s="200"/>
      <c r="USZ45" s="201"/>
      <c r="UTA45" s="200">
        <v>38</v>
      </c>
      <c r="UTB45" s="200"/>
      <c r="UTC45" s="200"/>
      <c r="UTD45" s="201"/>
      <c r="UTE45" s="200">
        <v>38</v>
      </c>
      <c r="UTF45" s="200"/>
      <c r="UTG45" s="200"/>
      <c r="UTH45" s="201"/>
      <c r="UTI45" s="200">
        <v>38</v>
      </c>
      <c r="UTJ45" s="200"/>
      <c r="UTK45" s="200"/>
      <c r="UTL45" s="201"/>
      <c r="UTM45" s="200">
        <v>38</v>
      </c>
      <c r="UTN45" s="200"/>
      <c r="UTO45" s="200"/>
      <c r="UTP45" s="201"/>
      <c r="UTQ45" s="200">
        <v>38</v>
      </c>
      <c r="UTR45" s="200"/>
      <c r="UTS45" s="200"/>
      <c r="UTT45" s="201"/>
      <c r="UTU45" s="200">
        <v>38</v>
      </c>
      <c r="UTV45" s="200"/>
      <c r="UTW45" s="200"/>
      <c r="UTX45" s="201"/>
      <c r="UTY45" s="200">
        <v>38</v>
      </c>
      <c r="UTZ45" s="200"/>
      <c r="UUA45" s="200"/>
      <c r="UUB45" s="201"/>
      <c r="UUC45" s="200">
        <v>38</v>
      </c>
      <c r="UUD45" s="200"/>
      <c r="UUE45" s="200"/>
      <c r="UUF45" s="201"/>
      <c r="UUG45" s="200">
        <v>38</v>
      </c>
      <c r="UUH45" s="200"/>
      <c r="UUI45" s="200"/>
      <c r="UUJ45" s="201"/>
      <c r="UUK45" s="200">
        <v>38</v>
      </c>
      <c r="UUL45" s="200"/>
      <c r="UUM45" s="200"/>
      <c r="UUN45" s="201"/>
      <c r="UUO45" s="200">
        <v>38</v>
      </c>
      <c r="UUP45" s="200"/>
      <c r="UUQ45" s="200"/>
      <c r="UUR45" s="201"/>
      <c r="UUS45" s="200">
        <v>38</v>
      </c>
      <c r="UUT45" s="200"/>
      <c r="UUU45" s="200"/>
      <c r="UUV45" s="201"/>
      <c r="UUW45" s="200">
        <v>38</v>
      </c>
      <c r="UUX45" s="200"/>
      <c r="UUY45" s="200"/>
      <c r="UUZ45" s="201"/>
      <c r="UVA45" s="200">
        <v>38</v>
      </c>
      <c r="UVB45" s="200"/>
      <c r="UVC45" s="200"/>
      <c r="UVD45" s="201"/>
      <c r="UVE45" s="200">
        <v>38</v>
      </c>
      <c r="UVF45" s="200"/>
      <c r="UVG45" s="200"/>
      <c r="UVH45" s="201"/>
      <c r="UVI45" s="200">
        <v>38</v>
      </c>
      <c r="UVJ45" s="200"/>
      <c r="UVK45" s="200"/>
      <c r="UVL45" s="201"/>
      <c r="UVM45" s="200">
        <v>38</v>
      </c>
      <c r="UVN45" s="200"/>
      <c r="UVO45" s="200"/>
      <c r="UVP45" s="201"/>
      <c r="UVQ45" s="200">
        <v>38</v>
      </c>
      <c r="UVR45" s="200"/>
      <c r="UVS45" s="200"/>
      <c r="UVT45" s="201"/>
      <c r="UVU45" s="200">
        <v>38</v>
      </c>
      <c r="UVV45" s="200"/>
      <c r="UVW45" s="200"/>
      <c r="UVX45" s="201"/>
      <c r="UVY45" s="200">
        <v>38</v>
      </c>
      <c r="UVZ45" s="200"/>
      <c r="UWA45" s="200"/>
      <c r="UWB45" s="201"/>
      <c r="UWC45" s="200">
        <v>38</v>
      </c>
      <c r="UWD45" s="200"/>
      <c r="UWE45" s="200"/>
      <c r="UWF45" s="201"/>
      <c r="UWG45" s="200">
        <v>38</v>
      </c>
      <c r="UWH45" s="200"/>
      <c r="UWI45" s="200"/>
      <c r="UWJ45" s="201"/>
      <c r="UWK45" s="200">
        <v>38</v>
      </c>
      <c r="UWL45" s="200"/>
      <c r="UWM45" s="200"/>
      <c r="UWN45" s="201"/>
      <c r="UWO45" s="200">
        <v>38</v>
      </c>
      <c r="UWP45" s="200"/>
      <c r="UWQ45" s="200"/>
      <c r="UWR45" s="201"/>
      <c r="UWS45" s="200">
        <v>38</v>
      </c>
      <c r="UWT45" s="200"/>
      <c r="UWU45" s="200"/>
      <c r="UWV45" s="201"/>
      <c r="UWW45" s="200">
        <v>38</v>
      </c>
      <c r="UWX45" s="200"/>
      <c r="UWY45" s="200"/>
      <c r="UWZ45" s="201"/>
      <c r="UXA45" s="200">
        <v>38</v>
      </c>
      <c r="UXB45" s="200"/>
      <c r="UXC45" s="200"/>
      <c r="UXD45" s="201"/>
      <c r="UXE45" s="200">
        <v>38</v>
      </c>
      <c r="UXF45" s="200"/>
      <c r="UXG45" s="200"/>
      <c r="UXH45" s="201"/>
      <c r="UXI45" s="200">
        <v>38</v>
      </c>
      <c r="UXJ45" s="200"/>
      <c r="UXK45" s="200"/>
      <c r="UXL45" s="201"/>
      <c r="UXM45" s="200">
        <v>38</v>
      </c>
      <c r="UXN45" s="200"/>
      <c r="UXO45" s="200"/>
      <c r="UXP45" s="201"/>
      <c r="UXQ45" s="200">
        <v>38</v>
      </c>
      <c r="UXR45" s="200"/>
      <c r="UXS45" s="200"/>
      <c r="UXT45" s="201"/>
      <c r="UXU45" s="200">
        <v>38</v>
      </c>
      <c r="UXV45" s="200"/>
      <c r="UXW45" s="200"/>
      <c r="UXX45" s="201"/>
      <c r="UXY45" s="200">
        <v>38</v>
      </c>
      <c r="UXZ45" s="200"/>
      <c r="UYA45" s="200"/>
      <c r="UYB45" s="201"/>
      <c r="UYC45" s="200">
        <v>38</v>
      </c>
      <c r="UYD45" s="200"/>
      <c r="UYE45" s="200"/>
      <c r="UYF45" s="201"/>
      <c r="UYG45" s="200">
        <v>38</v>
      </c>
      <c r="UYH45" s="200"/>
      <c r="UYI45" s="200"/>
      <c r="UYJ45" s="201"/>
      <c r="UYK45" s="200">
        <v>38</v>
      </c>
      <c r="UYL45" s="200"/>
      <c r="UYM45" s="200"/>
      <c r="UYN45" s="201"/>
      <c r="UYO45" s="200">
        <v>38</v>
      </c>
      <c r="UYP45" s="200"/>
      <c r="UYQ45" s="200"/>
      <c r="UYR45" s="201"/>
      <c r="UYS45" s="200">
        <v>38</v>
      </c>
      <c r="UYT45" s="200"/>
      <c r="UYU45" s="200"/>
      <c r="UYV45" s="201"/>
      <c r="UYW45" s="200">
        <v>38</v>
      </c>
      <c r="UYX45" s="200"/>
      <c r="UYY45" s="200"/>
      <c r="UYZ45" s="201"/>
      <c r="UZA45" s="200">
        <v>38</v>
      </c>
      <c r="UZB45" s="200"/>
      <c r="UZC45" s="200"/>
      <c r="UZD45" s="201"/>
      <c r="UZE45" s="200">
        <v>38</v>
      </c>
      <c r="UZF45" s="200"/>
      <c r="UZG45" s="200"/>
      <c r="UZH45" s="201"/>
      <c r="UZI45" s="200">
        <v>38</v>
      </c>
      <c r="UZJ45" s="200"/>
      <c r="UZK45" s="200"/>
      <c r="UZL45" s="201"/>
      <c r="UZM45" s="200">
        <v>38</v>
      </c>
      <c r="UZN45" s="200"/>
      <c r="UZO45" s="200"/>
      <c r="UZP45" s="201"/>
      <c r="UZQ45" s="200">
        <v>38</v>
      </c>
      <c r="UZR45" s="200"/>
      <c r="UZS45" s="200"/>
      <c r="UZT45" s="201"/>
      <c r="UZU45" s="200">
        <v>38</v>
      </c>
      <c r="UZV45" s="200"/>
      <c r="UZW45" s="200"/>
      <c r="UZX45" s="201"/>
      <c r="UZY45" s="200">
        <v>38</v>
      </c>
      <c r="UZZ45" s="200"/>
      <c r="VAA45" s="200"/>
      <c r="VAB45" s="201"/>
      <c r="VAC45" s="200">
        <v>38</v>
      </c>
      <c r="VAD45" s="200"/>
      <c r="VAE45" s="200"/>
      <c r="VAF45" s="201"/>
      <c r="VAG45" s="200">
        <v>38</v>
      </c>
      <c r="VAH45" s="200"/>
      <c r="VAI45" s="200"/>
      <c r="VAJ45" s="201"/>
      <c r="VAK45" s="200">
        <v>38</v>
      </c>
      <c r="VAL45" s="200"/>
      <c r="VAM45" s="200"/>
      <c r="VAN45" s="201"/>
      <c r="VAO45" s="200">
        <v>38</v>
      </c>
      <c r="VAP45" s="200"/>
      <c r="VAQ45" s="200"/>
      <c r="VAR45" s="201"/>
      <c r="VAS45" s="200">
        <v>38</v>
      </c>
      <c r="VAT45" s="200"/>
      <c r="VAU45" s="200"/>
      <c r="VAV45" s="201"/>
      <c r="VAW45" s="200">
        <v>38</v>
      </c>
      <c r="VAX45" s="200"/>
      <c r="VAY45" s="200"/>
      <c r="VAZ45" s="201"/>
      <c r="VBA45" s="200">
        <v>38</v>
      </c>
      <c r="VBB45" s="200"/>
      <c r="VBC45" s="200"/>
      <c r="VBD45" s="201"/>
      <c r="VBE45" s="200">
        <v>38</v>
      </c>
      <c r="VBF45" s="200"/>
      <c r="VBG45" s="200"/>
      <c r="VBH45" s="201"/>
      <c r="VBI45" s="200">
        <v>38</v>
      </c>
      <c r="VBJ45" s="200"/>
      <c r="VBK45" s="200"/>
      <c r="VBL45" s="201"/>
      <c r="VBM45" s="200">
        <v>38</v>
      </c>
      <c r="VBN45" s="200"/>
      <c r="VBO45" s="200"/>
      <c r="VBP45" s="201"/>
      <c r="VBQ45" s="200">
        <v>38</v>
      </c>
      <c r="VBR45" s="200"/>
      <c r="VBS45" s="200"/>
      <c r="VBT45" s="201"/>
      <c r="VBU45" s="200">
        <v>38</v>
      </c>
      <c r="VBV45" s="200"/>
      <c r="VBW45" s="200"/>
      <c r="VBX45" s="201"/>
      <c r="VBY45" s="200">
        <v>38</v>
      </c>
      <c r="VBZ45" s="200"/>
      <c r="VCA45" s="200"/>
      <c r="VCB45" s="201"/>
      <c r="VCC45" s="200">
        <v>38</v>
      </c>
      <c r="VCD45" s="200"/>
      <c r="VCE45" s="200"/>
      <c r="VCF45" s="201"/>
      <c r="VCG45" s="200">
        <v>38</v>
      </c>
      <c r="VCH45" s="200"/>
      <c r="VCI45" s="200"/>
      <c r="VCJ45" s="201"/>
      <c r="VCK45" s="200">
        <v>38</v>
      </c>
      <c r="VCL45" s="200"/>
      <c r="VCM45" s="200"/>
      <c r="VCN45" s="201"/>
      <c r="VCO45" s="200">
        <v>38</v>
      </c>
      <c r="VCP45" s="200"/>
      <c r="VCQ45" s="200"/>
      <c r="VCR45" s="201"/>
      <c r="VCS45" s="200">
        <v>38</v>
      </c>
      <c r="VCT45" s="200"/>
      <c r="VCU45" s="200"/>
      <c r="VCV45" s="201"/>
      <c r="VCW45" s="200">
        <v>38</v>
      </c>
      <c r="VCX45" s="200"/>
      <c r="VCY45" s="200"/>
      <c r="VCZ45" s="201"/>
      <c r="VDA45" s="200">
        <v>38</v>
      </c>
      <c r="VDB45" s="200"/>
      <c r="VDC45" s="200"/>
      <c r="VDD45" s="201"/>
      <c r="VDE45" s="200">
        <v>38</v>
      </c>
      <c r="VDF45" s="200"/>
      <c r="VDG45" s="200"/>
      <c r="VDH45" s="201"/>
      <c r="VDI45" s="200">
        <v>38</v>
      </c>
      <c r="VDJ45" s="200"/>
      <c r="VDK45" s="200"/>
      <c r="VDL45" s="201"/>
      <c r="VDM45" s="200">
        <v>38</v>
      </c>
      <c r="VDN45" s="200"/>
      <c r="VDO45" s="200"/>
      <c r="VDP45" s="201"/>
      <c r="VDQ45" s="200">
        <v>38</v>
      </c>
      <c r="VDR45" s="200"/>
      <c r="VDS45" s="200"/>
      <c r="VDT45" s="201"/>
      <c r="VDU45" s="200">
        <v>38</v>
      </c>
      <c r="VDV45" s="200"/>
      <c r="VDW45" s="200"/>
      <c r="VDX45" s="201"/>
      <c r="VDY45" s="200">
        <v>38</v>
      </c>
      <c r="VDZ45" s="200"/>
      <c r="VEA45" s="200"/>
      <c r="VEB45" s="201"/>
      <c r="VEC45" s="200">
        <v>38</v>
      </c>
      <c r="VED45" s="200"/>
      <c r="VEE45" s="200"/>
      <c r="VEF45" s="201"/>
      <c r="VEG45" s="200">
        <v>38</v>
      </c>
      <c r="VEH45" s="200"/>
      <c r="VEI45" s="200"/>
      <c r="VEJ45" s="201"/>
      <c r="VEK45" s="200">
        <v>38</v>
      </c>
      <c r="VEL45" s="200"/>
      <c r="VEM45" s="200"/>
      <c r="VEN45" s="201"/>
      <c r="VEO45" s="200">
        <v>38</v>
      </c>
      <c r="VEP45" s="200"/>
      <c r="VEQ45" s="200"/>
      <c r="VER45" s="201"/>
      <c r="VES45" s="200">
        <v>38</v>
      </c>
      <c r="VET45" s="200"/>
      <c r="VEU45" s="200"/>
      <c r="VEV45" s="201"/>
      <c r="VEW45" s="200">
        <v>38</v>
      </c>
      <c r="VEX45" s="200"/>
      <c r="VEY45" s="200"/>
      <c r="VEZ45" s="201"/>
      <c r="VFA45" s="200">
        <v>38</v>
      </c>
      <c r="VFB45" s="200"/>
      <c r="VFC45" s="200"/>
      <c r="VFD45" s="201"/>
      <c r="VFE45" s="200">
        <v>38</v>
      </c>
      <c r="VFF45" s="200"/>
      <c r="VFG45" s="200"/>
      <c r="VFH45" s="201"/>
      <c r="VFI45" s="200">
        <v>38</v>
      </c>
      <c r="VFJ45" s="200"/>
      <c r="VFK45" s="200"/>
      <c r="VFL45" s="201"/>
      <c r="VFM45" s="200">
        <v>38</v>
      </c>
      <c r="VFN45" s="200"/>
      <c r="VFO45" s="200"/>
      <c r="VFP45" s="201"/>
      <c r="VFQ45" s="200">
        <v>38</v>
      </c>
      <c r="VFR45" s="200"/>
      <c r="VFS45" s="200"/>
      <c r="VFT45" s="201"/>
      <c r="VFU45" s="200">
        <v>38</v>
      </c>
      <c r="VFV45" s="200"/>
      <c r="VFW45" s="200"/>
      <c r="VFX45" s="201"/>
      <c r="VFY45" s="200">
        <v>38</v>
      </c>
      <c r="VFZ45" s="200"/>
      <c r="VGA45" s="200"/>
      <c r="VGB45" s="201"/>
      <c r="VGC45" s="200">
        <v>38</v>
      </c>
      <c r="VGD45" s="200"/>
      <c r="VGE45" s="200"/>
      <c r="VGF45" s="201"/>
      <c r="VGG45" s="200">
        <v>38</v>
      </c>
      <c r="VGH45" s="200"/>
      <c r="VGI45" s="200"/>
      <c r="VGJ45" s="201"/>
      <c r="VGK45" s="200">
        <v>38</v>
      </c>
      <c r="VGL45" s="200"/>
      <c r="VGM45" s="200"/>
      <c r="VGN45" s="201"/>
      <c r="VGO45" s="200">
        <v>38</v>
      </c>
      <c r="VGP45" s="200"/>
      <c r="VGQ45" s="200"/>
      <c r="VGR45" s="201"/>
      <c r="VGS45" s="200">
        <v>38</v>
      </c>
      <c r="VGT45" s="200"/>
      <c r="VGU45" s="200"/>
      <c r="VGV45" s="201"/>
      <c r="VGW45" s="200">
        <v>38</v>
      </c>
      <c r="VGX45" s="200"/>
      <c r="VGY45" s="200"/>
      <c r="VGZ45" s="201"/>
      <c r="VHA45" s="200">
        <v>38</v>
      </c>
      <c r="VHB45" s="200"/>
      <c r="VHC45" s="200"/>
      <c r="VHD45" s="201"/>
      <c r="VHE45" s="200">
        <v>38</v>
      </c>
      <c r="VHF45" s="200"/>
      <c r="VHG45" s="200"/>
      <c r="VHH45" s="201"/>
      <c r="VHI45" s="200">
        <v>38</v>
      </c>
      <c r="VHJ45" s="200"/>
      <c r="VHK45" s="200"/>
      <c r="VHL45" s="201"/>
      <c r="VHM45" s="200">
        <v>38</v>
      </c>
      <c r="VHN45" s="200"/>
      <c r="VHO45" s="200"/>
      <c r="VHP45" s="201"/>
      <c r="VHQ45" s="200">
        <v>38</v>
      </c>
      <c r="VHR45" s="200"/>
      <c r="VHS45" s="200"/>
      <c r="VHT45" s="201"/>
      <c r="VHU45" s="200">
        <v>38</v>
      </c>
      <c r="VHV45" s="200"/>
      <c r="VHW45" s="200"/>
      <c r="VHX45" s="201"/>
      <c r="VHY45" s="200">
        <v>38</v>
      </c>
      <c r="VHZ45" s="200"/>
      <c r="VIA45" s="200"/>
      <c r="VIB45" s="201"/>
      <c r="VIC45" s="200">
        <v>38</v>
      </c>
      <c r="VID45" s="200"/>
      <c r="VIE45" s="200"/>
      <c r="VIF45" s="201"/>
      <c r="VIG45" s="200">
        <v>38</v>
      </c>
      <c r="VIH45" s="200"/>
      <c r="VII45" s="200"/>
      <c r="VIJ45" s="201"/>
      <c r="VIK45" s="200">
        <v>38</v>
      </c>
      <c r="VIL45" s="200"/>
      <c r="VIM45" s="200"/>
      <c r="VIN45" s="201"/>
      <c r="VIO45" s="200">
        <v>38</v>
      </c>
      <c r="VIP45" s="200"/>
      <c r="VIQ45" s="200"/>
      <c r="VIR45" s="201"/>
      <c r="VIS45" s="200">
        <v>38</v>
      </c>
      <c r="VIT45" s="200"/>
      <c r="VIU45" s="200"/>
      <c r="VIV45" s="201"/>
      <c r="VIW45" s="200">
        <v>38</v>
      </c>
      <c r="VIX45" s="200"/>
      <c r="VIY45" s="200"/>
      <c r="VIZ45" s="201"/>
      <c r="VJA45" s="200">
        <v>38</v>
      </c>
      <c r="VJB45" s="200"/>
      <c r="VJC45" s="200"/>
      <c r="VJD45" s="201"/>
      <c r="VJE45" s="200">
        <v>38</v>
      </c>
      <c r="VJF45" s="200"/>
      <c r="VJG45" s="200"/>
      <c r="VJH45" s="201"/>
      <c r="VJI45" s="200">
        <v>38</v>
      </c>
      <c r="VJJ45" s="200"/>
      <c r="VJK45" s="200"/>
      <c r="VJL45" s="201"/>
      <c r="VJM45" s="200">
        <v>38</v>
      </c>
      <c r="VJN45" s="200"/>
      <c r="VJO45" s="200"/>
      <c r="VJP45" s="201"/>
      <c r="VJQ45" s="200">
        <v>38</v>
      </c>
      <c r="VJR45" s="200"/>
      <c r="VJS45" s="200"/>
      <c r="VJT45" s="201"/>
      <c r="VJU45" s="200">
        <v>38</v>
      </c>
      <c r="VJV45" s="200"/>
      <c r="VJW45" s="200"/>
      <c r="VJX45" s="201"/>
      <c r="VJY45" s="200">
        <v>38</v>
      </c>
      <c r="VJZ45" s="200"/>
      <c r="VKA45" s="200"/>
      <c r="VKB45" s="201"/>
      <c r="VKC45" s="200">
        <v>38</v>
      </c>
      <c r="VKD45" s="200"/>
      <c r="VKE45" s="200"/>
      <c r="VKF45" s="201"/>
      <c r="VKG45" s="200">
        <v>38</v>
      </c>
      <c r="VKH45" s="200"/>
      <c r="VKI45" s="200"/>
      <c r="VKJ45" s="201"/>
      <c r="VKK45" s="200">
        <v>38</v>
      </c>
      <c r="VKL45" s="200"/>
      <c r="VKM45" s="200"/>
      <c r="VKN45" s="201"/>
      <c r="VKO45" s="200">
        <v>38</v>
      </c>
      <c r="VKP45" s="200"/>
      <c r="VKQ45" s="200"/>
      <c r="VKR45" s="201"/>
      <c r="VKS45" s="200">
        <v>38</v>
      </c>
      <c r="VKT45" s="200"/>
      <c r="VKU45" s="200"/>
      <c r="VKV45" s="201"/>
      <c r="VKW45" s="200">
        <v>38</v>
      </c>
      <c r="VKX45" s="200"/>
      <c r="VKY45" s="200"/>
      <c r="VKZ45" s="201"/>
      <c r="VLA45" s="200">
        <v>38</v>
      </c>
      <c r="VLB45" s="200"/>
      <c r="VLC45" s="200"/>
      <c r="VLD45" s="201"/>
      <c r="VLE45" s="200">
        <v>38</v>
      </c>
      <c r="VLF45" s="200"/>
      <c r="VLG45" s="200"/>
      <c r="VLH45" s="201"/>
      <c r="VLI45" s="200">
        <v>38</v>
      </c>
      <c r="VLJ45" s="200"/>
      <c r="VLK45" s="200"/>
      <c r="VLL45" s="201"/>
      <c r="VLM45" s="200">
        <v>38</v>
      </c>
      <c r="VLN45" s="200"/>
      <c r="VLO45" s="200"/>
      <c r="VLP45" s="201"/>
      <c r="VLQ45" s="200">
        <v>38</v>
      </c>
      <c r="VLR45" s="200"/>
      <c r="VLS45" s="200"/>
      <c r="VLT45" s="201"/>
      <c r="VLU45" s="200">
        <v>38</v>
      </c>
      <c r="VLV45" s="200"/>
      <c r="VLW45" s="200"/>
      <c r="VLX45" s="201"/>
      <c r="VLY45" s="200">
        <v>38</v>
      </c>
      <c r="VLZ45" s="200"/>
      <c r="VMA45" s="200"/>
      <c r="VMB45" s="201"/>
      <c r="VMC45" s="200">
        <v>38</v>
      </c>
      <c r="VMD45" s="200"/>
      <c r="VME45" s="200"/>
      <c r="VMF45" s="201"/>
      <c r="VMG45" s="200">
        <v>38</v>
      </c>
      <c r="VMH45" s="200"/>
      <c r="VMI45" s="200"/>
      <c r="VMJ45" s="201"/>
      <c r="VMK45" s="200">
        <v>38</v>
      </c>
      <c r="VML45" s="200"/>
      <c r="VMM45" s="200"/>
      <c r="VMN45" s="201"/>
      <c r="VMO45" s="200">
        <v>38</v>
      </c>
      <c r="VMP45" s="200"/>
      <c r="VMQ45" s="200"/>
      <c r="VMR45" s="201"/>
      <c r="VMS45" s="200">
        <v>38</v>
      </c>
      <c r="VMT45" s="200"/>
      <c r="VMU45" s="200"/>
      <c r="VMV45" s="201"/>
      <c r="VMW45" s="200">
        <v>38</v>
      </c>
      <c r="VMX45" s="200"/>
      <c r="VMY45" s="200"/>
      <c r="VMZ45" s="201"/>
      <c r="VNA45" s="200">
        <v>38</v>
      </c>
      <c r="VNB45" s="200"/>
      <c r="VNC45" s="200"/>
      <c r="VND45" s="201"/>
      <c r="VNE45" s="200">
        <v>38</v>
      </c>
      <c r="VNF45" s="200"/>
      <c r="VNG45" s="200"/>
      <c r="VNH45" s="201"/>
      <c r="VNI45" s="200">
        <v>38</v>
      </c>
      <c r="VNJ45" s="200"/>
      <c r="VNK45" s="200"/>
      <c r="VNL45" s="201"/>
      <c r="VNM45" s="200">
        <v>38</v>
      </c>
      <c r="VNN45" s="200"/>
      <c r="VNO45" s="200"/>
      <c r="VNP45" s="201"/>
      <c r="VNQ45" s="200">
        <v>38</v>
      </c>
      <c r="VNR45" s="200"/>
      <c r="VNS45" s="200"/>
      <c r="VNT45" s="201"/>
      <c r="VNU45" s="200">
        <v>38</v>
      </c>
      <c r="VNV45" s="200"/>
      <c r="VNW45" s="200"/>
      <c r="VNX45" s="201"/>
      <c r="VNY45" s="200">
        <v>38</v>
      </c>
      <c r="VNZ45" s="200"/>
      <c r="VOA45" s="200"/>
      <c r="VOB45" s="201"/>
      <c r="VOC45" s="200">
        <v>38</v>
      </c>
      <c r="VOD45" s="200"/>
      <c r="VOE45" s="200"/>
      <c r="VOF45" s="201"/>
      <c r="VOG45" s="200">
        <v>38</v>
      </c>
      <c r="VOH45" s="200"/>
      <c r="VOI45" s="200"/>
      <c r="VOJ45" s="201"/>
      <c r="VOK45" s="200">
        <v>38</v>
      </c>
      <c r="VOL45" s="200"/>
      <c r="VOM45" s="200"/>
      <c r="VON45" s="201"/>
      <c r="VOO45" s="200">
        <v>38</v>
      </c>
      <c r="VOP45" s="200"/>
      <c r="VOQ45" s="200"/>
      <c r="VOR45" s="201"/>
      <c r="VOS45" s="200">
        <v>38</v>
      </c>
      <c r="VOT45" s="200"/>
      <c r="VOU45" s="200"/>
      <c r="VOV45" s="201"/>
      <c r="VOW45" s="200">
        <v>38</v>
      </c>
      <c r="VOX45" s="200"/>
      <c r="VOY45" s="200"/>
      <c r="VOZ45" s="201"/>
      <c r="VPA45" s="200">
        <v>38</v>
      </c>
      <c r="VPB45" s="200"/>
      <c r="VPC45" s="200"/>
      <c r="VPD45" s="201"/>
      <c r="VPE45" s="200">
        <v>38</v>
      </c>
      <c r="VPF45" s="200"/>
      <c r="VPG45" s="200"/>
      <c r="VPH45" s="201"/>
      <c r="VPI45" s="200">
        <v>38</v>
      </c>
      <c r="VPJ45" s="200"/>
      <c r="VPK45" s="200"/>
      <c r="VPL45" s="201"/>
      <c r="VPM45" s="200">
        <v>38</v>
      </c>
      <c r="VPN45" s="200"/>
      <c r="VPO45" s="200"/>
      <c r="VPP45" s="201"/>
      <c r="VPQ45" s="200">
        <v>38</v>
      </c>
      <c r="VPR45" s="200"/>
      <c r="VPS45" s="200"/>
      <c r="VPT45" s="201"/>
      <c r="VPU45" s="200">
        <v>38</v>
      </c>
      <c r="VPV45" s="200"/>
      <c r="VPW45" s="200"/>
      <c r="VPX45" s="201"/>
      <c r="VPY45" s="200">
        <v>38</v>
      </c>
      <c r="VPZ45" s="200"/>
      <c r="VQA45" s="200"/>
      <c r="VQB45" s="201"/>
      <c r="VQC45" s="200">
        <v>38</v>
      </c>
      <c r="VQD45" s="200"/>
      <c r="VQE45" s="200"/>
      <c r="VQF45" s="201"/>
      <c r="VQG45" s="200">
        <v>38</v>
      </c>
      <c r="VQH45" s="200"/>
      <c r="VQI45" s="200"/>
      <c r="VQJ45" s="201"/>
      <c r="VQK45" s="200">
        <v>38</v>
      </c>
      <c r="VQL45" s="200"/>
      <c r="VQM45" s="200"/>
      <c r="VQN45" s="201"/>
      <c r="VQO45" s="200">
        <v>38</v>
      </c>
      <c r="VQP45" s="200"/>
      <c r="VQQ45" s="200"/>
      <c r="VQR45" s="201"/>
      <c r="VQS45" s="200">
        <v>38</v>
      </c>
      <c r="VQT45" s="200"/>
      <c r="VQU45" s="200"/>
      <c r="VQV45" s="201"/>
      <c r="VQW45" s="200">
        <v>38</v>
      </c>
      <c r="VQX45" s="200"/>
      <c r="VQY45" s="200"/>
      <c r="VQZ45" s="201"/>
      <c r="VRA45" s="200">
        <v>38</v>
      </c>
      <c r="VRB45" s="200"/>
      <c r="VRC45" s="200"/>
      <c r="VRD45" s="201"/>
      <c r="VRE45" s="200">
        <v>38</v>
      </c>
      <c r="VRF45" s="200"/>
      <c r="VRG45" s="200"/>
      <c r="VRH45" s="201"/>
      <c r="VRI45" s="200">
        <v>38</v>
      </c>
      <c r="VRJ45" s="200"/>
      <c r="VRK45" s="200"/>
      <c r="VRL45" s="201"/>
      <c r="VRM45" s="200">
        <v>38</v>
      </c>
      <c r="VRN45" s="200"/>
      <c r="VRO45" s="200"/>
      <c r="VRP45" s="201"/>
      <c r="VRQ45" s="200">
        <v>38</v>
      </c>
      <c r="VRR45" s="200"/>
      <c r="VRS45" s="200"/>
      <c r="VRT45" s="201"/>
      <c r="VRU45" s="200">
        <v>38</v>
      </c>
      <c r="VRV45" s="200"/>
      <c r="VRW45" s="200"/>
      <c r="VRX45" s="201"/>
      <c r="VRY45" s="200">
        <v>38</v>
      </c>
      <c r="VRZ45" s="200"/>
      <c r="VSA45" s="200"/>
      <c r="VSB45" s="201"/>
      <c r="VSC45" s="200">
        <v>38</v>
      </c>
      <c r="VSD45" s="200"/>
      <c r="VSE45" s="200"/>
      <c r="VSF45" s="201"/>
      <c r="VSG45" s="200">
        <v>38</v>
      </c>
      <c r="VSH45" s="200"/>
      <c r="VSI45" s="200"/>
      <c r="VSJ45" s="201"/>
      <c r="VSK45" s="200">
        <v>38</v>
      </c>
      <c r="VSL45" s="200"/>
      <c r="VSM45" s="200"/>
      <c r="VSN45" s="201"/>
      <c r="VSO45" s="200">
        <v>38</v>
      </c>
      <c r="VSP45" s="200"/>
      <c r="VSQ45" s="200"/>
      <c r="VSR45" s="201"/>
      <c r="VSS45" s="200">
        <v>38</v>
      </c>
      <c r="VST45" s="200"/>
      <c r="VSU45" s="200"/>
      <c r="VSV45" s="201"/>
      <c r="VSW45" s="200">
        <v>38</v>
      </c>
      <c r="VSX45" s="200"/>
      <c r="VSY45" s="200"/>
      <c r="VSZ45" s="201"/>
      <c r="VTA45" s="200">
        <v>38</v>
      </c>
      <c r="VTB45" s="200"/>
      <c r="VTC45" s="200"/>
      <c r="VTD45" s="201"/>
      <c r="VTE45" s="200">
        <v>38</v>
      </c>
      <c r="VTF45" s="200"/>
      <c r="VTG45" s="200"/>
      <c r="VTH45" s="201"/>
      <c r="VTI45" s="200">
        <v>38</v>
      </c>
      <c r="VTJ45" s="200"/>
      <c r="VTK45" s="200"/>
      <c r="VTL45" s="201"/>
      <c r="VTM45" s="200">
        <v>38</v>
      </c>
      <c r="VTN45" s="200"/>
      <c r="VTO45" s="200"/>
      <c r="VTP45" s="201"/>
      <c r="VTQ45" s="200">
        <v>38</v>
      </c>
      <c r="VTR45" s="200"/>
      <c r="VTS45" s="200"/>
      <c r="VTT45" s="201"/>
      <c r="VTU45" s="200">
        <v>38</v>
      </c>
      <c r="VTV45" s="200"/>
      <c r="VTW45" s="200"/>
      <c r="VTX45" s="201"/>
      <c r="VTY45" s="200">
        <v>38</v>
      </c>
      <c r="VTZ45" s="200"/>
      <c r="VUA45" s="200"/>
      <c r="VUB45" s="201"/>
      <c r="VUC45" s="200">
        <v>38</v>
      </c>
      <c r="VUD45" s="200"/>
      <c r="VUE45" s="200"/>
      <c r="VUF45" s="201"/>
      <c r="VUG45" s="200">
        <v>38</v>
      </c>
      <c r="VUH45" s="200"/>
      <c r="VUI45" s="200"/>
      <c r="VUJ45" s="201"/>
      <c r="VUK45" s="200">
        <v>38</v>
      </c>
      <c r="VUL45" s="200"/>
      <c r="VUM45" s="200"/>
      <c r="VUN45" s="201"/>
      <c r="VUO45" s="200">
        <v>38</v>
      </c>
      <c r="VUP45" s="200"/>
      <c r="VUQ45" s="200"/>
      <c r="VUR45" s="201"/>
      <c r="VUS45" s="200">
        <v>38</v>
      </c>
      <c r="VUT45" s="200"/>
      <c r="VUU45" s="200"/>
      <c r="VUV45" s="201"/>
      <c r="VUW45" s="200">
        <v>38</v>
      </c>
      <c r="VUX45" s="200"/>
      <c r="VUY45" s="200"/>
      <c r="VUZ45" s="201"/>
      <c r="VVA45" s="200">
        <v>38</v>
      </c>
      <c r="VVB45" s="200"/>
      <c r="VVC45" s="200"/>
      <c r="VVD45" s="201"/>
      <c r="VVE45" s="200">
        <v>38</v>
      </c>
      <c r="VVF45" s="200"/>
      <c r="VVG45" s="200"/>
      <c r="VVH45" s="201"/>
      <c r="VVI45" s="200">
        <v>38</v>
      </c>
      <c r="VVJ45" s="200"/>
      <c r="VVK45" s="200"/>
      <c r="VVL45" s="201"/>
      <c r="VVM45" s="200">
        <v>38</v>
      </c>
      <c r="VVN45" s="200"/>
      <c r="VVO45" s="200"/>
      <c r="VVP45" s="201"/>
      <c r="VVQ45" s="200">
        <v>38</v>
      </c>
      <c r="VVR45" s="200"/>
      <c r="VVS45" s="200"/>
      <c r="VVT45" s="201"/>
      <c r="VVU45" s="200">
        <v>38</v>
      </c>
      <c r="VVV45" s="200"/>
      <c r="VVW45" s="200"/>
      <c r="VVX45" s="201"/>
      <c r="VVY45" s="200">
        <v>38</v>
      </c>
      <c r="VVZ45" s="200"/>
      <c r="VWA45" s="200"/>
      <c r="VWB45" s="201"/>
      <c r="VWC45" s="200">
        <v>38</v>
      </c>
      <c r="VWD45" s="200"/>
      <c r="VWE45" s="200"/>
      <c r="VWF45" s="201"/>
      <c r="VWG45" s="200">
        <v>38</v>
      </c>
      <c r="VWH45" s="200"/>
      <c r="VWI45" s="200"/>
      <c r="VWJ45" s="201"/>
      <c r="VWK45" s="200">
        <v>38</v>
      </c>
      <c r="VWL45" s="200"/>
      <c r="VWM45" s="200"/>
      <c r="VWN45" s="201"/>
      <c r="VWO45" s="200">
        <v>38</v>
      </c>
      <c r="VWP45" s="200"/>
      <c r="VWQ45" s="200"/>
      <c r="VWR45" s="201"/>
      <c r="VWS45" s="200">
        <v>38</v>
      </c>
      <c r="VWT45" s="200"/>
      <c r="VWU45" s="200"/>
      <c r="VWV45" s="201"/>
      <c r="VWW45" s="200">
        <v>38</v>
      </c>
      <c r="VWX45" s="200"/>
      <c r="VWY45" s="200"/>
      <c r="VWZ45" s="201"/>
      <c r="VXA45" s="200">
        <v>38</v>
      </c>
      <c r="VXB45" s="200"/>
      <c r="VXC45" s="200"/>
      <c r="VXD45" s="201"/>
      <c r="VXE45" s="200">
        <v>38</v>
      </c>
      <c r="VXF45" s="200"/>
      <c r="VXG45" s="200"/>
      <c r="VXH45" s="201"/>
      <c r="VXI45" s="200">
        <v>38</v>
      </c>
      <c r="VXJ45" s="200"/>
      <c r="VXK45" s="200"/>
      <c r="VXL45" s="201"/>
      <c r="VXM45" s="200">
        <v>38</v>
      </c>
      <c r="VXN45" s="200"/>
      <c r="VXO45" s="200"/>
      <c r="VXP45" s="201"/>
      <c r="VXQ45" s="200">
        <v>38</v>
      </c>
      <c r="VXR45" s="200"/>
      <c r="VXS45" s="200"/>
      <c r="VXT45" s="201"/>
      <c r="VXU45" s="200">
        <v>38</v>
      </c>
      <c r="VXV45" s="200"/>
      <c r="VXW45" s="200"/>
      <c r="VXX45" s="201"/>
      <c r="VXY45" s="200">
        <v>38</v>
      </c>
      <c r="VXZ45" s="200"/>
      <c r="VYA45" s="200"/>
      <c r="VYB45" s="201"/>
      <c r="VYC45" s="200">
        <v>38</v>
      </c>
      <c r="VYD45" s="200"/>
      <c r="VYE45" s="200"/>
      <c r="VYF45" s="201"/>
      <c r="VYG45" s="200">
        <v>38</v>
      </c>
      <c r="VYH45" s="200"/>
      <c r="VYI45" s="200"/>
      <c r="VYJ45" s="201"/>
      <c r="VYK45" s="200">
        <v>38</v>
      </c>
      <c r="VYL45" s="200"/>
      <c r="VYM45" s="200"/>
      <c r="VYN45" s="201"/>
      <c r="VYO45" s="200">
        <v>38</v>
      </c>
      <c r="VYP45" s="200"/>
      <c r="VYQ45" s="200"/>
      <c r="VYR45" s="201"/>
      <c r="VYS45" s="200">
        <v>38</v>
      </c>
      <c r="VYT45" s="200"/>
      <c r="VYU45" s="200"/>
      <c r="VYV45" s="201"/>
      <c r="VYW45" s="200">
        <v>38</v>
      </c>
      <c r="VYX45" s="200"/>
      <c r="VYY45" s="200"/>
      <c r="VYZ45" s="201"/>
      <c r="VZA45" s="200">
        <v>38</v>
      </c>
      <c r="VZB45" s="200"/>
      <c r="VZC45" s="200"/>
      <c r="VZD45" s="201"/>
      <c r="VZE45" s="200">
        <v>38</v>
      </c>
      <c r="VZF45" s="200"/>
      <c r="VZG45" s="200"/>
      <c r="VZH45" s="201"/>
      <c r="VZI45" s="200">
        <v>38</v>
      </c>
      <c r="VZJ45" s="200"/>
      <c r="VZK45" s="200"/>
      <c r="VZL45" s="201"/>
      <c r="VZM45" s="200">
        <v>38</v>
      </c>
      <c r="VZN45" s="200"/>
      <c r="VZO45" s="200"/>
      <c r="VZP45" s="201"/>
      <c r="VZQ45" s="200">
        <v>38</v>
      </c>
      <c r="VZR45" s="200"/>
      <c r="VZS45" s="200"/>
      <c r="VZT45" s="201"/>
      <c r="VZU45" s="200">
        <v>38</v>
      </c>
      <c r="VZV45" s="200"/>
      <c r="VZW45" s="200"/>
      <c r="VZX45" s="201"/>
      <c r="VZY45" s="200">
        <v>38</v>
      </c>
      <c r="VZZ45" s="200"/>
      <c r="WAA45" s="200"/>
      <c r="WAB45" s="201"/>
      <c r="WAC45" s="200">
        <v>38</v>
      </c>
      <c r="WAD45" s="200"/>
      <c r="WAE45" s="200"/>
      <c r="WAF45" s="201"/>
      <c r="WAG45" s="200">
        <v>38</v>
      </c>
      <c r="WAH45" s="200"/>
      <c r="WAI45" s="200"/>
      <c r="WAJ45" s="201"/>
      <c r="WAK45" s="200">
        <v>38</v>
      </c>
      <c r="WAL45" s="200"/>
      <c r="WAM45" s="200"/>
      <c r="WAN45" s="201"/>
      <c r="WAO45" s="200">
        <v>38</v>
      </c>
      <c r="WAP45" s="200"/>
      <c r="WAQ45" s="200"/>
      <c r="WAR45" s="201"/>
      <c r="WAS45" s="200">
        <v>38</v>
      </c>
      <c r="WAT45" s="200"/>
      <c r="WAU45" s="200"/>
      <c r="WAV45" s="201"/>
      <c r="WAW45" s="200">
        <v>38</v>
      </c>
      <c r="WAX45" s="200"/>
      <c r="WAY45" s="200"/>
      <c r="WAZ45" s="201"/>
      <c r="WBA45" s="200">
        <v>38</v>
      </c>
      <c r="WBB45" s="200"/>
      <c r="WBC45" s="200"/>
      <c r="WBD45" s="201"/>
      <c r="WBE45" s="200">
        <v>38</v>
      </c>
      <c r="WBF45" s="200"/>
      <c r="WBG45" s="200"/>
      <c r="WBH45" s="201"/>
      <c r="WBI45" s="200">
        <v>38</v>
      </c>
      <c r="WBJ45" s="200"/>
      <c r="WBK45" s="200"/>
      <c r="WBL45" s="201"/>
      <c r="WBM45" s="200">
        <v>38</v>
      </c>
      <c r="WBN45" s="200"/>
      <c r="WBO45" s="200"/>
      <c r="WBP45" s="201"/>
      <c r="WBQ45" s="200">
        <v>38</v>
      </c>
      <c r="WBR45" s="200"/>
      <c r="WBS45" s="200"/>
      <c r="WBT45" s="201"/>
      <c r="WBU45" s="200">
        <v>38</v>
      </c>
      <c r="WBV45" s="200"/>
      <c r="WBW45" s="200"/>
      <c r="WBX45" s="201"/>
      <c r="WBY45" s="200">
        <v>38</v>
      </c>
      <c r="WBZ45" s="200"/>
      <c r="WCA45" s="200"/>
      <c r="WCB45" s="201"/>
      <c r="WCC45" s="200">
        <v>38</v>
      </c>
      <c r="WCD45" s="200"/>
      <c r="WCE45" s="200"/>
      <c r="WCF45" s="201"/>
      <c r="WCG45" s="200">
        <v>38</v>
      </c>
      <c r="WCH45" s="200"/>
      <c r="WCI45" s="200"/>
      <c r="WCJ45" s="201"/>
      <c r="WCK45" s="200">
        <v>38</v>
      </c>
      <c r="WCL45" s="200"/>
      <c r="WCM45" s="200"/>
      <c r="WCN45" s="201"/>
      <c r="WCO45" s="200">
        <v>38</v>
      </c>
      <c r="WCP45" s="200"/>
      <c r="WCQ45" s="200"/>
      <c r="WCR45" s="201"/>
      <c r="WCS45" s="200">
        <v>38</v>
      </c>
      <c r="WCT45" s="200"/>
      <c r="WCU45" s="200"/>
      <c r="WCV45" s="201"/>
      <c r="WCW45" s="200">
        <v>38</v>
      </c>
      <c r="WCX45" s="200"/>
      <c r="WCY45" s="200"/>
      <c r="WCZ45" s="201"/>
      <c r="WDA45" s="200">
        <v>38</v>
      </c>
      <c r="WDB45" s="200"/>
      <c r="WDC45" s="200"/>
      <c r="WDD45" s="201"/>
      <c r="WDE45" s="200">
        <v>38</v>
      </c>
      <c r="WDF45" s="200"/>
      <c r="WDG45" s="200"/>
      <c r="WDH45" s="201"/>
      <c r="WDI45" s="200">
        <v>38</v>
      </c>
      <c r="WDJ45" s="200"/>
      <c r="WDK45" s="200"/>
      <c r="WDL45" s="201"/>
      <c r="WDM45" s="200">
        <v>38</v>
      </c>
      <c r="WDN45" s="200"/>
      <c r="WDO45" s="200"/>
      <c r="WDP45" s="201"/>
      <c r="WDQ45" s="200">
        <v>38</v>
      </c>
      <c r="WDR45" s="200"/>
      <c r="WDS45" s="200"/>
      <c r="WDT45" s="201"/>
      <c r="WDU45" s="200">
        <v>38</v>
      </c>
      <c r="WDV45" s="200"/>
      <c r="WDW45" s="200"/>
      <c r="WDX45" s="201"/>
      <c r="WDY45" s="200">
        <v>38</v>
      </c>
      <c r="WDZ45" s="200"/>
      <c r="WEA45" s="200"/>
      <c r="WEB45" s="201"/>
      <c r="WEC45" s="200">
        <v>38</v>
      </c>
      <c r="WED45" s="200"/>
      <c r="WEE45" s="200"/>
      <c r="WEF45" s="201"/>
      <c r="WEG45" s="200">
        <v>38</v>
      </c>
      <c r="WEH45" s="200"/>
      <c r="WEI45" s="200"/>
      <c r="WEJ45" s="201"/>
      <c r="WEK45" s="200">
        <v>38</v>
      </c>
      <c r="WEL45" s="200"/>
      <c r="WEM45" s="200"/>
      <c r="WEN45" s="201"/>
      <c r="WEO45" s="200">
        <v>38</v>
      </c>
      <c r="WEP45" s="200"/>
      <c r="WEQ45" s="200"/>
      <c r="WER45" s="201"/>
      <c r="WES45" s="200">
        <v>38</v>
      </c>
      <c r="WET45" s="200"/>
      <c r="WEU45" s="200"/>
      <c r="WEV45" s="201"/>
      <c r="WEW45" s="200">
        <v>38</v>
      </c>
      <c r="WEX45" s="200"/>
      <c r="WEY45" s="200"/>
      <c r="WEZ45" s="201"/>
      <c r="WFA45" s="200">
        <v>38</v>
      </c>
      <c r="WFB45" s="200"/>
      <c r="WFC45" s="200"/>
      <c r="WFD45" s="201"/>
      <c r="WFE45" s="200">
        <v>38</v>
      </c>
      <c r="WFF45" s="200"/>
      <c r="WFG45" s="200"/>
      <c r="WFH45" s="201"/>
      <c r="WFI45" s="200">
        <v>38</v>
      </c>
      <c r="WFJ45" s="200"/>
      <c r="WFK45" s="200"/>
      <c r="WFL45" s="201"/>
      <c r="WFM45" s="200">
        <v>38</v>
      </c>
      <c r="WFN45" s="200"/>
      <c r="WFO45" s="200"/>
      <c r="WFP45" s="201"/>
      <c r="WFQ45" s="200">
        <v>38</v>
      </c>
      <c r="WFR45" s="200"/>
      <c r="WFS45" s="200"/>
      <c r="WFT45" s="201"/>
      <c r="WFU45" s="200">
        <v>38</v>
      </c>
      <c r="WFV45" s="200"/>
      <c r="WFW45" s="200"/>
      <c r="WFX45" s="201"/>
      <c r="WFY45" s="200">
        <v>38</v>
      </c>
      <c r="WFZ45" s="200"/>
      <c r="WGA45" s="200"/>
      <c r="WGB45" s="201"/>
      <c r="WGC45" s="200">
        <v>38</v>
      </c>
      <c r="WGD45" s="200"/>
      <c r="WGE45" s="200"/>
      <c r="WGF45" s="201"/>
      <c r="WGG45" s="200">
        <v>38</v>
      </c>
      <c r="WGH45" s="200"/>
      <c r="WGI45" s="200"/>
      <c r="WGJ45" s="201"/>
      <c r="WGK45" s="200">
        <v>38</v>
      </c>
      <c r="WGL45" s="200"/>
      <c r="WGM45" s="200"/>
      <c r="WGN45" s="201"/>
      <c r="WGO45" s="200">
        <v>38</v>
      </c>
      <c r="WGP45" s="200"/>
      <c r="WGQ45" s="200"/>
      <c r="WGR45" s="201"/>
      <c r="WGS45" s="200">
        <v>38</v>
      </c>
      <c r="WGT45" s="200"/>
      <c r="WGU45" s="200"/>
      <c r="WGV45" s="201"/>
      <c r="WGW45" s="200">
        <v>38</v>
      </c>
      <c r="WGX45" s="200"/>
      <c r="WGY45" s="200"/>
      <c r="WGZ45" s="201"/>
      <c r="WHA45" s="200">
        <v>38</v>
      </c>
      <c r="WHB45" s="200"/>
      <c r="WHC45" s="200"/>
      <c r="WHD45" s="201"/>
      <c r="WHE45" s="200">
        <v>38</v>
      </c>
      <c r="WHF45" s="200"/>
      <c r="WHG45" s="200"/>
      <c r="WHH45" s="201"/>
      <c r="WHI45" s="200">
        <v>38</v>
      </c>
      <c r="WHJ45" s="200"/>
      <c r="WHK45" s="200"/>
      <c r="WHL45" s="201"/>
      <c r="WHM45" s="200">
        <v>38</v>
      </c>
      <c r="WHN45" s="200"/>
      <c r="WHO45" s="200"/>
      <c r="WHP45" s="201"/>
      <c r="WHQ45" s="200">
        <v>38</v>
      </c>
      <c r="WHR45" s="200"/>
      <c r="WHS45" s="200"/>
      <c r="WHT45" s="201"/>
      <c r="WHU45" s="200">
        <v>38</v>
      </c>
      <c r="WHV45" s="200"/>
      <c r="WHW45" s="200"/>
      <c r="WHX45" s="201"/>
      <c r="WHY45" s="200">
        <v>38</v>
      </c>
      <c r="WHZ45" s="200"/>
      <c r="WIA45" s="200"/>
      <c r="WIB45" s="201"/>
      <c r="WIC45" s="200">
        <v>38</v>
      </c>
      <c r="WID45" s="200"/>
      <c r="WIE45" s="200"/>
      <c r="WIF45" s="201"/>
      <c r="WIG45" s="200">
        <v>38</v>
      </c>
      <c r="WIH45" s="200"/>
      <c r="WII45" s="200"/>
      <c r="WIJ45" s="201"/>
      <c r="WIK45" s="200">
        <v>38</v>
      </c>
      <c r="WIL45" s="200"/>
      <c r="WIM45" s="200"/>
      <c r="WIN45" s="201"/>
      <c r="WIO45" s="200">
        <v>38</v>
      </c>
      <c r="WIP45" s="200"/>
      <c r="WIQ45" s="200"/>
      <c r="WIR45" s="201"/>
      <c r="WIS45" s="200">
        <v>38</v>
      </c>
      <c r="WIT45" s="200"/>
      <c r="WIU45" s="200"/>
      <c r="WIV45" s="201"/>
      <c r="WIW45" s="200">
        <v>38</v>
      </c>
      <c r="WIX45" s="200"/>
      <c r="WIY45" s="200"/>
      <c r="WIZ45" s="201"/>
      <c r="WJA45" s="200">
        <v>38</v>
      </c>
      <c r="WJB45" s="200"/>
      <c r="WJC45" s="200"/>
      <c r="WJD45" s="201"/>
      <c r="WJE45" s="200">
        <v>38</v>
      </c>
      <c r="WJF45" s="200"/>
      <c r="WJG45" s="200"/>
      <c r="WJH45" s="201"/>
      <c r="WJI45" s="200">
        <v>38</v>
      </c>
      <c r="WJJ45" s="200"/>
      <c r="WJK45" s="200"/>
      <c r="WJL45" s="201"/>
      <c r="WJM45" s="200">
        <v>38</v>
      </c>
      <c r="WJN45" s="200"/>
      <c r="WJO45" s="200"/>
      <c r="WJP45" s="201"/>
      <c r="WJQ45" s="200">
        <v>38</v>
      </c>
      <c r="WJR45" s="200"/>
      <c r="WJS45" s="200"/>
      <c r="WJT45" s="201"/>
      <c r="WJU45" s="200">
        <v>38</v>
      </c>
      <c r="WJV45" s="200"/>
      <c r="WJW45" s="200"/>
      <c r="WJX45" s="201"/>
      <c r="WJY45" s="200">
        <v>38</v>
      </c>
      <c r="WJZ45" s="200"/>
      <c r="WKA45" s="200"/>
      <c r="WKB45" s="201"/>
      <c r="WKC45" s="200">
        <v>38</v>
      </c>
      <c r="WKD45" s="200"/>
      <c r="WKE45" s="200"/>
      <c r="WKF45" s="201"/>
      <c r="WKG45" s="200">
        <v>38</v>
      </c>
      <c r="WKH45" s="200"/>
      <c r="WKI45" s="200"/>
      <c r="WKJ45" s="201"/>
      <c r="WKK45" s="200">
        <v>38</v>
      </c>
      <c r="WKL45" s="200"/>
      <c r="WKM45" s="200"/>
      <c r="WKN45" s="201"/>
      <c r="WKO45" s="200">
        <v>38</v>
      </c>
      <c r="WKP45" s="200"/>
      <c r="WKQ45" s="200"/>
      <c r="WKR45" s="201"/>
      <c r="WKS45" s="200">
        <v>38</v>
      </c>
      <c r="WKT45" s="200"/>
      <c r="WKU45" s="200"/>
      <c r="WKV45" s="201"/>
      <c r="WKW45" s="200">
        <v>38</v>
      </c>
      <c r="WKX45" s="200"/>
      <c r="WKY45" s="200"/>
      <c r="WKZ45" s="201"/>
      <c r="WLA45" s="200">
        <v>38</v>
      </c>
      <c r="WLB45" s="200"/>
      <c r="WLC45" s="200"/>
      <c r="WLD45" s="201"/>
      <c r="WLE45" s="200">
        <v>38</v>
      </c>
      <c r="WLF45" s="200"/>
      <c r="WLG45" s="200"/>
      <c r="WLH45" s="201"/>
      <c r="WLI45" s="200">
        <v>38</v>
      </c>
      <c r="WLJ45" s="200"/>
      <c r="WLK45" s="200"/>
      <c r="WLL45" s="201"/>
      <c r="WLM45" s="200">
        <v>38</v>
      </c>
      <c r="WLN45" s="200"/>
      <c r="WLO45" s="200"/>
      <c r="WLP45" s="201"/>
      <c r="WLQ45" s="200">
        <v>38</v>
      </c>
      <c r="WLR45" s="200"/>
      <c r="WLS45" s="200"/>
      <c r="WLT45" s="201"/>
      <c r="WLU45" s="200">
        <v>38</v>
      </c>
      <c r="WLV45" s="200"/>
      <c r="WLW45" s="200"/>
      <c r="WLX45" s="201"/>
      <c r="WLY45" s="200">
        <v>38</v>
      </c>
      <c r="WLZ45" s="200"/>
      <c r="WMA45" s="200"/>
      <c r="WMB45" s="201"/>
      <c r="WMC45" s="200">
        <v>38</v>
      </c>
      <c r="WMD45" s="200"/>
      <c r="WME45" s="200"/>
      <c r="WMF45" s="201"/>
      <c r="WMG45" s="200">
        <v>38</v>
      </c>
      <c r="WMH45" s="200"/>
      <c r="WMI45" s="200"/>
      <c r="WMJ45" s="201"/>
      <c r="WMK45" s="200">
        <v>38</v>
      </c>
      <c r="WML45" s="200"/>
      <c r="WMM45" s="200"/>
      <c r="WMN45" s="201"/>
      <c r="WMO45" s="200">
        <v>38</v>
      </c>
      <c r="WMP45" s="200"/>
      <c r="WMQ45" s="200"/>
      <c r="WMR45" s="201"/>
      <c r="WMS45" s="200">
        <v>38</v>
      </c>
      <c r="WMT45" s="200"/>
      <c r="WMU45" s="200"/>
      <c r="WMV45" s="201"/>
      <c r="WMW45" s="200">
        <v>38</v>
      </c>
      <c r="WMX45" s="200"/>
      <c r="WMY45" s="200"/>
      <c r="WMZ45" s="201"/>
      <c r="WNA45" s="200">
        <v>38</v>
      </c>
      <c r="WNB45" s="200"/>
      <c r="WNC45" s="200"/>
      <c r="WND45" s="201"/>
      <c r="WNE45" s="200">
        <v>38</v>
      </c>
      <c r="WNF45" s="200"/>
      <c r="WNG45" s="200"/>
      <c r="WNH45" s="201"/>
      <c r="WNI45" s="200">
        <v>38</v>
      </c>
      <c r="WNJ45" s="200"/>
      <c r="WNK45" s="200"/>
      <c r="WNL45" s="201"/>
      <c r="WNM45" s="200">
        <v>38</v>
      </c>
      <c r="WNN45" s="200"/>
      <c r="WNO45" s="200"/>
      <c r="WNP45" s="201"/>
      <c r="WNQ45" s="200">
        <v>38</v>
      </c>
      <c r="WNR45" s="200"/>
      <c r="WNS45" s="200"/>
      <c r="WNT45" s="201"/>
      <c r="WNU45" s="200">
        <v>38</v>
      </c>
      <c r="WNV45" s="200"/>
      <c r="WNW45" s="200"/>
      <c r="WNX45" s="201"/>
      <c r="WNY45" s="200">
        <v>38</v>
      </c>
      <c r="WNZ45" s="200"/>
      <c r="WOA45" s="200"/>
      <c r="WOB45" s="201"/>
      <c r="WOC45" s="200">
        <v>38</v>
      </c>
      <c r="WOD45" s="200"/>
      <c r="WOE45" s="200"/>
      <c r="WOF45" s="201"/>
      <c r="WOG45" s="200">
        <v>38</v>
      </c>
      <c r="WOH45" s="200"/>
      <c r="WOI45" s="200"/>
      <c r="WOJ45" s="201"/>
      <c r="WOK45" s="200">
        <v>38</v>
      </c>
      <c r="WOL45" s="200"/>
      <c r="WOM45" s="200"/>
      <c r="WON45" s="201"/>
      <c r="WOO45" s="200">
        <v>38</v>
      </c>
      <c r="WOP45" s="200"/>
      <c r="WOQ45" s="200"/>
      <c r="WOR45" s="201"/>
      <c r="WOS45" s="200">
        <v>38</v>
      </c>
      <c r="WOT45" s="200"/>
      <c r="WOU45" s="200"/>
      <c r="WOV45" s="201"/>
      <c r="WOW45" s="200">
        <v>38</v>
      </c>
      <c r="WOX45" s="200"/>
      <c r="WOY45" s="200"/>
      <c r="WOZ45" s="201"/>
      <c r="WPA45" s="200">
        <v>38</v>
      </c>
      <c r="WPB45" s="200"/>
      <c r="WPC45" s="200"/>
      <c r="WPD45" s="201"/>
      <c r="WPE45" s="200">
        <v>38</v>
      </c>
      <c r="WPF45" s="200"/>
      <c r="WPG45" s="200"/>
      <c r="WPH45" s="201"/>
      <c r="WPI45" s="200">
        <v>38</v>
      </c>
      <c r="WPJ45" s="200"/>
      <c r="WPK45" s="200"/>
      <c r="WPL45" s="201"/>
      <c r="WPM45" s="200">
        <v>38</v>
      </c>
      <c r="WPN45" s="200"/>
      <c r="WPO45" s="200"/>
      <c r="WPP45" s="201"/>
      <c r="WPQ45" s="200">
        <v>38</v>
      </c>
      <c r="WPR45" s="200"/>
      <c r="WPS45" s="200"/>
      <c r="WPT45" s="201"/>
      <c r="WPU45" s="200">
        <v>38</v>
      </c>
      <c r="WPV45" s="200"/>
      <c r="WPW45" s="200"/>
      <c r="WPX45" s="201"/>
      <c r="WPY45" s="200">
        <v>38</v>
      </c>
      <c r="WPZ45" s="200"/>
      <c r="WQA45" s="200"/>
      <c r="WQB45" s="201"/>
      <c r="WQC45" s="200">
        <v>38</v>
      </c>
      <c r="WQD45" s="200"/>
      <c r="WQE45" s="200"/>
      <c r="WQF45" s="201"/>
      <c r="WQG45" s="200">
        <v>38</v>
      </c>
      <c r="WQH45" s="200"/>
      <c r="WQI45" s="200"/>
      <c r="WQJ45" s="201"/>
      <c r="WQK45" s="200">
        <v>38</v>
      </c>
      <c r="WQL45" s="200"/>
      <c r="WQM45" s="200"/>
      <c r="WQN45" s="201"/>
      <c r="WQO45" s="200">
        <v>38</v>
      </c>
      <c r="WQP45" s="200"/>
      <c r="WQQ45" s="200"/>
      <c r="WQR45" s="201"/>
      <c r="WQS45" s="200">
        <v>38</v>
      </c>
      <c r="WQT45" s="200"/>
      <c r="WQU45" s="200"/>
      <c r="WQV45" s="201"/>
      <c r="WQW45" s="200">
        <v>38</v>
      </c>
      <c r="WQX45" s="200"/>
      <c r="WQY45" s="200"/>
      <c r="WQZ45" s="201"/>
      <c r="WRA45" s="200">
        <v>38</v>
      </c>
      <c r="WRB45" s="200"/>
      <c r="WRC45" s="200"/>
      <c r="WRD45" s="201"/>
      <c r="WRE45" s="200">
        <v>38</v>
      </c>
      <c r="WRF45" s="200"/>
      <c r="WRG45" s="200"/>
      <c r="WRH45" s="201"/>
      <c r="WRI45" s="200">
        <v>38</v>
      </c>
      <c r="WRJ45" s="200"/>
      <c r="WRK45" s="200"/>
      <c r="WRL45" s="201"/>
      <c r="WRM45" s="200">
        <v>38</v>
      </c>
      <c r="WRN45" s="200"/>
      <c r="WRO45" s="200"/>
      <c r="WRP45" s="201"/>
      <c r="WRQ45" s="200">
        <v>38</v>
      </c>
      <c r="WRR45" s="200"/>
      <c r="WRS45" s="200"/>
      <c r="WRT45" s="201"/>
      <c r="WRU45" s="200">
        <v>38</v>
      </c>
      <c r="WRV45" s="200"/>
      <c r="WRW45" s="200"/>
      <c r="WRX45" s="201"/>
      <c r="WRY45" s="200">
        <v>38</v>
      </c>
      <c r="WRZ45" s="200"/>
      <c r="WSA45" s="200"/>
      <c r="WSB45" s="201"/>
      <c r="WSC45" s="200">
        <v>38</v>
      </c>
      <c r="WSD45" s="200"/>
      <c r="WSE45" s="200"/>
      <c r="WSF45" s="201"/>
      <c r="WSG45" s="200">
        <v>38</v>
      </c>
      <c r="WSH45" s="200"/>
      <c r="WSI45" s="200"/>
      <c r="WSJ45" s="201"/>
      <c r="WSK45" s="200">
        <v>38</v>
      </c>
      <c r="WSL45" s="200"/>
      <c r="WSM45" s="200"/>
      <c r="WSN45" s="201"/>
      <c r="WSO45" s="200">
        <v>38</v>
      </c>
      <c r="WSP45" s="200"/>
      <c r="WSQ45" s="200"/>
      <c r="WSR45" s="201"/>
      <c r="WSS45" s="200">
        <v>38</v>
      </c>
      <c r="WST45" s="200"/>
      <c r="WSU45" s="200"/>
      <c r="WSV45" s="201"/>
      <c r="WSW45" s="200">
        <v>38</v>
      </c>
      <c r="WSX45" s="200"/>
      <c r="WSY45" s="200"/>
      <c r="WSZ45" s="201"/>
      <c r="WTA45" s="200">
        <v>38</v>
      </c>
      <c r="WTB45" s="200"/>
      <c r="WTC45" s="200"/>
      <c r="WTD45" s="201"/>
      <c r="WTE45" s="200">
        <v>38</v>
      </c>
      <c r="WTF45" s="200"/>
      <c r="WTG45" s="200"/>
      <c r="WTH45" s="201"/>
      <c r="WTI45" s="200">
        <v>38</v>
      </c>
      <c r="WTJ45" s="200"/>
      <c r="WTK45" s="200"/>
      <c r="WTL45" s="201"/>
      <c r="WTM45" s="200">
        <v>38</v>
      </c>
      <c r="WTN45" s="200"/>
      <c r="WTO45" s="200"/>
      <c r="WTP45" s="201"/>
      <c r="WTQ45" s="200">
        <v>38</v>
      </c>
      <c r="WTR45" s="200"/>
      <c r="WTS45" s="200"/>
      <c r="WTT45" s="201"/>
      <c r="WTU45" s="200">
        <v>38</v>
      </c>
      <c r="WTV45" s="200"/>
      <c r="WTW45" s="200"/>
      <c r="WTX45" s="201"/>
      <c r="WTY45" s="200">
        <v>38</v>
      </c>
      <c r="WTZ45" s="200"/>
      <c r="WUA45" s="200"/>
      <c r="WUB45" s="201"/>
      <c r="WUC45" s="200">
        <v>38</v>
      </c>
      <c r="WUD45" s="200"/>
      <c r="WUE45" s="200"/>
      <c r="WUF45" s="201"/>
      <c r="WUG45" s="200">
        <v>38</v>
      </c>
      <c r="WUH45" s="200"/>
      <c r="WUI45" s="200"/>
      <c r="WUJ45" s="201"/>
      <c r="WUK45" s="200">
        <v>38</v>
      </c>
      <c r="WUL45" s="200"/>
      <c r="WUM45" s="200"/>
      <c r="WUN45" s="201"/>
      <c r="WUO45" s="200">
        <v>38</v>
      </c>
      <c r="WUP45" s="200"/>
      <c r="WUQ45" s="200"/>
      <c r="WUR45" s="201"/>
      <c r="WUS45" s="200">
        <v>38</v>
      </c>
      <c r="WUT45" s="200"/>
      <c r="WUU45" s="200"/>
      <c r="WUV45" s="201"/>
      <c r="WUW45" s="200">
        <v>38</v>
      </c>
      <c r="WUX45" s="200"/>
      <c r="WUY45" s="200"/>
      <c r="WUZ45" s="201"/>
      <c r="WVA45" s="200">
        <v>38</v>
      </c>
      <c r="WVB45" s="200"/>
      <c r="WVC45" s="200"/>
      <c r="WVD45" s="201"/>
      <c r="WVE45" s="200">
        <v>38</v>
      </c>
      <c r="WVF45" s="200"/>
      <c r="WVG45" s="200"/>
      <c r="WVH45" s="201"/>
      <c r="WVI45" s="200">
        <v>38</v>
      </c>
      <c r="WVJ45" s="200"/>
      <c r="WVK45" s="200"/>
      <c r="WVL45" s="201"/>
      <c r="WVM45" s="200">
        <v>38</v>
      </c>
      <c r="WVN45" s="200"/>
      <c r="WVO45" s="200"/>
      <c r="WVP45" s="201"/>
      <c r="WVQ45" s="200">
        <v>38</v>
      </c>
      <c r="WVR45" s="200"/>
      <c r="WVS45" s="200"/>
      <c r="WVT45" s="201"/>
      <c r="WVU45" s="200">
        <v>38</v>
      </c>
      <c r="WVV45" s="200"/>
      <c r="WVW45" s="200"/>
      <c r="WVX45" s="201"/>
      <c r="WVY45" s="200">
        <v>38</v>
      </c>
      <c r="WVZ45" s="200"/>
      <c r="WWA45" s="200"/>
      <c r="WWB45" s="201"/>
      <c r="WWC45" s="200">
        <v>38</v>
      </c>
      <c r="WWD45" s="200"/>
      <c r="WWE45" s="200"/>
      <c r="WWF45" s="201"/>
      <c r="WWG45" s="200">
        <v>38</v>
      </c>
      <c r="WWH45" s="200"/>
      <c r="WWI45" s="200"/>
      <c r="WWJ45" s="201"/>
      <c r="WWK45" s="200">
        <v>38</v>
      </c>
      <c r="WWL45" s="200"/>
      <c r="WWM45" s="200"/>
      <c r="WWN45" s="201"/>
      <c r="WWO45" s="200">
        <v>38</v>
      </c>
      <c r="WWP45" s="200"/>
      <c r="WWQ45" s="200"/>
      <c r="WWR45" s="201"/>
      <c r="WWS45" s="200">
        <v>38</v>
      </c>
      <c r="WWT45" s="200"/>
      <c r="WWU45" s="200"/>
      <c r="WWV45" s="201"/>
      <c r="WWW45" s="200">
        <v>38</v>
      </c>
      <c r="WWX45" s="200"/>
      <c r="WWY45" s="200"/>
      <c r="WWZ45" s="201"/>
      <c r="WXA45" s="200">
        <v>38</v>
      </c>
      <c r="WXB45" s="200"/>
      <c r="WXC45" s="200"/>
      <c r="WXD45" s="201"/>
      <c r="WXE45" s="200">
        <v>38</v>
      </c>
      <c r="WXF45" s="200"/>
      <c r="WXG45" s="200"/>
      <c r="WXH45" s="201"/>
      <c r="WXI45" s="200">
        <v>38</v>
      </c>
      <c r="WXJ45" s="200"/>
      <c r="WXK45" s="200"/>
      <c r="WXL45" s="201"/>
      <c r="WXM45" s="200">
        <v>38</v>
      </c>
      <c r="WXN45" s="200"/>
      <c r="WXO45" s="200"/>
      <c r="WXP45" s="201"/>
      <c r="WXQ45" s="200">
        <v>38</v>
      </c>
      <c r="WXR45" s="200"/>
      <c r="WXS45" s="200"/>
      <c r="WXT45" s="201"/>
      <c r="WXU45" s="200">
        <v>38</v>
      </c>
      <c r="WXV45" s="200"/>
      <c r="WXW45" s="200"/>
      <c r="WXX45" s="201"/>
      <c r="WXY45" s="200">
        <v>38</v>
      </c>
      <c r="WXZ45" s="200"/>
      <c r="WYA45" s="200"/>
      <c r="WYB45" s="201"/>
      <c r="WYC45" s="200">
        <v>38</v>
      </c>
      <c r="WYD45" s="200"/>
      <c r="WYE45" s="200"/>
      <c r="WYF45" s="201"/>
      <c r="WYG45" s="200">
        <v>38</v>
      </c>
      <c r="WYH45" s="200"/>
      <c r="WYI45" s="200"/>
      <c r="WYJ45" s="201"/>
      <c r="WYK45" s="200">
        <v>38</v>
      </c>
      <c r="WYL45" s="200"/>
      <c r="WYM45" s="200"/>
      <c r="WYN45" s="201"/>
      <c r="WYO45" s="200">
        <v>38</v>
      </c>
      <c r="WYP45" s="200"/>
      <c r="WYQ45" s="200"/>
      <c r="WYR45" s="201"/>
      <c r="WYS45" s="200">
        <v>38</v>
      </c>
      <c r="WYT45" s="200"/>
      <c r="WYU45" s="200"/>
      <c r="WYV45" s="201"/>
      <c r="WYW45" s="200">
        <v>38</v>
      </c>
      <c r="WYX45" s="200"/>
      <c r="WYY45" s="200"/>
      <c r="WYZ45" s="201"/>
      <c r="WZA45" s="200">
        <v>38</v>
      </c>
      <c r="WZB45" s="200"/>
      <c r="WZC45" s="200"/>
      <c r="WZD45" s="201"/>
      <c r="WZE45" s="200">
        <v>38</v>
      </c>
      <c r="WZF45" s="200"/>
      <c r="WZG45" s="200"/>
      <c r="WZH45" s="201"/>
      <c r="WZI45" s="200">
        <v>38</v>
      </c>
      <c r="WZJ45" s="200"/>
      <c r="WZK45" s="200"/>
      <c r="WZL45" s="201"/>
      <c r="WZM45" s="200">
        <v>38</v>
      </c>
      <c r="WZN45" s="200"/>
      <c r="WZO45" s="200"/>
      <c r="WZP45" s="201"/>
      <c r="WZQ45" s="200">
        <v>38</v>
      </c>
      <c r="WZR45" s="200"/>
      <c r="WZS45" s="200"/>
      <c r="WZT45" s="201"/>
      <c r="WZU45" s="200">
        <v>38</v>
      </c>
      <c r="WZV45" s="200"/>
      <c r="WZW45" s="200"/>
      <c r="WZX45" s="201"/>
      <c r="WZY45" s="200">
        <v>38</v>
      </c>
      <c r="WZZ45" s="200"/>
      <c r="XAA45" s="200"/>
      <c r="XAB45" s="201"/>
      <c r="XAC45" s="200">
        <v>38</v>
      </c>
      <c r="XAD45" s="200"/>
      <c r="XAE45" s="200"/>
      <c r="XAF45" s="201"/>
      <c r="XAG45" s="200">
        <v>38</v>
      </c>
      <c r="XAH45" s="200"/>
      <c r="XAI45" s="200"/>
      <c r="XAJ45" s="201"/>
      <c r="XAK45" s="200">
        <v>38</v>
      </c>
      <c r="XAL45" s="200"/>
      <c r="XAM45" s="200"/>
      <c r="XAN45" s="201"/>
      <c r="XAO45" s="200">
        <v>38</v>
      </c>
      <c r="XAP45" s="200"/>
      <c r="XAQ45" s="200"/>
      <c r="XAR45" s="201"/>
      <c r="XAS45" s="200">
        <v>38</v>
      </c>
      <c r="XAT45" s="200"/>
      <c r="XAU45" s="200"/>
      <c r="XAV45" s="201"/>
      <c r="XAW45" s="200">
        <v>38</v>
      </c>
      <c r="XAX45" s="200"/>
      <c r="XAY45" s="200"/>
      <c r="XAZ45" s="201"/>
      <c r="XBA45" s="200">
        <v>38</v>
      </c>
      <c r="XBB45" s="200"/>
      <c r="XBC45" s="200"/>
      <c r="XBD45" s="201"/>
      <c r="XBE45" s="200">
        <v>38</v>
      </c>
      <c r="XBF45" s="200"/>
      <c r="XBG45" s="200"/>
      <c r="XBH45" s="201"/>
      <c r="XBI45" s="200">
        <v>38</v>
      </c>
      <c r="XBJ45" s="200"/>
      <c r="XBK45" s="200"/>
      <c r="XBL45" s="201"/>
      <c r="XBM45" s="200">
        <v>38</v>
      </c>
      <c r="XBN45" s="200"/>
      <c r="XBO45" s="200"/>
      <c r="XBP45" s="201"/>
      <c r="XBQ45" s="200">
        <v>38</v>
      </c>
      <c r="XBR45" s="200"/>
      <c r="XBS45" s="200"/>
      <c r="XBT45" s="201"/>
      <c r="XBU45" s="200">
        <v>38</v>
      </c>
      <c r="XBV45" s="200"/>
      <c r="XBW45" s="200"/>
      <c r="XBX45" s="201"/>
      <c r="XBY45" s="200">
        <v>38</v>
      </c>
      <c r="XBZ45" s="200"/>
      <c r="XCA45" s="200"/>
      <c r="XCB45" s="201"/>
      <c r="XCC45" s="200">
        <v>38</v>
      </c>
      <c r="XCD45" s="200"/>
      <c r="XCE45" s="200"/>
      <c r="XCF45" s="201"/>
      <c r="XCG45" s="200">
        <v>38</v>
      </c>
      <c r="XCH45" s="200"/>
      <c r="XCI45" s="200"/>
      <c r="XCJ45" s="201"/>
      <c r="XCK45" s="200">
        <v>38</v>
      </c>
      <c r="XCL45" s="200"/>
      <c r="XCM45" s="200"/>
      <c r="XCN45" s="201"/>
      <c r="XCO45" s="200">
        <v>38</v>
      </c>
      <c r="XCP45" s="200"/>
      <c r="XCQ45" s="200"/>
      <c r="XCR45" s="201"/>
      <c r="XCS45" s="200">
        <v>38</v>
      </c>
      <c r="XCT45" s="200"/>
      <c r="XCU45" s="200"/>
      <c r="XCV45" s="201"/>
      <c r="XCW45" s="200">
        <v>38</v>
      </c>
      <c r="XCX45" s="200"/>
      <c r="XCY45" s="200"/>
      <c r="XCZ45" s="201"/>
      <c r="XDA45" s="200">
        <v>38</v>
      </c>
      <c r="XDB45" s="200"/>
      <c r="XDC45" s="200"/>
      <c r="XDD45" s="201"/>
      <c r="XDE45" s="200">
        <v>38</v>
      </c>
      <c r="XDF45" s="200"/>
      <c r="XDG45" s="200"/>
      <c r="XDH45" s="201"/>
      <c r="XDI45" s="200">
        <v>38</v>
      </c>
      <c r="XDJ45" s="200"/>
      <c r="XDK45" s="200"/>
      <c r="XDL45" s="201"/>
      <c r="XDM45" s="200">
        <v>38</v>
      </c>
      <c r="XDN45" s="200"/>
      <c r="XDO45" s="200"/>
      <c r="XDP45" s="201"/>
      <c r="XDQ45" s="200">
        <v>38</v>
      </c>
      <c r="XDR45" s="200"/>
      <c r="XDS45" s="200"/>
      <c r="XDT45" s="201"/>
      <c r="XDU45" s="200">
        <v>38</v>
      </c>
      <c r="XDV45" s="200"/>
      <c r="XDW45" s="200"/>
      <c r="XDX45" s="201"/>
      <c r="XDY45" s="200">
        <v>38</v>
      </c>
      <c r="XDZ45" s="200"/>
      <c r="XEA45" s="200"/>
      <c r="XEB45" s="201"/>
      <c r="XEC45" s="200">
        <v>38</v>
      </c>
      <c r="XED45" s="200"/>
      <c r="XEE45" s="200"/>
      <c r="XEF45" s="201"/>
      <c r="XEG45" s="200">
        <v>38</v>
      </c>
      <c r="XEH45" s="200"/>
      <c r="XEI45" s="200"/>
      <c r="XEJ45" s="201"/>
      <c r="XEK45" s="200">
        <v>38</v>
      </c>
      <c r="XEL45" s="200"/>
      <c r="XEM45" s="200"/>
      <c r="XEN45" s="201"/>
      <c r="XEO45" s="200">
        <v>38</v>
      </c>
      <c r="XEP45" s="200"/>
      <c r="XEQ45" s="200"/>
      <c r="XER45" s="201"/>
      <c r="XES45" s="200">
        <v>38</v>
      </c>
      <c r="XET45" s="200"/>
      <c r="XEU45" s="200"/>
      <c r="XEV45" s="201"/>
      <c r="XEW45" s="200">
        <v>38</v>
      </c>
      <c r="XEX45" s="200"/>
      <c r="XEY45" s="200"/>
      <c r="XEZ45" s="201"/>
      <c r="XFA45" s="200">
        <v>38</v>
      </c>
      <c r="XFB45" s="200"/>
      <c r="XFC45" s="200"/>
      <c r="XFD45" s="201"/>
    </row>
    <row r="46" spans="1:16384" ht="16.5" customHeight="1" x14ac:dyDescent="0.25">
      <c r="A46" s="448"/>
      <c r="B46" s="448" t="s">
        <v>13</v>
      </c>
      <c r="C46" s="445"/>
      <c r="D46" s="445"/>
      <c r="E46" s="445"/>
      <c r="F46" s="445"/>
      <c r="G46" s="446"/>
      <c r="H46" s="447" t="s">
        <v>782</v>
      </c>
      <c r="I46" s="447" t="s">
        <v>772</v>
      </c>
      <c r="J46" s="447" t="s">
        <v>773</v>
      </c>
      <c r="K46" s="447" t="s">
        <v>11</v>
      </c>
      <c r="L46" s="445" t="s">
        <v>874</v>
      </c>
      <c r="M46" s="445"/>
      <c r="N46" s="445"/>
      <c r="O46" s="448"/>
      <c r="Q46" s="450"/>
      <c r="R46" s="450"/>
      <c r="S46" s="450"/>
      <c r="T46" s="450"/>
      <c r="U46" s="450"/>
      <c r="V46" s="449"/>
      <c r="W46" s="449"/>
      <c r="X46" s="449"/>
      <c r="Y46" s="449"/>
      <c r="Z46" s="449"/>
      <c r="AA46" s="449"/>
      <c r="AB46" s="449"/>
      <c r="AC46" s="449"/>
      <c r="AD46" s="449"/>
      <c r="AE46" s="449"/>
      <c r="AF46" s="449"/>
      <c r="AG46" s="449"/>
      <c r="AH46" s="449"/>
    </row>
    <row r="47" spans="1:16384" x14ac:dyDescent="0.25">
      <c r="A47" s="448"/>
      <c r="B47" s="448"/>
      <c r="C47" s="445"/>
      <c r="D47" s="445"/>
      <c r="E47" s="445"/>
      <c r="F47" s="445"/>
      <c r="G47" s="446"/>
      <c r="H47" s="447"/>
      <c r="I47" s="447"/>
      <c r="J47" s="447"/>
      <c r="K47" s="447"/>
      <c r="L47" s="445"/>
      <c r="M47" s="445"/>
      <c r="N47" s="445"/>
      <c r="O47" s="448"/>
      <c r="Q47" s="450"/>
      <c r="R47" s="450"/>
      <c r="S47" s="450"/>
      <c r="T47" s="450"/>
      <c r="U47" s="450"/>
      <c r="V47" s="449"/>
      <c r="W47" s="449"/>
      <c r="X47" s="449"/>
      <c r="Y47" s="449"/>
      <c r="Z47" s="449"/>
      <c r="AA47" s="449"/>
      <c r="AB47" s="449"/>
      <c r="AC47" s="449"/>
      <c r="AD47" s="449"/>
      <c r="AE47" s="449"/>
      <c r="AF47" s="449"/>
      <c r="AG47" s="449"/>
      <c r="AH47" s="449"/>
    </row>
    <row r="48" spans="1:16384" x14ac:dyDescent="0.25">
      <c r="A48" s="448"/>
      <c r="B48" s="448"/>
      <c r="C48" s="445"/>
      <c r="D48" s="445"/>
      <c r="E48" s="445"/>
      <c r="F48" s="445"/>
      <c r="G48" s="446"/>
      <c r="H48" s="447"/>
      <c r="I48" s="447"/>
      <c r="J48" s="447"/>
      <c r="K48" s="447"/>
      <c r="L48" s="445"/>
      <c r="M48" s="445"/>
      <c r="N48" s="445"/>
      <c r="O48" s="448"/>
      <c r="Q48" s="450"/>
      <c r="R48" s="450"/>
      <c r="S48" s="450"/>
      <c r="T48" s="450"/>
      <c r="U48" s="450"/>
      <c r="V48" s="449"/>
      <c r="W48" s="449"/>
      <c r="X48" s="449"/>
      <c r="Y48" s="449"/>
      <c r="Z48" s="449"/>
      <c r="AA48" s="449"/>
      <c r="AB48" s="449"/>
      <c r="AC48" s="449"/>
      <c r="AD48" s="449"/>
      <c r="AE48" s="449"/>
      <c r="AF48" s="449"/>
      <c r="AG48" s="449"/>
      <c r="AH48" s="449"/>
    </row>
    <row r="49" spans="1:34" ht="25.5" customHeight="1" x14ac:dyDescent="0.25">
      <c r="A49" s="448"/>
      <c r="B49" s="448"/>
      <c r="C49" s="445"/>
      <c r="D49" s="445"/>
      <c r="E49" s="445"/>
      <c r="F49" s="445"/>
      <c r="G49" s="446"/>
      <c r="H49" s="447"/>
      <c r="I49" s="447"/>
      <c r="J49" s="447"/>
      <c r="K49" s="447"/>
      <c r="L49" s="445"/>
      <c r="M49" s="445"/>
      <c r="N49" s="445"/>
      <c r="O49" s="448"/>
      <c r="Q49" s="450"/>
      <c r="R49" s="450"/>
      <c r="S49" s="450"/>
      <c r="T49" s="450"/>
      <c r="U49" s="450"/>
      <c r="V49" s="449"/>
      <c r="W49" s="449"/>
      <c r="X49" s="449"/>
      <c r="Y49" s="449"/>
      <c r="Z49" s="449"/>
      <c r="AA49" s="449"/>
      <c r="AB49" s="449"/>
      <c r="AC49" s="449"/>
      <c r="AD49" s="449"/>
      <c r="AE49" s="449"/>
      <c r="AF49" s="449"/>
      <c r="AG49" s="449"/>
      <c r="AH49" s="449"/>
    </row>
    <row r="50" spans="1:34" ht="26.25" customHeight="1" x14ac:dyDescent="0.25">
      <c r="A50" s="448"/>
      <c r="B50" s="448"/>
      <c r="C50" s="445"/>
      <c r="D50" s="445"/>
      <c r="E50" s="445"/>
      <c r="F50" s="445"/>
      <c r="G50" s="446"/>
      <c r="H50" s="447"/>
      <c r="I50" s="447"/>
      <c r="J50" s="447"/>
      <c r="K50" s="447"/>
      <c r="L50" s="445"/>
      <c r="M50" s="445"/>
      <c r="N50" s="445"/>
      <c r="O50" s="448"/>
      <c r="Q50" s="450"/>
      <c r="R50" s="450"/>
      <c r="S50" s="450"/>
      <c r="T50" s="450"/>
      <c r="U50" s="450"/>
      <c r="V50" s="449"/>
      <c r="W50" s="449"/>
      <c r="X50" s="449"/>
      <c r="Y50" s="449"/>
      <c r="Z50" s="449"/>
      <c r="AA50" s="449"/>
      <c r="AB50" s="449"/>
      <c r="AC50" s="449"/>
      <c r="AD50" s="449"/>
      <c r="AE50" s="449"/>
      <c r="AF50" s="449"/>
      <c r="AG50" s="449"/>
      <c r="AH50" s="449"/>
    </row>
    <row r="51" spans="1:34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1:34" ht="15.75" x14ac:dyDescent="0.25">
      <c r="A52" s="11"/>
    </row>
  </sheetData>
  <mergeCells count="54">
    <mergeCell ref="AH46:AH50"/>
    <mergeCell ref="W46:W50"/>
    <mergeCell ref="X46:X50"/>
    <mergeCell ref="Y46:Y50"/>
    <mergeCell ref="Z46:Z50"/>
    <mergeCell ref="AA46:AA50"/>
    <mergeCell ref="AB46:AB50"/>
    <mergeCell ref="AC46:AC50"/>
    <mergeCell ref="AD46:AD50"/>
    <mergeCell ref="AE46:AE50"/>
    <mergeCell ref="AF46:AF50"/>
    <mergeCell ref="AG46:AG50"/>
    <mergeCell ref="L5:N7"/>
    <mergeCell ref="V46:V50"/>
    <mergeCell ref="J46:J50"/>
    <mergeCell ref="K46:K50"/>
    <mergeCell ref="L46:L50"/>
    <mergeCell ref="M46:M50"/>
    <mergeCell ref="N46:N50"/>
    <mergeCell ref="O46:O50"/>
    <mergeCell ref="Q46:Q50"/>
    <mergeCell ref="R46:R50"/>
    <mergeCell ref="S46:S50"/>
    <mergeCell ref="T46:T50"/>
    <mergeCell ref="U46:U50"/>
    <mergeCell ref="F46:F50"/>
    <mergeCell ref="G46:G50"/>
    <mergeCell ref="H46:H50"/>
    <mergeCell ref="I46:I50"/>
    <mergeCell ref="A5:A7"/>
    <mergeCell ref="B5:B7"/>
    <mergeCell ref="C5:G7"/>
    <mergeCell ref="H5:K7"/>
    <mergeCell ref="A46:A50"/>
    <mergeCell ref="B46:B50"/>
    <mergeCell ref="C46:C50"/>
    <mergeCell ref="D46:D50"/>
    <mergeCell ref="E46:E50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8:B45">
    <cfRule type="cellIs" dxfId="403" priority="2" operator="equal">
      <formula>0</formula>
    </cfRule>
  </conditionalFormatting>
  <conditionalFormatting sqref="C3:G3 N3:O3">
    <cfRule type="cellIs" dxfId="402" priority="3" operator="equal">
      <formula>0</formula>
    </cfRule>
  </conditionalFormatting>
  <conditionalFormatting sqref="Z8:Z44">
    <cfRule type="containsErrors" dxfId="401" priority="5">
      <formula>ISERROR(Z8)</formula>
    </cfRule>
  </conditionalFormatting>
  <conditionalFormatting sqref="AC8:AC44 AF8:AG45">
    <cfRule type="containsErrors" dxfId="400" priority="4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AD099D2-0768-4253-A819-D255FF28AB2D}">
            <xm:f>('Datos Generales'!$G$1=2)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P45 V45:AE45 AI45:XFD45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R143"/>
  <sheetViews>
    <sheetView topLeftCell="A16" zoomScale="95" zoomScaleNormal="95" workbookViewId="0">
      <selection activeCell="K29" sqref="K29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3" width="3" style="341" customWidth="1"/>
    <col min="4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405" t="s">
        <v>5</v>
      </c>
      <c r="B1" s="405"/>
      <c r="C1" s="405"/>
      <c r="D1" s="405"/>
      <c r="E1" s="405"/>
      <c r="F1" s="405"/>
      <c r="G1" s="405"/>
      <c r="H1" s="405"/>
      <c r="I1" s="405"/>
      <c r="J1" s="405"/>
      <c r="K1" s="405"/>
      <c r="L1" s="405"/>
      <c r="M1" s="405"/>
      <c r="N1" s="405"/>
      <c r="O1" s="405"/>
      <c r="P1" s="405"/>
      <c r="Q1" s="405"/>
      <c r="R1" s="405"/>
      <c r="S1" s="405"/>
      <c r="T1" s="405"/>
      <c r="V1" s="386" t="s">
        <v>5</v>
      </c>
      <c r="W1" s="386"/>
      <c r="X1" s="386"/>
      <c r="Y1" s="386"/>
      <c r="Z1" s="386"/>
      <c r="AA1" s="386"/>
      <c r="AB1" s="386"/>
      <c r="AC1" s="386"/>
      <c r="AD1" s="386"/>
      <c r="AE1" s="386"/>
      <c r="AF1" s="386"/>
      <c r="AG1" s="386"/>
      <c r="AH1" s="386"/>
      <c r="AI1" s="386"/>
      <c r="AJ1" s="386"/>
      <c r="AK1" s="386"/>
      <c r="AL1" s="386"/>
      <c r="AM1" s="386"/>
      <c r="AN1" s="386"/>
      <c r="AO1" s="386"/>
      <c r="AP1" s="386"/>
      <c r="AQ1" s="386"/>
      <c r="AR1" s="386"/>
    </row>
    <row r="2" spans="1:44" x14ac:dyDescent="0.25">
      <c r="A2" s="404" t="s">
        <v>0</v>
      </c>
      <c r="B2" s="404"/>
      <c r="C2" s="415" t="s">
        <v>205</v>
      </c>
      <c r="D2" s="415"/>
      <c r="E2" s="415"/>
      <c r="F2" s="415"/>
      <c r="G2" s="415"/>
      <c r="H2" s="404" t="s">
        <v>1</v>
      </c>
      <c r="I2" s="404"/>
      <c r="J2" s="404"/>
      <c r="K2" s="404"/>
      <c r="L2" s="404"/>
      <c r="M2" s="404"/>
      <c r="N2" s="404"/>
      <c r="O2" s="404"/>
      <c r="P2" s="404"/>
      <c r="Q2" s="407" t="s">
        <v>91</v>
      </c>
      <c r="R2" s="407"/>
      <c r="S2" s="407"/>
      <c r="T2" s="408"/>
      <c r="V2" s="390" t="s">
        <v>3</v>
      </c>
      <c r="W2" s="390" t="s">
        <v>4</v>
      </c>
      <c r="X2" s="390"/>
      <c r="Y2" s="390"/>
      <c r="Z2" s="390"/>
      <c r="AA2" s="390"/>
      <c r="AB2" s="390"/>
      <c r="AC2" s="390"/>
      <c r="AD2" s="390"/>
      <c r="AE2" s="390"/>
      <c r="AF2" s="390"/>
      <c r="AG2" s="390"/>
      <c r="AH2" s="390"/>
      <c r="AI2" s="390"/>
      <c r="AJ2" s="390"/>
      <c r="AK2" s="390"/>
      <c r="AL2" s="390"/>
      <c r="AM2" s="390"/>
      <c r="AN2" s="390"/>
      <c r="AO2" s="390"/>
      <c r="AP2" s="400" t="s">
        <v>6</v>
      </c>
      <c r="AQ2" s="400" t="s">
        <v>7</v>
      </c>
      <c r="AR2" s="390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90"/>
      <c r="W3" s="390"/>
      <c r="X3" s="390"/>
      <c r="Y3" s="390"/>
      <c r="Z3" s="390"/>
      <c r="AA3" s="390"/>
      <c r="AB3" s="390"/>
      <c r="AC3" s="390"/>
      <c r="AD3" s="390"/>
      <c r="AE3" s="390"/>
      <c r="AF3" s="390"/>
      <c r="AG3" s="390"/>
      <c r="AH3" s="390"/>
      <c r="AI3" s="390"/>
      <c r="AJ3" s="390"/>
      <c r="AK3" s="390"/>
      <c r="AL3" s="390"/>
      <c r="AM3" s="390"/>
      <c r="AN3" s="390"/>
      <c r="AO3" s="390"/>
      <c r="AP3" s="400"/>
      <c r="AQ3" s="400"/>
      <c r="AR3" s="390"/>
    </row>
    <row r="4" spans="1:44" ht="15" customHeight="1" x14ac:dyDescent="0.25">
      <c r="A4" s="3" t="s">
        <v>3</v>
      </c>
      <c r="B4" s="3"/>
      <c r="C4" s="404" t="s">
        <v>4</v>
      </c>
      <c r="D4" s="404"/>
      <c r="E4" s="404"/>
      <c r="F4" s="404"/>
      <c r="G4" s="404"/>
      <c r="H4" s="404"/>
      <c r="I4" s="404"/>
      <c r="J4" s="404"/>
      <c r="K4" s="404"/>
      <c r="L4" s="404"/>
      <c r="M4" s="404"/>
      <c r="N4" s="404"/>
      <c r="O4" s="404"/>
      <c r="P4" s="404"/>
      <c r="Q4" s="404"/>
      <c r="R4" s="404"/>
      <c r="S4" s="404"/>
      <c r="T4" s="3" t="s">
        <v>3</v>
      </c>
      <c r="V4" s="390"/>
      <c r="W4" s="390"/>
      <c r="X4" s="390"/>
      <c r="Y4" s="390"/>
      <c r="Z4" s="390"/>
      <c r="AA4" s="390"/>
      <c r="AB4" s="390"/>
      <c r="AC4" s="390"/>
      <c r="AD4" s="390"/>
      <c r="AE4" s="390"/>
      <c r="AF4" s="390"/>
      <c r="AG4" s="390"/>
      <c r="AH4" s="390"/>
      <c r="AI4" s="390"/>
      <c r="AJ4" s="390"/>
      <c r="AK4" s="390"/>
      <c r="AL4" s="390"/>
      <c r="AM4" s="390"/>
      <c r="AN4" s="390"/>
      <c r="AO4" s="390"/>
      <c r="AP4" s="400"/>
      <c r="AQ4" s="400"/>
      <c r="AR4" s="390"/>
    </row>
    <row r="5" spans="1:44" x14ac:dyDescent="0.25">
      <c r="A5" s="8">
        <v>1</v>
      </c>
      <c r="B5" s="30" t="str">
        <f>'Listado de Estudiantes'!Q4</f>
        <v>Abrego, Carolina</v>
      </c>
      <c r="C5" s="342" t="s">
        <v>685</v>
      </c>
      <c r="D5" s="5" t="s">
        <v>685</v>
      </c>
      <c r="E5" s="5" t="s">
        <v>685</v>
      </c>
      <c r="F5" s="5" t="s">
        <v>685</v>
      </c>
      <c r="G5" s="5" t="s">
        <v>685</v>
      </c>
      <c r="H5" s="5" t="s">
        <v>685</v>
      </c>
      <c r="I5" s="5" t="s">
        <v>685</v>
      </c>
      <c r="J5" s="5"/>
      <c r="K5" s="5"/>
      <c r="L5" s="5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30" t="str">
        <f>'Listado de Estudiantes'!Q5</f>
        <v>Abrego, Elizer</v>
      </c>
      <c r="C6" s="342" t="s">
        <v>685</v>
      </c>
      <c r="D6" s="5" t="s">
        <v>685</v>
      </c>
      <c r="E6" s="5" t="s">
        <v>685</v>
      </c>
      <c r="F6" s="5" t="s">
        <v>685</v>
      </c>
      <c r="G6" s="5" t="s">
        <v>685</v>
      </c>
      <c r="H6" s="5" t="s">
        <v>685</v>
      </c>
      <c r="I6" s="5" t="s">
        <v>685</v>
      </c>
      <c r="J6" s="5"/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0</v>
      </c>
      <c r="AR6" s="8">
        <v>2</v>
      </c>
    </row>
    <row r="7" spans="1:44" x14ac:dyDescent="0.25">
      <c r="A7" s="8">
        <v>3</v>
      </c>
      <c r="B7" s="30" t="str">
        <f>'Listado de Estudiantes'!Q6</f>
        <v>abrego, emilio</v>
      </c>
      <c r="C7" s="342" t="s">
        <v>684</v>
      </c>
      <c r="D7" s="5" t="s">
        <v>684</v>
      </c>
      <c r="E7" s="5" t="s">
        <v>685</v>
      </c>
      <c r="F7" s="5" t="s">
        <v>684</v>
      </c>
      <c r="G7" s="5" t="s">
        <v>685</v>
      </c>
      <c r="H7" s="5" t="s">
        <v>685</v>
      </c>
      <c r="I7" s="5" t="s">
        <v>684</v>
      </c>
      <c r="J7" s="5"/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8">
        <v>4</v>
      </c>
      <c r="B8" s="30" t="str">
        <f>'Listado de Estudiantes'!Q7</f>
        <v>Abrego, Katherin</v>
      </c>
      <c r="C8" s="342" t="s">
        <v>684</v>
      </c>
      <c r="D8" s="5" t="s">
        <v>684</v>
      </c>
      <c r="E8" s="5" t="s">
        <v>684</v>
      </c>
      <c r="F8" s="5" t="s">
        <v>685</v>
      </c>
      <c r="G8" s="5" t="s">
        <v>685</v>
      </c>
      <c r="H8" s="5" t="s">
        <v>685</v>
      </c>
      <c r="I8" s="5" t="s">
        <v>26</v>
      </c>
      <c r="J8" s="5"/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1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30" t="str">
        <f>'Listado de Estudiantes'!Q8</f>
        <v>Abrego, Leuteria</v>
      </c>
      <c r="C9" s="342" t="s">
        <v>684</v>
      </c>
      <c r="D9" s="5" t="s">
        <v>684</v>
      </c>
      <c r="E9" s="5" t="s">
        <v>684</v>
      </c>
      <c r="F9" s="5" t="s">
        <v>685</v>
      </c>
      <c r="G9" s="5" t="s">
        <v>685</v>
      </c>
      <c r="H9" s="5" t="s">
        <v>685</v>
      </c>
      <c r="I9" s="5" t="s">
        <v>684</v>
      </c>
      <c r="J9" s="5"/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8">
        <v>6</v>
      </c>
      <c r="B10" s="30" t="str">
        <f>'Listado de Estudiantes'!Q9</f>
        <v>Abrego, Wilfredo</v>
      </c>
      <c r="C10" s="342" t="s">
        <v>685</v>
      </c>
      <c r="D10" s="5" t="s">
        <v>685</v>
      </c>
      <c r="E10" s="5" t="s">
        <v>684</v>
      </c>
      <c r="F10" s="5" t="s">
        <v>685</v>
      </c>
      <c r="G10" s="5" t="s">
        <v>684</v>
      </c>
      <c r="H10" s="5" t="s">
        <v>26</v>
      </c>
      <c r="I10" s="5" t="s">
        <v>685</v>
      </c>
      <c r="J10" s="5"/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1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30" t="str">
        <f>'Listado de Estudiantes'!Q10</f>
        <v>abrego, yorlenis</v>
      </c>
      <c r="C11" s="342" t="s">
        <v>684</v>
      </c>
      <c r="D11" s="5" t="s">
        <v>684</v>
      </c>
      <c r="E11" s="5" t="s">
        <v>684</v>
      </c>
      <c r="F11" s="5" t="s">
        <v>685</v>
      </c>
      <c r="G11" s="5" t="s">
        <v>684</v>
      </c>
      <c r="H11" s="5" t="s">
        <v>684</v>
      </c>
      <c r="I11" s="5" t="s">
        <v>685</v>
      </c>
      <c r="J11" s="5"/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30" t="str">
        <f>'Listado de Estudiantes'!Q11</f>
        <v>Amador, Irma</v>
      </c>
      <c r="C12" s="342" t="s">
        <v>684</v>
      </c>
      <c r="D12" s="5" t="s">
        <v>684</v>
      </c>
      <c r="E12" s="5" t="s">
        <v>685</v>
      </c>
      <c r="F12" s="5" t="s">
        <v>685</v>
      </c>
      <c r="G12" s="5" t="s">
        <v>26</v>
      </c>
      <c r="H12" s="5" t="s">
        <v>685</v>
      </c>
      <c r="I12" s="5" t="s">
        <v>26</v>
      </c>
      <c r="J12" s="5"/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2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30" t="str">
        <f>'Listado de Estudiantes'!Q12</f>
        <v>Ayala, Keykel</v>
      </c>
      <c r="C13" s="342" t="s">
        <v>685</v>
      </c>
      <c r="D13" s="5" t="s">
        <v>685</v>
      </c>
      <c r="E13" s="5" t="s">
        <v>685</v>
      </c>
      <c r="F13" s="5" t="s">
        <v>685</v>
      </c>
      <c r="G13" s="5" t="s">
        <v>685</v>
      </c>
      <c r="H13" s="5" t="s">
        <v>685</v>
      </c>
      <c r="I13" s="5" t="s">
        <v>685</v>
      </c>
      <c r="J13" s="5"/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30" t="str">
        <f>'Listado de Estudiantes'!Q13</f>
        <v>Bailarin Luz</v>
      </c>
      <c r="C14" s="342" t="s">
        <v>684</v>
      </c>
      <c r="D14" s="5" t="s">
        <v>684</v>
      </c>
      <c r="E14" s="5" t="s">
        <v>685</v>
      </c>
      <c r="F14" s="5" t="s">
        <v>26</v>
      </c>
      <c r="G14" s="5" t="s">
        <v>26</v>
      </c>
      <c r="H14" s="5" t="s">
        <v>26</v>
      </c>
      <c r="I14" s="5" t="s">
        <v>684</v>
      </c>
      <c r="J14" s="5"/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3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30" t="str">
        <f>'Listado de Estudiantes'!Q14</f>
        <v>baker, celedonia</v>
      </c>
      <c r="C15" s="343" t="s">
        <v>684</v>
      </c>
      <c r="D15" s="5" t="s">
        <v>684</v>
      </c>
      <c r="E15" s="5" t="s">
        <v>685</v>
      </c>
      <c r="F15" s="5" t="s">
        <v>685</v>
      </c>
      <c r="G15" s="5" t="s">
        <v>684</v>
      </c>
      <c r="H15" s="5" t="s">
        <v>685</v>
      </c>
      <c r="I15" s="5" t="s">
        <v>26</v>
      </c>
      <c r="J15" s="5"/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1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30" t="str">
        <f>'Listado de Estudiantes'!Q15</f>
        <v>Bejerano, Angela</v>
      </c>
      <c r="C16" s="343" t="s">
        <v>684</v>
      </c>
      <c r="D16" s="5" t="s">
        <v>685</v>
      </c>
      <c r="E16" s="5" t="s">
        <v>684</v>
      </c>
      <c r="F16" s="5" t="s">
        <v>684</v>
      </c>
      <c r="G16" s="5" t="s">
        <v>685</v>
      </c>
      <c r="H16" s="5" t="s">
        <v>684</v>
      </c>
      <c r="I16" s="5" t="s">
        <v>684</v>
      </c>
      <c r="J16" s="5"/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30" t="str">
        <f>'Listado de Estudiantes'!Q16</f>
        <v>castillo, Maristela</v>
      </c>
      <c r="C17" s="343" t="s">
        <v>685</v>
      </c>
      <c r="D17" s="5" t="s">
        <v>685</v>
      </c>
      <c r="E17" s="5" t="s">
        <v>685</v>
      </c>
      <c r="F17" s="5" t="s">
        <v>685</v>
      </c>
      <c r="G17" s="5" t="s">
        <v>685</v>
      </c>
      <c r="H17" s="5" t="s">
        <v>685</v>
      </c>
      <c r="I17" s="5" t="s">
        <v>685</v>
      </c>
      <c r="J17" s="5"/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30" t="str">
        <f>'Listado de Estudiantes'!Q17</f>
        <v>Guerra, Genaro</v>
      </c>
      <c r="C18" s="343" t="s">
        <v>684</v>
      </c>
      <c r="D18" s="5" t="s">
        <v>684</v>
      </c>
      <c r="E18" s="5" t="s">
        <v>684</v>
      </c>
      <c r="F18" s="5" t="s">
        <v>684</v>
      </c>
      <c r="G18" s="5" t="s">
        <v>685</v>
      </c>
      <c r="H18" s="5" t="s">
        <v>684</v>
      </c>
      <c r="I18" s="5" t="s">
        <v>684</v>
      </c>
      <c r="J18" s="5"/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30" t="str">
        <f>'Listado de Estudiantes'!Q18</f>
        <v>Guerra, Mikaela</v>
      </c>
      <c r="C19" s="343" t="s">
        <v>684</v>
      </c>
      <c r="D19" s="5" t="s">
        <v>684</v>
      </c>
      <c r="E19" s="5" t="s">
        <v>684</v>
      </c>
      <c r="F19" s="5" t="s">
        <v>684</v>
      </c>
      <c r="G19" s="5" t="s">
        <v>684</v>
      </c>
      <c r="H19" s="5" t="s">
        <v>685</v>
      </c>
      <c r="I19" s="5" t="s">
        <v>684</v>
      </c>
      <c r="J19" s="5"/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8">
        <v>16</v>
      </c>
      <c r="B20" s="30" t="str">
        <f>'Listado de Estudiantes'!Q19</f>
        <v>Jimenez, Leydi</v>
      </c>
      <c r="C20" s="343" t="s">
        <v>684</v>
      </c>
      <c r="D20" s="5" t="s">
        <v>684</v>
      </c>
      <c r="E20" s="5" t="s">
        <v>685</v>
      </c>
      <c r="F20" s="5" t="s">
        <v>685</v>
      </c>
      <c r="G20" s="5" t="s">
        <v>685</v>
      </c>
      <c r="H20" s="5" t="s">
        <v>685</v>
      </c>
      <c r="I20" s="5" t="s">
        <v>684</v>
      </c>
      <c r="J20" s="5"/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30" t="str">
        <f>'Listado de Estudiantes'!Q20</f>
        <v>Lopez, Alfredo</v>
      </c>
      <c r="C21" s="343" t="s">
        <v>684</v>
      </c>
      <c r="D21" s="5" t="s">
        <v>684</v>
      </c>
      <c r="E21" s="5" t="s">
        <v>684</v>
      </c>
      <c r="F21" s="5" t="s">
        <v>684</v>
      </c>
      <c r="G21" s="5" t="s">
        <v>685</v>
      </c>
      <c r="H21" s="5" t="s">
        <v>685</v>
      </c>
      <c r="I21" s="5" t="s">
        <v>685</v>
      </c>
      <c r="J21" s="5"/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30" t="str">
        <f>'Listado de Estudiantes'!Q21</f>
        <v>Miranda, Benicio</v>
      </c>
      <c r="C22" s="343" t="s">
        <v>685</v>
      </c>
      <c r="D22" s="5" t="s">
        <v>685</v>
      </c>
      <c r="E22" s="5" t="s">
        <v>685</v>
      </c>
      <c r="F22" s="5" t="s">
        <v>684</v>
      </c>
      <c r="G22" s="5" t="s">
        <v>685</v>
      </c>
      <c r="H22" s="5" t="s">
        <v>685</v>
      </c>
      <c r="I22" s="5" t="s">
        <v>685</v>
      </c>
      <c r="J22" s="5"/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30" t="str">
        <f>'Listado de Estudiantes'!Q22</f>
        <v>Miranda, Dionilda</v>
      </c>
      <c r="C23" s="343" t="s">
        <v>685</v>
      </c>
      <c r="D23" s="5" t="s">
        <v>684</v>
      </c>
      <c r="E23" s="5" t="s">
        <v>684</v>
      </c>
      <c r="F23" s="5" t="s">
        <v>685</v>
      </c>
      <c r="G23" s="5" t="s">
        <v>685</v>
      </c>
      <c r="H23" s="5" t="s">
        <v>685</v>
      </c>
      <c r="I23" s="5" t="s">
        <v>684</v>
      </c>
      <c r="J23" s="5"/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30" t="str">
        <f>'Listado de Estudiantes'!Q23</f>
        <v>Palacio, Danilo</v>
      </c>
      <c r="C24" s="343" t="s">
        <v>685</v>
      </c>
      <c r="D24" s="5" t="s">
        <v>684</v>
      </c>
      <c r="E24" s="5" t="s">
        <v>685</v>
      </c>
      <c r="F24" s="5" t="s">
        <v>685</v>
      </c>
      <c r="G24" s="5" t="s">
        <v>685</v>
      </c>
      <c r="H24" s="5" t="s">
        <v>685</v>
      </c>
      <c r="I24" s="5" t="s">
        <v>684</v>
      </c>
      <c r="J24" s="5"/>
      <c r="K24" s="5"/>
      <c r="L24" s="5"/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30" t="str">
        <f>'Listado de Estudiantes'!Q24</f>
        <v>Palacio, Jony</v>
      </c>
      <c r="C25" s="343" t="s">
        <v>684</v>
      </c>
      <c r="D25" s="5" t="s">
        <v>684</v>
      </c>
      <c r="E25" s="5" t="s">
        <v>684</v>
      </c>
      <c r="F25" s="5" t="s">
        <v>684</v>
      </c>
      <c r="G25" s="5" t="s">
        <v>26</v>
      </c>
      <c r="H25" s="5" t="s">
        <v>684</v>
      </c>
      <c r="I25" s="5" t="s">
        <v>684</v>
      </c>
      <c r="J25" s="5"/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1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30" t="str">
        <f>'Listado de Estudiantes'!Q25</f>
        <v>Palacio, Liliana</v>
      </c>
      <c r="C26" s="343" t="s">
        <v>684</v>
      </c>
      <c r="D26" s="5" t="s">
        <v>685</v>
      </c>
      <c r="E26" s="5" t="s">
        <v>684</v>
      </c>
      <c r="F26" s="5" t="s">
        <v>684</v>
      </c>
      <c r="G26" s="5" t="s">
        <v>684</v>
      </c>
      <c r="H26" s="5" t="s">
        <v>685</v>
      </c>
      <c r="I26" s="5" t="s">
        <v>684</v>
      </c>
      <c r="J26" s="5"/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30" t="str">
        <f>'Listado de Estudiantes'!Q26</f>
        <v>Quintero, Diomede</v>
      </c>
      <c r="C27" s="343" t="s">
        <v>685</v>
      </c>
      <c r="D27" s="5" t="s">
        <v>684</v>
      </c>
      <c r="E27" s="5" t="s">
        <v>684</v>
      </c>
      <c r="F27" s="5" t="s">
        <v>685</v>
      </c>
      <c r="G27" s="5" t="s">
        <v>684</v>
      </c>
      <c r="H27" s="5" t="s">
        <v>684</v>
      </c>
      <c r="I27" s="5" t="s">
        <v>684</v>
      </c>
      <c r="J27" s="5"/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30" t="str">
        <f>'Listado de Estudiantes'!Q27</f>
        <v>Quintero, Elizabeth</v>
      </c>
      <c r="C28" s="343" t="s">
        <v>685</v>
      </c>
      <c r="D28" s="5" t="s">
        <v>685</v>
      </c>
      <c r="E28" s="5" t="s">
        <v>685</v>
      </c>
      <c r="F28" s="5" t="s">
        <v>685</v>
      </c>
      <c r="G28" s="5" t="s">
        <v>685</v>
      </c>
      <c r="H28" s="5" t="s">
        <v>685</v>
      </c>
      <c r="I28" s="5" t="s">
        <v>685</v>
      </c>
      <c r="J28" s="5"/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30" t="str">
        <f>'Listado de Estudiantes'!Q28</f>
        <v>Quintero, Mauricio</v>
      </c>
      <c r="C29" s="343" t="s">
        <v>684</v>
      </c>
      <c r="D29" s="5" t="s">
        <v>684</v>
      </c>
      <c r="E29" s="5" t="s">
        <v>684</v>
      </c>
      <c r="F29" s="5" t="s">
        <v>684</v>
      </c>
      <c r="G29" s="5" t="s">
        <v>684</v>
      </c>
      <c r="H29" s="5" t="s">
        <v>684</v>
      </c>
      <c r="I29" s="5" t="s">
        <v>684</v>
      </c>
      <c r="J29" s="5"/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30" t="str">
        <f>'Listado de Estudiantes'!Q29</f>
        <v>Romero, Inelda</v>
      </c>
      <c r="C30" s="343" t="s">
        <v>685</v>
      </c>
      <c r="D30" s="5" t="s">
        <v>685</v>
      </c>
      <c r="E30" s="5" t="s">
        <v>685</v>
      </c>
      <c r="F30" s="5" t="s">
        <v>684</v>
      </c>
      <c r="G30" s="5" t="s">
        <v>684</v>
      </c>
      <c r="H30" s="5" t="s">
        <v>684</v>
      </c>
      <c r="I30" s="5" t="s">
        <v>684</v>
      </c>
      <c r="J30" s="5"/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8">
        <v>27</v>
      </c>
      <c r="B31" s="30" t="str">
        <f>'Listado de Estudiantes'!Q30</f>
        <v>Santo, Marcelino</v>
      </c>
      <c r="C31" s="343" t="s">
        <v>684</v>
      </c>
      <c r="D31" s="5" t="s">
        <v>684</v>
      </c>
      <c r="E31" s="5" t="s">
        <v>685</v>
      </c>
      <c r="F31" s="5" t="s">
        <v>685</v>
      </c>
      <c r="G31" s="5" t="s">
        <v>685</v>
      </c>
      <c r="H31" s="5" t="s">
        <v>685</v>
      </c>
      <c r="I31" s="5" t="s">
        <v>26</v>
      </c>
      <c r="J31" s="5"/>
      <c r="K31" s="5"/>
      <c r="L31" s="5"/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1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30" t="str">
        <f>'Listado de Estudiantes'!Q31</f>
        <v>Serrano, Analia</v>
      </c>
      <c r="C32" s="343" t="s">
        <v>684</v>
      </c>
      <c r="D32" s="5" t="s">
        <v>684</v>
      </c>
      <c r="E32" s="5" t="s">
        <v>684</v>
      </c>
      <c r="F32" s="5" t="s">
        <v>684</v>
      </c>
      <c r="G32" s="5" t="s">
        <v>685</v>
      </c>
      <c r="H32" s="5" t="s">
        <v>685</v>
      </c>
      <c r="I32" s="5" t="s">
        <v>26</v>
      </c>
      <c r="J32" s="5"/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1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30" t="str">
        <f>'Listado de Estudiantes'!Q32</f>
        <v>Smith, Adriana</v>
      </c>
      <c r="C33" s="343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/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30" t="str">
        <f>'Listado de Estudiantes'!Q33</f>
        <v>Smith, Melquiades</v>
      </c>
      <c r="C34" s="343" t="s">
        <v>684</v>
      </c>
      <c r="D34" s="5" t="s">
        <v>684</v>
      </c>
      <c r="E34" s="5" t="s">
        <v>684</v>
      </c>
      <c r="F34" s="5" t="s">
        <v>684</v>
      </c>
      <c r="G34" s="5" t="s">
        <v>684</v>
      </c>
      <c r="H34" s="5" t="s">
        <v>26</v>
      </c>
      <c r="I34" s="5" t="s">
        <v>684</v>
      </c>
      <c r="J34" s="5"/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1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30" t="str">
        <f>'Listado de Estudiantes'!Q34</f>
        <v>Valdez, Pedro</v>
      </c>
      <c r="C35" s="343" t="s">
        <v>685</v>
      </c>
      <c r="D35" s="5" t="s">
        <v>684</v>
      </c>
      <c r="E35" s="5" t="s">
        <v>684</v>
      </c>
      <c r="F35" s="5" t="s">
        <v>684</v>
      </c>
      <c r="G35" s="5" t="s">
        <v>684</v>
      </c>
      <c r="H35" s="5" t="s">
        <v>685</v>
      </c>
      <c r="I35" s="5" t="s">
        <v>685</v>
      </c>
      <c r="J35" s="5"/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30" t="str">
        <f>'Listado de Estudiantes'!Q35</f>
        <v>Villagra, Rivaldo</v>
      </c>
      <c r="C36" s="343" t="s">
        <v>685</v>
      </c>
      <c r="D36" s="5" t="s">
        <v>685</v>
      </c>
      <c r="E36" s="5" t="s">
        <v>685</v>
      </c>
      <c r="F36" s="5" t="s">
        <v>685</v>
      </c>
      <c r="G36" s="5" t="s">
        <v>685</v>
      </c>
      <c r="H36" s="5" t="s">
        <v>685</v>
      </c>
      <c r="I36" s="5" t="s">
        <v>685</v>
      </c>
      <c r="J36" s="5"/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30" t="str">
        <f>'Listado de Estudiantes'!Q36</f>
        <v>Mendoza, Jenifer</v>
      </c>
      <c r="C37" s="34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30" t="str">
        <f>'Listado de Estudiantes'!Q37</f>
        <v>Machado, Rubiel</v>
      </c>
      <c r="C38" s="34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30">
        <f>'Listado de Estudiantes'!Q38</f>
        <v>0</v>
      </c>
      <c r="C39" s="34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159">
        <v>36</v>
      </c>
      <c r="B40" s="30">
        <f>'Listado de Estudiantes'!Q39</f>
        <v>0</v>
      </c>
      <c r="C40" s="340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0"/>
      <c r="S40" s="161"/>
      <c r="T40" s="162"/>
      <c r="V40" s="163"/>
      <c r="W40" s="160"/>
      <c r="X40" s="160"/>
      <c r="Y40" s="160"/>
      <c r="Z40" s="160"/>
      <c r="AA40" s="160"/>
      <c r="AB40" s="160"/>
      <c r="AC40" s="160"/>
      <c r="AD40" s="160"/>
      <c r="AE40" s="160"/>
      <c r="AF40" s="160"/>
      <c r="AG40" s="160"/>
      <c r="AH40" s="160"/>
      <c r="AI40" s="160"/>
      <c r="AJ40" s="160"/>
      <c r="AK40" s="160"/>
      <c r="AL40" s="160"/>
      <c r="AM40" s="160"/>
      <c r="AN40" s="160"/>
      <c r="AO40" s="160"/>
      <c r="AP40" s="164"/>
      <c r="AQ40" s="165"/>
      <c r="AR40" s="166"/>
    </row>
    <row r="41" spans="1:44" x14ac:dyDescent="0.25">
      <c r="A41" s="159">
        <v>37</v>
      </c>
      <c r="B41" s="30">
        <f>'Listado de Estudiantes'!Q40</f>
        <v>0</v>
      </c>
      <c r="C41" s="340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0"/>
      <c r="S41" s="161"/>
      <c r="T41" s="162"/>
      <c r="V41" s="163"/>
      <c r="W41" s="160"/>
      <c r="X41" s="160"/>
      <c r="Y41" s="160"/>
      <c r="Z41" s="160"/>
      <c r="AA41" s="160"/>
      <c r="AB41" s="160"/>
      <c r="AC41" s="160"/>
      <c r="AD41" s="160"/>
      <c r="AE41" s="160"/>
      <c r="AF41" s="160"/>
      <c r="AG41" s="160"/>
      <c r="AH41" s="160"/>
      <c r="AI41" s="160"/>
      <c r="AJ41" s="160"/>
      <c r="AK41" s="160"/>
      <c r="AL41" s="160"/>
      <c r="AM41" s="160"/>
      <c r="AN41" s="160"/>
      <c r="AO41" s="160"/>
      <c r="AP41" s="164"/>
      <c r="AQ41" s="165"/>
      <c r="AR41" s="166"/>
    </row>
    <row r="42" spans="1:44" x14ac:dyDescent="0.25">
      <c r="A42" s="159">
        <v>38</v>
      </c>
      <c r="B42" s="30"/>
      <c r="C42" s="340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0"/>
      <c r="S42" s="161"/>
      <c r="T42" s="162"/>
      <c r="V42" s="163"/>
      <c r="W42" s="160"/>
      <c r="X42" s="160"/>
      <c r="Y42" s="160"/>
      <c r="Z42" s="160"/>
      <c r="AA42" s="160"/>
      <c r="AB42" s="160"/>
      <c r="AC42" s="160"/>
      <c r="AD42" s="160"/>
      <c r="AE42" s="160"/>
      <c r="AF42" s="160"/>
      <c r="AG42" s="160"/>
      <c r="AH42" s="160"/>
      <c r="AI42" s="160"/>
      <c r="AJ42" s="160"/>
      <c r="AK42" s="160"/>
      <c r="AL42" s="160"/>
      <c r="AM42" s="160"/>
      <c r="AN42" s="160"/>
      <c r="AO42" s="160"/>
      <c r="AP42" s="164"/>
      <c r="AQ42" s="165"/>
      <c r="AR42" s="166"/>
    </row>
    <row r="43" spans="1:44" x14ac:dyDescent="0.25">
      <c r="A43" s="206">
        <v>39</v>
      </c>
      <c r="B43" s="30"/>
      <c r="C43" s="275"/>
      <c r="D43" s="207"/>
      <c r="E43" s="207"/>
      <c r="F43" s="207"/>
      <c r="G43" s="207"/>
      <c r="H43" s="207"/>
      <c r="I43" s="207"/>
      <c r="J43" s="207"/>
      <c r="K43" s="207"/>
      <c r="L43" s="207"/>
      <c r="M43" s="207"/>
      <c r="N43" s="207"/>
      <c r="O43" s="207"/>
      <c r="P43" s="207"/>
      <c r="Q43" s="207"/>
      <c r="R43" s="207"/>
      <c r="S43" s="208"/>
      <c r="T43" s="209"/>
      <c r="V43" s="210"/>
      <c r="W43" s="207"/>
      <c r="X43" s="207"/>
      <c r="Y43" s="207"/>
      <c r="Z43" s="207"/>
      <c r="AA43" s="207"/>
      <c r="AB43" s="207"/>
      <c r="AC43" s="207"/>
      <c r="AD43" s="207"/>
      <c r="AE43" s="207"/>
      <c r="AF43" s="207"/>
      <c r="AG43" s="207"/>
      <c r="AH43" s="207"/>
      <c r="AI43" s="207"/>
      <c r="AJ43" s="207"/>
      <c r="AK43" s="207"/>
      <c r="AL43" s="207"/>
      <c r="AM43" s="207"/>
      <c r="AN43" s="207"/>
      <c r="AO43" s="207"/>
      <c r="AP43" s="211"/>
      <c r="AQ43" s="212"/>
      <c r="AR43" s="213"/>
    </row>
    <row r="44" spans="1:44" x14ac:dyDescent="0.25">
      <c r="A44" s="409"/>
      <c r="B44" s="410"/>
      <c r="C44" s="401"/>
      <c r="D44" s="401"/>
      <c r="E44" s="401"/>
      <c r="F44" s="401"/>
      <c r="G44" s="401"/>
      <c r="H44" s="401"/>
      <c r="I44" s="436"/>
      <c r="J44" s="401"/>
      <c r="K44" s="401"/>
      <c r="L44" s="401"/>
      <c r="M44" s="436"/>
      <c r="N44" s="436"/>
      <c r="O44" s="436"/>
      <c r="P44" s="436"/>
      <c r="Q44" s="436"/>
      <c r="R44" s="436"/>
      <c r="S44" s="387"/>
      <c r="T44" s="387"/>
      <c r="V44" s="387"/>
      <c r="W44" s="387"/>
      <c r="X44" s="387"/>
      <c r="Y44" s="387"/>
      <c r="Z44" s="387"/>
      <c r="AA44" s="387"/>
      <c r="AB44" s="387"/>
      <c r="AC44" s="387"/>
      <c r="AD44" s="387"/>
      <c r="AE44" s="387"/>
      <c r="AF44" s="387"/>
      <c r="AG44" s="387"/>
      <c r="AH44" s="387"/>
      <c r="AI44" s="387"/>
      <c r="AJ44" s="387"/>
      <c r="AK44" s="387"/>
      <c r="AL44" s="387"/>
      <c r="AM44" s="387"/>
      <c r="AN44" s="387"/>
      <c r="AO44" s="387"/>
      <c r="AP44" s="391"/>
      <c r="AQ44" s="392"/>
      <c r="AR44" s="393"/>
    </row>
    <row r="45" spans="1:44" x14ac:dyDescent="0.25">
      <c r="A45" s="411"/>
      <c r="B45" s="412"/>
      <c r="C45" s="402"/>
      <c r="D45" s="402"/>
      <c r="E45" s="402"/>
      <c r="F45" s="402"/>
      <c r="G45" s="402"/>
      <c r="H45" s="402"/>
      <c r="I45" s="437"/>
      <c r="J45" s="402"/>
      <c r="K45" s="402"/>
      <c r="L45" s="402"/>
      <c r="M45" s="437"/>
      <c r="N45" s="437"/>
      <c r="O45" s="437"/>
      <c r="P45" s="437"/>
      <c r="Q45" s="437"/>
      <c r="R45" s="437"/>
      <c r="S45" s="388"/>
      <c r="T45" s="388"/>
      <c r="V45" s="388"/>
      <c r="W45" s="388"/>
      <c r="X45" s="388"/>
      <c r="Y45" s="388"/>
      <c r="Z45" s="388"/>
      <c r="AA45" s="388"/>
      <c r="AB45" s="388"/>
      <c r="AC45" s="388"/>
      <c r="AD45" s="388"/>
      <c r="AE45" s="388"/>
      <c r="AF45" s="388"/>
      <c r="AG45" s="388"/>
      <c r="AH45" s="388"/>
      <c r="AI45" s="388"/>
      <c r="AJ45" s="388"/>
      <c r="AK45" s="388"/>
      <c r="AL45" s="388"/>
      <c r="AM45" s="388"/>
      <c r="AN45" s="388"/>
      <c r="AO45" s="388"/>
      <c r="AP45" s="394"/>
      <c r="AQ45" s="395"/>
      <c r="AR45" s="396"/>
    </row>
    <row r="46" spans="1:44" x14ac:dyDescent="0.25">
      <c r="A46" s="411"/>
      <c r="B46" s="412"/>
      <c r="C46" s="402"/>
      <c r="D46" s="402"/>
      <c r="E46" s="402"/>
      <c r="F46" s="402"/>
      <c r="G46" s="402"/>
      <c r="H46" s="402"/>
      <c r="I46" s="437"/>
      <c r="J46" s="402"/>
      <c r="K46" s="402"/>
      <c r="L46" s="402"/>
      <c r="M46" s="437"/>
      <c r="N46" s="437"/>
      <c r="O46" s="437"/>
      <c r="P46" s="437"/>
      <c r="Q46" s="437"/>
      <c r="R46" s="437"/>
      <c r="S46" s="388"/>
      <c r="T46" s="388"/>
      <c r="V46" s="388"/>
      <c r="W46" s="388"/>
      <c r="X46" s="388"/>
      <c r="Y46" s="388"/>
      <c r="Z46" s="388"/>
      <c r="AA46" s="388"/>
      <c r="AB46" s="388"/>
      <c r="AC46" s="388"/>
      <c r="AD46" s="388"/>
      <c r="AE46" s="388"/>
      <c r="AF46" s="388"/>
      <c r="AG46" s="388"/>
      <c r="AH46" s="388"/>
      <c r="AI46" s="388"/>
      <c r="AJ46" s="388"/>
      <c r="AK46" s="388"/>
      <c r="AL46" s="388"/>
      <c r="AM46" s="388"/>
      <c r="AN46" s="388"/>
      <c r="AO46" s="388"/>
      <c r="AP46" s="394"/>
      <c r="AQ46" s="395"/>
      <c r="AR46" s="396"/>
    </row>
    <row r="47" spans="1:44" x14ac:dyDescent="0.25">
      <c r="A47" s="411"/>
      <c r="B47" s="412"/>
      <c r="C47" s="402"/>
      <c r="D47" s="402"/>
      <c r="E47" s="402"/>
      <c r="F47" s="402"/>
      <c r="G47" s="402"/>
      <c r="H47" s="402"/>
      <c r="I47" s="437"/>
      <c r="J47" s="402"/>
      <c r="K47" s="402"/>
      <c r="L47" s="402"/>
      <c r="M47" s="437"/>
      <c r="N47" s="437"/>
      <c r="O47" s="437"/>
      <c r="P47" s="437"/>
      <c r="Q47" s="437"/>
      <c r="R47" s="437"/>
      <c r="S47" s="388"/>
      <c r="T47" s="388"/>
      <c r="V47" s="388"/>
      <c r="W47" s="388"/>
      <c r="X47" s="388"/>
      <c r="Y47" s="388"/>
      <c r="Z47" s="388"/>
      <c r="AA47" s="388"/>
      <c r="AB47" s="388"/>
      <c r="AC47" s="388"/>
      <c r="AD47" s="388"/>
      <c r="AE47" s="388"/>
      <c r="AF47" s="388"/>
      <c r="AG47" s="388"/>
      <c r="AH47" s="388"/>
      <c r="AI47" s="388"/>
      <c r="AJ47" s="388"/>
      <c r="AK47" s="388"/>
      <c r="AL47" s="388"/>
      <c r="AM47" s="388"/>
      <c r="AN47" s="388"/>
      <c r="AO47" s="388"/>
      <c r="AP47" s="394"/>
      <c r="AQ47" s="395"/>
      <c r="AR47" s="396"/>
    </row>
    <row r="48" spans="1:44" x14ac:dyDescent="0.25">
      <c r="A48" s="411"/>
      <c r="B48" s="412"/>
      <c r="C48" s="402"/>
      <c r="D48" s="402"/>
      <c r="E48" s="402"/>
      <c r="F48" s="402"/>
      <c r="G48" s="402"/>
      <c r="H48" s="402"/>
      <c r="I48" s="437"/>
      <c r="J48" s="402"/>
      <c r="K48" s="402"/>
      <c r="L48" s="402"/>
      <c r="M48" s="437"/>
      <c r="N48" s="437"/>
      <c r="O48" s="437"/>
      <c r="P48" s="437"/>
      <c r="Q48" s="437"/>
      <c r="R48" s="437"/>
      <c r="S48" s="388"/>
      <c r="T48" s="388"/>
      <c r="V48" s="388"/>
      <c r="W48" s="388"/>
      <c r="X48" s="388"/>
      <c r="Y48" s="388"/>
      <c r="Z48" s="388"/>
      <c r="AA48" s="388"/>
      <c r="AB48" s="388"/>
      <c r="AC48" s="388"/>
      <c r="AD48" s="388"/>
      <c r="AE48" s="388"/>
      <c r="AF48" s="388"/>
      <c r="AG48" s="388"/>
      <c r="AH48" s="388"/>
      <c r="AI48" s="388"/>
      <c r="AJ48" s="388"/>
      <c r="AK48" s="388"/>
      <c r="AL48" s="388"/>
      <c r="AM48" s="388"/>
      <c r="AN48" s="388"/>
      <c r="AO48" s="388"/>
      <c r="AP48" s="394"/>
      <c r="AQ48" s="395"/>
      <c r="AR48" s="396"/>
    </row>
    <row r="49" spans="1:44" x14ac:dyDescent="0.25">
      <c r="A49" s="411"/>
      <c r="B49" s="412"/>
      <c r="C49" s="402"/>
      <c r="D49" s="402"/>
      <c r="E49" s="402"/>
      <c r="F49" s="402"/>
      <c r="G49" s="402"/>
      <c r="H49" s="402"/>
      <c r="I49" s="437"/>
      <c r="J49" s="402"/>
      <c r="K49" s="402"/>
      <c r="L49" s="402"/>
      <c r="M49" s="437"/>
      <c r="N49" s="437"/>
      <c r="O49" s="437"/>
      <c r="P49" s="437"/>
      <c r="Q49" s="437"/>
      <c r="R49" s="437"/>
      <c r="S49" s="388"/>
      <c r="T49" s="388"/>
      <c r="V49" s="388"/>
      <c r="W49" s="388"/>
      <c r="X49" s="388"/>
      <c r="Y49" s="388"/>
      <c r="Z49" s="388"/>
      <c r="AA49" s="388"/>
      <c r="AB49" s="388"/>
      <c r="AC49" s="388"/>
      <c r="AD49" s="388"/>
      <c r="AE49" s="388"/>
      <c r="AF49" s="388"/>
      <c r="AG49" s="388"/>
      <c r="AH49" s="388"/>
      <c r="AI49" s="388"/>
      <c r="AJ49" s="388"/>
      <c r="AK49" s="388"/>
      <c r="AL49" s="388"/>
      <c r="AM49" s="388"/>
      <c r="AN49" s="388"/>
      <c r="AO49" s="388"/>
      <c r="AP49" s="394"/>
      <c r="AQ49" s="395"/>
      <c r="AR49" s="396"/>
    </row>
    <row r="50" spans="1:44" x14ac:dyDescent="0.25">
      <c r="A50" s="411"/>
      <c r="B50" s="412"/>
      <c r="C50" s="402"/>
      <c r="D50" s="402"/>
      <c r="E50" s="402"/>
      <c r="F50" s="402"/>
      <c r="G50" s="402"/>
      <c r="H50" s="402"/>
      <c r="I50" s="437"/>
      <c r="J50" s="402"/>
      <c r="K50" s="402"/>
      <c r="L50" s="402"/>
      <c r="M50" s="437"/>
      <c r="N50" s="437"/>
      <c r="O50" s="437"/>
      <c r="P50" s="437"/>
      <c r="Q50" s="437"/>
      <c r="R50" s="437"/>
      <c r="S50" s="388"/>
      <c r="T50" s="388"/>
      <c r="V50" s="388"/>
      <c r="W50" s="388"/>
      <c r="X50" s="388"/>
      <c r="Y50" s="388"/>
      <c r="Z50" s="388"/>
      <c r="AA50" s="388"/>
      <c r="AB50" s="388"/>
      <c r="AC50" s="388"/>
      <c r="AD50" s="388"/>
      <c r="AE50" s="388"/>
      <c r="AF50" s="388"/>
      <c r="AG50" s="388"/>
      <c r="AH50" s="388"/>
      <c r="AI50" s="388"/>
      <c r="AJ50" s="388"/>
      <c r="AK50" s="388"/>
      <c r="AL50" s="388"/>
      <c r="AM50" s="388"/>
      <c r="AN50" s="388"/>
      <c r="AO50" s="388"/>
      <c r="AP50" s="394"/>
      <c r="AQ50" s="395"/>
      <c r="AR50" s="396"/>
    </row>
    <row r="51" spans="1:44" x14ac:dyDescent="0.25">
      <c r="A51" s="411"/>
      <c r="B51" s="412"/>
      <c r="C51" s="402"/>
      <c r="D51" s="402"/>
      <c r="E51" s="402"/>
      <c r="F51" s="402"/>
      <c r="G51" s="402"/>
      <c r="H51" s="402"/>
      <c r="I51" s="437"/>
      <c r="J51" s="402"/>
      <c r="K51" s="402"/>
      <c r="L51" s="402"/>
      <c r="M51" s="437"/>
      <c r="N51" s="437"/>
      <c r="O51" s="437"/>
      <c r="P51" s="437"/>
      <c r="Q51" s="437"/>
      <c r="R51" s="437"/>
      <c r="S51" s="388"/>
      <c r="T51" s="388"/>
      <c r="V51" s="388"/>
      <c r="W51" s="388"/>
      <c r="X51" s="388"/>
      <c r="Y51" s="388"/>
      <c r="Z51" s="388"/>
      <c r="AA51" s="388"/>
      <c r="AB51" s="388"/>
      <c r="AC51" s="388"/>
      <c r="AD51" s="388"/>
      <c r="AE51" s="388"/>
      <c r="AF51" s="388"/>
      <c r="AG51" s="388"/>
      <c r="AH51" s="388"/>
      <c r="AI51" s="388"/>
      <c r="AJ51" s="388"/>
      <c r="AK51" s="388"/>
      <c r="AL51" s="388"/>
      <c r="AM51" s="388"/>
      <c r="AN51" s="388"/>
      <c r="AO51" s="388"/>
      <c r="AP51" s="394"/>
      <c r="AQ51" s="395"/>
      <c r="AR51" s="396"/>
    </row>
    <row r="52" spans="1:44" x14ac:dyDescent="0.25">
      <c r="A52" s="411"/>
      <c r="B52" s="412"/>
      <c r="C52" s="402"/>
      <c r="D52" s="402"/>
      <c r="E52" s="402"/>
      <c r="F52" s="402"/>
      <c r="G52" s="402"/>
      <c r="H52" s="402"/>
      <c r="I52" s="437"/>
      <c r="J52" s="402"/>
      <c r="K52" s="402"/>
      <c r="L52" s="402"/>
      <c r="M52" s="437"/>
      <c r="N52" s="437"/>
      <c r="O52" s="437"/>
      <c r="P52" s="437"/>
      <c r="Q52" s="437"/>
      <c r="R52" s="437"/>
      <c r="S52" s="388"/>
      <c r="T52" s="388"/>
      <c r="V52" s="388"/>
      <c r="W52" s="388"/>
      <c r="X52" s="388"/>
      <c r="Y52" s="388"/>
      <c r="Z52" s="388"/>
      <c r="AA52" s="388"/>
      <c r="AB52" s="388"/>
      <c r="AC52" s="388"/>
      <c r="AD52" s="388"/>
      <c r="AE52" s="388"/>
      <c r="AF52" s="388"/>
      <c r="AG52" s="388"/>
      <c r="AH52" s="388"/>
      <c r="AI52" s="388"/>
      <c r="AJ52" s="388"/>
      <c r="AK52" s="388"/>
      <c r="AL52" s="388"/>
      <c r="AM52" s="388"/>
      <c r="AN52" s="388"/>
      <c r="AO52" s="388"/>
      <c r="AP52" s="394"/>
      <c r="AQ52" s="395"/>
      <c r="AR52" s="396"/>
    </row>
    <row r="53" spans="1:44" x14ac:dyDescent="0.25">
      <c r="A53" s="411"/>
      <c r="B53" s="412"/>
      <c r="C53" s="402"/>
      <c r="D53" s="402"/>
      <c r="E53" s="402"/>
      <c r="F53" s="402"/>
      <c r="G53" s="402"/>
      <c r="H53" s="402"/>
      <c r="I53" s="437"/>
      <c r="J53" s="402"/>
      <c r="K53" s="402"/>
      <c r="L53" s="402"/>
      <c r="M53" s="437"/>
      <c r="N53" s="437"/>
      <c r="O53" s="437"/>
      <c r="P53" s="437"/>
      <c r="Q53" s="437"/>
      <c r="R53" s="437"/>
      <c r="S53" s="388"/>
      <c r="T53" s="388"/>
      <c r="V53" s="388"/>
      <c r="W53" s="388"/>
      <c r="X53" s="388"/>
      <c r="Y53" s="388"/>
      <c r="Z53" s="388"/>
      <c r="AA53" s="388"/>
      <c r="AB53" s="388"/>
      <c r="AC53" s="388"/>
      <c r="AD53" s="388"/>
      <c r="AE53" s="388"/>
      <c r="AF53" s="388"/>
      <c r="AG53" s="388"/>
      <c r="AH53" s="388"/>
      <c r="AI53" s="388"/>
      <c r="AJ53" s="388"/>
      <c r="AK53" s="388"/>
      <c r="AL53" s="388"/>
      <c r="AM53" s="388"/>
      <c r="AN53" s="388"/>
      <c r="AO53" s="388"/>
      <c r="AP53" s="394"/>
      <c r="AQ53" s="395"/>
      <c r="AR53" s="396"/>
    </row>
    <row r="54" spans="1:44" x14ac:dyDescent="0.25">
      <c r="A54" s="413"/>
      <c r="B54" s="414"/>
      <c r="C54" s="403"/>
      <c r="D54" s="403"/>
      <c r="E54" s="403"/>
      <c r="F54" s="403"/>
      <c r="G54" s="403"/>
      <c r="H54" s="403"/>
      <c r="I54" s="438"/>
      <c r="J54" s="403"/>
      <c r="K54" s="403"/>
      <c r="L54" s="403"/>
      <c r="M54" s="438"/>
      <c r="N54" s="438"/>
      <c r="O54" s="438"/>
      <c r="P54" s="438"/>
      <c r="Q54" s="438"/>
      <c r="R54" s="438"/>
      <c r="S54" s="389"/>
      <c r="T54" s="389"/>
      <c r="V54" s="389"/>
      <c r="W54" s="389"/>
      <c r="X54" s="389"/>
      <c r="Y54" s="389"/>
      <c r="Z54" s="389"/>
      <c r="AA54" s="389"/>
      <c r="AB54" s="389"/>
      <c r="AC54" s="389"/>
      <c r="AD54" s="389"/>
      <c r="AE54" s="389"/>
      <c r="AF54" s="389"/>
      <c r="AG54" s="389"/>
      <c r="AH54" s="389"/>
      <c r="AI54" s="389"/>
      <c r="AJ54" s="389"/>
      <c r="AK54" s="389"/>
      <c r="AL54" s="389"/>
      <c r="AM54" s="389"/>
      <c r="AN54" s="389"/>
      <c r="AO54" s="389"/>
      <c r="AP54" s="397"/>
      <c r="AQ54" s="398"/>
      <c r="AR54" s="399"/>
    </row>
    <row r="55" spans="1:44" x14ac:dyDescent="0.25">
      <c r="A55" s="2"/>
      <c r="B55" s="2"/>
      <c r="C55" s="34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44" x14ac:dyDescent="0.25">
      <c r="A56" s="2"/>
      <c r="B56" s="2"/>
      <c r="C56" s="34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44" x14ac:dyDescent="0.25">
      <c r="A57" s="2"/>
      <c r="B57" s="2"/>
      <c r="C57" s="34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44" x14ac:dyDescent="0.25">
      <c r="A58" s="2"/>
      <c r="B58" s="2"/>
      <c r="C58" s="34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44" x14ac:dyDescent="0.25">
      <c r="A59" s="2"/>
      <c r="B59" s="2"/>
      <c r="C59" s="34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44" x14ac:dyDescent="0.25">
      <c r="A60" s="2"/>
      <c r="B60" s="2"/>
      <c r="C60" s="34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44" x14ac:dyDescent="0.25">
      <c r="A61" s="2"/>
      <c r="B61" s="2"/>
      <c r="C61" s="34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44" x14ac:dyDescent="0.25">
      <c r="A62" s="2"/>
      <c r="B62" s="2"/>
      <c r="C62" s="34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34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/>
      <c r="C64" s="34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34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34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34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34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34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34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34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34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34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34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34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34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34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34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34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34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34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34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34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34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34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34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34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34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34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34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34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34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34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34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34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34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34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34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34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34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34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34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34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34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34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34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34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34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34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34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34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34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34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34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34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34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34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34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34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34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34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34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34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34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34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34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34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34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34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34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34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2"/>
      <c r="B132" s="2"/>
      <c r="C132" s="34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25">
      <c r="A133" s="2"/>
      <c r="B133" s="2"/>
      <c r="C133" s="34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25">
      <c r="A134" s="2"/>
      <c r="B134" s="2"/>
      <c r="C134" s="34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25">
      <c r="A135" s="2"/>
      <c r="B135" s="2"/>
      <c r="C135" s="34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25">
      <c r="A136" s="1"/>
      <c r="B136" s="1"/>
      <c r="C136" s="345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345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345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345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5">
      <c r="A140" s="1"/>
      <c r="B140" s="1"/>
      <c r="C140" s="345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5">
      <c r="A141" s="1"/>
      <c r="B141" s="1"/>
      <c r="C141" s="345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5">
      <c r="A142" s="1"/>
      <c r="B142" s="1"/>
      <c r="C142" s="345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5">
      <c r="A143" s="1"/>
      <c r="B143" s="1"/>
      <c r="C143" s="345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</sheetData>
  <mergeCells count="52">
    <mergeCell ref="AO44:AO54"/>
    <mergeCell ref="AP44:AR54"/>
    <mergeCell ref="AI44:AI54"/>
    <mergeCell ref="AJ44:AJ54"/>
    <mergeCell ref="AK44:AK54"/>
    <mergeCell ref="AL44:AL54"/>
    <mergeCell ref="AM44:AM54"/>
    <mergeCell ref="AN44:AN54"/>
    <mergeCell ref="AH44:AH54"/>
    <mergeCell ref="W44:W54"/>
    <mergeCell ref="X44:X54"/>
    <mergeCell ref="Y44:Y54"/>
    <mergeCell ref="Z44:Z54"/>
    <mergeCell ref="AA44:AA54"/>
    <mergeCell ref="AB44:AB54"/>
    <mergeCell ref="AC44:AC54"/>
    <mergeCell ref="AD44:AD54"/>
    <mergeCell ref="AE44:AE54"/>
    <mergeCell ref="AF44:AF54"/>
    <mergeCell ref="AG44:AG54"/>
    <mergeCell ref="G44:G54"/>
    <mergeCell ref="H44:H54"/>
    <mergeCell ref="I44:I54"/>
    <mergeCell ref="V44:V54"/>
    <mergeCell ref="J44:J54"/>
    <mergeCell ref="K44:K54"/>
    <mergeCell ref="L44:L54"/>
    <mergeCell ref="M44:M54"/>
    <mergeCell ref="N44:N54"/>
    <mergeCell ref="O44:O54"/>
    <mergeCell ref="P44:P54"/>
    <mergeCell ref="Q44:Q54"/>
    <mergeCell ref="R44:R54"/>
    <mergeCell ref="S44:S54"/>
    <mergeCell ref="T44:T54"/>
    <mergeCell ref="A44:B54"/>
    <mergeCell ref="C44:C54"/>
    <mergeCell ref="D44:D54"/>
    <mergeCell ref="E44:E54"/>
    <mergeCell ref="F44:F54"/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</mergeCells>
  <conditionalFormatting sqref="B5:B43">
    <cfRule type="cellIs" dxfId="398" priority="1" operator="equal">
      <formula>0</formula>
    </cfRule>
  </conditionalFormatting>
  <conditionalFormatting sqref="AP5:AQ43">
    <cfRule type="cellIs" dxfId="397" priority="2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H55"/>
  <sheetViews>
    <sheetView tabSelected="1" topLeftCell="A30" zoomScale="91" zoomScaleNormal="91" workbookViewId="0">
      <selection activeCell="J52" sqref="J52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39" t="s">
        <v>8</v>
      </c>
      <c r="B2" s="439"/>
      <c r="C2" s="439"/>
      <c r="D2" s="439"/>
      <c r="E2" s="439"/>
      <c r="F2" s="439"/>
      <c r="G2" s="439"/>
      <c r="H2" s="439"/>
      <c r="I2" s="439"/>
      <c r="J2" s="439"/>
      <c r="K2" s="439"/>
      <c r="L2" s="439"/>
      <c r="M2" s="439"/>
      <c r="N2" s="439"/>
      <c r="O2" s="439"/>
      <c r="Q2" s="440" t="s">
        <v>8</v>
      </c>
      <c r="R2" s="440"/>
      <c r="S2" s="440"/>
      <c r="T2" s="440"/>
      <c r="U2" s="440"/>
      <c r="V2" s="440"/>
      <c r="W2" s="440"/>
      <c r="X2" s="440"/>
      <c r="Y2" s="440"/>
      <c r="Z2" s="440"/>
      <c r="AA2" s="440"/>
      <c r="AB2" s="440"/>
      <c r="AC2" s="440"/>
      <c r="AD2" s="440"/>
      <c r="AE2" s="440"/>
      <c r="AF2" s="440"/>
      <c r="AG2" s="440"/>
      <c r="AH2" s="440"/>
    </row>
    <row r="3" spans="1:34" x14ac:dyDescent="0.25">
      <c r="A3" s="404" t="s">
        <v>0</v>
      </c>
      <c r="B3" s="404"/>
      <c r="C3" s="441" t="str">
        <f>'Asistencia 9°BFDC'!C2</f>
        <v>FDC</v>
      </c>
      <c r="D3" s="441"/>
      <c r="E3" s="441"/>
      <c r="F3" s="441"/>
      <c r="G3" s="441"/>
      <c r="H3" s="404" t="s">
        <v>14</v>
      </c>
      <c r="I3" s="404"/>
      <c r="J3" s="404"/>
      <c r="K3" s="404"/>
      <c r="L3" s="404"/>
      <c r="M3" s="404"/>
      <c r="N3" s="441" t="str">
        <f>'Asistencia 9°BFDC'!Q2</f>
        <v>9°B</v>
      </c>
      <c r="O3" s="441"/>
      <c r="Q3" s="390" t="s">
        <v>3</v>
      </c>
      <c r="R3" s="442" t="s">
        <v>15</v>
      </c>
      <c r="S3" s="442"/>
      <c r="T3" s="442"/>
      <c r="U3" s="442"/>
      <c r="V3" s="442" t="s">
        <v>16</v>
      </c>
      <c r="W3" s="442"/>
      <c r="X3" s="442"/>
      <c r="Y3" s="443" t="s">
        <v>17</v>
      </c>
      <c r="Z3" s="443" t="s">
        <v>18</v>
      </c>
      <c r="AA3" s="442" t="s">
        <v>19</v>
      </c>
      <c r="AB3" s="442"/>
      <c r="AC3" s="442"/>
      <c r="AD3" s="442" t="s">
        <v>20</v>
      </c>
      <c r="AE3" s="442"/>
      <c r="AF3" s="442"/>
      <c r="AG3" s="444" t="s">
        <v>21</v>
      </c>
      <c r="AH3" s="390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390"/>
      <c r="R4" s="442"/>
      <c r="S4" s="442"/>
      <c r="T4" s="442"/>
      <c r="U4" s="442"/>
      <c r="V4" s="442"/>
      <c r="W4" s="442"/>
      <c r="X4" s="442"/>
      <c r="Y4" s="443"/>
      <c r="Z4" s="443"/>
      <c r="AA4" s="442"/>
      <c r="AB4" s="442"/>
      <c r="AC4" s="442"/>
      <c r="AD4" s="442"/>
      <c r="AE4" s="442"/>
      <c r="AF4" s="442"/>
      <c r="AG4" s="444"/>
      <c r="AH4" s="390"/>
    </row>
    <row r="5" spans="1:34" ht="26.25" customHeight="1" x14ac:dyDescent="0.25">
      <c r="A5" s="442" t="s">
        <v>3</v>
      </c>
      <c r="B5" s="442" t="s">
        <v>12</v>
      </c>
      <c r="C5" s="442" t="s">
        <v>9</v>
      </c>
      <c r="D5" s="442"/>
      <c r="E5" s="442"/>
      <c r="F5" s="442"/>
      <c r="G5" s="442"/>
      <c r="H5" s="442" t="s">
        <v>10</v>
      </c>
      <c r="I5" s="442"/>
      <c r="J5" s="442"/>
      <c r="K5" s="442"/>
      <c r="L5" s="442" t="s">
        <v>11</v>
      </c>
      <c r="M5" s="442"/>
      <c r="N5" s="442"/>
      <c r="O5" s="442" t="s">
        <v>3</v>
      </c>
      <c r="Q5" s="390"/>
      <c r="R5" s="442"/>
      <c r="S5" s="442"/>
      <c r="T5" s="442"/>
      <c r="U5" s="442"/>
      <c r="V5" s="442"/>
      <c r="W5" s="442"/>
      <c r="X5" s="442"/>
      <c r="Y5" s="443"/>
      <c r="Z5" s="443"/>
      <c r="AA5" s="442"/>
      <c r="AB5" s="442"/>
      <c r="AC5" s="442"/>
      <c r="AD5" s="442"/>
      <c r="AE5" s="442"/>
      <c r="AF5" s="442"/>
      <c r="AG5" s="444"/>
      <c r="AH5" s="390"/>
    </row>
    <row r="6" spans="1:34" ht="15" customHeight="1" x14ac:dyDescent="0.25">
      <c r="A6" s="442"/>
      <c r="B6" s="442"/>
      <c r="C6" s="442"/>
      <c r="D6" s="442"/>
      <c r="E6" s="442"/>
      <c r="F6" s="442"/>
      <c r="G6" s="442"/>
      <c r="H6" s="442"/>
      <c r="I6" s="442"/>
      <c r="J6" s="442"/>
      <c r="K6" s="442"/>
      <c r="L6" s="442"/>
      <c r="M6" s="442"/>
      <c r="N6" s="442"/>
      <c r="O6" s="442"/>
      <c r="Q6" s="390"/>
      <c r="R6" s="442"/>
      <c r="S6" s="442"/>
      <c r="T6" s="442"/>
      <c r="U6" s="442"/>
      <c r="V6" s="442"/>
      <c r="W6" s="442"/>
      <c r="X6" s="442"/>
      <c r="Y6" s="443"/>
      <c r="Z6" s="443"/>
      <c r="AA6" s="442"/>
      <c r="AB6" s="442"/>
      <c r="AC6" s="442"/>
      <c r="AD6" s="442"/>
      <c r="AE6" s="442"/>
      <c r="AF6" s="442"/>
      <c r="AG6" s="444"/>
      <c r="AH6" s="390"/>
    </row>
    <row r="7" spans="1:34" ht="6.75" customHeight="1" x14ac:dyDescent="0.25">
      <c r="A7" s="442"/>
      <c r="B7" s="442"/>
      <c r="C7" s="442"/>
      <c r="D7" s="442"/>
      <c r="E7" s="442"/>
      <c r="F7" s="442"/>
      <c r="G7" s="442"/>
      <c r="H7" s="442"/>
      <c r="I7" s="442"/>
      <c r="J7" s="442"/>
      <c r="K7" s="442"/>
      <c r="L7" s="442"/>
      <c r="M7" s="442"/>
      <c r="N7" s="442"/>
      <c r="O7" s="442"/>
      <c r="Q7" s="390"/>
      <c r="R7" s="442"/>
      <c r="S7" s="442"/>
      <c r="T7" s="442"/>
      <c r="U7" s="442"/>
      <c r="V7" s="442"/>
      <c r="W7" s="442"/>
      <c r="X7" s="442"/>
      <c r="Y7" s="443"/>
      <c r="Z7" s="443"/>
      <c r="AA7" s="442"/>
      <c r="AB7" s="442"/>
      <c r="AC7" s="442"/>
      <c r="AD7" s="442"/>
      <c r="AE7" s="442"/>
      <c r="AF7" s="442"/>
      <c r="AG7" s="444"/>
      <c r="AH7" s="390"/>
    </row>
    <row r="8" spans="1:34" x14ac:dyDescent="0.25">
      <c r="A8" s="168">
        <v>1</v>
      </c>
      <c r="B8" s="179" t="str">
        <f>'Asistencia 9°BFDC'!B5</f>
        <v>Abrego, Carolina</v>
      </c>
      <c r="C8" s="181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68">
        <v>1</v>
      </c>
      <c r="Q8" s="168">
        <v>1</v>
      </c>
      <c r="R8" s="169"/>
      <c r="S8" s="169"/>
      <c r="T8" s="169"/>
      <c r="U8" s="169"/>
      <c r="V8" s="181"/>
      <c r="W8" s="169"/>
      <c r="X8" s="169"/>
      <c r="Y8" s="181"/>
      <c r="Z8" s="180" t="e">
        <f>((ROUNDDOWN(AVERAGE(C8:N8,R8:Y8),1))*0.8)</f>
        <v>#DIV/0!</v>
      </c>
      <c r="AA8" s="181">
        <v>4</v>
      </c>
      <c r="AB8" s="169"/>
      <c r="AC8" s="180">
        <f>((ROUNDDOWN(AVERAGE(AA8:AB8),1))*0.1)</f>
        <v>0.4</v>
      </c>
      <c r="AD8" s="181">
        <v>4</v>
      </c>
      <c r="AE8" s="169"/>
      <c r="AF8" s="180">
        <f>((ROUNDDOWN(AVERAGE(AD8:AE8),1))*0.1)</f>
        <v>0.4</v>
      </c>
      <c r="AG8" s="180" t="e">
        <f>ROUNDDOWN(SUM(Z8,AC8,AF8),1)</f>
        <v>#DIV/0!</v>
      </c>
      <c r="AH8" s="168">
        <v>1</v>
      </c>
    </row>
    <row r="9" spans="1:34" x14ac:dyDescent="0.25">
      <c r="A9" s="168">
        <v>2</v>
      </c>
      <c r="B9" s="179" t="str">
        <f>'Asistencia 9°BFDC'!B6</f>
        <v>Abrego, Elizer</v>
      </c>
      <c r="C9" s="181"/>
      <c r="D9" s="169"/>
      <c r="E9" s="169"/>
      <c r="F9" s="169"/>
      <c r="G9" s="181"/>
      <c r="H9" s="181"/>
      <c r="I9" s="181"/>
      <c r="J9" s="181"/>
      <c r="K9" s="181"/>
      <c r="L9" s="181"/>
      <c r="M9" s="181"/>
      <c r="N9" s="169"/>
      <c r="O9" s="168">
        <v>2</v>
      </c>
      <c r="Q9" s="168">
        <v>2</v>
      </c>
      <c r="R9" s="169"/>
      <c r="S9" s="169"/>
      <c r="T9" s="169"/>
      <c r="U9" s="169"/>
      <c r="V9" s="181"/>
      <c r="W9" s="169"/>
      <c r="X9" s="169"/>
      <c r="Y9" s="181"/>
      <c r="Z9" s="180" t="e">
        <f t="shared" ref="Z9:Z46" si="0">((ROUNDDOWN(AVERAGE(C9:N9,R9:Y9),1))*0.8)</f>
        <v>#DIV/0!</v>
      </c>
      <c r="AA9" s="181">
        <v>2</v>
      </c>
      <c r="AB9" s="169"/>
      <c r="AC9" s="180">
        <f t="shared" ref="AC9:AC46" si="1">((ROUNDDOWN(AVERAGE(AA9:AB9),1))*0.1)</f>
        <v>0.2</v>
      </c>
      <c r="AD9" s="181">
        <v>2</v>
      </c>
      <c r="AE9" s="169"/>
      <c r="AF9" s="180">
        <f t="shared" ref="AF9:AF46" si="2">((ROUNDDOWN(AVERAGE(AD9:AE9),1))*0.1)</f>
        <v>0.2</v>
      </c>
      <c r="AG9" s="180" t="e">
        <f t="shared" ref="AG9:AG46" si="3">ROUNDDOWN(SUM(Z9,AC9,AF9),1)</f>
        <v>#DIV/0!</v>
      </c>
      <c r="AH9" s="168">
        <v>2</v>
      </c>
    </row>
    <row r="10" spans="1:34" x14ac:dyDescent="0.25">
      <c r="A10" s="168">
        <v>3</v>
      </c>
      <c r="B10" s="179" t="str">
        <f>'Asistencia 9°BFDC'!B7</f>
        <v>abrego, emilio</v>
      </c>
      <c r="C10" s="181">
        <v>5</v>
      </c>
      <c r="D10" s="169">
        <v>5</v>
      </c>
      <c r="E10" s="169"/>
      <c r="F10" s="169">
        <v>5</v>
      </c>
      <c r="G10" s="181"/>
      <c r="H10" s="181" t="s">
        <v>836</v>
      </c>
      <c r="I10" s="181"/>
      <c r="J10" s="181">
        <v>5</v>
      </c>
      <c r="K10" s="181"/>
      <c r="L10" s="181" t="s">
        <v>836</v>
      </c>
      <c r="M10" s="181"/>
      <c r="N10" s="169"/>
      <c r="O10" s="168">
        <v>3</v>
      </c>
      <c r="Q10" s="168">
        <v>3</v>
      </c>
      <c r="R10" s="169"/>
      <c r="S10" s="169"/>
      <c r="T10" s="169"/>
      <c r="U10" s="169"/>
      <c r="V10" s="181"/>
      <c r="W10" s="169"/>
      <c r="X10" s="169"/>
      <c r="Y10" s="181"/>
      <c r="Z10" s="180">
        <f t="shared" si="0"/>
        <v>4</v>
      </c>
      <c r="AA10" s="181">
        <v>3.8</v>
      </c>
      <c r="AB10" s="169"/>
      <c r="AC10" s="180">
        <f t="shared" si="1"/>
        <v>0.38</v>
      </c>
      <c r="AD10" s="181">
        <v>3.8</v>
      </c>
      <c r="AE10" s="169"/>
      <c r="AF10" s="180">
        <f t="shared" si="2"/>
        <v>0.38</v>
      </c>
      <c r="AG10" s="180">
        <f t="shared" si="3"/>
        <v>4.7</v>
      </c>
      <c r="AH10" s="168">
        <v>3</v>
      </c>
    </row>
    <row r="11" spans="1:34" x14ac:dyDescent="0.25">
      <c r="A11" s="168">
        <v>4</v>
      </c>
      <c r="B11" s="179" t="str">
        <f>'Asistencia 9°BFDC'!B8</f>
        <v>Abrego, Katherin</v>
      </c>
      <c r="C11" s="181"/>
      <c r="D11" s="169">
        <v>5</v>
      </c>
      <c r="E11" s="169"/>
      <c r="F11" s="169">
        <v>5</v>
      </c>
      <c r="G11" s="181">
        <v>5</v>
      </c>
      <c r="H11" s="181"/>
      <c r="I11" s="181">
        <v>5</v>
      </c>
      <c r="J11" s="181">
        <v>5</v>
      </c>
      <c r="K11" s="181"/>
      <c r="L11" s="181"/>
      <c r="M11" s="181"/>
      <c r="N11" s="169"/>
      <c r="O11" s="168">
        <v>4</v>
      </c>
      <c r="Q11" s="168">
        <v>4</v>
      </c>
      <c r="R11" s="169"/>
      <c r="S11" s="169"/>
      <c r="T11" s="169"/>
      <c r="U11" s="169"/>
      <c r="V11" s="181"/>
      <c r="W11" s="169"/>
      <c r="X11" s="169"/>
      <c r="Y11" s="181"/>
      <c r="Z11" s="180">
        <f t="shared" si="0"/>
        <v>4</v>
      </c>
      <c r="AA11" s="181">
        <v>2</v>
      </c>
      <c r="AB11" s="169"/>
      <c r="AC11" s="180">
        <f t="shared" si="1"/>
        <v>0.2</v>
      </c>
      <c r="AD11" s="181">
        <v>2</v>
      </c>
      <c r="AE11" s="169"/>
      <c r="AF11" s="180">
        <f t="shared" si="2"/>
        <v>0.2</v>
      </c>
      <c r="AG11" s="180">
        <f t="shared" si="3"/>
        <v>4.4000000000000004</v>
      </c>
      <c r="AH11" s="168">
        <v>4</v>
      </c>
    </row>
    <row r="12" spans="1:34" x14ac:dyDescent="0.25">
      <c r="A12" s="168">
        <v>5</v>
      </c>
      <c r="B12" s="179" t="str">
        <f>'Asistencia 9°BFDC'!B9</f>
        <v>Abrego, Leuteria</v>
      </c>
      <c r="C12" s="181"/>
      <c r="D12" s="169">
        <v>5</v>
      </c>
      <c r="E12" s="169">
        <v>5</v>
      </c>
      <c r="F12" s="169">
        <v>5</v>
      </c>
      <c r="G12" s="181"/>
      <c r="H12" s="181">
        <v>5</v>
      </c>
      <c r="I12" s="181"/>
      <c r="J12" s="181">
        <v>5</v>
      </c>
      <c r="K12" s="181"/>
      <c r="L12" s="181">
        <v>5</v>
      </c>
      <c r="M12" s="181"/>
      <c r="N12" s="169"/>
      <c r="O12" s="168">
        <v>5</v>
      </c>
      <c r="Q12" s="168">
        <v>5</v>
      </c>
      <c r="R12" s="169"/>
      <c r="S12" s="169"/>
      <c r="T12" s="169"/>
      <c r="U12" s="169"/>
      <c r="V12" s="181"/>
      <c r="W12" s="169"/>
      <c r="X12" s="169"/>
      <c r="Y12" s="181"/>
      <c r="Z12" s="180">
        <f t="shared" si="0"/>
        <v>4</v>
      </c>
      <c r="AA12" s="181">
        <v>3.5</v>
      </c>
      <c r="AB12" s="169"/>
      <c r="AC12" s="180">
        <f t="shared" si="1"/>
        <v>0.35000000000000003</v>
      </c>
      <c r="AD12" s="181">
        <v>3.5</v>
      </c>
      <c r="AE12" s="169"/>
      <c r="AF12" s="180">
        <f t="shared" si="2"/>
        <v>0.35000000000000003</v>
      </c>
      <c r="AG12" s="180">
        <f t="shared" si="3"/>
        <v>4.7</v>
      </c>
      <c r="AH12" s="168">
        <v>5</v>
      </c>
    </row>
    <row r="13" spans="1:34" x14ac:dyDescent="0.25">
      <c r="A13" s="168">
        <v>6</v>
      </c>
      <c r="B13" s="179" t="str">
        <f>'Asistencia 9°BFDC'!B10</f>
        <v>Abrego, Wilfredo</v>
      </c>
      <c r="C13" s="181"/>
      <c r="D13" s="169"/>
      <c r="E13" s="169"/>
      <c r="F13" s="169"/>
      <c r="G13" s="181"/>
      <c r="H13" s="181"/>
      <c r="I13" s="181"/>
      <c r="J13" s="181"/>
      <c r="K13" s="181"/>
      <c r="L13" s="181"/>
      <c r="M13" s="181"/>
      <c r="N13" s="169"/>
      <c r="O13" s="168">
        <v>6</v>
      </c>
      <c r="Q13" s="168">
        <v>6</v>
      </c>
      <c r="R13" s="169"/>
      <c r="S13" s="169"/>
      <c r="T13" s="169"/>
      <c r="U13" s="169"/>
      <c r="V13" s="181"/>
      <c r="W13" s="169"/>
      <c r="X13" s="169"/>
      <c r="Y13" s="181"/>
      <c r="Z13" s="180" t="e">
        <f t="shared" si="0"/>
        <v>#DIV/0!</v>
      </c>
      <c r="AA13" s="181">
        <v>3.5</v>
      </c>
      <c r="AB13" s="169"/>
      <c r="AC13" s="180">
        <f t="shared" si="1"/>
        <v>0.35000000000000003</v>
      </c>
      <c r="AD13" s="181">
        <v>3.5</v>
      </c>
      <c r="AE13" s="169"/>
      <c r="AF13" s="180">
        <f t="shared" si="2"/>
        <v>0.35000000000000003</v>
      </c>
      <c r="AG13" s="180" t="e">
        <f t="shared" si="3"/>
        <v>#DIV/0!</v>
      </c>
      <c r="AH13" s="168">
        <v>6</v>
      </c>
    </row>
    <row r="14" spans="1:34" x14ac:dyDescent="0.25">
      <c r="A14" s="168">
        <v>7</v>
      </c>
      <c r="B14" s="179" t="str">
        <f>'Asistencia 9°BFDC'!B11</f>
        <v>abrego, yorlenis</v>
      </c>
      <c r="C14" s="181">
        <v>5</v>
      </c>
      <c r="D14" s="169"/>
      <c r="E14" s="169"/>
      <c r="F14" s="169">
        <v>5</v>
      </c>
      <c r="G14" s="181"/>
      <c r="H14" s="181"/>
      <c r="I14" s="181"/>
      <c r="J14" s="181">
        <v>5</v>
      </c>
      <c r="K14" s="181"/>
      <c r="L14" s="181"/>
      <c r="M14" s="181"/>
      <c r="N14" s="169"/>
      <c r="O14" s="168">
        <v>7</v>
      </c>
      <c r="Q14" s="168">
        <v>7</v>
      </c>
      <c r="R14" s="169"/>
      <c r="S14" s="169"/>
      <c r="T14" s="169"/>
      <c r="U14" s="169"/>
      <c r="V14" s="181"/>
      <c r="W14" s="169"/>
      <c r="X14" s="169"/>
      <c r="Y14" s="181"/>
      <c r="Z14" s="180">
        <f t="shared" si="0"/>
        <v>4</v>
      </c>
      <c r="AA14" s="181">
        <v>4</v>
      </c>
      <c r="AB14" s="169"/>
      <c r="AC14" s="180">
        <f t="shared" si="1"/>
        <v>0.4</v>
      </c>
      <c r="AD14" s="181">
        <v>4</v>
      </c>
      <c r="AE14" s="169"/>
      <c r="AF14" s="180">
        <f t="shared" si="2"/>
        <v>0.4</v>
      </c>
      <c r="AG14" s="180">
        <f t="shared" si="3"/>
        <v>4.8</v>
      </c>
      <c r="AH14" s="168">
        <v>7</v>
      </c>
    </row>
    <row r="15" spans="1:34" x14ac:dyDescent="0.25">
      <c r="A15" s="168">
        <v>8</v>
      </c>
      <c r="B15" s="179" t="str">
        <f>'Asistencia 9°BFDC'!B12</f>
        <v>Amador, Irma</v>
      </c>
      <c r="C15" s="181">
        <v>5</v>
      </c>
      <c r="D15" s="169">
        <v>5</v>
      </c>
      <c r="E15" s="169"/>
      <c r="F15" s="169"/>
      <c r="G15" s="181"/>
      <c r="H15" s="181"/>
      <c r="I15" s="181"/>
      <c r="J15" s="181"/>
      <c r="K15" s="181"/>
      <c r="L15" s="181"/>
      <c r="M15" s="181"/>
      <c r="N15" s="169"/>
      <c r="O15" s="168">
        <v>8</v>
      </c>
      <c r="Q15" s="168">
        <v>8</v>
      </c>
      <c r="R15" s="169"/>
      <c r="S15" s="169"/>
      <c r="T15" s="169"/>
      <c r="U15" s="169"/>
      <c r="V15" s="181"/>
      <c r="W15" s="169"/>
      <c r="X15" s="169"/>
      <c r="Y15" s="181"/>
      <c r="Z15" s="180">
        <f t="shared" si="0"/>
        <v>4</v>
      </c>
      <c r="AA15" s="181">
        <v>2</v>
      </c>
      <c r="AB15" s="169"/>
      <c r="AC15" s="180">
        <f t="shared" si="1"/>
        <v>0.2</v>
      </c>
      <c r="AD15" s="181">
        <v>2</v>
      </c>
      <c r="AE15" s="169"/>
      <c r="AF15" s="180">
        <f t="shared" si="2"/>
        <v>0.2</v>
      </c>
      <c r="AG15" s="180">
        <f t="shared" si="3"/>
        <v>4.4000000000000004</v>
      </c>
      <c r="AH15" s="168">
        <v>8</v>
      </c>
    </row>
    <row r="16" spans="1:34" x14ac:dyDescent="0.25">
      <c r="A16" s="168">
        <v>5</v>
      </c>
      <c r="B16" s="179" t="str">
        <f>'Asistencia 9°BFDC'!B13</f>
        <v>Ayala, Keykel</v>
      </c>
      <c r="C16" s="181"/>
      <c r="D16" s="169"/>
      <c r="E16" s="169"/>
      <c r="F16" s="169"/>
      <c r="G16" s="181"/>
      <c r="H16" s="181"/>
      <c r="I16" s="181"/>
      <c r="J16" s="181"/>
      <c r="K16" s="181"/>
      <c r="L16" s="181"/>
      <c r="M16" s="181"/>
      <c r="N16" s="169"/>
      <c r="O16" s="168">
        <v>9</v>
      </c>
      <c r="Q16" s="168">
        <v>9</v>
      </c>
      <c r="R16" s="169"/>
      <c r="S16" s="169"/>
      <c r="T16" s="169"/>
      <c r="U16" s="169"/>
      <c r="V16" s="181"/>
      <c r="W16" s="169"/>
      <c r="X16" s="169"/>
      <c r="Y16" s="181"/>
      <c r="Z16" s="180" t="e">
        <f t="shared" si="0"/>
        <v>#DIV/0!</v>
      </c>
      <c r="AA16" s="181">
        <v>3</v>
      </c>
      <c r="AB16" s="169"/>
      <c r="AC16" s="180">
        <f t="shared" si="1"/>
        <v>0.30000000000000004</v>
      </c>
      <c r="AD16" s="181">
        <v>3</v>
      </c>
      <c r="AE16" s="169"/>
      <c r="AF16" s="180">
        <f t="shared" si="2"/>
        <v>0.30000000000000004</v>
      </c>
      <c r="AG16" s="180" t="e">
        <f t="shared" si="3"/>
        <v>#DIV/0!</v>
      </c>
      <c r="AH16" s="168">
        <v>9</v>
      </c>
    </row>
    <row r="17" spans="1:34" x14ac:dyDescent="0.25">
      <c r="A17" s="168">
        <v>10</v>
      </c>
      <c r="B17" s="179" t="str">
        <f>'Asistencia 9°BFDC'!B14</f>
        <v>Bailarin Luz</v>
      </c>
      <c r="C17" s="181">
        <v>5</v>
      </c>
      <c r="D17" s="169">
        <v>4</v>
      </c>
      <c r="E17" s="169"/>
      <c r="F17" s="169">
        <v>5</v>
      </c>
      <c r="G17" s="181">
        <v>5</v>
      </c>
      <c r="H17" s="181"/>
      <c r="I17" s="181"/>
      <c r="J17" s="181">
        <v>5</v>
      </c>
      <c r="K17" s="181"/>
      <c r="L17" s="181"/>
      <c r="M17" s="181"/>
      <c r="N17" s="169"/>
      <c r="O17" s="168">
        <v>10</v>
      </c>
      <c r="Q17" s="168">
        <v>10</v>
      </c>
      <c r="R17" s="169"/>
      <c r="S17" s="169"/>
      <c r="T17" s="169"/>
      <c r="U17" s="169"/>
      <c r="V17" s="181"/>
      <c r="W17" s="169"/>
      <c r="X17" s="169"/>
      <c r="Y17" s="181"/>
      <c r="Z17" s="180">
        <f t="shared" si="0"/>
        <v>3.84</v>
      </c>
      <c r="AA17" s="181">
        <v>3.5</v>
      </c>
      <c r="AB17" s="169"/>
      <c r="AC17" s="180">
        <f t="shared" si="1"/>
        <v>0.35000000000000003</v>
      </c>
      <c r="AD17" s="181">
        <v>3.5</v>
      </c>
      <c r="AE17" s="169"/>
      <c r="AF17" s="180">
        <f t="shared" si="2"/>
        <v>0.35000000000000003</v>
      </c>
      <c r="AG17" s="180">
        <f t="shared" si="3"/>
        <v>4.5</v>
      </c>
      <c r="AH17" s="168">
        <v>10</v>
      </c>
    </row>
    <row r="18" spans="1:34" x14ac:dyDescent="0.25">
      <c r="A18" s="168">
        <v>11</v>
      </c>
      <c r="B18" s="179" t="str">
        <f>'Asistencia 9°BFDC'!B15</f>
        <v>baker, celedonia</v>
      </c>
      <c r="C18" s="181"/>
      <c r="D18" s="169">
        <v>5</v>
      </c>
      <c r="E18" s="169">
        <v>5</v>
      </c>
      <c r="F18" s="169">
        <v>5</v>
      </c>
      <c r="G18" s="181"/>
      <c r="H18" s="181">
        <v>5</v>
      </c>
      <c r="I18" s="181"/>
      <c r="J18" s="181">
        <v>5</v>
      </c>
      <c r="K18" s="181"/>
      <c r="L18" s="181"/>
      <c r="M18" s="181"/>
      <c r="N18" s="169"/>
      <c r="O18" s="168">
        <v>11</v>
      </c>
      <c r="Q18" s="168">
        <v>11</v>
      </c>
      <c r="R18" s="169"/>
      <c r="S18" s="169"/>
      <c r="T18" s="169"/>
      <c r="U18" s="169"/>
      <c r="V18" s="181"/>
      <c r="W18" s="169"/>
      <c r="X18" s="169"/>
      <c r="Y18" s="181"/>
      <c r="Z18" s="180">
        <f t="shared" si="0"/>
        <v>4</v>
      </c>
      <c r="AA18" s="181">
        <v>4.5</v>
      </c>
      <c r="AB18" s="169"/>
      <c r="AC18" s="180">
        <f t="shared" si="1"/>
        <v>0.45</v>
      </c>
      <c r="AD18" s="181">
        <v>3.5</v>
      </c>
      <c r="AE18" s="169"/>
      <c r="AF18" s="180">
        <f t="shared" si="2"/>
        <v>0.35000000000000003</v>
      </c>
      <c r="AG18" s="180">
        <f t="shared" si="3"/>
        <v>4.8</v>
      </c>
      <c r="AH18" s="168">
        <v>11</v>
      </c>
    </row>
    <row r="19" spans="1:34" x14ac:dyDescent="0.25">
      <c r="A19" s="168">
        <v>12</v>
      </c>
      <c r="B19" s="179" t="str">
        <f>'Asistencia 9°BFDC'!B16</f>
        <v>Bejerano, Angela</v>
      </c>
      <c r="C19" s="181">
        <v>5</v>
      </c>
      <c r="D19" s="169">
        <v>5</v>
      </c>
      <c r="E19" s="169"/>
      <c r="F19" s="169">
        <v>5</v>
      </c>
      <c r="G19" s="181"/>
      <c r="H19" s="181">
        <v>5</v>
      </c>
      <c r="I19" s="181"/>
      <c r="J19" s="181"/>
      <c r="K19" s="181"/>
      <c r="L19" s="181"/>
      <c r="M19" s="181"/>
      <c r="N19" s="169"/>
      <c r="O19" s="168">
        <v>12</v>
      </c>
      <c r="P19" t="s">
        <v>872</v>
      </c>
      <c r="Q19" s="168">
        <v>12</v>
      </c>
      <c r="R19" s="169"/>
      <c r="S19" s="169"/>
      <c r="T19" s="169"/>
      <c r="U19" s="169"/>
      <c r="V19" s="181"/>
      <c r="W19" s="169"/>
      <c r="X19" s="169"/>
      <c r="Y19" s="181"/>
      <c r="Z19" s="180">
        <f t="shared" si="0"/>
        <v>4</v>
      </c>
      <c r="AA19" s="181">
        <v>3</v>
      </c>
      <c r="AB19" s="169"/>
      <c r="AC19" s="180">
        <f t="shared" si="1"/>
        <v>0.30000000000000004</v>
      </c>
      <c r="AD19" s="181">
        <v>3</v>
      </c>
      <c r="AE19" s="169"/>
      <c r="AF19" s="180">
        <f t="shared" si="2"/>
        <v>0.30000000000000004</v>
      </c>
      <c r="AG19" s="180">
        <f t="shared" si="3"/>
        <v>4.5999999999999996</v>
      </c>
      <c r="AH19" s="168">
        <v>12</v>
      </c>
    </row>
    <row r="20" spans="1:34" x14ac:dyDescent="0.25">
      <c r="A20" s="168">
        <v>13</v>
      </c>
      <c r="B20" s="179" t="str">
        <f>'Asistencia 9°BFDC'!B17</f>
        <v>castillo, Maristela</v>
      </c>
      <c r="C20" s="181"/>
      <c r="D20" s="169"/>
      <c r="E20" s="169"/>
      <c r="F20" s="169"/>
      <c r="G20" s="181"/>
      <c r="H20" s="181"/>
      <c r="I20" s="181"/>
      <c r="J20" s="181"/>
      <c r="K20" s="181"/>
      <c r="L20" s="181"/>
      <c r="M20" s="181"/>
      <c r="N20" s="169"/>
      <c r="O20" s="168">
        <v>13</v>
      </c>
      <c r="Q20" s="168">
        <v>13</v>
      </c>
      <c r="R20" s="169"/>
      <c r="S20" s="169"/>
      <c r="T20" s="169"/>
      <c r="U20" s="169"/>
      <c r="V20" s="181"/>
      <c r="W20" s="169"/>
      <c r="X20" s="169"/>
      <c r="Y20" s="181"/>
      <c r="Z20" s="180" t="e">
        <f t="shared" si="0"/>
        <v>#DIV/0!</v>
      </c>
      <c r="AA20" s="181"/>
      <c r="AB20" s="169"/>
      <c r="AC20" s="180" t="e">
        <f t="shared" si="1"/>
        <v>#DIV/0!</v>
      </c>
      <c r="AD20" s="181"/>
      <c r="AE20" s="169"/>
      <c r="AF20" s="180" t="e">
        <f t="shared" si="2"/>
        <v>#DIV/0!</v>
      </c>
      <c r="AG20" s="180" t="s">
        <v>212</v>
      </c>
      <c r="AH20" s="168">
        <v>13</v>
      </c>
    </row>
    <row r="21" spans="1:34" x14ac:dyDescent="0.25">
      <c r="A21" s="168">
        <v>14</v>
      </c>
      <c r="B21" s="179" t="str">
        <f>'Asistencia 9°BFDC'!B18</f>
        <v>Guerra, Genaro</v>
      </c>
      <c r="C21" s="181"/>
      <c r="D21" s="169"/>
      <c r="E21" s="169"/>
      <c r="F21" s="169"/>
      <c r="G21" s="181"/>
      <c r="H21" s="181"/>
      <c r="I21" s="181"/>
      <c r="J21" s="181"/>
      <c r="K21" s="181"/>
      <c r="L21" s="181">
        <v>4</v>
      </c>
      <c r="M21" s="181"/>
      <c r="N21" s="169"/>
      <c r="O21" s="168">
        <v>14</v>
      </c>
      <c r="Q21" s="168">
        <v>14</v>
      </c>
      <c r="R21" s="169">
        <v>5</v>
      </c>
      <c r="S21" s="169"/>
      <c r="T21" s="169"/>
      <c r="U21" s="169"/>
      <c r="V21" s="181"/>
      <c r="W21" s="169"/>
      <c r="X21" s="169"/>
      <c r="Y21" s="181"/>
      <c r="Z21" s="180">
        <f t="shared" si="0"/>
        <v>3.6</v>
      </c>
      <c r="AA21" s="181">
        <v>4.5</v>
      </c>
      <c r="AB21" s="169"/>
      <c r="AC21" s="180">
        <f t="shared" si="1"/>
        <v>0.45</v>
      </c>
      <c r="AD21" s="181">
        <v>4.5</v>
      </c>
      <c r="AE21" s="169"/>
      <c r="AF21" s="180">
        <f t="shared" si="2"/>
        <v>0.45</v>
      </c>
      <c r="AG21" s="180">
        <f t="shared" si="3"/>
        <v>4.5</v>
      </c>
      <c r="AH21" s="168">
        <v>14</v>
      </c>
    </row>
    <row r="22" spans="1:34" x14ac:dyDescent="0.25">
      <c r="A22" s="168">
        <v>15</v>
      </c>
      <c r="B22" s="179" t="str">
        <f>'Asistencia 9°BFDC'!B19</f>
        <v>Guerra, Mikaela</v>
      </c>
      <c r="C22" s="181"/>
      <c r="D22" s="169">
        <v>5</v>
      </c>
      <c r="E22" s="169">
        <v>5</v>
      </c>
      <c r="F22" s="169">
        <v>5</v>
      </c>
      <c r="G22" s="181"/>
      <c r="H22" s="181">
        <v>5</v>
      </c>
      <c r="I22" s="181"/>
      <c r="J22" s="181">
        <v>5</v>
      </c>
      <c r="K22" s="181"/>
      <c r="L22" s="181"/>
      <c r="M22" s="181"/>
      <c r="N22" s="169"/>
      <c r="O22" s="168">
        <v>15</v>
      </c>
      <c r="P22" t="s">
        <v>872</v>
      </c>
      <c r="Q22" s="168">
        <v>15</v>
      </c>
      <c r="R22" s="169"/>
      <c r="S22" s="169"/>
      <c r="T22" s="169"/>
      <c r="U22" s="169"/>
      <c r="V22" s="181"/>
      <c r="W22" s="169"/>
      <c r="X22" s="169"/>
      <c r="Y22" s="181"/>
      <c r="Z22" s="180">
        <f t="shared" si="0"/>
        <v>4</v>
      </c>
      <c r="AA22" s="181">
        <v>3.5</v>
      </c>
      <c r="AB22" s="169"/>
      <c r="AC22" s="180">
        <f t="shared" si="1"/>
        <v>0.35000000000000003</v>
      </c>
      <c r="AD22" s="181">
        <v>3.5</v>
      </c>
      <c r="AE22" s="169"/>
      <c r="AF22" s="180">
        <f t="shared" si="2"/>
        <v>0.35000000000000003</v>
      </c>
      <c r="AG22" s="180">
        <f t="shared" si="3"/>
        <v>4.7</v>
      </c>
      <c r="AH22" s="168">
        <v>15</v>
      </c>
    </row>
    <row r="23" spans="1:34" x14ac:dyDescent="0.25">
      <c r="A23" s="168">
        <v>16</v>
      </c>
      <c r="B23" s="179" t="str">
        <f>'Asistencia 9°BFDC'!B20</f>
        <v>Jimenez, Leydi</v>
      </c>
      <c r="C23" s="181"/>
      <c r="D23" s="169"/>
      <c r="E23" s="169"/>
      <c r="F23" s="169"/>
      <c r="G23" s="181"/>
      <c r="H23" s="181">
        <v>5</v>
      </c>
      <c r="I23" s="181">
        <v>5</v>
      </c>
      <c r="J23" s="181">
        <v>5</v>
      </c>
      <c r="K23" s="181"/>
      <c r="L23" s="181"/>
      <c r="M23" s="181"/>
      <c r="N23" s="169"/>
      <c r="O23" s="168">
        <v>16</v>
      </c>
      <c r="Q23" s="168">
        <v>16</v>
      </c>
      <c r="R23" s="169"/>
      <c r="S23" s="169"/>
      <c r="T23" s="169"/>
      <c r="U23" s="169"/>
      <c r="V23" s="181"/>
      <c r="W23" s="169"/>
      <c r="X23" s="169"/>
      <c r="Y23" s="181"/>
      <c r="Z23" s="180">
        <f t="shared" si="0"/>
        <v>4</v>
      </c>
      <c r="AA23" s="181">
        <v>3.5</v>
      </c>
      <c r="AB23" s="169"/>
      <c r="AC23" s="180">
        <f t="shared" si="1"/>
        <v>0.35000000000000003</v>
      </c>
      <c r="AD23" s="181">
        <v>3.5</v>
      </c>
      <c r="AE23" s="169"/>
      <c r="AF23" s="180">
        <f t="shared" si="2"/>
        <v>0.35000000000000003</v>
      </c>
      <c r="AG23" s="180">
        <f t="shared" si="3"/>
        <v>4.7</v>
      </c>
      <c r="AH23" s="168">
        <v>16</v>
      </c>
    </row>
    <row r="24" spans="1:34" x14ac:dyDescent="0.25">
      <c r="A24" s="168">
        <v>17</v>
      </c>
      <c r="B24" s="179" t="str">
        <f>'Asistencia 9°BFDC'!B21</f>
        <v>Lopez, Alfredo</v>
      </c>
      <c r="C24" s="181">
        <v>5</v>
      </c>
      <c r="D24" s="169">
        <v>5</v>
      </c>
      <c r="E24" s="169">
        <v>5</v>
      </c>
      <c r="F24" s="169">
        <v>5</v>
      </c>
      <c r="G24" s="181"/>
      <c r="H24" s="181"/>
      <c r="I24" s="181"/>
      <c r="J24" s="181"/>
      <c r="K24" s="181"/>
      <c r="L24" s="181"/>
      <c r="M24" s="181"/>
      <c r="N24" s="169"/>
      <c r="O24" s="168">
        <v>17</v>
      </c>
      <c r="Q24" s="168">
        <v>17</v>
      </c>
      <c r="R24" s="169"/>
      <c r="S24" s="169"/>
      <c r="T24" s="169"/>
      <c r="U24" s="169"/>
      <c r="V24" s="181"/>
      <c r="W24" s="169"/>
      <c r="X24" s="169"/>
      <c r="Y24" s="181"/>
      <c r="Z24" s="180">
        <f t="shared" si="0"/>
        <v>4</v>
      </c>
      <c r="AA24" s="181">
        <v>3</v>
      </c>
      <c r="AB24" s="169"/>
      <c r="AC24" s="180">
        <f t="shared" si="1"/>
        <v>0.30000000000000004</v>
      </c>
      <c r="AD24" s="181">
        <v>3</v>
      </c>
      <c r="AE24" s="169"/>
      <c r="AF24" s="180">
        <f t="shared" si="2"/>
        <v>0.30000000000000004</v>
      </c>
      <c r="AG24" s="180">
        <f t="shared" si="3"/>
        <v>4.5999999999999996</v>
      </c>
      <c r="AH24" s="168">
        <v>17</v>
      </c>
    </row>
    <row r="25" spans="1:34" x14ac:dyDescent="0.25">
      <c r="A25" s="168">
        <v>18</v>
      </c>
      <c r="B25" s="179" t="str">
        <f>'Asistencia 9°BFDC'!B22</f>
        <v>Miranda, Benicio</v>
      </c>
      <c r="C25" s="181"/>
      <c r="D25" s="169"/>
      <c r="E25" s="169"/>
      <c r="F25" s="169"/>
      <c r="G25" s="181"/>
      <c r="H25" s="181"/>
      <c r="I25" s="181"/>
      <c r="J25" s="181"/>
      <c r="K25" s="181"/>
      <c r="L25" s="181"/>
      <c r="M25" s="181"/>
      <c r="N25" s="169"/>
      <c r="O25" s="168">
        <v>18</v>
      </c>
      <c r="Q25" s="168">
        <v>18</v>
      </c>
      <c r="R25" s="169"/>
      <c r="S25" s="169"/>
      <c r="T25" s="169"/>
      <c r="U25" s="169"/>
      <c r="V25" s="181"/>
      <c r="W25" s="169"/>
      <c r="X25" s="169"/>
      <c r="Y25" s="181"/>
      <c r="Z25" s="180" t="e">
        <f t="shared" si="0"/>
        <v>#DIV/0!</v>
      </c>
      <c r="AA25" s="181">
        <v>3</v>
      </c>
      <c r="AB25" s="169"/>
      <c r="AC25" s="180">
        <f t="shared" si="1"/>
        <v>0.30000000000000004</v>
      </c>
      <c r="AD25" s="181">
        <v>3</v>
      </c>
      <c r="AE25" s="169"/>
      <c r="AF25" s="180">
        <f t="shared" si="2"/>
        <v>0.30000000000000004</v>
      </c>
      <c r="AG25" s="180" t="e">
        <f t="shared" si="3"/>
        <v>#DIV/0!</v>
      </c>
      <c r="AH25" s="168">
        <v>18</v>
      </c>
    </row>
    <row r="26" spans="1:34" x14ac:dyDescent="0.25">
      <c r="A26" s="168">
        <v>19</v>
      </c>
      <c r="B26" s="179" t="str">
        <f>'Asistencia 9°BFDC'!B23</f>
        <v>Miranda, Dionilda</v>
      </c>
      <c r="C26" s="181">
        <v>5</v>
      </c>
      <c r="D26" s="169"/>
      <c r="E26" s="169"/>
      <c r="F26" s="169"/>
      <c r="G26" s="181"/>
      <c r="H26" s="181"/>
      <c r="I26" s="181"/>
      <c r="J26" s="181"/>
      <c r="K26" s="181"/>
      <c r="L26" s="181"/>
      <c r="M26" s="181"/>
      <c r="N26" s="169"/>
      <c r="O26" s="168">
        <v>19</v>
      </c>
      <c r="Q26" s="168">
        <v>19</v>
      </c>
      <c r="R26" s="169"/>
      <c r="S26" s="169"/>
      <c r="T26" s="169"/>
      <c r="U26" s="169"/>
      <c r="V26" s="181"/>
      <c r="W26" s="169"/>
      <c r="X26" s="169"/>
      <c r="Y26" s="181"/>
      <c r="Z26" s="180">
        <f t="shared" si="0"/>
        <v>4</v>
      </c>
      <c r="AA26" s="181">
        <v>5</v>
      </c>
      <c r="AB26" s="169"/>
      <c r="AC26" s="180">
        <f t="shared" si="1"/>
        <v>0.5</v>
      </c>
      <c r="AD26" s="181">
        <v>5</v>
      </c>
      <c r="AE26" s="169"/>
      <c r="AF26" s="180">
        <f t="shared" si="2"/>
        <v>0.5</v>
      </c>
      <c r="AG26" s="180">
        <f t="shared" si="3"/>
        <v>5</v>
      </c>
      <c r="AH26" s="168">
        <v>19</v>
      </c>
    </row>
    <row r="27" spans="1:34" x14ac:dyDescent="0.25">
      <c r="A27" s="168">
        <v>20</v>
      </c>
      <c r="B27" s="179" t="str">
        <f>'Asistencia 9°BFDC'!B24</f>
        <v>Palacio, Danilo</v>
      </c>
      <c r="C27" s="181"/>
      <c r="D27" s="169">
        <v>5</v>
      </c>
      <c r="E27" s="169">
        <v>5</v>
      </c>
      <c r="F27" s="169">
        <v>4.5</v>
      </c>
      <c r="G27" s="181"/>
      <c r="H27" s="181"/>
      <c r="I27" s="181">
        <v>5</v>
      </c>
      <c r="J27" s="181">
        <v>5</v>
      </c>
      <c r="K27" s="181"/>
      <c r="L27" s="181"/>
      <c r="M27" s="181"/>
      <c r="N27" s="169"/>
      <c r="O27" s="168">
        <v>20</v>
      </c>
      <c r="Q27" s="168">
        <v>20</v>
      </c>
      <c r="R27" s="169"/>
      <c r="S27" s="169"/>
      <c r="T27" s="169"/>
      <c r="U27" s="169"/>
      <c r="V27" s="181"/>
      <c r="W27" s="169"/>
      <c r="X27" s="169"/>
      <c r="Y27" s="181"/>
      <c r="Z27" s="180">
        <f t="shared" si="0"/>
        <v>3.9200000000000004</v>
      </c>
      <c r="AA27" s="181">
        <v>2.5</v>
      </c>
      <c r="AB27" s="169"/>
      <c r="AC27" s="180">
        <f t="shared" si="1"/>
        <v>0.25</v>
      </c>
      <c r="AD27" s="181">
        <v>2.5</v>
      </c>
      <c r="AE27" s="169"/>
      <c r="AF27" s="180">
        <f t="shared" si="2"/>
        <v>0.25</v>
      </c>
      <c r="AG27" s="180">
        <f t="shared" si="3"/>
        <v>4.4000000000000004</v>
      </c>
      <c r="AH27" s="168">
        <v>20</v>
      </c>
    </row>
    <row r="28" spans="1:34" x14ac:dyDescent="0.25">
      <c r="A28" s="168">
        <v>21</v>
      </c>
      <c r="B28" s="179" t="str">
        <f>'Asistencia 9°BFDC'!B25</f>
        <v>Palacio, Jony</v>
      </c>
      <c r="C28" s="181">
        <v>5</v>
      </c>
      <c r="D28" s="169">
        <v>5</v>
      </c>
      <c r="E28" s="169">
        <v>5</v>
      </c>
      <c r="F28" s="169">
        <v>5</v>
      </c>
      <c r="G28" s="181">
        <v>5</v>
      </c>
      <c r="H28" s="181"/>
      <c r="I28" s="181"/>
      <c r="J28" s="181">
        <v>5</v>
      </c>
      <c r="K28" s="181"/>
      <c r="L28" s="181"/>
      <c r="M28" s="181"/>
      <c r="N28" s="169"/>
      <c r="O28" s="168">
        <v>21</v>
      </c>
      <c r="Q28" s="168">
        <v>21</v>
      </c>
      <c r="R28" s="169"/>
      <c r="S28" s="169"/>
      <c r="T28" s="169"/>
      <c r="U28" s="169"/>
      <c r="V28" s="181"/>
      <c r="W28" s="169"/>
      <c r="X28" s="169"/>
      <c r="Y28" s="181"/>
      <c r="Z28" s="180">
        <f t="shared" si="0"/>
        <v>4</v>
      </c>
      <c r="AA28" s="181">
        <v>3.5</v>
      </c>
      <c r="AB28" s="169"/>
      <c r="AC28" s="180">
        <f t="shared" si="1"/>
        <v>0.35000000000000003</v>
      </c>
      <c r="AD28" s="181">
        <v>3.5</v>
      </c>
      <c r="AE28" s="169"/>
      <c r="AF28" s="180">
        <f t="shared" si="2"/>
        <v>0.35000000000000003</v>
      </c>
      <c r="AG28" s="180">
        <f t="shared" si="3"/>
        <v>4.7</v>
      </c>
      <c r="AH28" s="168">
        <v>21</v>
      </c>
    </row>
    <row r="29" spans="1:34" x14ac:dyDescent="0.25">
      <c r="A29" s="168">
        <v>22</v>
      </c>
      <c r="B29" s="179" t="str">
        <f>'Asistencia 9°BFDC'!B26</f>
        <v>Palacio, Liliana</v>
      </c>
      <c r="C29" s="181">
        <v>5</v>
      </c>
      <c r="D29" s="169">
        <v>5</v>
      </c>
      <c r="E29" s="169">
        <v>5</v>
      </c>
      <c r="F29" s="169">
        <v>5</v>
      </c>
      <c r="G29" s="181">
        <v>5</v>
      </c>
      <c r="H29" s="181">
        <v>5</v>
      </c>
      <c r="I29" s="181">
        <v>5</v>
      </c>
      <c r="J29" s="181">
        <v>5</v>
      </c>
      <c r="K29" s="181"/>
      <c r="L29" s="181"/>
      <c r="M29" s="181"/>
      <c r="N29" s="169"/>
      <c r="O29" s="168">
        <v>22</v>
      </c>
      <c r="Q29" s="168">
        <v>22</v>
      </c>
      <c r="R29" s="169"/>
      <c r="S29" s="169"/>
      <c r="T29" s="169"/>
      <c r="U29" s="169"/>
      <c r="V29" s="181"/>
      <c r="W29" s="169"/>
      <c r="X29" s="169"/>
      <c r="Y29" s="181"/>
      <c r="Z29" s="180">
        <f t="shared" si="0"/>
        <v>4</v>
      </c>
      <c r="AA29" s="181">
        <v>3</v>
      </c>
      <c r="AB29" s="169"/>
      <c r="AC29" s="180">
        <f t="shared" si="1"/>
        <v>0.30000000000000004</v>
      </c>
      <c r="AD29" s="181">
        <v>3</v>
      </c>
      <c r="AE29" s="169"/>
      <c r="AF29" s="180">
        <f t="shared" si="2"/>
        <v>0.30000000000000004</v>
      </c>
      <c r="AG29" s="180">
        <f t="shared" si="3"/>
        <v>4.5999999999999996</v>
      </c>
      <c r="AH29" s="168">
        <v>22</v>
      </c>
    </row>
    <row r="30" spans="1:34" x14ac:dyDescent="0.25">
      <c r="A30" s="168">
        <v>23</v>
      </c>
      <c r="B30" s="179" t="str">
        <f>'Asistencia 9°BFDC'!B27</f>
        <v>Quintero, Diomede</v>
      </c>
      <c r="C30" s="181"/>
      <c r="D30" s="169"/>
      <c r="E30" s="169"/>
      <c r="F30" s="169"/>
      <c r="G30" s="181"/>
      <c r="H30" s="181"/>
      <c r="I30" s="181"/>
      <c r="J30" s="181"/>
      <c r="K30" s="181"/>
      <c r="L30" s="181" t="s">
        <v>836</v>
      </c>
      <c r="M30" s="181"/>
      <c r="N30" s="169"/>
      <c r="O30" s="168">
        <v>23</v>
      </c>
      <c r="Q30" s="168">
        <v>23</v>
      </c>
      <c r="R30" s="169"/>
      <c r="S30" s="169"/>
      <c r="T30" s="169"/>
      <c r="U30" s="169"/>
      <c r="V30" s="181"/>
      <c r="W30" s="169"/>
      <c r="X30" s="169"/>
      <c r="Y30" s="181"/>
      <c r="Z30" s="180" t="e">
        <f t="shared" si="0"/>
        <v>#DIV/0!</v>
      </c>
      <c r="AA30" s="181">
        <v>4</v>
      </c>
      <c r="AB30" s="169"/>
      <c r="AC30" s="180">
        <f t="shared" si="1"/>
        <v>0.4</v>
      </c>
      <c r="AD30" s="181">
        <v>4</v>
      </c>
      <c r="AE30" s="169"/>
      <c r="AF30" s="180">
        <f t="shared" si="2"/>
        <v>0.4</v>
      </c>
      <c r="AG30" s="180" t="e">
        <f t="shared" si="3"/>
        <v>#DIV/0!</v>
      </c>
      <c r="AH30" s="168">
        <v>23</v>
      </c>
    </row>
    <row r="31" spans="1:34" x14ac:dyDescent="0.25">
      <c r="A31" s="168">
        <v>24</v>
      </c>
      <c r="B31" s="179" t="str">
        <f>'Asistencia 9°BFDC'!B28</f>
        <v>Quintero, Elizabeth</v>
      </c>
      <c r="C31" s="181"/>
      <c r="D31" s="169"/>
      <c r="E31" s="169"/>
      <c r="F31" s="169"/>
      <c r="G31" s="181"/>
      <c r="H31" s="181"/>
      <c r="I31" s="181"/>
      <c r="J31" s="181"/>
      <c r="K31" s="181"/>
      <c r="L31" s="181"/>
      <c r="M31" s="181"/>
      <c r="N31" s="169"/>
      <c r="O31" s="168">
        <v>24</v>
      </c>
      <c r="Q31" s="168">
        <v>24</v>
      </c>
      <c r="R31" s="169"/>
      <c r="S31" s="169"/>
      <c r="T31" s="169"/>
      <c r="U31" s="169"/>
      <c r="V31" s="181"/>
      <c r="W31" s="169"/>
      <c r="X31" s="169"/>
      <c r="Y31" s="181"/>
      <c r="Z31" s="180" t="e">
        <f t="shared" si="0"/>
        <v>#DIV/0!</v>
      </c>
      <c r="AA31" s="181">
        <v>4.3</v>
      </c>
      <c r="AB31" s="169"/>
      <c r="AC31" s="180">
        <f t="shared" si="1"/>
        <v>0.43</v>
      </c>
      <c r="AD31" s="181">
        <v>4.3</v>
      </c>
      <c r="AE31" s="169"/>
      <c r="AF31" s="180">
        <f t="shared" si="2"/>
        <v>0.43</v>
      </c>
      <c r="AG31" s="180" t="e">
        <f t="shared" si="3"/>
        <v>#DIV/0!</v>
      </c>
      <c r="AH31" s="168">
        <v>24</v>
      </c>
    </row>
    <row r="32" spans="1:34" x14ac:dyDescent="0.25">
      <c r="A32" s="168">
        <v>25</v>
      </c>
      <c r="B32" s="179" t="str">
        <f>'Asistencia 9°BFDC'!B29</f>
        <v>Quintero, Mauricio</v>
      </c>
      <c r="C32" s="181">
        <v>5</v>
      </c>
      <c r="D32" s="169"/>
      <c r="E32" s="169">
        <v>5</v>
      </c>
      <c r="F32" s="169">
        <v>5</v>
      </c>
      <c r="G32" s="181">
        <v>5</v>
      </c>
      <c r="H32" s="181"/>
      <c r="I32" s="181"/>
      <c r="J32" s="181">
        <v>5</v>
      </c>
      <c r="K32" s="181"/>
      <c r="L32" s="181"/>
      <c r="M32" s="181"/>
      <c r="N32" s="169"/>
      <c r="O32" s="168">
        <v>25</v>
      </c>
      <c r="Q32" s="168">
        <v>25</v>
      </c>
      <c r="R32" s="169"/>
      <c r="S32" s="169"/>
      <c r="T32" s="169"/>
      <c r="U32" s="169"/>
      <c r="V32" s="181"/>
      <c r="W32" s="169"/>
      <c r="X32" s="169"/>
      <c r="Y32" s="181"/>
      <c r="Z32" s="180">
        <f t="shared" si="0"/>
        <v>4</v>
      </c>
      <c r="AA32" s="181">
        <v>2</v>
      </c>
      <c r="AB32" s="169"/>
      <c r="AC32" s="180">
        <f t="shared" si="1"/>
        <v>0.2</v>
      </c>
      <c r="AD32" s="181">
        <v>2</v>
      </c>
      <c r="AE32" s="169"/>
      <c r="AF32" s="180">
        <f t="shared" si="2"/>
        <v>0.2</v>
      </c>
      <c r="AG32" s="180">
        <f t="shared" si="3"/>
        <v>4.4000000000000004</v>
      </c>
      <c r="AH32" s="168">
        <v>25</v>
      </c>
    </row>
    <row r="33" spans="1:34" x14ac:dyDescent="0.25">
      <c r="A33" s="168">
        <v>26</v>
      </c>
      <c r="B33" s="179" t="str">
        <f>'Asistencia 9°BFDC'!B30</f>
        <v>Romero, Inelda</v>
      </c>
      <c r="C33" s="181"/>
      <c r="D33" s="169"/>
      <c r="E33" s="169"/>
      <c r="F33" s="169">
        <v>5</v>
      </c>
      <c r="G33" s="181"/>
      <c r="H33" s="181"/>
      <c r="I33" s="181"/>
      <c r="J33" s="181">
        <v>5</v>
      </c>
      <c r="K33" s="181"/>
      <c r="L33" s="181"/>
      <c r="M33" s="181"/>
      <c r="N33" s="169"/>
      <c r="O33" s="168">
        <v>26</v>
      </c>
      <c r="Q33" s="168">
        <v>26</v>
      </c>
      <c r="R33" s="169"/>
      <c r="S33" s="169"/>
      <c r="T33" s="169"/>
      <c r="U33" s="169"/>
      <c r="V33" s="181"/>
      <c r="W33" s="169"/>
      <c r="X33" s="169"/>
      <c r="Y33" s="181"/>
      <c r="Z33" s="180">
        <f t="shared" si="0"/>
        <v>4</v>
      </c>
      <c r="AA33" s="181">
        <v>4</v>
      </c>
      <c r="AB33" s="169"/>
      <c r="AC33" s="180">
        <f t="shared" si="1"/>
        <v>0.4</v>
      </c>
      <c r="AD33" s="181">
        <v>4</v>
      </c>
      <c r="AE33" s="169"/>
      <c r="AF33" s="180">
        <f t="shared" si="2"/>
        <v>0.4</v>
      </c>
      <c r="AG33" s="180">
        <f t="shared" si="3"/>
        <v>4.8</v>
      </c>
      <c r="AH33" s="168">
        <v>26</v>
      </c>
    </row>
    <row r="34" spans="1:34" x14ac:dyDescent="0.25">
      <c r="A34" s="168">
        <v>27</v>
      </c>
      <c r="B34" s="179" t="str">
        <f>'Asistencia 9°BFDC'!B31</f>
        <v>Santo, Marcelino</v>
      </c>
      <c r="C34" s="181">
        <v>5</v>
      </c>
      <c r="D34" s="169">
        <v>5</v>
      </c>
      <c r="E34" s="169"/>
      <c r="F34" s="169">
        <v>5</v>
      </c>
      <c r="G34" s="181"/>
      <c r="H34" s="181"/>
      <c r="I34" s="181"/>
      <c r="J34" s="181"/>
      <c r="K34" s="181"/>
      <c r="L34" s="181" t="s">
        <v>836</v>
      </c>
      <c r="M34" s="181"/>
      <c r="N34" s="169"/>
      <c r="O34" s="168">
        <v>27</v>
      </c>
      <c r="Q34" s="168">
        <v>27</v>
      </c>
      <c r="R34" s="169">
        <v>5</v>
      </c>
      <c r="S34" s="169"/>
      <c r="T34" s="169"/>
      <c r="U34" s="169"/>
      <c r="V34" s="181"/>
      <c r="W34" s="169"/>
      <c r="X34" s="169"/>
      <c r="Y34" s="181"/>
      <c r="Z34" s="180">
        <f t="shared" si="0"/>
        <v>4</v>
      </c>
      <c r="AA34" s="181">
        <v>4</v>
      </c>
      <c r="AB34" s="169"/>
      <c r="AC34" s="180">
        <f t="shared" si="1"/>
        <v>0.4</v>
      </c>
      <c r="AD34" s="181">
        <v>4</v>
      </c>
      <c r="AE34" s="169"/>
      <c r="AF34" s="180">
        <f t="shared" si="2"/>
        <v>0.4</v>
      </c>
      <c r="AG34" s="180">
        <f t="shared" si="3"/>
        <v>4.8</v>
      </c>
      <c r="AH34" s="168">
        <v>27</v>
      </c>
    </row>
    <row r="35" spans="1:34" x14ac:dyDescent="0.25">
      <c r="A35" s="168">
        <v>28</v>
      </c>
      <c r="B35" s="179" t="str">
        <f>'Asistencia 9°BFDC'!B32</f>
        <v>Serrano, Analia</v>
      </c>
      <c r="C35" s="181">
        <v>5</v>
      </c>
      <c r="D35" s="169">
        <v>5</v>
      </c>
      <c r="E35" s="169">
        <v>5</v>
      </c>
      <c r="F35" s="169">
        <v>5</v>
      </c>
      <c r="G35" s="181">
        <v>5</v>
      </c>
      <c r="H35" s="181"/>
      <c r="I35" s="181"/>
      <c r="J35" s="181"/>
      <c r="K35" s="181"/>
      <c r="L35" s="181"/>
      <c r="M35" s="181"/>
      <c r="N35" s="169"/>
      <c r="O35" s="168">
        <v>28</v>
      </c>
      <c r="Q35" s="168">
        <v>28</v>
      </c>
      <c r="R35" s="169"/>
      <c r="S35" s="169"/>
      <c r="T35" s="169"/>
      <c r="U35" s="169"/>
      <c r="V35" s="181"/>
      <c r="W35" s="169"/>
      <c r="X35" s="169"/>
      <c r="Y35" s="181"/>
      <c r="Z35" s="180">
        <f t="shared" si="0"/>
        <v>4</v>
      </c>
      <c r="AA35" s="181">
        <v>2</v>
      </c>
      <c r="AB35" s="169"/>
      <c r="AC35" s="180">
        <f t="shared" si="1"/>
        <v>0.2</v>
      </c>
      <c r="AD35" s="181">
        <v>2</v>
      </c>
      <c r="AE35" s="169"/>
      <c r="AF35" s="180">
        <f t="shared" si="2"/>
        <v>0.2</v>
      </c>
      <c r="AG35" s="180">
        <f t="shared" si="3"/>
        <v>4.4000000000000004</v>
      </c>
      <c r="AH35" s="168">
        <v>28</v>
      </c>
    </row>
    <row r="36" spans="1:34" x14ac:dyDescent="0.25">
      <c r="A36" s="168">
        <v>29</v>
      </c>
      <c r="B36" s="179" t="str">
        <f>'Asistencia 9°BFDC'!B33</f>
        <v>Smith, Adriana</v>
      </c>
      <c r="C36" s="181"/>
      <c r="D36" s="169"/>
      <c r="E36" s="169"/>
      <c r="F36" s="169"/>
      <c r="G36" s="181"/>
      <c r="H36" s="181"/>
      <c r="I36" s="181"/>
      <c r="J36" s="181"/>
      <c r="K36" s="181"/>
      <c r="L36" s="181"/>
      <c r="M36" s="181"/>
      <c r="N36" s="169"/>
      <c r="O36" s="168">
        <v>29</v>
      </c>
      <c r="Q36" s="168">
        <v>29</v>
      </c>
      <c r="R36" s="169"/>
      <c r="S36" s="169"/>
      <c r="T36" s="169"/>
      <c r="U36" s="169"/>
      <c r="V36" s="181"/>
      <c r="W36" s="169"/>
      <c r="X36" s="169"/>
      <c r="Y36" s="181"/>
      <c r="Z36" s="180" t="e">
        <f t="shared" si="0"/>
        <v>#DIV/0!</v>
      </c>
      <c r="AA36" s="181">
        <v>2</v>
      </c>
      <c r="AB36" s="169"/>
      <c r="AC36" s="180">
        <f t="shared" si="1"/>
        <v>0.2</v>
      </c>
      <c r="AD36" s="181">
        <v>2</v>
      </c>
      <c r="AE36" s="169"/>
      <c r="AF36" s="180">
        <f t="shared" si="2"/>
        <v>0.2</v>
      </c>
      <c r="AG36" s="180" t="e">
        <f t="shared" si="3"/>
        <v>#DIV/0!</v>
      </c>
      <c r="AH36" s="168">
        <v>29</v>
      </c>
    </row>
    <row r="37" spans="1:34" x14ac:dyDescent="0.25">
      <c r="A37" s="168">
        <v>30</v>
      </c>
      <c r="B37" s="179" t="str">
        <f>'Asistencia 9°BFDC'!B34</f>
        <v>Smith, Melquiades</v>
      </c>
      <c r="C37" s="181">
        <v>5</v>
      </c>
      <c r="D37" s="169">
        <v>5</v>
      </c>
      <c r="E37" s="169">
        <v>5</v>
      </c>
      <c r="F37" s="169">
        <v>5</v>
      </c>
      <c r="G37" s="181"/>
      <c r="H37" s="181">
        <v>5</v>
      </c>
      <c r="I37" s="181">
        <v>5</v>
      </c>
      <c r="J37" s="181">
        <v>5</v>
      </c>
      <c r="K37" s="181"/>
      <c r="L37" s="181"/>
      <c r="M37" s="181"/>
      <c r="N37" s="169"/>
      <c r="O37" s="168">
        <v>30</v>
      </c>
      <c r="Q37" s="168">
        <v>30</v>
      </c>
      <c r="R37" s="169"/>
      <c r="S37" s="169"/>
      <c r="T37" s="169"/>
      <c r="U37" s="169"/>
      <c r="V37" s="181"/>
      <c r="W37" s="169"/>
      <c r="X37" s="169"/>
      <c r="Y37" s="181"/>
      <c r="Z37" s="180">
        <f t="shared" si="0"/>
        <v>4</v>
      </c>
      <c r="AA37" s="181">
        <v>5</v>
      </c>
      <c r="AB37" s="169"/>
      <c r="AC37" s="180">
        <f t="shared" si="1"/>
        <v>0.5</v>
      </c>
      <c r="AD37" s="181">
        <v>5</v>
      </c>
      <c r="AE37" s="169"/>
      <c r="AF37" s="180">
        <f t="shared" si="2"/>
        <v>0.5</v>
      </c>
      <c r="AG37" s="180">
        <f t="shared" si="3"/>
        <v>5</v>
      </c>
      <c r="AH37" s="168">
        <v>30</v>
      </c>
    </row>
    <row r="38" spans="1:34" x14ac:dyDescent="0.25">
      <c r="A38" s="168">
        <v>31</v>
      </c>
      <c r="B38" s="179" t="str">
        <f>'Asistencia 9°BFDC'!B35</f>
        <v>Valdez, Pedro</v>
      </c>
      <c r="C38" s="181">
        <v>5</v>
      </c>
      <c r="D38" s="169"/>
      <c r="E38" s="169">
        <v>5</v>
      </c>
      <c r="F38" s="169">
        <v>5</v>
      </c>
      <c r="G38" s="181"/>
      <c r="H38" s="181"/>
      <c r="I38" s="181"/>
      <c r="J38" s="181"/>
      <c r="K38" s="181"/>
      <c r="L38" s="181"/>
      <c r="M38" s="181"/>
      <c r="N38" s="169"/>
      <c r="O38" s="168">
        <v>31</v>
      </c>
      <c r="Q38" s="168">
        <v>31</v>
      </c>
      <c r="R38" s="169"/>
      <c r="S38" s="169"/>
      <c r="T38" s="169"/>
      <c r="U38" s="169"/>
      <c r="V38" s="181"/>
      <c r="W38" s="169"/>
      <c r="X38" s="169"/>
      <c r="Y38" s="181"/>
      <c r="Z38" s="180">
        <f t="shared" si="0"/>
        <v>4</v>
      </c>
      <c r="AA38" s="181">
        <v>2</v>
      </c>
      <c r="AB38" s="169"/>
      <c r="AC38" s="180">
        <f t="shared" si="1"/>
        <v>0.2</v>
      </c>
      <c r="AD38" s="181">
        <v>2</v>
      </c>
      <c r="AE38" s="169"/>
      <c r="AF38" s="180">
        <f t="shared" si="2"/>
        <v>0.2</v>
      </c>
      <c r="AG38" s="180">
        <f t="shared" si="3"/>
        <v>4.4000000000000004</v>
      </c>
      <c r="AH38" s="168">
        <v>31</v>
      </c>
    </row>
    <row r="39" spans="1:34" x14ac:dyDescent="0.25">
      <c r="A39" s="168">
        <v>32</v>
      </c>
      <c r="B39" s="179" t="str">
        <f>'Asistencia 9°BFDC'!B36</f>
        <v>Villagra, Rivaldo</v>
      </c>
      <c r="C39" s="181"/>
      <c r="D39" s="169"/>
      <c r="E39" s="169"/>
      <c r="F39" s="169"/>
      <c r="G39" s="181"/>
      <c r="H39" s="181"/>
      <c r="I39" s="181"/>
      <c r="J39" s="181"/>
      <c r="K39" s="181"/>
      <c r="L39" s="181"/>
      <c r="M39" s="181"/>
      <c r="N39" s="169"/>
      <c r="O39" s="168">
        <v>32</v>
      </c>
      <c r="Q39" s="168">
        <v>32</v>
      </c>
      <c r="R39" s="169"/>
      <c r="S39" s="169"/>
      <c r="T39" s="169"/>
      <c r="U39" s="169"/>
      <c r="V39" s="181"/>
      <c r="W39" s="169"/>
      <c r="X39" s="169"/>
      <c r="Y39" s="181"/>
      <c r="Z39" s="180" t="e">
        <f t="shared" si="0"/>
        <v>#DIV/0!</v>
      </c>
      <c r="AA39" s="181">
        <v>4</v>
      </c>
      <c r="AB39" s="169"/>
      <c r="AC39" s="180">
        <f t="shared" si="1"/>
        <v>0.4</v>
      </c>
      <c r="AD39" s="181">
        <v>3.8</v>
      </c>
      <c r="AE39" s="169"/>
      <c r="AF39" s="180">
        <f t="shared" si="2"/>
        <v>0.38</v>
      </c>
      <c r="AG39" s="180" t="e">
        <f t="shared" si="3"/>
        <v>#DIV/0!</v>
      </c>
      <c r="AH39" s="168">
        <v>32</v>
      </c>
    </row>
    <row r="40" spans="1:34" x14ac:dyDescent="0.25">
      <c r="A40" s="168">
        <v>33</v>
      </c>
      <c r="B40" s="179" t="str">
        <f>'Asistencia 9°BFDC'!B37</f>
        <v>Mendoza, Jenifer</v>
      </c>
      <c r="C40" s="181"/>
      <c r="D40" s="169"/>
      <c r="E40" s="169"/>
      <c r="F40" s="169"/>
      <c r="G40" s="181"/>
      <c r="H40" s="181"/>
      <c r="I40" s="181"/>
      <c r="J40" s="181"/>
      <c r="K40" s="181"/>
      <c r="L40" s="181"/>
      <c r="M40" s="181"/>
      <c r="N40" s="169"/>
      <c r="O40" s="168">
        <v>33</v>
      </c>
      <c r="Q40" s="168">
        <v>33</v>
      </c>
      <c r="R40" s="169"/>
      <c r="S40" s="169"/>
      <c r="T40" s="169"/>
      <c r="U40" s="169"/>
      <c r="V40" s="181"/>
      <c r="W40" s="169"/>
      <c r="X40" s="169"/>
      <c r="Y40" s="181"/>
      <c r="Z40" s="180" t="e">
        <f t="shared" si="0"/>
        <v>#DIV/0!</v>
      </c>
      <c r="AA40" s="181">
        <v>4.5</v>
      </c>
      <c r="AB40" s="169"/>
      <c r="AC40" s="180">
        <f t="shared" si="1"/>
        <v>0.45</v>
      </c>
      <c r="AD40" s="181">
        <v>4.5</v>
      </c>
      <c r="AE40" s="169"/>
      <c r="AF40" s="180">
        <f t="shared" si="2"/>
        <v>0.45</v>
      </c>
      <c r="AG40" s="180" t="e">
        <f t="shared" si="3"/>
        <v>#DIV/0!</v>
      </c>
      <c r="AH40" s="168">
        <v>33</v>
      </c>
    </row>
    <row r="41" spans="1:34" x14ac:dyDescent="0.25">
      <c r="A41" s="168">
        <v>34</v>
      </c>
      <c r="B41" s="179" t="str">
        <f>'Asistencia 9°BFDC'!B38</f>
        <v>Machado, Rubiel</v>
      </c>
      <c r="C41" s="181"/>
      <c r="D41" s="169"/>
      <c r="E41" s="169"/>
      <c r="F41" s="169"/>
      <c r="G41" s="181"/>
      <c r="H41" s="181"/>
      <c r="I41" s="181"/>
      <c r="J41" s="181"/>
      <c r="K41" s="181"/>
      <c r="L41" s="181"/>
      <c r="M41" s="181"/>
      <c r="N41" s="169"/>
      <c r="O41" s="168">
        <v>34</v>
      </c>
      <c r="Q41" s="168">
        <v>34</v>
      </c>
      <c r="R41" s="169"/>
      <c r="S41" s="169"/>
      <c r="T41" s="169"/>
      <c r="U41" s="169"/>
      <c r="V41" s="181"/>
      <c r="W41" s="169"/>
      <c r="X41" s="169"/>
      <c r="Y41" s="181"/>
      <c r="Z41" s="180" t="e">
        <f t="shared" si="0"/>
        <v>#DIV/0!</v>
      </c>
      <c r="AA41" s="181"/>
      <c r="AB41" s="169"/>
      <c r="AC41" s="180" t="e">
        <f t="shared" si="1"/>
        <v>#DIV/0!</v>
      </c>
      <c r="AD41" s="181"/>
      <c r="AE41" s="169"/>
      <c r="AF41" s="180" t="e">
        <f t="shared" si="2"/>
        <v>#DIV/0!</v>
      </c>
      <c r="AG41" s="180" t="s">
        <v>212</v>
      </c>
      <c r="AH41" s="168">
        <v>34</v>
      </c>
    </row>
    <row r="42" spans="1:34" x14ac:dyDescent="0.25">
      <c r="A42" s="168">
        <v>35</v>
      </c>
      <c r="B42" s="179">
        <f>'Asistencia 9°BFDC'!B39</f>
        <v>0</v>
      </c>
      <c r="C42" s="181"/>
      <c r="D42" s="169"/>
      <c r="E42" s="169"/>
      <c r="F42" s="169"/>
      <c r="G42" s="181"/>
      <c r="H42" s="181"/>
      <c r="I42" s="181"/>
      <c r="J42" s="181"/>
      <c r="K42" s="181"/>
      <c r="L42" s="181"/>
      <c r="M42" s="181"/>
      <c r="N42" s="169"/>
      <c r="O42" s="168">
        <v>35</v>
      </c>
      <c r="Q42" s="168">
        <v>35</v>
      </c>
      <c r="R42" s="169"/>
      <c r="S42" s="169"/>
      <c r="T42" s="169"/>
      <c r="U42" s="169"/>
      <c r="V42" s="181"/>
      <c r="W42" s="169"/>
      <c r="X42" s="169"/>
      <c r="Y42" s="181"/>
      <c r="Z42" s="180" t="e">
        <f t="shared" si="0"/>
        <v>#DIV/0!</v>
      </c>
      <c r="AA42" s="181">
        <v>2</v>
      </c>
      <c r="AB42" s="169"/>
      <c r="AC42" s="180">
        <f t="shared" si="1"/>
        <v>0.2</v>
      </c>
      <c r="AD42" s="181">
        <v>2</v>
      </c>
      <c r="AE42" s="169"/>
      <c r="AF42" s="180">
        <f t="shared" si="2"/>
        <v>0.2</v>
      </c>
      <c r="AG42" s="180" t="e">
        <f t="shared" si="3"/>
        <v>#DIV/0!</v>
      </c>
      <c r="AH42" s="168">
        <v>35</v>
      </c>
    </row>
    <row r="43" spans="1:34" x14ac:dyDescent="0.25">
      <c r="A43" s="168">
        <v>36</v>
      </c>
      <c r="B43" s="179">
        <f>'Asistencia 9°BFDC'!B40</f>
        <v>0</v>
      </c>
      <c r="C43" s="181"/>
      <c r="D43" s="169"/>
      <c r="E43" s="169"/>
      <c r="F43" s="169"/>
      <c r="G43" s="181"/>
      <c r="H43" s="181"/>
      <c r="I43" s="181"/>
      <c r="J43" s="181"/>
      <c r="K43" s="181"/>
      <c r="L43" s="181"/>
      <c r="M43" s="181"/>
      <c r="N43" s="169"/>
      <c r="O43" s="168">
        <v>36</v>
      </c>
      <c r="Q43" s="168">
        <v>36</v>
      </c>
      <c r="R43" s="169"/>
      <c r="S43" s="169"/>
      <c r="T43" s="169"/>
      <c r="U43" s="169"/>
      <c r="V43" s="181"/>
      <c r="W43" s="169"/>
      <c r="X43" s="169"/>
      <c r="Y43" s="181"/>
      <c r="Z43" s="180" t="e">
        <f t="shared" si="0"/>
        <v>#DIV/0!</v>
      </c>
      <c r="AA43" s="181">
        <v>3.5</v>
      </c>
      <c r="AB43" s="169"/>
      <c r="AC43" s="180">
        <f t="shared" si="1"/>
        <v>0.35000000000000003</v>
      </c>
      <c r="AD43" s="181">
        <v>3.5</v>
      </c>
      <c r="AE43" s="169"/>
      <c r="AF43" s="180">
        <f t="shared" si="2"/>
        <v>0.35000000000000003</v>
      </c>
      <c r="AG43" s="180" t="e">
        <f t="shared" si="3"/>
        <v>#DIV/0!</v>
      </c>
      <c r="AH43" s="168">
        <v>36</v>
      </c>
    </row>
    <row r="44" spans="1:34" x14ac:dyDescent="0.25">
      <c r="A44" s="168">
        <v>37</v>
      </c>
      <c r="B44" s="179">
        <f>'Asistencia 9°BFDC'!B41</f>
        <v>0</v>
      </c>
      <c r="C44" s="181"/>
      <c r="D44" s="169"/>
      <c r="E44" s="169"/>
      <c r="F44" s="169"/>
      <c r="G44" s="181"/>
      <c r="H44" s="266"/>
      <c r="I44" s="266"/>
      <c r="J44" s="266"/>
      <c r="K44" s="266"/>
      <c r="L44" s="181"/>
      <c r="M44" s="181"/>
      <c r="N44" s="169"/>
      <c r="O44" s="168">
        <v>37</v>
      </c>
      <c r="Q44" s="168">
        <v>37</v>
      </c>
      <c r="R44" s="169"/>
      <c r="S44" s="169"/>
      <c r="T44" s="169"/>
      <c r="U44" s="169"/>
      <c r="V44" s="181"/>
      <c r="W44" s="169"/>
      <c r="X44" s="169"/>
      <c r="Y44" s="181"/>
      <c r="Z44" s="180" t="e">
        <f t="shared" si="0"/>
        <v>#DIV/0!</v>
      </c>
      <c r="AA44" s="181">
        <v>2.5</v>
      </c>
      <c r="AB44" s="169"/>
      <c r="AC44" s="180">
        <f t="shared" si="1"/>
        <v>0.25</v>
      </c>
      <c r="AD44" s="181">
        <v>2.5</v>
      </c>
      <c r="AE44" s="169"/>
      <c r="AF44" s="180">
        <f t="shared" si="2"/>
        <v>0.25</v>
      </c>
      <c r="AG44" s="180" t="e">
        <f t="shared" si="3"/>
        <v>#DIV/0!</v>
      </c>
      <c r="AH44" s="168">
        <v>37</v>
      </c>
    </row>
    <row r="45" spans="1:34" x14ac:dyDescent="0.25">
      <c r="A45" s="168">
        <v>38</v>
      </c>
      <c r="B45" s="179">
        <f>'Asistencia 9°BFDC'!B42</f>
        <v>0</v>
      </c>
      <c r="C45" s="181"/>
      <c r="D45" s="169"/>
      <c r="E45" s="169"/>
      <c r="F45" s="169"/>
      <c r="G45" s="181"/>
      <c r="H45" s="181"/>
      <c r="I45" s="181"/>
      <c r="J45" s="181"/>
      <c r="K45" s="181"/>
      <c r="L45" s="181"/>
      <c r="M45" s="181"/>
      <c r="N45" s="169"/>
      <c r="O45" s="168">
        <v>38</v>
      </c>
      <c r="Q45" s="168">
        <v>38</v>
      </c>
      <c r="R45" s="169"/>
      <c r="S45" s="169"/>
      <c r="T45" s="169"/>
      <c r="U45" s="169"/>
      <c r="V45" s="181"/>
      <c r="W45" s="169"/>
      <c r="X45" s="169"/>
      <c r="Y45" s="181"/>
      <c r="Z45" s="180" t="e">
        <f t="shared" si="0"/>
        <v>#DIV/0!</v>
      </c>
      <c r="AA45" s="181">
        <v>4</v>
      </c>
      <c r="AB45" s="169"/>
      <c r="AC45" s="180">
        <f t="shared" si="1"/>
        <v>0.4</v>
      </c>
      <c r="AD45" s="181">
        <v>4</v>
      </c>
      <c r="AE45" s="169"/>
      <c r="AF45" s="180">
        <f t="shared" si="2"/>
        <v>0.4</v>
      </c>
      <c r="AG45" s="180" t="e">
        <f t="shared" si="3"/>
        <v>#DIV/0!</v>
      </c>
      <c r="AH45" s="168">
        <v>38</v>
      </c>
    </row>
    <row r="46" spans="1:34" x14ac:dyDescent="0.25">
      <c r="A46" s="194">
        <v>39</v>
      </c>
      <c r="B46" s="179">
        <f>'Asistencia 9°BFDC'!B43</f>
        <v>0</v>
      </c>
      <c r="C46" s="196"/>
      <c r="D46" s="198"/>
      <c r="E46" s="198"/>
      <c r="F46" s="198"/>
      <c r="G46" s="196"/>
      <c r="H46" s="196"/>
      <c r="I46" s="196"/>
      <c r="J46" s="196"/>
      <c r="K46" s="196"/>
      <c r="L46" s="196"/>
      <c r="M46" s="196"/>
      <c r="N46" s="198"/>
      <c r="O46" s="194">
        <v>39</v>
      </c>
      <c r="Q46" s="194">
        <v>39</v>
      </c>
      <c r="R46" s="198"/>
      <c r="S46" s="198"/>
      <c r="T46" s="198"/>
      <c r="U46" s="198"/>
      <c r="V46" s="196"/>
      <c r="W46" s="198"/>
      <c r="X46" s="198"/>
      <c r="Y46" s="196"/>
      <c r="Z46" s="180" t="e">
        <f t="shared" si="0"/>
        <v>#DIV/0!</v>
      </c>
      <c r="AA46" s="196"/>
      <c r="AB46" s="198"/>
      <c r="AC46" s="199" t="e">
        <f t="shared" si="1"/>
        <v>#DIV/0!</v>
      </c>
      <c r="AD46" s="196"/>
      <c r="AE46" s="198"/>
      <c r="AF46" s="199" t="e">
        <f t="shared" si="2"/>
        <v>#DIV/0!</v>
      </c>
      <c r="AG46" s="180" t="e">
        <f t="shared" si="3"/>
        <v>#DIV/0!</v>
      </c>
      <c r="AH46" s="194">
        <v>39</v>
      </c>
    </row>
    <row r="47" spans="1:34" ht="16.5" customHeight="1" x14ac:dyDescent="0.25">
      <c r="A47" s="442"/>
      <c r="B47" s="442" t="s">
        <v>13</v>
      </c>
      <c r="C47" s="451" t="s">
        <v>813</v>
      </c>
      <c r="D47" s="451" t="s">
        <v>772</v>
      </c>
      <c r="E47" s="451" t="s">
        <v>812</v>
      </c>
      <c r="F47" s="451" t="s">
        <v>792</v>
      </c>
      <c r="G47" s="452" t="s">
        <v>793</v>
      </c>
      <c r="H47" s="452" t="s">
        <v>11</v>
      </c>
      <c r="I47" s="452" t="s">
        <v>869</v>
      </c>
      <c r="J47" s="452" t="s">
        <v>820</v>
      </c>
      <c r="K47" s="452"/>
      <c r="L47" s="452"/>
      <c r="M47" s="452"/>
      <c r="N47" s="452"/>
      <c r="O47" s="452"/>
      <c r="Q47" s="450"/>
      <c r="R47" s="453" t="s">
        <v>791</v>
      </c>
      <c r="S47" s="450"/>
      <c r="T47" s="450"/>
      <c r="U47" s="450"/>
      <c r="V47" s="450"/>
      <c r="W47" s="450"/>
      <c r="X47" s="450"/>
      <c r="Y47" s="450"/>
      <c r="Z47" s="450"/>
      <c r="AA47" s="450"/>
      <c r="AB47" s="450"/>
      <c r="AC47" s="450"/>
      <c r="AD47" s="450"/>
      <c r="AE47" s="450"/>
      <c r="AF47" s="450"/>
      <c r="AG47" s="450"/>
      <c r="AH47" s="450"/>
    </row>
    <row r="48" spans="1:34" x14ac:dyDescent="0.25">
      <c r="A48" s="442"/>
      <c r="B48" s="442"/>
      <c r="C48" s="451"/>
      <c r="D48" s="451"/>
      <c r="E48" s="451"/>
      <c r="F48" s="451"/>
      <c r="G48" s="452"/>
      <c r="H48" s="452"/>
      <c r="I48" s="452"/>
      <c r="J48" s="452"/>
      <c r="K48" s="452"/>
      <c r="L48" s="452"/>
      <c r="M48" s="452"/>
      <c r="N48" s="452"/>
      <c r="O48" s="452"/>
      <c r="Q48" s="450"/>
      <c r="R48" s="453"/>
      <c r="S48" s="450"/>
      <c r="T48" s="450"/>
      <c r="U48" s="450"/>
      <c r="V48" s="450"/>
      <c r="W48" s="450"/>
      <c r="X48" s="450"/>
      <c r="Y48" s="450"/>
      <c r="Z48" s="450"/>
      <c r="AA48" s="450"/>
      <c r="AB48" s="450"/>
      <c r="AC48" s="450"/>
      <c r="AD48" s="450"/>
      <c r="AE48" s="450"/>
      <c r="AF48" s="450"/>
      <c r="AG48" s="450"/>
      <c r="AH48" s="450"/>
    </row>
    <row r="49" spans="1:34" x14ac:dyDescent="0.25">
      <c r="A49" s="442"/>
      <c r="B49" s="442"/>
      <c r="C49" s="451"/>
      <c r="D49" s="451"/>
      <c r="E49" s="451"/>
      <c r="F49" s="451"/>
      <c r="G49" s="452"/>
      <c r="H49" s="452"/>
      <c r="I49" s="452"/>
      <c r="J49" s="452"/>
      <c r="K49" s="452"/>
      <c r="L49" s="452"/>
      <c r="M49" s="452"/>
      <c r="N49" s="452"/>
      <c r="O49" s="452"/>
      <c r="Q49" s="450"/>
      <c r="R49" s="453"/>
      <c r="S49" s="450"/>
      <c r="T49" s="450"/>
      <c r="U49" s="450"/>
      <c r="V49" s="450"/>
      <c r="W49" s="450"/>
      <c r="X49" s="450"/>
      <c r="Y49" s="450"/>
      <c r="Z49" s="450"/>
      <c r="AA49" s="450"/>
      <c r="AB49" s="450"/>
      <c r="AC49" s="450"/>
      <c r="AD49" s="450"/>
      <c r="AE49" s="450"/>
      <c r="AF49" s="450"/>
      <c r="AG49" s="450"/>
      <c r="AH49" s="450"/>
    </row>
    <row r="50" spans="1:34" ht="25.5" customHeight="1" x14ac:dyDescent="0.25">
      <c r="A50" s="442"/>
      <c r="B50" s="442"/>
      <c r="C50" s="451"/>
      <c r="D50" s="451"/>
      <c r="E50" s="451"/>
      <c r="F50" s="451"/>
      <c r="G50" s="452"/>
      <c r="H50" s="452"/>
      <c r="I50" s="452"/>
      <c r="J50" s="452"/>
      <c r="K50" s="452"/>
      <c r="L50" s="452"/>
      <c r="M50" s="452"/>
      <c r="N50" s="452"/>
      <c r="O50" s="452"/>
      <c r="Q50" s="450"/>
      <c r="R50" s="453"/>
      <c r="S50" s="450"/>
      <c r="T50" s="450"/>
      <c r="U50" s="450"/>
      <c r="V50" s="450"/>
      <c r="W50" s="450"/>
      <c r="X50" s="450"/>
      <c r="Y50" s="450"/>
      <c r="Z50" s="450"/>
      <c r="AA50" s="450"/>
      <c r="AB50" s="450"/>
      <c r="AC50" s="450"/>
      <c r="AD50" s="450"/>
      <c r="AE50" s="450"/>
      <c r="AF50" s="450"/>
      <c r="AG50" s="450"/>
      <c r="AH50" s="450"/>
    </row>
    <row r="51" spans="1:34" ht="56.45" customHeight="1" x14ac:dyDescent="0.25">
      <c r="A51" s="442"/>
      <c r="B51" s="442"/>
      <c r="C51" s="451"/>
      <c r="D51" s="451"/>
      <c r="E51" s="451"/>
      <c r="F51" s="451"/>
      <c r="G51" s="452"/>
      <c r="H51" s="452"/>
      <c r="I51" s="452"/>
      <c r="J51" s="452"/>
      <c r="K51" s="452"/>
      <c r="L51" s="452"/>
      <c r="M51" s="452"/>
      <c r="N51" s="452"/>
      <c r="O51" s="452"/>
      <c r="Q51" s="450"/>
      <c r="R51" s="453"/>
      <c r="S51" s="450"/>
      <c r="T51" s="450"/>
      <c r="U51" s="450"/>
      <c r="V51" s="450"/>
      <c r="W51" s="450"/>
      <c r="X51" s="450"/>
      <c r="Y51" s="450"/>
      <c r="Z51" s="450"/>
      <c r="AA51" s="450"/>
      <c r="AB51" s="450"/>
      <c r="AC51" s="450"/>
      <c r="AD51" s="450"/>
      <c r="AE51" s="450"/>
      <c r="AF51" s="450"/>
      <c r="AG51" s="450"/>
      <c r="AH51" s="450"/>
    </row>
    <row r="52" spans="1:34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34" ht="15.75" x14ac:dyDescent="0.25">
      <c r="A53" s="11"/>
      <c r="B53" t="s">
        <v>465</v>
      </c>
    </row>
    <row r="54" spans="1:34" x14ac:dyDescent="0.25">
      <c r="B54" t="s">
        <v>733</v>
      </c>
      <c r="C54">
        <v>5</v>
      </c>
      <c r="D54">
        <v>5</v>
      </c>
      <c r="E54">
        <v>5</v>
      </c>
    </row>
    <row r="55" spans="1:34" x14ac:dyDescent="0.25">
      <c r="B55" t="s">
        <v>734</v>
      </c>
      <c r="C55">
        <v>5</v>
      </c>
    </row>
  </sheetData>
  <mergeCells count="54">
    <mergeCell ref="AH47:AH51"/>
    <mergeCell ref="W47:W51"/>
    <mergeCell ref="X47:X51"/>
    <mergeCell ref="Y47:Y51"/>
    <mergeCell ref="Z47:Z51"/>
    <mergeCell ref="AA47:AA51"/>
    <mergeCell ref="AB47:AB51"/>
    <mergeCell ref="AC47:AC51"/>
    <mergeCell ref="AD47:AD51"/>
    <mergeCell ref="AE47:AE51"/>
    <mergeCell ref="AF47:AF51"/>
    <mergeCell ref="AG47:AG51"/>
    <mergeCell ref="L5:N7"/>
    <mergeCell ref="V47:V51"/>
    <mergeCell ref="J47:J51"/>
    <mergeCell ref="K47:K51"/>
    <mergeCell ref="L47:L51"/>
    <mergeCell ref="M47:M51"/>
    <mergeCell ref="N47:N51"/>
    <mergeCell ref="O47:O51"/>
    <mergeCell ref="Q47:Q51"/>
    <mergeCell ref="R47:R51"/>
    <mergeCell ref="S47:S51"/>
    <mergeCell ref="T47:T51"/>
    <mergeCell ref="U47:U51"/>
    <mergeCell ref="F47:F51"/>
    <mergeCell ref="G47:G51"/>
    <mergeCell ref="H47:H51"/>
    <mergeCell ref="I47:I51"/>
    <mergeCell ref="A5:A7"/>
    <mergeCell ref="B5:B7"/>
    <mergeCell ref="C5:G7"/>
    <mergeCell ref="H5:K7"/>
    <mergeCell ref="A47:A51"/>
    <mergeCell ref="B47:B51"/>
    <mergeCell ref="C47:C51"/>
    <mergeCell ref="D47:D51"/>
    <mergeCell ref="E47:E51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8:B46">
    <cfRule type="cellIs" dxfId="396" priority="1" operator="equal">
      <formula>0</formula>
    </cfRule>
  </conditionalFormatting>
  <conditionalFormatting sqref="C3:G3 N3:O3">
    <cfRule type="cellIs" dxfId="395" priority="2" operator="equal">
      <formula>0</formula>
    </cfRule>
  </conditionalFormatting>
  <conditionalFormatting sqref="Z8:Z46">
    <cfRule type="containsErrors" dxfId="394" priority="4">
      <formula>ISERROR(Z8)</formula>
    </cfRule>
  </conditionalFormatting>
  <conditionalFormatting sqref="AC8:AC46 AF8:AG46">
    <cfRule type="containsErrors" dxfId="393" priority="3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R139"/>
  <sheetViews>
    <sheetView zoomScale="98" zoomScaleNormal="98" workbookViewId="0">
      <selection activeCell="E7" sqref="E7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405" t="s">
        <v>5</v>
      </c>
      <c r="B1" s="405"/>
      <c r="C1" s="405"/>
      <c r="D1" s="405"/>
      <c r="E1" s="405"/>
      <c r="F1" s="405"/>
      <c r="G1" s="405"/>
      <c r="H1" s="405"/>
      <c r="I1" s="405"/>
      <c r="J1" s="405"/>
      <c r="K1" s="405"/>
      <c r="L1" s="405"/>
      <c r="M1" s="405"/>
      <c r="N1" s="405"/>
      <c r="O1" s="405"/>
      <c r="P1" s="405"/>
      <c r="Q1" s="405"/>
      <c r="R1" s="405"/>
      <c r="S1" s="405"/>
      <c r="T1" s="405"/>
      <c r="V1" s="386" t="s">
        <v>5</v>
      </c>
      <c r="W1" s="386"/>
      <c r="X1" s="386"/>
      <c r="Y1" s="386"/>
      <c r="Z1" s="386"/>
      <c r="AA1" s="386"/>
      <c r="AB1" s="386"/>
      <c r="AC1" s="386"/>
      <c r="AD1" s="386"/>
      <c r="AE1" s="386"/>
      <c r="AF1" s="386"/>
      <c r="AG1" s="386"/>
      <c r="AH1" s="386"/>
      <c r="AI1" s="386"/>
      <c r="AJ1" s="386"/>
      <c r="AK1" s="386"/>
      <c r="AL1" s="386"/>
      <c r="AM1" s="386"/>
      <c r="AN1" s="386"/>
      <c r="AO1" s="386"/>
      <c r="AP1" s="386"/>
      <c r="AQ1" s="386"/>
      <c r="AR1" s="386"/>
    </row>
    <row r="2" spans="1:44" x14ac:dyDescent="0.25">
      <c r="A2" s="404" t="s">
        <v>0</v>
      </c>
      <c r="B2" s="404"/>
      <c r="C2" s="415" t="s">
        <v>789</v>
      </c>
      <c r="D2" s="415"/>
      <c r="E2" s="415"/>
      <c r="F2" s="415"/>
      <c r="G2" s="415"/>
      <c r="H2" s="404" t="s">
        <v>1</v>
      </c>
      <c r="I2" s="404"/>
      <c r="J2" s="404"/>
      <c r="K2" s="404"/>
      <c r="L2" s="404"/>
      <c r="M2" s="404"/>
      <c r="N2" s="404"/>
      <c r="O2" s="404"/>
      <c r="P2" s="404"/>
      <c r="Q2" s="407" t="s">
        <v>191</v>
      </c>
      <c r="R2" s="407"/>
      <c r="S2" s="407"/>
      <c r="T2" s="408"/>
      <c r="V2" s="390" t="s">
        <v>3</v>
      </c>
      <c r="W2" s="390" t="s">
        <v>4</v>
      </c>
      <c r="X2" s="390"/>
      <c r="Y2" s="390"/>
      <c r="Z2" s="390"/>
      <c r="AA2" s="390"/>
      <c r="AB2" s="390"/>
      <c r="AC2" s="390"/>
      <c r="AD2" s="390"/>
      <c r="AE2" s="390"/>
      <c r="AF2" s="390"/>
      <c r="AG2" s="390"/>
      <c r="AH2" s="390"/>
      <c r="AI2" s="390"/>
      <c r="AJ2" s="390"/>
      <c r="AK2" s="390"/>
      <c r="AL2" s="390"/>
      <c r="AM2" s="390"/>
      <c r="AN2" s="390"/>
      <c r="AO2" s="390"/>
      <c r="AP2" s="400" t="s">
        <v>6</v>
      </c>
      <c r="AQ2" s="400" t="s">
        <v>7</v>
      </c>
      <c r="AR2" s="390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90"/>
      <c r="W3" s="390"/>
      <c r="X3" s="390"/>
      <c r="Y3" s="390"/>
      <c r="Z3" s="390"/>
      <c r="AA3" s="390"/>
      <c r="AB3" s="390"/>
      <c r="AC3" s="390"/>
      <c r="AD3" s="390"/>
      <c r="AE3" s="390"/>
      <c r="AF3" s="390"/>
      <c r="AG3" s="390"/>
      <c r="AH3" s="390"/>
      <c r="AI3" s="390"/>
      <c r="AJ3" s="390"/>
      <c r="AK3" s="390"/>
      <c r="AL3" s="390"/>
      <c r="AM3" s="390"/>
      <c r="AN3" s="390"/>
      <c r="AO3" s="390"/>
      <c r="AP3" s="400"/>
      <c r="AQ3" s="400"/>
      <c r="AR3" s="390"/>
    </row>
    <row r="4" spans="1:44" ht="15" customHeight="1" x14ac:dyDescent="0.25">
      <c r="A4" s="3" t="s">
        <v>3</v>
      </c>
      <c r="B4" s="3" t="s">
        <v>2</v>
      </c>
      <c r="C4" s="404" t="s">
        <v>4</v>
      </c>
      <c r="D4" s="404"/>
      <c r="E4" s="404"/>
      <c r="F4" s="404"/>
      <c r="G4" s="404"/>
      <c r="H4" s="404"/>
      <c r="I4" s="404"/>
      <c r="J4" s="404"/>
      <c r="K4" s="404"/>
      <c r="L4" s="404"/>
      <c r="M4" s="404"/>
      <c r="N4" s="404"/>
      <c r="O4" s="404"/>
      <c r="P4" s="404"/>
      <c r="Q4" s="404"/>
      <c r="R4" s="404"/>
      <c r="S4" s="404"/>
      <c r="T4" s="3" t="s">
        <v>3</v>
      </c>
      <c r="V4" s="390"/>
      <c r="W4" s="390"/>
      <c r="X4" s="390"/>
      <c r="Y4" s="390"/>
      <c r="Z4" s="390"/>
      <c r="AA4" s="390"/>
      <c r="AB4" s="390"/>
      <c r="AC4" s="390"/>
      <c r="AD4" s="390"/>
      <c r="AE4" s="390"/>
      <c r="AF4" s="390"/>
      <c r="AG4" s="390"/>
      <c r="AH4" s="390"/>
      <c r="AI4" s="390"/>
      <c r="AJ4" s="390"/>
      <c r="AK4" s="390"/>
      <c r="AL4" s="390"/>
      <c r="AM4" s="390"/>
      <c r="AN4" s="390"/>
      <c r="AO4" s="390"/>
      <c r="AP4" s="400"/>
      <c r="AQ4" s="400"/>
      <c r="AR4" s="390"/>
    </row>
    <row r="5" spans="1:44" x14ac:dyDescent="0.25">
      <c r="A5" s="8">
        <v>1</v>
      </c>
      <c r="B5" s="30" t="str">
        <f>'Listado de Estudiantes'!AF4</f>
        <v>alfredo, argelino</v>
      </c>
      <c r="C5" s="156" t="s">
        <v>685</v>
      </c>
      <c r="D5" s="156" t="s">
        <v>89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30" t="str">
        <f>'Listado de Estudiantes'!AF5</f>
        <v>Gallardo, Natanael</v>
      </c>
      <c r="C6" s="339" t="s">
        <v>685</v>
      </c>
      <c r="D6" s="156" t="s">
        <v>684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0</v>
      </c>
      <c r="AR6" s="8">
        <v>2</v>
      </c>
    </row>
    <row r="7" spans="1:44" x14ac:dyDescent="0.25">
      <c r="A7" s="8">
        <v>3</v>
      </c>
      <c r="B7" s="30" t="str">
        <f>'Listado de Estudiantes'!AF6</f>
        <v>Machado, Rubiel</v>
      </c>
      <c r="C7" s="339" t="s">
        <v>685</v>
      </c>
      <c r="D7" s="156" t="s">
        <v>685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8">
        <v>4</v>
      </c>
      <c r="B8" s="30" t="str">
        <f>'Listado de Estudiantes'!AF7</f>
        <v>Mendoza, Jennifer</v>
      </c>
      <c r="C8" s="339" t="s">
        <v>684</v>
      </c>
      <c r="D8" s="156" t="s">
        <v>684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30" t="str">
        <f>'Listado de Estudiantes'!AF8</f>
        <v>Miranda, Esequiel</v>
      </c>
      <c r="C9" s="339" t="s">
        <v>684</v>
      </c>
      <c r="D9" s="156" t="s">
        <v>684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8">
        <v>6</v>
      </c>
      <c r="B10" s="30" t="str">
        <f>'Listado de Estudiantes'!AF9</f>
        <v>palacio, Cristian</v>
      </c>
      <c r="C10" s="339" t="s">
        <v>685</v>
      </c>
      <c r="D10" s="156" t="s">
        <v>685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30" t="str">
        <f>'Listado de Estudiantes'!AF10</f>
        <v>Santiago, Reynel</v>
      </c>
      <c r="C11" s="339" t="s">
        <v>684</v>
      </c>
      <c r="D11" s="156" t="s">
        <v>684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30" t="str">
        <f>'Listado de Estudiantes'!AF11</f>
        <v>Smith, Adriana</v>
      </c>
      <c r="C12" s="339" t="s">
        <v>685</v>
      </c>
      <c r="D12" s="156" t="s">
        <v>685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30"/>
      <c r="C13" s="156"/>
      <c r="D13" s="156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30"/>
      <c r="C14" s="156"/>
      <c r="D14" s="156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5"/>
      <c r="C15" s="156"/>
      <c r="D15" s="156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5"/>
      <c r="C16" s="156"/>
      <c r="D16" s="156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5"/>
      <c r="C17" s="156"/>
      <c r="D17" s="156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5"/>
      <c r="C18" s="156"/>
      <c r="D18" s="156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5"/>
      <c r="C19" s="156"/>
      <c r="D19" s="156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8">
        <v>16</v>
      </c>
      <c r="B20" s="5"/>
      <c r="C20" s="156"/>
      <c r="D20" s="15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5"/>
      <c r="C21" s="156"/>
      <c r="D21" s="156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>COUNTIF(C24:AO24,"=T")</f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8">
        <v>27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409"/>
      <c r="B40" s="410"/>
      <c r="C40" s="401"/>
      <c r="D40" s="401"/>
      <c r="E40" s="401"/>
      <c r="F40" s="454"/>
      <c r="G40" s="401"/>
      <c r="H40" s="401"/>
      <c r="I40" s="401"/>
      <c r="J40" s="401"/>
      <c r="K40" s="401"/>
      <c r="L40" s="401"/>
      <c r="M40" s="401"/>
      <c r="N40" s="436"/>
      <c r="O40" s="401"/>
      <c r="P40" s="401"/>
      <c r="Q40" s="401"/>
      <c r="R40" s="436"/>
      <c r="S40" s="387"/>
      <c r="T40" s="387"/>
      <c r="V40" s="387"/>
      <c r="W40" s="387"/>
      <c r="X40" s="387"/>
      <c r="Y40" s="387"/>
      <c r="Z40" s="387"/>
      <c r="AA40" s="387"/>
      <c r="AB40" s="387"/>
      <c r="AC40" s="387"/>
      <c r="AD40" s="387"/>
      <c r="AE40" s="387"/>
      <c r="AF40" s="387"/>
      <c r="AG40" s="387"/>
      <c r="AH40" s="387"/>
      <c r="AI40" s="387"/>
      <c r="AJ40" s="387"/>
      <c r="AK40" s="387"/>
      <c r="AL40" s="387"/>
      <c r="AM40" s="387"/>
      <c r="AN40" s="387"/>
      <c r="AO40" s="387"/>
      <c r="AP40" s="391"/>
      <c r="AQ40" s="392"/>
      <c r="AR40" s="393"/>
    </row>
    <row r="41" spans="1:44" x14ac:dyDescent="0.25">
      <c r="A41" s="411"/>
      <c r="B41" s="412"/>
      <c r="C41" s="402"/>
      <c r="D41" s="402"/>
      <c r="E41" s="402"/>
      <c r="F41" s="455"/>
      <c r="G41" s="402"/>
      <c r="H41" s="402"/>
      <c r="I41" s="402"/>
      <c r="J41" s="402"/>
      <c r="K41" s="402"/>
      <c r="L41" s="402"/>
      <c r="M41" s="402"/>
      <c r="N41" s="437"/>
      <c r="O41" s="402"/>
      <c r="P41" s="402"/>
      <c r="Q41" s="402"/>
      <c r="R41" s="437"/>
      <c r="S41" s="388"/>
      <c r="T41" s="388"/>
      <c r="V41" s="388"/>
      <c r="W41" s="388"/>
      <c r="X41" s="388"/>
      <c r="Y41" s="388"/>
      <c r="Z41" s="388"/>
      <c r="AA41" s="388"/>
      <c r="AB41" s="388"/>
      <c r="AC41" s="388"/>
      <c r="AD41" s="388"/>
      <c r="AE41" s="388"/>
      <c r="AF41" s="388"/>
      <c r="AG41" s="388"/>
      <c r="AH41" s="388"/>
      <c r="AI41" s="388"/>
      <c r="AJ41" s="388"/>
      <c r="AK41" s="388"/>
      <c r="AL41" s="388"/>
      <c r="AM41" s="388"/>
      <c r="AN41" s="388"/>
      <c r="AO41" s="388"/>
      <c r="AP41" s="394"/>
      <c r="AQ41" s="395"/>
      <c r="AR41" s="396"/>
    </row>
    <row r="42" spans="1:44" x14ac:dyDescent="0.25">
      <c r="A42" s="411"/>
      <c r="B42" s="412"/>
      <c r="C42" s="402"/>
      <c r="D42" s="402"/>
      <c r="E42" s="402"/>
      <c r="F42" s="455"/>
      <c r="G42" s="402"/>
      <c r="H42" s="402"/>
      <c r="I42" s="402"/>
      <c r="J42" s="402"/>
      <c r="K42" s="402"/>
      <c r="L42" s="402"/>
      <c r="M42" s="402"/>
      <c r="N42" s="437"/>
      <c r="O42" s="402"/>
      <c r="P42" s="402"/>
      <c r="Q42" s="402"/>
      <c r="R42" s="437"/>
      <c r="S42" s="388"/>
      <c r="T42" s="388"/>
      <c r="V42" s="388"/>
      <c r="W42" s="388"/>
      <c r="X42" s="388"/>
      <c r="Y42" s="388"/>
      <c r="Z42" s="388"/>
      <c r="AA42" s="388"/>
      <c r="AB42" s="388"/>
      <c r="AC42" s="388"/>
      <c r="AD42" s="388"/>
      <c r="AE42" s="388"/>
      <c r="AF42" s="388"/>
      <c r="AG42" s="388"/>
      <c r="AH42" s="388"/>
      <c r="AI42" s="388"/>
      <c r="AJ42" s="388"/>
      <c r="AK42" s="388"/>
      <c r="AL42" s="388"/>
      <c r="AM42" s="388"/>
      <c r="AN42" s="388"/>
      <c r="AO42" s="388"/>
      <c r="AP42" s="394"/>
      <c r="AQ42" s="395"/>
      <c r="AR42" s="396"/>
    </row>
    <row r="43" spans="1:44" x14ac:dyDescent="0.25">
      <c r="A43" s="411"/>
      <c r="B43" s="412"/>
      <c r="C43" s="402"/>
      <c r="D43" s="402"/>
      <c r="E43" s="402"/>
      <c r="F43" s="455"/>
      <c r="G43" s="402"/>
      <c r="H43" s="402"/>
      <c r="I43" s="402"/>
      <c r="J43" s="402"/>
      <c r="K43" s="402"/>
      <c r="L43" s="402"/>
      <c r="M43" s="402"/>
      <c r="N43" s="437"/>
      <c r="O43" s="402"/>
      <c r="P43" s="402"/>
      <c r="Q43" s="402"/>
      <c r="R43" s="437"/>
      <c r="S43" s="388"/>
      <c r="T43" s="388"/>
      <c r="V43" s="388"/>
      <c r="W43" s="388"/>
      <c r="X43" s="388"/>
      <c r="Y43" s="388"/>
      <c r="Z43" s="388"/>
      <c r="AA43" s="388"/>
      <c r="AB43" s="388"/>
      <c r="AC43" s="388"/>
      <c r="AD43" s="388"/>
      <c r="AE43" s="388"/>
      <c r="AF43" s="388"/>
      <c r="AG43" s="388"/>
      <c r="AH43" s="388"/>
      <c r="AI43" s="388"/>
      <c r="AJ43" s="388"/>
      <c r="AK43" s="388"/>
      <c r="AL43" s="388"/>
      <c r="AM43" s="388"/>
      <c r="AN43" s="388"/>
      <c r="AO43" s="388"/>
      <c r="AP43" s="394"/>
      <c r="AQ43" s="395"/>
      <c r="AR43" s="396"/>
    </row>
    <row r="44" spans="1:44" x14ac:dyDescent="0.25">
      <c r="A44" s="411"/>
      <c r="B44" s="412"/>
      <c r="C44" s="402"/>
      <c r="D44" s="402"/>
      <c r="E44" s="402"/>
      <c r="F44" s="455"/>
      <c r="G44" s="402"/>
      <c r="H44" s="402"/>
      <c r="I44" s="402"/>
      <c r="J44" s="402"/>
      <c r="K44" s="402"/>
      <c r="L44" s="402"/>
      <c r="M44" s="402"/>
      <c r="N44" s="437"/>
      <c r="O44" s="402"/>
      <c r="P44" s="402"/>
      <c r="Q44" s="402"/>
      <c r="R44" s="437"/>
      <c r="S44" s="388"/>
      <c r="T44" s="388"/>
      <c r="V44" s="388"/>
      <c r="W44" s="388"/>
      <c r="X44" s="388"/>
      <c r="Y44" s="388"/>
      <c r="Z44" s="388"/>
      <c r="AA44" s="388"/>
      <c r="AB44" s="388"/>
      <c r="AC44" s="388"/>
      <c r="AD44" s="388"/>
      <c r="AE44" s="388"/>
      <c r="AF44" s="388"/>
      <c r="AG44" s="388"/>
      <c r="AH44" s="388"/>
      <c r="AI44" s="388"/>
      <c r="AJ44" s="388"/>
      <c r="AK44" s="388"/>
      <c r="AL44" s="388"/>
      <c r="AM44" s="388"/>
      <c r="AN44" s="388"/>
      <c r="AO44" s="388"/>
      <c r="AP44" s="394"/>
      <c r="AQ44" s="395"/>
      <c r="AR44" s="396"/>
    </row>
    <row r="45" spans="1:44" x14ac:dyDescent="0.25">
      <c r="A45" s="411"/>
      <c r="B45" s="412"/>
      <c r="C45" s="402"/>
      <c r="D45" s="402"/>
      <c r="E45" s="402"/>
      <c r="F45" s="455"/>
      <c r="G45" s="402"/>
      <c r="H45" s="402"/>
      <c r="I45" s="402"/>
      <c r="J45" s="402"/>
      <c r="K45" s="402"/>
      <c r="L45" s="402"/>
      <c r="M45" s="402"/>
      <c r="N45" s="437"/>
      <c r="O45" s="402"/>
      <c r="P45" s="402"/>
      <c r="Q45" s="402"/>
      <c r="R45" s="437"/>
      <c r="S45" s="388"/>
      <c r="T45" s="388"/>
      <c r="V45" s="388"/>
      <c r="W45" s="388"/>
      <c r="X45" s="388"/>
      <c r="Y45" s="388"/>
      <c r="Z45" s="388"/>
      <c r="AA45" s="388"/>
      <c r="AB45" s="388"/>
      <c r="AC45" s="388"/>
      <c r="AD45" s="388"/>
      <c r="AE45" s="388"/>
      <c r="AF45" s="388"/>
      <c r="AG45" s="388"/>
      <c r="AH45" s="388"/>
      <c r="AI45" s="388"/>
      <c r="AJ45" s="388"/>
      <c r="AK45" s="388"/>
      <c r="AL45" s="388"/>
      <c r="AM45" s="388"/>
      <c r="AN45" s="388"/>
      <c r="AO45" s="388"/>
      <c r="AP45" s="394"/>
      <c r="AQ45" s="395"/>
      <c r="AR45" s="396"/>
    </row>
    <row r="46" spans="1:44" x14ac:dyDescent="0.25">
      <c r="A46" s="411"/>
      <c r="B46" s="412"/>
      <c r="C46" s="402"/>
      <c r="D46" s="402"/>
      <c r="E46" s="402"/>
      <c r="F46" s="455"/>
      <c r="G46" s="402"/>
      <c r="H46" s="402"/>
      <c r="I46" s="402"/>
      <c r="J46" s="402"/>
      <c r="K46" s="402"/>
      <c r="L46" s="402"/>
      <c r="M46" s="402"/>
      <c r="N46" s="437"/>
      <c r="O46" s="402"/>
      <c r="P46" s="402"/>
      <c r="Q46" s="402"/>
      <c r="R46" s="437"/>
      <c r="S46" s="388"/>
      <c r="T46" s="388"/>
      <c r="V46" s="388"/>
      <c r="W46" s="388"/>
      <c r="X46" s="388"/>
      <c r="Y46" s="388"/>
      <c r="Z46" s="388"/>
      <c r="AA46" s="388"/>
      <c r="AB46" s="388"/>
      <c r="AC46" s="388"/>
      <c r="AD46" s="388"/>
      <c r="AE46" s="388"/>
      <c r="AF46" s="388"/>
      <c r="AG46" s="388"/>
      <c r="AH46" s="388"/>
      <c r="AI46" s="388"/>
      <c r="AJ46" s="388"/>
      <c r="AK46" s="388"/>
      <c r="AL46" s="388"/>
      <c r="AM46" s="388"/>
      <c r="AN46" s="388"/>
      <c r="AO46" s="388"/>
      <c r="AP46" s="394"/>
      <c r="AQ46" s="395"/>
      <c r="AR46" s="396"/>
    </row>
    <row r="47" spans="1:44" x14ac:dyDescent="0.25">
      <c r="A47" s="411"/>
      <c r="B47" s="412"/>
      <c r="C47" s="402"/>
      <c r="D47" s="402"/>
      <c r="E47" s="402"/>
      <c r="F47" s="455"/>
      <c r="G47" s="402"/>
      <c r="H47" s="402"/>
      <c r="I47" s="402"/>
      <c r="J47" s="402"/>
      <c r="K47" s="402"/>
      <c r="L47" s="402"/>
      <c r="M47" s="402"/>
      <c r="N47" s="437"/>
      <c r="O47" s="402"/>
      <c r="P47" s="402"/>
      <c r="Q47" s="402"/>
      <c r="R47" s="437"/>
      <c r="S47" s="388"/>
      <c r="T47" s="388"/>
      <c r="V47" s="388"/>
      <c r="W47" s="388"/>
      <c r="X47" s="388"/>
      <c r="Y47" s="388"/>
      <c r="Z47" s="388"/>
      <c r="AA47" s="388"/>
      <c r="AB47" s="388"/>
      <c r="AC47" s="388"/>
      <c r="AD47" s="388"/>
      <c r="AE47" s="388"/>
      <c r="AF47" s="388"/>
      <c r="AG47" s="388"/>
      <c r="AH47" s="388"/>
      <c r="AI47" s="388"/>
      <c r="AJ47" s="388"/>
      <c r="AK47" s="388"/>
      <c r="AL47" s="388"/>
      <c r="AM47" s="388"/>
      <c r="AN47" s="388"/>
      <c r="AO47" s="388"/>
      <c r="AP47" s="394"/>
      <c r="AQ47" s="395"/>
      <c r="AR47" s="396"/>
    </row>
    <row r="48" spans="1:44" x14ac:dyDescent="0.25">
      <c r="A48" s="411"/>
      <c r="B48" s="412"/>
      <c r="C48" s="402"/>
      <c r="D48" s="402"/>
      <c r="E48" s="402"/>
      <c r="F48" s="455"/>
      <c r="G48" s="402"/>
      <c r="H48" s="402"/>
      <c r="I48" s="402"/>
      <c r="J48" s="402"/>
      <c r="K48" s="402"/>
      <c r="L48" s="402"/>
      <c r="M48" s="402"/>
      <c r="N48" s="437"/>
      <c r="O48" s="402"/>
      <c r="P48" s="402"/>
      <c r="Q48" s="402"/>
      <c r="R48" s="437"/>
      <c r="S48" s="388"/>
      <c r="T48" s="388"/>
      <c r="V48" s="388"/>
      <c r="W48" s="388"/>
      <c r="X48" s="388"/>
      <c r="Y48" s="388"/>
      <c r="Z48" s="388"/>
      <c r="AA48" s="388"/>
      <c r="AB48" s="388"/>
      <c r="AC48" s="388"/>
      <c r="AD48" s="388"/>
      <c r="AE48" s="388"/>
      <c r="AF48" s="388"/>
      <c r="AG48" s="388"/>
      <c r="AH48" s="388"/>
      <c r="AI48" s="388"/>
      <c r="AJ48" s="388"/>
      <c r="AK48" s="388"/>
      <c r="AL48" s="388"/>
      <c r="AM48" s="388"/>
      <c r="AN48" s="388"/>
      <c r="AO48" s="388"/>
      <c r="AP48" s="394"/>
      <c r="AQ48" s="395"/>
      <c r="AR48" s="396"/>
    </row>
    <row r="49" spans="1:44" x14ac:dyDescent="0.25">
      <c r="A49" s="411"/>
      <c r="B49" s="412"/>
      <c r="C49" s="402"/>
      <c r="D49" s="402"/>
      <c r="E49" s="402"/>
      <c r="F49" s="455"/>
      <c r="G49" s="402"/>
      <c r="H49" s="402"/>
      <c r="I49" s="402"/>
      <c r="J49" s="402"/>
      <c r="K49" s="402"/>
      <c r="L49" s="402"/>
      <c r="M49" s="402"/>
      <c r="N49" s="437"/>
      <c r="O49" s="402"/>
      <c r="P49" s="402"/>
      <c r="Q49" s="402"/>
      <c r="R49" s="437"/>
      <c r="S49" s="388"/>
      <c r="T49" s="388"/>
      <c r="V49" s="388"/>
      <c r="W49" s="388"/>
      <c r="X49" s="388"/>
      <c r="Y49" s="388"/>
      <c r="Z49" s="388"/>
      <c r="AA49" s="388"/>
      <c r="AB49" s="388"/>
      <c r="AC49" s="388"/>
      <c r="AD49" s="388"/>
      <c r="AE49" s="388"/>
      <c r="AF49" s="388"/>
      <c r="AG49" s="388"/>
      <c r="AH49" s="388"/>
      <c r="AI49" s="388"/>
      <c r="AJ49" s="388"/>
      <c r="AK49" s="388"/>
      <c r="AL49" s="388"/>
      <c r="AM49" s="388"/>
      <c r="AN49" s="388"/>
      <c r="AO49" s="388"/>
      <c r="AP49" s="394"/>
      <c r="AQ49" s="395"/>
      <c r="AR49" s="396"/>
    </row>
    <row r="50" spans="1:44" x14ac:dyDescent="0.25">
      <c r="A50" s="413"/>
      <c r="B50" s="414"/>
      <c r="C50" s="403"/>
      <c r="D50" s="403"/>
      <c r="E50" s="403"/>
      <c r="F50" s="456"/>
      <c r="G50" s="403"/>
      <c r="H50" s="403"/>
      <c r="I50" s="403"/>
      <c r="J50" s="403"/>
      <c r="K50" s="403"/>
      <c r="L50" s="403"/>
      <c r="M50" s="403"/>
      <c r="N50" s="438"/>
      <c r="O50" s="403"/>
      <c r="P50" s="403"/>
      <c r="Q50" s="403"/>
      <c r="R50" s="438"/>
      <c r="S50" s="389"/>
      <c r="T50" s="389"/>
      <c r="V50" s="389"/>
      <c r="W50" s="389"/>
      <c r="X50" s="389"/>
      <c r="Y50" s="389"/>
      <c r="Z50" s="389"/>
      <c r="AA50" s="389"/>
      <c r="AB50" s="389"/>
      <c r="AC50" s="389"/>
      <c r="AD50" s="389"/>
      <c r="AE50" s="389"/>
      <c r="AF50" s="389"/>
      <c r="AG50" s="389"/>
      <c r="AH50" s="389"/>
      <c r="AI50" s="389"/>
      <c r="AJ50" s="389"/>
      <c r="AK50" s="389"/>
      <c r="AL50" s="389"/>
      <c r="AM50" s="389"/>
      <c r="AN50" s="389"/>
      <c r="AO50" s="389"/>
      <c r="AP50" s="397"/>
      <c r="AQ50" s="398"/>
      <c r="AR50" s="399"/>
    </row>
    <row r="51" spans="1:4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4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4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4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4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4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4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4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4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4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4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</sheetData>
  <mergeCells count="52">
    <mergeCell ref="AO40:AO50"/>
    <mergeCell ref="AP40:AR50"/>
    <mergeCell ref="AI40:AI50"/>
    <mergeCell ref="AJ40:AJ50"/>
    <mergeCell ref="AK40:AK50"/>
    <mergeCell ref="AL40:AL50"/>
    <mergeCell ref="AM40:AM50"/>
    <mergeCell ref="AN40:AN50"/>
    <mergeCell ref="AH40:AH50"/>
    <mergeCell ref="W40:W50"/>
    <mergeCell ref="X40:X50"/>
    <mergeCell ref="Y40:Y50"/>
    <mergeCell ref="Z40:Z50"/>
    <mergeCell ref="AA40:AA50"/>
    <mergeCell ref="AB40:AB50"/>
    <mergeCell ref="AC40:AC50"/>
    <mergeCell ref="AD40:AD50"/>
    <mergeCell ref="AE40:AE50"/>
    <mergeCell ref="AF40:AF50"/>
    <mergeCell ref="AG40:AG50"/>
    <mergeCell ref="G40:G50"/>
    <mergeCell ref="H40:H50"/>
    <mergeCell ref="I40:I50"/>
    <mergeCell ref="V40:V50"/>
    <mergeCell ref="J40:J50"/>
    <mergeCell ref="K40:K50"/>
    <mergeCell ref="L40:L50"/>
    <mergeCell ref="M40:M50"/>
    <mergeCell ref="N40:N50"/>
    <mergeCell ref="O40:O50"/>
    <mergeCell ref="P40:P50"/>
    <mergeCell ref="Q40:Q50"/>
    <mergeCell ref="R40:R50"/>
    <mergeCell ref="S40:S50"/>
    <mergeCell ref="T40:T50"/>
    <mergeCell ref="A40:B50"/>
    <mergeCell ref="C40:C50"/>
    <mergeCell ref="D40:D50"/>
    <mergeCell ref="E40:E50"/>
    <mergeCell ref="F40:F50"/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</mergeCells>
  <conditionalFormatting sqref="B5:B39">
    <cfRule type="cellIs" dxfId="392" priority="1" operator="equal">
      <formula>0</formula>
    </cfRule>
  </conditionalFormatting>
  <conditionalFormatting sqref="AP5:AQ39">
    <cfRule type="cellIs" dxfId="391" priority="2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H49"/>
  <sheetViews>
    <sheetView topLeftCell="B4" zoomScale="118" zoomScaleNormal="118" workbookViewId="0">
      <selection activeCell="G16" sqref="G16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39" t="s">
        <v>8</v>
      </c>
      <c r="B2" s="439"/>
      <c r="C2" s="439"/>
      <c r="D2" s="439"/>
      <c r="E2" s="439"/>
      <c r="F2" s="439"/>
      <c r="G2" s="439"/>
      <c r="H2" s="439"/>
      <c r="I2" s="439"/>
      <c r="J2" s="439"/>
      <c r="K2" s="439"/>
      <c r="L2" s="439"/>
      <c r="M2" s="439"/>
      <c r="N2" s="439"/>
      <c r="O2" s="439"/>
      <c r="Q2" s="440" t="s">
        <v>8</v>
      </c>
      <c r="R2" s="440"/>
      <c r="S2" s="440"/>
      <c r="T2" s="440"/>
      <c r="U2" s="440"/>
      <c r="V2" s="440"/>
      <c r="W2" s="440"/>
      <c r="X2" s="440"/>
      <c r="Y2" s="440"/>
      <c r="Z2" s="440"/>
      <c r="AA2" s="440"/>
      <c r="AB2" s="440"/>
      <c r="AC2" s="440"/>
      <c r="AD2" s="440"/>
      <c r="AE2" s="440"/>
      <c r="AF2" s="440"/>
      <c r="AG2" s="440"/>
      <c r="AH2" s="440"/>
    </row>
    <row r="3" spans="1:34" x14ac:dyDescent="0.25">
      <c r="A3" s="404" t="s">
        <v>0</v>
      </c>
      <c r="B3" s="404"/>
      <c r="C3" s="441" t="s">
        <v>789</v>
      </c>
      <c r="D3" s="441"/>
      <c r="E3" s="441"/>
      <c r="F3" s="441"/>
      <c r="G3" s="441"/>
      <c r="H3" s="404" t="s">
        <v>14</v>
      </c>
      <c r="I3" s="404"/>
      <c r="J3" s="404"/>
      <c r="K3" s="404"/>
      <c r="L3" s="404"/>
      <c r="M3" s="404"/>
      <c r="N3" s="441" t="str">
        <f>'Asistencia 10°ATOfi'!Q2</f>
        <v>10°AC</v>
      </c>
      <c r="O3" s="441"/>
      <c r="Q3" s="390" t="s">
        <v>3</v>
      </c>
      <c r="R3" s="442" t="s">
        <v>15</v>
      </c>
      <c r="S3" s="442"/>
      <c r="T3" s="442"/>
      <c r="U3" s="442"/>
      <c r="V3" s="442" t="s">
        <v>16</v>
      </c>
      <c r="W3" s="442"/>
      <c r="X3" s="442"/>
      <c r="Y3" s="443" t="s">
        <v>17</v>
      </c>
      <c r="Z3" s="443" t="s">
        <v>18</v>
      </c>
      <c r="AA3" s="442" t="s">
        <v>19</v>
      </c>
      <c r="AB3" s="442"/>
      <c r="AC3" s="442"/>
      <c r="AD3" s="442" t="s">
        <v>20</v>
      </c>
      <c r="AE3" s="442"/>
      <c r="AF3" s="442"/>
      <c r="AG3" s="444" t="s">
        <v>21</v>
      </c>
      <c r="AH3" s="390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390"/>
      <c r="R4" s="442"/>
      <c r="S4" s="442"/>
      <c r="T4" s="442"/>
      <c r="U4" s="442"/>
      <c r="V4" s="442"/>
      <c r="W4" s="442"/>
      <c r="X4" s="442"/>
      <c r="Y4" s="443"/>
      <c r="Z4" s="443"/>
      <c r="AA4" s="442"/>
      <c r="AB4" s="442"/>
      <c r="AC4" s="442"/>
      <c r="AD4" s="442"/>
      <c r="AE4" s="442"/>
      <c r="AF4" s="442"/>
      <c r="AG4" s="444"/>
      <c r="AH4" s="390"/>
    </row>
    <row r="5" spans="1:34" ht="26.25" customHeight="1" x14ac:dyDescent="0.25">
      <c r="A5" s="442" t="s">
        <v>3</v>
      </c>
      <c r="B5" s="442" t="s">
        <v>12</v>
      </c>
      <c r="C5" s="442" t="s">
        <v>9</v>
      </c>
      <c r="D5" s="442"/>
      <c r="E5" s="442"/>
      <c r="F5" s="442"/>
      <c r="G5" s="442"/>
      <c r="H5" s="442" t="s">
        <v>10</v>
      </c>
      <c r="I5" s="442"/>
      <c r="J5" s="442"/>
      <c r="K5" s="442"/>
      <c r="L5" s="442" t="s">
        <v>11</v>
      </c>
      <c r="M5" s="442"/>
      <c r="N5" s="442"/>
      <c r="O5" s="442" t="s">
        <v>3</v>
      </c>
      <c r="Q5" s="390"/>
      <c r="R5" s="442"/>
      <c r="S5" s="442"/>
      <c r="T5" s="442"/>
      <c r="U5" s="442"/>
      <c r="V5" s="442"/>
      <c r="W5" s="442"/>
      <c r="X5" s="442"/>
      <c r="Y5" s="443"/>
      <c r="Z5" s="443"/>
      <c r="AA5" s="442"/>
      <c r="AB5" s="442"/>
      <c r="AC5" s="442"/>
      <c r="AD5" s="442"/>
      <c r="AE5" s="442"/>
      <c r="AF5" s="442"/>
      <c r="AG5" s="444"/>
      <c r="AH5" s="390"/>
    </row>
    <row r="6" spans="1:34" ht="15" customHeight="1" x14ac:dyDescent="0.25">
      <c r="A6" s="442"/>
      <c r="B6" s="442"/>
      <c r="C6" s="442"/>
      <c r="D6" s="442"/>
      <c r="E6" s="442"/>
      <c r="F6" s="442"/>
      <c r="G6" s="442"/>
      <c r="H6" s="442"/>
      <c r="I6" s="442"/>
      <c r="J6" s="442"/>
      <c r="K6" s="442"/>
      <c r="L6" s="442"/>
      <c r="M6" s="442"/>
      <c r="N6" s="442"/>
      <c r="O6" s="442"/>
      <c r="Q6" s="390"/>
      <c r="R6" s="442"/>
      <c r="S6" s="442"/>
      <c r="T6" s="442"/>
      <c r="U6" s="442"/>
      <c r="V6" s="442"/>
      <c r="W6" s="442"/>
      <c r="X6" s="442"/>
      <c r="Y6" s="443"/>
      <c r="Z6" s="443"/>
      <c r="AA6" s="442"/>
      <c r="AB6" s="442"/>
      <c r="AC6" s="442"/>
      <c r="AD6" s="442"/>
      <c r="AE6" s="442"/>
      <c r="AF6" s="442"/>
      <c r="AG6" s="444"/>
      <c r="AH6" s="390"/>
    </row>
    <row r="7" spans="1:34" ht="6.75" customHeight="1" x14ac:dyDescent="0.25">
      <c r="A7" s="442"/>
      <c r="B7" s="442"/>
      <c r="C7" s="442"/>
      <c r="D7" s="442"/>
      <c r="E7" s="442"/>
      <c r="F7" s="442"/>
      <c r="G7" s="442"/>
      <c r="H7" s="442"/>
      <c r="I7" s="442"/>
      <c r="J7" s="442"/>
      <c r="K7" s="442"/>
      <c r="L7" s="442"/>
      <c r="M7" s="442"/>
      <c r="N7" s="442"/>
      <c r="O7" s="442"/>
      <c r="Q7" s="390"/>
      <c r="R7" s="442"/>
      <c r="S7" s="442"/>
      <c r="T7" s="442"/>
      <c r="U7" s="442"/>
      <c r="V7" s="442"/>
      <c r="W7" s="442"/>
      <c r="X7" s="442"/>
      <c r="Y7" s="443"/>
      <c r="Z7" s="443"/>
      <c r="AA7" s="442"/>
      <c r="AB7" s="442"/>
      <c r="AC7" s="442"/>
      <c r="AD7" s="442"/>
      <c r="AE7" s="442"/>
      <c r="AF7" s="442"/>
      <c r="AG7" s="444"/>
      <c r="AH7" s="390"/>
    </row>
    <row r="8" spans="1:34" x14ac:dyDescent="0.25">
      <c r="A8" s="168">
        <v>1</v>
      </c>
      <c r="B8" s="179" t="str">
        <f>'Listado de Estudiantes'!AF4</f>
        <v>alfredo, argelino</v>
      </c>
      <c r="C8" s="181"/>
      <c r="D8" s="181"/>
      <c r="E8" s="181"/>
      <c r="F8" s="181"/>
      <c r="G8" s="170"/>
      <c r="H8" s="181"/>
      <c r="I8" s="170"/>
      <c r="J8" s="181"/>
      <c r="K8" s="181"/>
      <c r="L8" s="181"/>
      <c r="M8" s="181"/>
      <c r="N8" s="181"/>
      <c r="O8" s="168">
        <v>1</v>
      </c>
      <c r="Q8" s="168">
        <v>1</v>
      </c>
      <c r="R8" s="169"/>
      <c r="S8" s="169"/>
      <c r="T8" s="169"/>
      <c r="U8" s="169"/>
      <c r="V8" s="181"/>
      <c r="W8" s="169"/>
      <c r="X8" s="169"/>
      <c r="Y8" s="169"/>
      <c r="Z8" s="180" t="e">
        <f>((ROUNDDOWN(AVERAGE(C8:N8,R8:Y8),1))*0.8)</f>
        <v>#DIV/0!</v>
      </c>
      <c r="AA8" s="169"/>
      <c r="AB8" s="169"/>
      <c r="AC8" s="180" t="e">
        <f>((ROUNDDOWN(AVERAGE(AA8:AB8),1))*0.1)</f>
        <v>#DIV/0!</v>
      </c>
      <c r="AD8" s="169"/>
      <c r="AE8" s="169"/>
      <c r="AF8" s="180" t="e">
        <f>((ROUNDDOWN(AVERAGE(AD8:AE8),1))*0.1)</f>
        <v>#DIV/0!</v>
      </c>
      <c r="AG8" s="180" t="s">
        <v>212</v>
      </c>
      <c r="AH8" s="168">
        <v>1</v>
      </c>
    </row>
    <row r="9" spans="1:34" ht="20.25" x14ac:dyDescent="0.25">
      <c r="A9" s="168">
        <v>2</v>
      </c>
      <c r="B9" s="179" t="str">
        <f>'Listado de Estudiantes'!AF5</f>
        <v>Gallardo, Natanael</v>
      </c>
      <c r="C9" s="181">
        <v>5</v>
      </c>
      <c r="D9" s="169"/>
      <c r="E9" s="169">
        <v>5</v>
      </c>
      <c r="F9" s="169">
        <v>3.5</v>
      </c>
      <c r="G9" s="170"/>
      <c r="H9" s="181">
        <v>5</v>
      </c>
      <c r="I9" s="169"/>
      <c r="J9" s="169"/>
      <c r="K9" s="169"/>
      <c r="L9" s="169"/>
      <c r="M9" s="169"/>
      <c r="N9" s="169"/>
      <c r="O9" s="168">
        <v>2</v>
      </c>
      <c r="Q9" s="168">
        <v>2</v>
      </c>
      <c r="R9" s="169"/>
      <c r="S9" s="191"/>
      <c r="T9" s="169"/>
      <c r="U9" s="191"/>
      <c r="V9" s="181">
        <v>5</v>
      </c>
      <c r="W9" s="169"/>
      <c r="X9" s="169"/>
      <c r="Y9" s="169"/>
      <c r="Z9" s="180">
        <f t="shared" ref="Z9:Z42" si="0">((ROUNDDOWN(AVERAGE(C9:N9,R9:Y9),1))*0.8)</f>
        <v>3.7600000000000002</v>
      </c>
      <c r="AA9" s="169">
        <v>2</v>
      </c>
      <c r="AB9" s="169"/>
      <c r="AC9" s="180">
        <f t="shared" ref="AC9:AC42" si="1">((ROUNDDOWN(AVERAGE(AA9:AB9),1))*0.1)</f>
        <v>0.2</v>
      </c>
      <c r="AD9" s="169">
        <v>2</v>
      </c>
      <c r="AE9" s="169"/>
      <c r="AF9" s="180">
        <f t="shared" ref="AF9:AF42" si="2">((ROUNDDOWN(AVERAGE(AD9:AE9),1))*0.1)</f>
        <v>0.2</v>
      </c>
      <c r="AG9" s="180">
        <f t="shared" ref="AG9:AG42" si="3">ROUNDDOWN(SUM(Z9,AC9,AF9),1)</f>
        <v>4.0999999999999996</v>
      </c>
      <c r="AH9" s="168">
        <v>2</v>
      </c>
    </row>
    <row r="10" spans="1:34" ht="20.25" x14ac:dyDescent="0.25">
      <c r="A10" s="168">
        <v>3</v>
      </c>
      <c r="B10" s="179" t="str">
        <f>'Listado de Estudiantes'!AF6</f>
        <v>Machado, Rubiel</v>
      </c>
      <c r="C10" s="181">
        <v>5</v>
      </c>
      <c r="D10" s="169">
        <v>5</v>
      </c>
      <c r="E10" s="169">
        <v>5</v>
      </c>
      <c r="F10" s="169">
        <v>4.5</v>
      </c>
      <c r="G10" s="170">
        <v>4</v>
      </c>
      <c r="H10" s="181">
        <v>5</v>
      </c>
      <c r="I10" s="169"/>
      <c r="J10" s="169"/>
      <c r="K10" s="169"/>
      <c r="L10" s="169"/>
      <c r="M10" s="169"/>
      <c r="N10" s="169"/>
      <c r="O10" s="168">
        <v>3</v>
      </c>
      <c r="Q10" s="168">
        <v>3</v>
      </c>
      <c r="R10" s="169"/>
      <c r="S10" s="191"/>
      <c r="T10" s="169"/>
      <c r="U10" s="191"/>
      <c r="V10" s="181">
        <v>5</v>
      </c>
      <c r="W10" s="169"/>
      <c r="X10" s="169"/>
      <c r="Y10" s="169"/>
      <c r="Z10" s="180">
        <f t="shared" si="0"/>
        <v>3.7600000000000002</v>
      </c>
      <c r="AA10" s="169">
        <v>4.5</v>
      </c>
      <c r="AB10" s="169"/>
      <c r="AC10" s="180">
        <f t="shared" si="1"/>
        <v>0.45</v>
      </c>
      <c r="AD10" s="169">
        <v>5</v>
      </c>
      <c r="AE10" s="169"/>
      <c r="AF10" s="180">
        <f t="shared" si="2"/>
        <v>0.5</v>
      </c>
      <c r="AG10" s="180">
        <f t="shared" si="3"/>
        <v>4.7</v>
      </c>
      <c r="AH10" s="168">
        <v>3</v>
      </c>
    </row>
    <row r="11" spans="1:34" x14ac:dyDescent="0.25">
      <c r="A11" s="168">
        <v>4</v>
      </c>
      <c r="B11" s="179" t="str">
        <f>'Listado de Estudiantes'!AF7</f>
        <v>Mendoza, Jennifer</v>
      </c>
      <c r="C11" s="181">
        <v>5</v>
      </c>
      <c r="D11" s="169">
        <v>5</v>
      </c>
      <c r="E11" s="169">
        <v>5</v>
      </c>
      <c r="F11" s="169">
        <v>5</v>
      </c>
      <c r="G11" s="170">
        <v>5</v>
      </c>
      <c r="H11" s="181">
        <v>4.5999999999999996</v>
      </c>
      <c r="I11" s="169">
        <v>5</v>
      </c>
      <c r="J11" s="169">
        <v>5</v>
      </c>
      <c r="K11" s="169">
        <v>5</v>
      </c>
      <c r="L11" s="169">
        <v>5</v>
      </c>
      <c r="M11" s="169"/>
      <c r="N11" s="169"/>
      <c r="O11" s="168">
        <v>4</v>
      </c>
      <c r="Q11" s="168">
        <v>4</v>
      </c>
      <c r="R11" s="169"/>
      <c r="S11" s="169"/>
      <c r="T11" s="169"/>
      <c r="U11" s="169"/>
      <c r="V11" s="181"/>
      <c r="W11" s="169"/>
      <c r="X11" s="169"/>
      <c r="Y11" s="169"/>
      <c r="Z11" s="180">
        <f t="shared" si="0"/>
        <v>3.9200000000000004</v>
      </c>
      <c r="AA11" s="169"/>
      <c r="AB11" s="169"/>
      <c r="AC11" s="180" t="e">
        <f t="shared" si="1"/>
        <v>#DIV/0!</v>
      </c>
      <c r="AD11" s="169"/>
      <c r="AE11" s="169"/>
      <c r="AF11" s="180" t="e">
        <f t="shared" si="2"/>
        <v>#DIV/0!</v>
      </c>
      <c r="AG11" s="180" t="s">
        <v>212</v>
      </c>
      <c r="AH11" s="168">
        <v>4</v>
      </c>
    </row>
    <row r="12" spans="1:34" x14ac:dyDescent="0.25">
      <c r="A12" s="168">
        <v>5</v>
      </c>
      <c r="B12" s="179" t="str">
        <f>'Listado de Estudiantes'!AF8</f>
        <v>Miranda, Esequiel</v>
      </c>
      <c r="C12" s="181"/>
      <c r="D12" s="169">
        <v>5</v>
      </c>
      <c r="E12" s="169">
        <v>5</v>
      </c>
      <c r="F12" s="169">
        <v>4</v>
      </c>
      <c r="G12" s="170">
        <v>4</v>
      </c>
      <c r="H12" s="181">
        <v>5</v>
      </c>
      <c r="I12" s="169"/>
      <c r="J12" s="169">
        <v>5</v>
      </c>
      <c r="K12" s="169"/>
      <c r="L12" s="169">
        <v>5</v>
      </c>
      <c r="M12" s="169"/>
      <c r="N12" s="169"/>
      <c r="O12" s="168">
        <v>5</v>
      </c>
      <c r="Q12" s="168">
        <v>5</v>
      </c>
      <c r="R12" s="169"/>
      <c r="S12" s="169"/>
      <c r="T12" s="169"/>
      <c r="U12" s="169"/>
      <c r="V12" s="181">
        <v>5</v>
      </c>
      <c r="W12" s="169"/>
      <c r="X12" s="169"/>
      <c r="Y12" s="169"/>
      <c r="Z12" s="180">
        <f t="shared" si="0"/>
        <v>3.7600000000000002</v>
      </c>
      <c r="AA12" s="169">
        <v>4.3</v>
      </c>
      <c r="AB12" s="169"/>
      <c r="AC12" s="180">
        <f t="shared" si="1"/>
        <v>0.43</v>
      </c>
      <c r="AD12" s="169">
        <v>4</v>
      </c>
      <c r="AE12" s="169"/>
      <c r="AF12" s="180">
        <f t="shared" si="2"/>
        <v>0.4</v>
      </c>
      <c r="AG12" s="180">
        <f t="shared" si="3"/>
        <v>4.5</v>
      </c>
      <c r="AH12" s="168">
        <v>5</v>
      </c>
    </row>
    <row r="13" spans="1:34" ht="20.25" x14ac:dyDescent="0.25">
      <c r="A13" s="168">
        <v>6</v>
      </c>
      <c r="B13" s="179" t="str">
        <f>'Listado de Estudiantes'!AF9</f>
        <v>palacio, Cristian</v>
      </c>
      <c r="C13" s="181"/>
      <c r="D13" s="169"/>
      <c r="E13" s="169"/>
      <c r="F13" s="169"/>
      <c r="G13" s="170"/>
      <c r="H13" s="181">
        <v>1</v>
      </c>
      <c r="I13" s="169"/>
      <c r="J13" s="169"/>
      <c r="K13" s="169"/>
      <c r="L13" s="169"/>
      <c r="M13" s="169"/>
      <c r="N13" s="169"/>
      <c r="O13" s="168">
        <v>6</v>
      </c>
      <c r="Q13" s="168">
        <v>6</v>
      </c>
      <c r="R13" s="169"/>
      <c r="S13" s="169"/>
      <c r="T13" s="169"/>
      <c r="U13" s="191"/>
      <c r="V13" s="181">
        <v>5</v>
      </c>
      <c r="W13" s="169"/>
      <c r="X13" s="169"/>
      <c r="Y13" s="169"/>
      <c r="Z13" s="180">
        <f t="shared" si="0"/>
        <v>2.4000000000000004</v>
      </c>
      <c r="AA13" s="169">
        <v>5</v>
      </c>
      <c r="AB13" s="169"/>
      <c r="AC13" s="180">
        <f t="shared" si="1"/>
        <v>0.5</v>
      </c>
      <c r="AD13" s="169">
        <v>4.5</v>
      </c>
      <c r="AE13" s="169"/>
      <c r="AF13" s="180">
        <f t="shared" si="2"/>
        <v>0.45</v>
      </c>
      <c r="AG13" s="180">
        <f t="shared" si="3"/>
        <v>3.3</v>
      </c>
      <c r="AH13" s="168">
        <v>6</v>
      </c>
    </row>
    <row r="14" spans="1:34" x14ac:dyDescent="0.25">
      <c r="A14" s="168">
        <v>7</v>
      </c>
      <c r="B14" s="179" t="str">
        <f>'Listado de Estudiantes'!AF10</f>
        <v>Santiago, Reynel</v>
      </c>
      <c r="C14" s="181">
        <v>5</v>
      </c>
      <c r="D14" s="169">
        <v>5</v>
      </c>
      <c r="E14" s="169">
        <v>5</v>
      </c>
      <c r="F14" s="169" t="s">
        <v>836</v>
      </c>
      <c r="G14" s="170">
        <v>5</v>
      </c>
      <c r="H14" s="181">
        <v>3</v>
      </c>
      <c r="I14" s="169">
        <v>5</v>
      </c>
      <c r="J14" s="169">
        <v>5</v>
      </c>
      <c r="K14" s="169">
        <v>5</v>
      </c>
      <c r="L14" s="169"/>
      <c r="M14" s="169"/>
      <c r="N14" s="169">
        <v>5</v>
      </c>
      <c r="O14" s="168">
        <v>7</v>
      </c>
      <c r="Q14" s="168">
        <v>7</v>
      </c>
      <c r="R14" s="169"/>
      <c r="S14" s="169"/>
      <c r="T14" s="169"/>
      <c r="U14" s="169"/>
      <c r="V14" s="181"/>
      <c r="W14" s="169"/>
      <c r="X14" s="169"/>
      <c r="Y14" s="169"/>
      <c r="Z14" s="180">
        <f t="shared" si="0"/>
        <v>3.7600000000000002</v>
      </c>
      <c r="AA14" s="169"/>
      <c r="AB14" s="169"/>
      <c r="AC14" s="180" t="e">
        <f t="shared" si="1"/>
        <v>#DIV/0!</v>
      </c>
      <c r="AD14" s="169"/>
      <c r="AE14" s="169"/>
      <c r="AF14" s="180" t="e">
        <f t="shared" si="2"/>
        <v>#DIV/0!</v>
      </c>
      <c r="AG14" s="180" t="s">
        <v>212</v>
      </c>
      <c r="AH14" s="168">
        <v>7</v>
      </c>
    </row>
    <row r="15" spans="1:34" ht="20.25" x14ac:dyDescent="0.25">
      <c r="A15" s="168">
        <v>8</v>
      </c>
      <c r="B15" s="179" t="str">
        <f>'Listado de Estudiantes'!AF11</f>
        <v>Smith, Adriana</v>
      </c>
      <c r="C15" s="181"/>
      <c r="D15" s="169"/>
      <c r="E15" s="169"/>
      <c r="F15" s="169"/>
      <c r="G15" s="170"/>
      <c r="H15" s="181">
        <v>5</v>
      </c>
      <c r="I15" s="169"/>
      <c r="J15" s="169"/>
      <c r="K15" s="169"/>
      <c r="L15" s="169"/>
      <c r="M15" s="169"/>
      <c r="N15" s="169"/>
      <c r="O15" s="168">
        <v>8</v>
      </c>
      <c r="Q15" s="168">
        <v>8</v>
      </c>
      <c r="R15" s="169"/>
      <c r="S15" s="191"/>
      <c r="T15" s="169"/>
      <c r="U15" s="191"/>
      <c r="V15" s="181">
        <v>5</v>
      </c>
      <c r="W15" s="169"/>
      <c r="X15" s="169"/>
      <c r="Y15" s="169"/>
      <c r="Z15" s="180">
        <f t="shared" si="0"/>
        <v>4</v>
      </c>
      <c r="AA15" s="169">
        <v>4.5</v>
      </c>
      <c r="AB15" s="169">
        <v>4.8</v>
      </c>
      <c r="AC15" s="180">
        <f t="shared" si="1"/>
        <v>0.45999999999999996</v>
      </c>
      <c r="AD15" s="169">
        <v>2</v>
      </c>
      <c r="AE15" s="169"/>
      <c r="AF15" s="180">
        <f t="shared" si="2"/>
        <v>0.2</v>
      </c>
      <c r="AG15" s="180">
        <f t="shared" si="3"/>
        <v>4.5999999999999996</v>
      </c>
      <c r="AH15" s="168">
        <v>8</v>
      </c>
    </row>
    <row r="16" spans="1:34" x14ac:dyDescent="0.25">
      <c r="A16" s="168">
        <v>9</v>
      </c>
      <c r="B16" s="179" t="str">
        <f>'Listado de Estudiantes'!AF12</f>
        <v>Serrano, Gabriela</v>
      </c>
      <c r="C16" s="181">
        <v>5</v>
      </c>
      <c r="D16" s="169"/>
      <c r="E16" s="169">
        <v>5</v>
      </c>
      <c r="F16" s="169">
        <v>4.5</v>
      </c>
      <c r="G16" s="170"/>
      <c r="H16" s="181">
        <v>3</v>
      </c>
      <c r="I16" s="169"/>
      <c r="J16" s="169"/>
      <c r="K16" s="169"/>
      <c r="L16" s="169"/>
      <c r="M16" s="169"/>
      <c r="N16" s="169"/>
      <c r="O16" s="168">
        <v>9</v>
      </c>
      <c r="Q16" s="168">
        <v>9</v>
      </c>
      <c r="R16" s="169"/>
      <c r="S16" s="169"/>
      <c r="T16" s="169"/>
      <c r="U16" s="169"/>
      <c r="V16" s="181">
        <v>5</v>
      </c>
      <c r="W16" s="169"/>
      <c r="X16" s="169"/>
      <c r="Y16" s="169"/>
      <c r="Z16" s="180">
        <f t="shared" si="0"/>
        <v>3.6</v>
      </c>
      <c r="AA16" s="169">
        <v>2</v>
      </c>
      <c r="AB16" s="169"/>
      <c r="AC16" s="180">
        <f t="shared" si="1"/>
        <v>0.2</v>
      </c>
      <c r="AD16" s="169">
        <v>2</v>
      </c>
      <c r="AE16" s="169"/>
      <c r="AF16" s="180">
        <f t="shared" si="2"/>
        <v>0.2</v>
      </c>
      <c r="AG16" s="180">
        <f t="shared" si="3"/>
        <v>4</v>
      </c>
      <c r="AH16" s="168">
        <v>9</v>
      </c>
    </row>
    <row r="17" spans="1:34" x14ac:dyDescent="0.25">
      <c r="A17" s="168">
        <v>10</v>
      </c>
      <c r="B17" s="179">
        <f>'Listado de Estudiantes'!AF13</f>
        <v>0</v>
      </c>
      <c r="C17" s="181"/>
      <c r="D17" s="169"/>
      <c r="E17" s="169"/>
      <c r="F17" s="169"/>
      <c r="G17" s="170"/>
      <c r="H17" s="181"/>
      <c r="I17" s="169"/>
      <c r="J17" s="169"/>
      <c r="K17" s="169"/>
      <c r="L17" s="169"/>
      <c r="M17" s="169"/>
      <c r="N17" s="169"/>
      <c r="O17" s="168">
        <v>10</v>
      </c>
      <c r="Q17" s="168">
        <v>10</v>
      </c>
      <c r="R17" s="169"/>
      <c r="S17" s="169"/>
      <c r="T17" s="169"/>
      <c r="U17" s="169"/>
      <c r="V17" s="181">
        <v>5</v>
      </c>
      <c r="W17" s="169"/>
      <c r="X17" s="169"/>
      <c r="Y17" s="169"/>
      <c r="Z17" s="180">
        <f t="shared" si="0"/>
        <v>4</v>
      </c>
      <c r="AA17" s="169">
        <v>4</v>
      </c>
      <c r="AB17" s="169"/>
      <c r="AC17" s="180">
        <f t="shared" si="1"/>
        <v>0.4</v>
      </c>
      <c r="AD17" s="169">
        <v>4</v>
      </c>
      <c r="AE17" s="169"/>
      <c r="AF17" s="180">
        <f t="shared" si="2"/>
        <v>0.4</v>
      </c>
      <c r="AG17" s="180">
        <f>Z17+AC17+AF17</f>
        <v>4.8000000000000007</v>
      </c>
      <c r="AH17" s="168">
        <v>10</v>
      </c>
    </row>
    <row r="18" spans="1:34" ht="20.25" x14ac:dyDescent="0.25">
      <c r="A18" s="168">
        <v>11</v>
      </c>
      <c r="B18" s="179"/>
      <c r="C18" s="181"/>
      <c r="D18" s="169"/>
      <c r="E18" s="169"/>
      <c r="F18" s="169"/>
      <c r="G18" s="170"/>
      <c r="H18" s="181"/>
      <c r="I18" s="169"/>
      <c r="J18" s="169"/>
      <c r="K18" s="169"/>
      <c r="L18" s="169"/>
      <c r="M18" s="169"/>
      <c r="N18" s="169"/>
      <c r="O18" s="168">
        <v>11</v>
      </c>
      <c r="Q18" s="168">
        <v>11</v>
      </c>
      <c r="R18" s="169"/>
      <c r="S18" s="191"/>
      <c r="T18" s="169"/>
      <c r="U18" s="191"/>
      <c r="V18" s="181">
        <v>5</v>
      </c>
      <c r="W18" s="169"/>
      <c r="X18" s="169"/>
      <c r="Y18" s="169"/>
      <c r="Z18" s="180">
        <f t="shared" si="0"/>
        <v>4</v>
      </c>
      <c r="AA18" s="169">
        <v>4.5999999999999996</v>
      </c>
      <c r="AB18" s="169"/>
      <c r="AC18" s="180">
        <f t="shared" si="1"/>
        <v>0.45999999999999996</v>
      </c>
      <c r="AD18" s="169">
        <v>4.5999999999999996</v>
      </c>
      <c r="AE18" s="169"/>
      <c r="AF18" s="180">
        <f t="shared" si="2"/>
        <v>0.45999999999999996</v>
      </c>
      <c r="AG18" s="180">
        <f t="shared" si="3"/>
        <v>4.9000000000000004</v>
      </c>
      <c r="AH18" s="168">
        <v>11</v>
      </c>
    </row>
    <row r="19" spans="1:34" x14ac:dyDescent="0.25">
      <c r="A19" s="168">
        <v>12</v>
      </c>
      <c r="B19" s="179"/>
      <c r="C19" s="181"/>
      <c r="D19" s="169"/>
      <c r="E19" s="169"/>
      <c r="F19" s="169"/>
      <c r="G19" s="170"/>
      <c r="H19" s="181"/>
      <c r="I19" s="169"/>
      <c r="J19" s="169"/>
      <c r="K19" s="169"/>
      <c r="L19" s="169"/>
      <c r="M19" s="169"/>
      <c r="N19" s="169"/>
      <c r="O19" s="168">
        <v>12</v>
      </c>
      <c r="Q19" s="168">
        <v>12</v>
      </c>
      <c r="R19" s="169"/>
      <c r="S19" s="169"/>
      <c r="T19" s="169"/>
      <c r="U19" s="169"/>
      <c r="V19" s="181">
        <v>5</v>
      </c>
      <c r="W19" s="169"/>
      <c r="X19" s="169"/>
      <c r="Y19" s="169"/>
      <c r="Z19" s="180">
        <f t="shared" si="0"/>
        <v>4</v>
      </c>
      <c r="AA19" s="169">
        <v>4</v>
      </c>
      <c r="AB19" s="169"/>
      <c r="AC19" s="180">
        <f t="shared" si="1"/>
        <v>0.4</v>
      </c>
      <c r="AD19" s="169">
        <v>4.5</v>
      </c>
      <c r="AE19" s="169"/>
      <c r="AF19" s="180">
        <f t="shared" si="2"/>
        <v>0.45</v>
      </c>
      <c r="AG19" s="180">
        <f t="shared" si="3"/>
        <v>4.8</v>
      </c>
      <c r="AH19" s="168">
        <v>12</v>
      </c>
    </row>
    <row r="20" spans="1:34" x14ac:dyDescent="0.25">
      <c r="A20" s="168">
        <v>13</v>
      </c>
      <c r="B20" s="179"/>
      <c r="C20" s="181"/>
      <c r="D20" s="169"/>
      <c r="E20" s="169"/>
      <c r="F20" s="169"/>
      <c r="G20" s="170"/>
      <c r="H20" s="181"/>
      <c r="I20" s="169"/>
      <c r="J20" s="169"/>
      <c r="K20" s="169"/>
      <c r="L20" s="169"/>
      <c r="M20" s="169"/>
      <c r="N20" s="169"/>
      <c r="O20" s="168">
        <v>13</v>
      </c>
      <c r="Q20" s="168">
        <v>13</v>
      </c>
      <c r="R20" s="169"/>
      <c r="S20" s="169"/>
      <c r="T20" s="169"/>
      <c r="U20" s="169"/>
      <c r="V20" s="181">
        <v>5</v>
      </c>
      <c r="W20" s="169"/>
      <c r="X20" s="169"/>
      <c r="Y20" s="169"/>
      <c r="Z20" s="180">
        <f t="shared" si="0"/>
        <v>4</v>
      </c>
      <c r="AA20" s="169">
        <v>2</v>
      </c>
      <c r="AB20" s="169"/>
      <c r="AC20" s="180">
        <f t="shared" si="1"/>
        <v>0.2</v>
      </c>
      <c r="AD20" s="169">
        <v>3.4</v>
      </c>
      <c r="AE20" s="169"/>
      <c r="AF20" s="180">
        <f t="shared" si="2"/>
        <v>0.34</v>
      </c>
      <c r="AG20" s="180">
        <f t="shared" si="3"/>
        <v>4.5</v>
      </c>
      <c r="AH20" s="168">
        <v>13</v>
      </c>
    </row>
    <row r="21" spans="1:34" x14ac:dyDescent="0.25">
      <c r="A21" s="168">
        <v>14</v>
      </c>
      <c r="B21" s="179"/>
      <c r="C21" s="181"/>
      <c r="D21" s="169"/>
      <c r="E21" s="169"/>
      <c r="F21" s="169"/>
      <c r="G21" s="170"/>
      <c r="H21" s="181"/>
      <c r="I21" s="169"/>
      <c r="J21" s="169"/>
      <c r="K21" s="169"/>
      <c r="L21" s="169"/>
      <c r="M21" s="169"/>
      <c r="N21" s="169"/>
      <c r="O21" s="168">
        <v>14</v>
      </c>
      <c r="Q21" s="168">
        <v>14</v>
      </c>
      <c r="R21" s="169"/>
      <c r="S21" s="169"/>
      <c r="T21" s="169"/>
      <c r="U21" s="169"/>
      <c r="V21" s="181">
        <v>5</v>
      </c>
      <c r="W21" s="169"/>
      <c r="X21" s="169"/>
      <c r="Y21" s="169"/>
      <c r="Z21" s="180">
        <f t="shared" si="0"/>
        <v>4</v>
      </c>
      <c r="AA21" s="169">
        <v>5</v>
      </c>
      <c r="AB21" s="169"/>
      <c r="AC21" s="180">
        <f t="shared" si="1"/>
        <v>0.5</v>
      </c>
      <c r="AD21" s="169">
        <v>5</v>
      </c>
      <c r="AE21" s="169"/>
      <c r="AF21" s="180">
        <f t="shared" si="2"/>
        <v>0.5</v>
      </c>
      <c r="AG21" s="180">
        <f t="shared" si="3"/>
        <v>5</v>
      </c>
      <c r="AH21" s="168">
        <v>14</v>
      </c>
    </row>
    <row r="22" spans="1:34" ht="20.25" x14ac:dyDescent="0.25">
      <c r="A22" s="168">
        <v>15</v>
      </c>
      <c r="B22" s="179"/>
      <c r="C22" s="181"/>
      <c r="D22" s="169"/>
      <c r="E22" s="169"/>
      <c r="F22" s="169"/>
      <c r="G22" s="170"/>
      <c r="H22" s="181"/>
      <c r="I22" s="169"/>
      <c r="J22" s="169"/>
      <c r="K22" s="169"/>
      <c r="L22" s="169"/>
      <c r="M22" s="169"/>
      <c r="N22" s="169"/>
      <c r="O22" s="168">
        <v>15</v>
      </c>
      <c r="Q22" s="168">
        <v>15</v>
      </c>
      <c r="R22" s="169"/>
      <c r="S22" s="169"/>
      <c r="T22" s="169"/>
      <c r="U22" s="191"/>
      <c r="V22" s="181">
        <v>5</v>
      </c>
      <c r="W22" s="169"/>
      <c r="X22" s="169"/>
      <c r="Y22" s="169"/>
      <c r="Z22" s="180">
        <f t="shared" si="0"/>
        <v>4</v>
      </c>
      <c r="AA22" s="169">
        <v>5</v>
      </c>
      <c r="AB22" s="169"/>
      <c r="AC22" s="180">
        <f t="shared" si="1"/>
        <v>0.5</v>
      </c>
      <c r="AD22" s="169">
        <v>5</v>
      </c>
      <c r="AE22" s="169"/>
      <c r="AF22" s="180">
        <f t="shared" si="2"/>
        <v>0.5</v>
      </c>
      <c r="AG22" s="180">
        <f t="shared" si="3"/>
        <v>5</v>
      </c>
      <c r="AH22" s="168">
        <v>15</v>
      </c>
    </row>
    <row r="23" spans="1:34" ht="20.25" x14ac:dyDescent="0.25">
      <c r="A23" s="168">
        <v>16</v>
      </c>
      <c r="B23" s="179"/>
      <c r="C23" s="181"/>
      <c r="D23" s="169"/>
      <c r="E23" s="169"/>
      <c r="F23" s="169"/>
      <c r="G23" s="170"/>
      <c r="H23" s="181"/>
      <c r="I23" s="169"/>
      <c r="J23" s="169"/>
      <c r="K23" s="169"/>
      <c r="L23" s="169"/>
      <c r="M23" s="169"/>
      <c r="N23" s="169"/>
      <c r="O23" s="168">
        <v>16</v>
      </c>
      <c r="Q23" s="168">
        <v>16</v>
      </c>
      <c r="R23" s="169"/>
      <c r="S23" s="191"/>
      <c r="T23" s="169"/>
      <c r="U23" s="191"/>
      <c r="V23" s="181"/>
      <c r="W23" s="169"/>
      <c r="X23" s="169"/>
      <c r="Y23" s="169"/>
      <c r="Z23" s="180" t="e">
        <f t="shared" si="0"/>
        <v>#DIV/0!</v>
      </c>
      <c r="AA23" s="169"/>
      <c r="AB23" s="169"/>
      <c r="AC23" s="180" t="e">
        <f t="shared" si="1"/>
        <v>#DIV/0!</v>
      </c>
      <c r="AD23" s="169"/>
      <c r="AE23" s="169"/>
      <c r="AF23" s="180" t="e">
        <f t="shared" si="2"/>
        <v>#DIV/0!</v>
      </c>
      <c r="AG23" s="180" t="s">
        <v>212</v>
      </c>
      <c r="AH23" s="168">
        <v>16</v>
      </c>
    </row>
    <row r="24" spans="1:34" ht="20.25" x14ac:dyDescent="0.25">
      <c r="A24" s="168">
        <v>17</v>
      </c>
      <c r="B24" s="179"/>
      <c r="C24" s="181"/>
      <c r="D24" s="169"/>
      <c r="E24" s="169"/>
      <c r="F24" s="169"/>
      <c r="G24" s="170"/>
      <c r="H24" s="181"/>
      <c r="I24" s="169"/>
      <c r="J24" s="169"/>
      <c r="K24" s="169"/>
      <c r="L24" s="169"/>
      <c r="M24" s="169"/>
      <c r="N24" s="169"/>
      <c r="O24" s="168">
        <v>17</v>
      </c>
      <c r="Q24" s="168">
        <v>17</v>
      </c>
      <c r="R24" s="169"/>
      <c r="S24" s="191"/>
      <c r="T24" s="169"/>
      <c r="U24" s="191"/>
      <c r="V24" s="181"/>
      <c r="W24" s="169"/>
      <c r="X24" s="169"/>
      <c r="Y24" s="169"/>
      <c r="Z24" s="180" t="e">
        <f t="shared" si="0"/>
        <v>#DIV/0!</v>
      </c>
      <c r="AA24" s="169"/>
      <c r="AB24" s="169"/>
      <c r="AC24" s="180" t="e">
        <f t="shared" si="1"/>
        <v>#DIV/0!</v>
      </c>
      <c r="AD24" s="169"/>
      <c r="AE24" s="169"/>
      <c r="AF24" s="180" t="e">
        <f t="shared" si="2"/>
        <v>#DIV/0!</v>
      </c>
      <c r="AG24" s="180" t="s">
        <v>212</v>
      </c>
      <c r="AH24" s="168">
        <v>17</v>
      </c>
    </row>
    <row r="25" spans="1:34" ht="20.25" x14ac:dyDescent="0.25">
      <c r="A25" s="168">
        <v>18</v>
      </c>
      <c r="B25" s="179"/>
      <c r="C25" s="181"/>
      <c r="D25" s="169"/>
      <c r="E25" s="169"/>
      <c r="F25" s="169"/>
      <c r="G25" s="170"/>
      <c r="H25" s="181"/>
      <c r="I25" s="169"/>
      <c r="J25" s="169"/>
      <c r="K25" s="169"/>
      <c r="L25" s="169"/>
      <c r="M25" s="169"/>
      <c r="N25" s="169"/>
      <c r="O25" s="168">
        <v>18</v>
      </c>
      <c r="Q25" s="168">
        <v>18</v>
      </c>
      <c r="R25" s="169"/>
      <c r="S25" s="191"/>
      <c r="T25" s="169"/>
      <c r="U25" s="191"/>
      <c r="V25" s="181">
        <v>5</v>
      </c>
      <c r="W25" s="169"/>
      <c r="X25" s="169"/>
      <c r="Y25" s="169"/>
      <c r="Z25" s="180">
        <f t="shared" si="0"/>
        <v>4</v>
      </c>
      <c r="AA25" s="169">
        <v>5</v>
      </c>
      <c r="AB25" s="169"/>
      <c r="AC25" s="180">
        <f t="shared" si="1"/>
        <v>0.5</v>
      </c>
      <c r="AD25" s="169">
        <v>5</v>
      </c>
      <c r="AE25" s="169"/>
      <c r="AF25" s="180">
        <f t="shared" si="2"/>
        <v>0.5</v>
      </c>
      <c r="AG25" s="180">
        <f t="shared" si="3"/>
        <v>5</v>
      </c>
      <c r="AH25" s="168">
        <v>18</v>
      </c>
    </row>
    <row r="26" spans="1:34" ht="20.25" x14ac:dyDescent="0.25">
      <c r="A26" s="168">
        <v>19</v>
      </c>
      <c r="B26" s="179"/>
      <c r="C26" s="181"/>
      <c r="D26" s="169"/>
      <c r="E26" s="169"/>
      <c r="F26" s="169"/>
      <c r="G26" s="170"/>
      <c r="H26" s="181"/>
      <c r="I26" s="169"/>
      <c r="J26" s="169"/>
      <c r="K26" s="169"/>
      <c r="L26" s="169"/>
      <c r="M26" s="169"/>
      <c r="N26" s="169"/>
      <c r="O26" s="168">
        <v>19</v>
      </c>
      <c r="Q26" s="168">
        <v>19</v>
      </c>
      <c r="R26" s="169"/>
      <c r="S26" s="169"/>
      <c r="T26" s="169"/>
      <c r="U26" s="191"/>
      <c r="V26" s="181">
        <v>5</v>
      </c>
      <c r="W26" s="169"/>
      <c r="X26" s="169"/>
      <c r="Y26" s="169"/>
      <c r="Z26" s="180">
        <f t="shared" si="0"/>
        <v>4</v>
      </c>
      <c r="AA26" s="169">
        <v>5</v>
      </c>
      <c r="AB26" s="169"/>
      <c r="AC26" s="180">
        <f t="shared" si="1"/>
        <v>0.5</v>
      </c>
      <c r="AD26" s="169">
        <v>5</v>
      </c>
      <c r="AE26" s="169"/>
      <c r="AF26" s="180">
        <f t="shared" si="2"/>
        <v>0.5</v>
      </c>
      <c r="AG26" s="180">
        <f t="shared" si="3"/>
        <v>5</v>
      </c>
      <c r="AH26" s="168">
        <v>19</v>
      </c>
    </row>
    <row r="27" spans="1:34" ht="20.25" x14ac:dyDescent="0.25">
      <c r="A27" s="168">
        <v>20</v>
      </c>
      <c r="B27" s="179"/>
      <c r="C27" s="169"/>
      <c r="D27" s="169"/>
      <c r="E27" s="169"/>
      <c r="F27" s="169"/>
      <c r="G27" s="170"/>
      <c r="H27" s="170"/>
      <c r="I27" s="169"/>
      <c r="J27" s="169"/>
      <c r="K27" s="169"/>
      <c r="L27" s="169"/>
      <c r="M27" s="169"/>
      <c r="N27" s="169"/>
      <c r="O27" s="168">
        <v>20</v>
      </c>
      <c r="Q27" s="168">
        <v>20</v>
      </c>
      <c r="R27" s="169"/>
      <c r="S27" s="169"/>
      <c r="T27" s="169"/>
      <c r="U27" s="191"/>
      <c r="V27" s="181">
        <v>5</v>
      </c>
      <c r="W27" s="169"/>
      <c r="X27" s="169"/>
      <c r="Y27" s="169"/>
      <c r="Z27" s="180">
        <f>((ROUNDDOWN(AVERAGE(C27:N27,R27:Y27),1))*0.8)</f>
        <v>4</v>
      </c>
      <c r="AA27" s="169">
        <v>5</v>
      </c>
      <c r="AB27" s="169"/>
      <c r="AC27" s="180">
        <f t="shared" si="1"/>
        <v>0.5</v>
      </c>
      <c r="AD27" s="169">
        <v>5</v>
      </c>
      <c r="AE27" s="169"/>
      <c r="AF27" s="180">
        <f t="shared" si="2"/>
        <v>0.5</v>
      </c>
      <c r="AG27" s="180">
        <f t="shared" si="3"/>
        <v>5</v>
      </c>
      <c r="AH27" s="168">
        <v>20</v>
      </c>
    </row>
    <row r="28" spans="1:34" ht="20.25" x14ac:dyDescent="0.25">
      <c r="A28" s="168">
        <v>21</v>
      </c>
      <c r="B28" s="179"/>
      <c r="C28" s="169"/>
      <c r="D28" s="169"/>
      <c r="E28" s="169"/>
      <c r="F28" s="169"/>
      <c r="G28" s="170"/>
      <c r="H28" s="170"/>
      <c r="I28" s="169"/>
      <c r="J28" s="169"/>
      <c r="K28" s="169"/>
      <c r="L28" s="169"/>
      <c r="M28" s="169"/>
      <c r="N28" s="169"/>
      <c r="O28" s="168">
        <v>21</v>
      </c>
      <c r="Q28" s="168">
        <v>21</v>
      </c>
      <c r="R28" s="169"/>
      <c r="S28" s="191"/>
      <c r="T28" s="169"/>
      <c r="U28" s="191"/>
      <c r="V28" s="181"/>
      <c r="W28" s="169"/>
      <c r="X28" s="169"/>
      <c r="Y28" s="169"/>
      <c r="Z28" s="180" t="e">
        <f t="shared" si="0"/>
        <v>#DIV/0!</v>
      </c>
      <c r="AA28" s="169"/>
      <c r="AB28" s="169"/>
      <c r="AC28" s="180" t="e">
        <f t="shared" si="1"/>
        <v>#DIV/0!</v>
      </c>
      <c r="AD28" s="169"/>
      <c r="AE28" s="169"/>
      <c r="AF28" s="180" t="e">
        <f t="shared" si="2"/>
        <v>#DIV/0!</v>
      </c>
      <c r="AG28" s="180" t="s">
        <v>212</v>
      </c>
      <c r="AH28" s="168">
        <v>21</v>
      </c>
    </row>
    <row r="29" spans="1:34" ht="20.25" x14ac:dyDescent="0.25">
      <c r="A29" s="168">
        <v>22</v>
      </c>
      <c r="B29" s="179"/>
      <c r="C29" s="169"/>
      <c r="D29" s="169"/>
      <c r="E29" s="169"/>
      <c r="F29" s="169"/>
      <c r="G29" s="170"/>
      <c r="H29" s="170"/>
      <c r="I29" s="169"/>
      <c r="J29" s="169"/>
      <c r="K29" s="169"/>
      <c r="L29" s="169"/>
      <c r="M29" s="169"/>
      <c r="N29" s="169"/>
      <c r="O29" s="168">
        <v>22</v>
      </c>
      <c r="Q29" s="168">
        <v>22</v>
      </c>
      <c r="R29" s="169"/>
      <c r="S29" s="191"/>
      <c r="T29" s="169"/>
      <c r="U29" s="191"/>
      <c r="V29" s="181">
        <v>5</v>
      </c>
      <c r="W29" s="169"/>
      <c r="X29" s="169"/>
      <c r="Y29" s="169"/>
      <c r="Z29" s="180">
        <f t="shared" si="0"/>
        <v>4</v>
      </c>
      <c r="AA29" s="169">
        <v>5</v>
      </c>
      <c r="AB29" s="169"/>
      <c r="AC29" s="180">
        <f t="shared" si="1"/>
        <v>0.5</v>
      </c>
      <c r="AD29" s="169">
        <v>5</v>
      </c>
      <c r="AE29" s="169"/>
      <c r="AF29" s="180">
        <f t="shared" si="2"/>
        <v>0.5</v>
      </c>
      <c r="AG29" s="180">
        <f t="shared" si="3"/>
        <v>5</v>
      </c>
      <c r="AH29" s="168">
        <v>22</v>
      </c>
    </row>
    <row r="30" spans="1:34" ht="20.25" x14ac:dyDescent="0.25">
      <c r="A30" s="168">
        <v>23</v>
      </c>
      <c r="B30" s="179"/>
      <c r="C30" s="169"/>
      <c r="D30" s="169"/>
      <c r="E30" s="169"/>
      <c r="F30" s="169"/>
      <c r="G30" s="170"/>
      <c r="H30" s="170"/>
      <c r="I30" s="169"/>
      <c r="J30" s="169"/>
      <c r="K30" s="169"/>
      <c r="L30" s="169"/>
      <c r="M30" s="169"/>
      <c r="N30" s="169"/>
      <c r="O30" s="168">
        <v>23</v>
      </c>
      <c r="Q30" s="168">
        <v>23</v>
      </c>
      <c r="R30" s="169"/>
      <c r="S30" s="191"/>
      <c r="T30" s="169"/>
      <c r="U30" s="191"/>
      <c r="V30" s="181"/>
      <c r="W30" s="169"/>
      <c r="X30" s="169"/>
      <c r="Y30" s="169"/>
      <c r="Z30" s="180" t="e">
        <f t="shared" si="0"/>
        <v>#DIV/0!</v>
      </c>
      <c r="AA30" s="169"/>
      <c r="AB30" s="169"/>
      <c r="AC30" s="180" t="e">
        <f t="shared" si="1"/>
        <v>#DIV/0!</v>
      </c>
      <c r="AD30" s="169"/>
      <c r="AE30" s="169"/>
      <c r="AF30" s="180" t="e">
        <f t="shared" si="2"/>
        <v>#DIV/0!</v>
      </c>
      <c r="AG30" s="180" t="s">
        <v>212</v>
      </c>
      <c r="AH30" s="168">
        <v>23</v>
      </c>
    </row>
    <row r="31" spans="1:34" ht="20.25" x14ac:dyDescent="0.25">
      <c r="A31" s="168">
        <v>24</v>
      </c>
      <c r="B31" s="179"/>
      <c r="C31" s="169"/>
      <c r="D31" s="169"/>
      <c r="E31" s="169"/>
      <c r="F31" s="169"/>
      <c r="G31" s="170"/>
      <c r="H31" s="170"/>
      <c r="I31" s="169"/>
      <c r="J31" s="169"/>
      <c r="K31" s="169"/>
      <c r="L31" s="169"/>
      <c r="M31" s="169"/>
      <c r="N31" s="169"/>
      <c r="O31" s="168">
        <v>24</v>
      </c>
      <c r="Q31" s="168">
        <v>24</v>
      </c>
      <c r="R31" s="169"/>
      <c r="S31" s="191"/>
      <c r="T31" s="169"/>
      <c r="U31" s="191"/>
      <c r="V31" s="181">
        <v>5</v>
      </c>
      <c r="W31" s="169"/>
      <c r="X31" s="169"/>
      <c r="Y31" s="169"/>
      <c r="Z31" s="180">
        <f t="shared" si="0"/>
        <v>4</v>
      </c>
      <c r="AA31" s="169">
        <v>2</v>
      </c>
      <c r="AB31" s="169"/>
      <c r="AC31" s="180">
        <f t="shared" si="1"/>
        <v>0.2</v>
      </c>
      <c r="AD31" s="169">
        <v>2.4</v>
      </c>
      <c r="AE31" s="169"/>
      <c r="AF31" s="180">
        <f t="shared" si="2"/>
        <v>0.24</v>
      </c>
      <c r="AG31" s="180">
        <f t="shared" si="3"/>
        <v>4.4000000000000004</v>
      </c>
      <c r="AH31" s="168">
        <v>24</v>
      </c>
    </row>
    <row r="32" spans="1:34" ht="20.25" x14ac:dyDescent="0.25">
      <c r="A32" s="168">
        <v>25</v>
      </c>
      <c r="B32" s="179"/>
      <c r="C32" s="169"/>
      <c r="D32" s="169"/>
      <c r="E32" s="169"/>
      <c r="F32" s="169"/>
      <c r="G32" s="170"/>
      <c r="H32" s="170"/>
      <c r="I32" s="169"/>
      <c r="J32" s="169"/>
      <c r="K32" s="169"/>
      <c r="L32" s="169"/>
      <c r="M32" s="169"/>
      <c r="N32" s="169"/>
      <c r="O32" s="168">
        <v>25</v>
      </c>
      <c r="Q32" s="168">
        <v>25</v>
      </c>
      <c r="R32" s="169"/>
      <c r="S32" s="191"/>
      <c r="T32" s="169"/>
      <c r="U32" s="191"/>
      <c r="V32" s="181">
        <v>5</v>
      </c>
      <c r="W32" s="169"/>
      <c r="X32" s="169"/>
      <c r="Y32" s="169"/>
      <c r="Z32" s="180">
        <f t="shared" si="0"/>
        <v>4</v>
      </c>
      <c r="AA32" s="169">
        <v>5</v>
      </c>
      <c r="AB32" s="169"/>
      <c r="AC32" s="180">
        <f t="shared" si="1"/>
        <v>0.5</v>
      </c>
      <c r="AD32" s="169">
        <v>4.5</v>
      </c>
      <c r="AE32" s="169"/>
      <c r="AF32" s="180">
        <f t="shared" si="2"/>
        <v>0.45</v>
      </c>
      <c r="AG32" s="180">
        <f t="shared" si="3"/>
        <v>4.9000000000000004</v>
      </c>
      <c r="AH32" s="168">
        <v>25</v>
      </c>
    </row>
    <row r="33" spans="1:34" ht="20.25" x14ac:dyDescent="0.25">
      <c r="A33" s="168">
        <v>26</v>
      </c>
      <c r="B33" s="179"/>
      <c r="C33" s="169"/>
      <c r="D33" s="169"/>
      <c r="E33" s="169"/>
      <c r="F33" s="169"/>
      <c r="G33" s="170"/>
      <c r="H33" s="170"/>
      <c r="I33" s="169"/>
      <c r="J33" s="169"/>
      <c r="K33" s="169"/>
      <c r="L33" s="169"/>
      <c r="M33" s="169"/>
      <c r="N33" s="169"/>
      <c r="O33" s="168">
        <v>26</v>
      </c>
      <c r="Q33" s="168">
        <v>26</v>
      </c>
      <c r="R33" s="169"/>
      <c r="S33" s="191"/>
      <c r="T33" s="169"/>
      <c r="U33" s="191"/>
      <c r="V33" s="181">
        <v>5</v>
      </c>
      <c r="W33" s="169"/>
      <c r="X33" s="169"/>
      <c r="Y33" s="169"/>
      <c r="Z33" s="180">
        <f t="shared" si="0"/>
        <v>4</v>
      </c>
      <c r="AA33" s="169">
        <v>2</v>
      </c>
      <c r="AB33" s="169"/>
      <c r="AC33" s="180">
        <f t="shared" si="1"/>
        <v>0.2</v>
      </c>
      <c r="AD33" s="169">
        <v>2</v>
      </c>
      <c r="AE33" s="169"/>
      <c r="AF33" s="180">
        <f t="shared" si="2"/>
        <v>0.2</v>
      </c>
      <c r="AG33" s="180">
        <f t="shared" si="3"/>
        <v>4.4000000000000004</v>
      </c>
      <c r="AH33" s="168">
        <v>26</v>
      </c>
    </row>
    <row r="34" spans="1:34" ht="20.25" x14ac:dyDescent="0.25">
      <c r="A34" s="168">
        <v>27</v>
      </c>
      <c r="B34" s="179"/>
      <c r="C34" s="169"/>
      <c r="D34" s="169"/>
      <c r="E34" s="169"/>
      <c r="F34" s="169"/>
      <c r="G34" s="170"/>
      <c r="H34" s="170"/>
      <c r="I34" s="169"/>
      <c r="J34" s="169"/>
      <c r="K34" s="169"/>
      <c r="L34" s="169"/>
      <c r="M34" s="169"/>
      <c r="N34" s="169"/>
      <c r="O34" s="168">
        <v>27</v>
      </c>
      <c r="Q34" s="168">
        <v>27</v>
      </c>
      <c r="R34" s="169"/>
      <c r="S34" s="191"/>
      <c r="T34" s="169"/>
      <c r="U34" s="191"/>
      <c r="V34" s="181"/>
      <c r="W34" s="169"/>
      <c r="X34" s="169"/>
      <c r="Y34" s="169"/>
      <c r="Z34" s="180" t="e">
        <f t="shared" si="0"/>
        <v>#DIV/0!</v>
      </c>
      <c r="AA34" s="169">
        <v>5</v>
      </c>
      <c r="AB34" s="169"/>
      <c r="AC34" s="180">
        <f t="shared" si="1"/>
        <v>0.5</v>
      </c>
      <c r="AD34" s="169">
        <v>4</v>
      </c>
      <c r="AE34" s="169"/>
      <c r="AF34" s="180">
        <f t="shared" si="2"/>
        <v>0.4</v>
      </c>
      <c r="AG34" s="180" t="e">
        <f t="shared" si="3"/>
        <v>#DIV/0!</v>
      </c>
      <c r="AH34" s="168">
        <v>27</v>
      </c>
    </row>
    <row r="35" spans="1:34" x14ac:dyDescent="0.25">
      <c r="A35" s="168">
        <v>28</v>
      </c>
      <c r="B35" s="179"/>
      <c r="C35" s="169"/>
      <c r="D35" s="169"/>
      <c r="E35" s="169"/>
      <c r="F35" s="169"/>
      <c r="G35" s="170"/>
      <c r="H35" s="170"/>
      <c r="I35" s="169"/>
      <c r="J35" s="169"/>
      <c r="K35" s="169"/>
      <c r="L35" s="169"/>
      <c r="M35" s="169"/>
      <c r="N35" s="169"/>
      <c r="O35" s="168">
        <v>28</v>
      </c>
      <c r="Q35" s="168">
        <v>28</v>
      </c>
      <c r="R35" s="169"/>
      <c r="S35" s="169"/>
      <c r="T35" s="169"/>
      <c r="U35" s="169"/>
      <c r="V35" s="181">
        <v>5</v>
      </c>
      <c r="W35" s="169"/>
      <c r="X35" s="169"/>
      <c r="Y35" s="169"/>
      <c r="Z35" s="180">
        <f t="shared" si="0"/>
        <v>4</v>
      </c>
      <c r="AA35" s="169">
        <v>5</v>
      </c>
      <c r="AB35" s="169"/>
      <c r="AC35" s="180">
        <f t="shared" si="1"/>
        <v>0.5</v>
      </c>
      <c r="AD35" s="169">
        <v>5</v>
      </c>
      <c r="AE35" s="169"/>
      <c r="AF35" s="180">
        <f t="shared" si="2"/>
        <v>0.5</v>
      </c>
      <c r="AG35" s="180">
        <f t="shared" si="3"/>
        <v>5</v>
      </c>
      <c r="AH35" s="168">
        <v>28</v>
      </c>
    </row>
    <row r="36" spans="1:34" ht="20.25" x14ac:dyDescent="0.25">
      <c r="A36" s="168">
        <v>29</v>
      </c>
      <c r="B36" s="179"/>
      <c r="C36" s="169"/>
      <c r="D36" s="169"/>
      <c r="E36" s="169"/>
      <c r="F36" s="169"/>
      <c r="G36" s="170"/>
      <c r="H36" s="170"/>
      <c r="I36" s="169"/>
      <c r="J36" s="169"/>
      <c r="K36" s="169"/>
      <c r="L36" s="169"/>
      <c r="M36" s="169"/>
      <c r="N36" s="169"/>
      <c r="O36" s="168">
        <v>29</v>
      </c>
      <c r="Q36" s="168">
        <v>29</v>
      </c>
      <c r="R36" s="169"/>
      <c r="S36" s="169"/>
      <c r="T36" s="169"/>
      <c r="U36" s="191"/>
      <c r="V36" s="181">
        <v>5</v>
      </c>
      <c r="W36" s="169"/>
      <c r="X36" s="169"/>
      <c r="Y36" s="169"/>
      <c r="Z36" s="180">
        <f t="shared" si="0"/>
        <v>4</v>
      </c>
      <c r="AA36" s="169">
        <v>5.5</v>
      </c>
      <c r="AB36" s="169"/>
      <c r="AC36" s="180">
        <f t="shared" si="1"/>
        <v>0.55000000000000004</v>
      </c>
      <c r="AD36" s="169">
        <v>4</v>
      </c>
      <c r="AE36" s="169"/>
      <c r="AF36" s="180">
        <f t="shared" si="2"/>
        <v>0.4</v>
      </c>
      <c r="AG36" s="180">
        <f t="shared" si="3"/>
        <v>4.9000000000000004</v>
      </c>
      <c r="AH36" s="168">
        <v>29</v>
      </c>
    </row>
    <row r="37" spans="1:34" x14ac:dyDescent="0.25">
      <c r="A37" s="168">
        <v>30</v>
      </c>
      <c r="B37" s="179"/>
      <c r="C37" s="169"/>
      <c r="D37" s="169"/>
      <c r="E37" s="169"/>
      <c r="F37" s="169"/>
      <c r="G37" s="170"/>
      <c r="H37" s="170"/>
      <c r="I37" s="169"/>
      <c r="J37" s="169"/>
      <c r="K37" s="169"/>
      <c r="L37" s="169"/>
      <c r="M37" s="169"/>
      <c r="N37" s="169"/>
      <c r="O37" s="168">
        <v>30</v>
      </c>
      <c r="Q37" s="168">
        <v>30</v>
      </c>
      <c r="R37" s="169"/>
      <c r="S37" s="169"/>
      <c r="T37" s="169"/>
      <c r="U37" s="169"/>
      <c r="V37" s="181">
        <v>5</v>
      </c>
      <c r="W37" s="169"/>
      <c r="X37" s="169"/>
      <c r="Y37" s="169"/>
      <c r="Z37" s="180">
        <f t="shared" si="0"/>
        <v>4</v>
      </c>
      <c r="AA37" s="169">
        <v>2</v>
      </c>
      <c r="AB37" s="169"/>
      <c r="AC37" s="180">
        <f t="shared" si="1"/>
        <v>0.2</v>
      </c>
      <c r="AD37" s="169">
        <v>2</v>
      </c>
      <c r="AE37" s="169"/>
      <c r="AF37" s="180">
        <f t="shared" si="2"/>
        <v>0.2</v>
      </c>
      <c r="AG37" s="180">
        <f t="shared" si="3"/>
        <v>4.4000000000000004</v>
      </c>
      <c r="AH37" s="168">
        <v>30</v>
      </c>
    </row>
    <row r="38" spans="1:34" ht="20.25" x14ac:dyDescent="0.25">
      <c r="A38" s="168">
        <v>31</v>
      </c>
      <c r="B38" s="179"/>
      <c r="C38" s="169"/>
      <c r="D38" s="169"/>
      <c r="E38" s="169"/>
      <c r="F38" s="169"/>
      <c r="G38" s="170"/>
      <c r="H38" s="170"/>
      <c r="I38" s="169"/>
      <c r="J38" s="169"/>
      <c r="K38" s="169"/>
      <c r="L38" s="169"/>
      <c r="M38" s="169"/>
      <c r="N38" s="169"/>
      <c r="O38" s="168">
        <v>31</v>
      </c>
      <c r="Q38" s="168">
        <v>31</v>
      </c>
      <c r="R38" s="169"/>
      <c r="S38" s="191"/>
      <c r="T38" s="169"/>
      <c r="U38" s="191"/>
      <c r="V38" s="181">
        <v>5</v>
      </c>
      <c r="W38" s="169"/>
      <c r="X38" s="169"/>
      <c r="Y38" s="169"/>
      <c r="Z38" s="180">
        <f t="shared" si="0"/>
        <v>4</v>
      </c>
      <c r="AA38" s="169">
        <v>2</v>
      </c>
      <c r="AB38" s="169"/>
      <c r="AC38" s="180">
        <f t="shared" si="1"/>
        <v>0.2</v>
      </c>
      <c r="AD38" s="169">
        <v>2</v>
      </c>
      <c r="AE38" s="169"/>
      <c r="AF38" s="180">
        <f t="shared" si="2"/>
        <v>0.2</v>
      </c>
      <c r="AG38" s="180">
        <f t="shared" si="3"/>
        <v>4.4000000000000004</v>
      </c>
      <c r="AH38" s="168">
        <v>31</v>
      </c>
    </row>
    <row r="39" spans="1:34" x14ac:dyDescent="0.25">
      <c r="A39" s="168">
        <v>32</v>
      </c>
      <c r="B39" s="179"/>
      <c r="C39" s="169"/>
      <c r="D39" s="169"/>
      <c r="E39" s="169"/>
      <c r="F39" s="169"/>
      <c r="G39" s="170"/>
      <c r="H39" s="170"/>
      <c r="I39" s="169"/>
      <c r="J39" s="169"/>
      <c r="K39" s="169"/>
      <c r="L39" s="169"/>
      <c r="M39" s="169"/>
      <c r="N39" s="169"/>
      <c r="O39" s="168">
        <v>32</v>
      </c>
      <c r="Q39" s="168">
        <v>32</v>
      </c>
      <c r="R39" s="169"/>
      <c r="S39" s="169"/>
      <c r="T39" s="169"/>
      <c r="U39" s="169"/>
      <c r="V39" s="181">
        <v>5</v>
      </c>
      <c r="W39" s="169"/>
      <c r="X39" s="169"/>
      <c r="Y39" s="169"/>
      <c r="Z39" s="180">
        <f t="shared" si="0"/>
        <v>4</v>
      </c>
      <c r="AA39" s="169">
        <v>2</v>
      </c>
      <c r="AB39" s="169"/>
      <c r="AC39" s="180">
        <f t="shared" si="1"/>
        <v>0.2</v>
      </c>
      <c r="AD39" s="169">
        <v>2</v>
      </c>
      <c r="AE39" s="169"/>
      <c r="AF39" s="180">
        <f t="shared" si="2"/>
        <v>0.2</v>
      </c>
      <c r="AG39" s="180">
        <f t="shared" si="3"/>
        <v>4.4000000000000004</v>
      </c>
      <c r="AH39" s="168">
        <v>32</v>
      </c>
    </row>
    <row r="40" spans="1:34" x14ac:dyDescent="0.25">
      <c r="A40" s="168">
        <v>33</v>
      </c>
      <c r="B40" s="179"/>
      <c r="C40" s="169"/>
      <c r="D40" s="169"/>
      <c r="E40" s="169"/>
      <c r="F40" s="169"/>
      <c r="G40" s="170"/>
      <c r="H40" s="170"/>
      <c r="I40" s="169"/>
      <c r="J40" s="169"/>
      <c r="K40" s="169"/>
      <c r="L40" s="169"/>
      <c r="M40" s="169"/>
      <c r="N40" s="169"/>
      <c r="O40" s="168">
        <v>33</v>
      </c>
      <c r="Q40" s="168">
        <v>33</v>
      </c>
      <c r="R40" s="169"/>
      <c r="S40" s="169"/>
      <c r="T40" s="169"/>
      <c r="U40" s="169"/>
      <c r="V40" s="181"/>
      <c r="W40" s="169"/>
      <c r="X40" s="169"/>
      <c r="Y40" s="169"/>
      <c r="Z40" s="180" t="e">
        <f t="shared" si="0"/>
        <v>#DIV/0!</v>
      </c>
      <c r="AA40" s="169"/>
      <c r="AB40" s="169"/>
      <c r="AC40" s="180" t="e">
        <f t="shared" si="1"/>
        <v>#DIV/0!</v>
      </c>
      <c r="AD40" s="169"/>
      <c r="AE40" s="169"/>
      <c r="AF40" s="180" t="e">
        <f t="shared" si="2"/>
        <v>#DIV/0!</v>
      </c>
      <c r="AG40" s="180" t="e">
        <f t="shared" si="3"/>
        <v>#DIV/0!</v>
      </c>
      <c r="AH40" s="168">
        <v>33</v>
      </c>
    </row>
    <row r="41" spans="1:34" ht="20.25" x14ac:dyDescent="0.25">
      <c r="A41" s="168">
        <v>34</v>
      </c>
      <c r="B41" s="179"/>
      <c r="C41" s="169"/>
      <c r="D41" s="169"/>
      <c r="E41" s="169"/>
      <c r="F41" s="169"/>
      <c r="G41" s="170"/>
      <c r="H41" s="170"/>
      <c r="I41" s="169"/>
      <c r="J41" s="169"/>
      <c r="K41" s="169"/>
      <c r="L41" s="169"/>
      <c r="M41" s="169"/>
      <c r="N41" s="169"/>
      <c r="O41" s="168">
        <v>34</v>
      </c>
      <c r="Q41" s="168">
        <v>34</v>
      </c>
      <c r="R41" s="169"/>
      <c r="S41" s="191"/>
      <c r="T41" s="169"/>
      <c r="U41" s="191"/>
      <c r="V41" s="181"/>
      <c r="W41" s="169"/>
      <c r="X41" s="169"/>
      <c r="Y41" s="169"/>
      <c r="Z41" s="180" t="e">
        <f t="shared" si="0"/>
        <v>#DIV/0!</v>
      </c>
      <c r="AA41" s="169"/>
      <c r="AB41" s="169"/>
      <c r="AC41" s="180" t="e">
        <f t="shared" si="1"/>
        <v>#DIV/0!</v>
      </c>
      <c r="AD41" s="169"/>
      <c r="AE41" s="169"/>
      <c r="AF41" s="180" t="e">
        <f t="shared" si="2"/>
        <v>#DIV/0!</v>
      </c>
      <c r="AG41" s="180" t="e">
        <f t="shared" si="3"/>
        <v>#DIV/0!</v>
      </c>
      <c r="AH41" s="168">
        <v>34</v>
      </c>
    </row>
    <row r="42" spans="1:34" ht="20.25" x14ac:dyDescent="0.25">
      <c r="A42" s="168">
        <v>35</v>
      </c>
      <c r="B42" s="179"/>
      <c r="C42" s="169"/>
      <c r="D42" s="169"/>
      <c r="E42" s="169"/>
      <c r="F42" s="169"/>
      <c r="G42" s="170"/>
      <c r="H42" s="170"/>
      <c r="I42" s="169"/>
      <c r="J42" s="169"/>
      <c r="K42" s="169"/>
      <c r="L42" s="169"/>
      <c r="M42" s="169"/>
      <c r="N42" s="169"/>
      <c r="O42" s="168">
        <v>35</v>
      </c>
      <c r="Q42" s="168">
        <v>35</v>
      </c>
      <c r="R42" s="169"/>
      <c r="S42" s="191"/>
      <c r="T42" s="169"/>
      <c r="U42" s="191"/>
      <c r="V42" s="181"/>
      <c r="W42" s="169"/>
      <c r="X42" s="169"/>
      <c r="Y42" s="169"/>
      <c r="Z42" s="180" t="e">
        <f t="shared" si="0"/>
        <v>#DIV/0!</v>
      </c>
      <c r="AA42" s="169"/>
      <c r="AB42" s="169"/>
      <c r="AC42" s="180" t="e">
        <f t="shared" si="1"/>
        <v>#DIV/0!</v>
      </c>
      <c r="AD42" s="169"/>
      <c r="AE42" s="169"/>
      <c r="AF42" s="180" t="e">
        <f t="shared" si="2"/>
        <v>#DIV/0!</v>
      </c>
      <c r="AG42" s="180" t="e">
        <f t="shared" si="3"/>
        <v>#DIV/0!</v>
      </c>
      <c r="AH42" s="168">
        <v>35</v>
      </c>
    </row>
    <row r="43" spans="1:34" ht="16.5" customHeight="1" x14ac:dyDescent="0.25">
      <c r="A43" s="442"/>
      <c r="B43" s="442" t="s">
        <v>13</v>
      </c>
      <c r="C43" s="451" t="s">
        <v>794</v>
      </c>
      <c r="D43" s="451" t="s">
        <v>795</v>
      </c>
      <c r="E43" s="451" t="s">
        <v>806</v>
      </c>
      <c r="F43" s="452" t="s">
        <v>844</v>
      </c>
      <c r="G43" s="452" t="s">
        <v>814</v>
      </c>
      <c r="H43" s="452" t="s">
        <v>790</v>
      </c>
      <c r="I43" s="452" t="s">
        <v>819</v>
      </c>
      <c r="J43" s="451" t="s">
        <v>787</v>
      </c>
      <c r="K43" s="451" t="s">
        <v>786</v>
      </c>
      <c r="L43" s="451" t="s">
        <v>820</v>
      </c>
      <c r="M43" s="457"/>
      <c r="N43" s="457"/>
      <c r="O43" s="442"/>
      <c r="Q43" s="450"/>
      <c r="R43" s="453"/>
      <c r="S43" s="453"/>
      <c r="T43" s="453"/>
      <c r="U43" s="450"/>
      <c r="V43" s="453"/>
      <c r="W43" s="450"/>
      <c r="X43" s="450"/>
      <c r="Y43" s="450"/>
      <c r="Z43" s="450"/>
      <c r="AA43" s="450"/>
      <c r="AB43" s="450"/>
      <c r="AC43" s="450"/>
      <c r="AD43" s="450"/>
      <c r="AE43" s="450"/>
      <c r="AF43" s="450"/>
      <c r="AG43" s="450"/>
      <c r="AH43" s="450"/>
    </row>
    <row r="44" spans="1:34" x14ac:dyDescent="0.25">
      <c r="A44" s="442"/>
      <c r="B44" s="442"/>
      <c r="C44" s="451"/>
      <c r="D44" s="451"/>
      <c r="E44" s="451"/>
      <c r="F44" s="452"/>
      <c r="G44" s="452"/>
      <c r="H44" s="452"/>
      <c r="I44" s="452"/>
      <c r="J44" s="451"/>
      <c r="K44" s="451"/>
      <c r="L44" s="451"/>
      <c r="M44" s="457"/>
      <c r="N44" s="457"/>
      <c r="O44" s="442"/>
      <c r="Q44" s="450"/>
      <c r="R44" s="453"/>
      <c r="S44" s="453"/>
      <c r="T44" s="453"/>
      <c r="U44" s="450"/>
      <c r="V44" s="453"/>
      <c r="W44" s="450"/>
      <c r="X44" s="450"/>
      <c r="Y44" s="450"/>
      <c r="Z44" s="450"/>
      <c r="AA44" s="450"/>
      <c r="AB44" s="450"/>
      <c r="AC44" s="450"/>
      <c r="AD44" s="450"/>
      <c r="AE44" s="450"/>
      <c r="AF44" s="450"/>
      <c r="AG44" s="450"/>
      <c r="AH44" s="450"/>
    </row>
    <row r="45" spans="1:34" x14ac:dyDescent="0.25">
      <c r="A45" s="442"/>
      <c r="B45" s="442"/>
      <c r="C45" s="451"/>
      <c r="D45" s="451"/>
      <c r="E45" s="451"/>
      <c r="F45" s="452"/>
      <c r="G45" s="452"/>
      <c r="H45" s="452"/>
      <c r="I45" s="452"/>
      <c r="J45" s="451"/>
      <c r="K45" s="451"/>
      <c r="L45" s="451"/>
      <c r="M45" s="457"/>
      <c r="N45" s="457"/>
      <c r="O45" s="442"/>
      <c r="Q45" s="450"/>
      <c r="R45" s="453"/>
      <c r="S45" s="453"/>
      <c r="T45" s="453"/>
      <c r="U45" s="450"/>
      <c r="V45" s="453"/>
      <c r="W45" s="450"/>
      <c r="X45" s="450"/>
      <c r="Y45" s="450"/>
      <c r="Z45" s="450"/>
      <c r="AA45" s="450"/>
      <c r="AB45" s="450"/>
      <c r="AC45" s="450"/>
      <c r="AD45" s="450"/>
      <c r="AE45" s="450"/>
      <c r="AF45" s="450"/>
      <c r="AG45" s="450"/>
      <c r="AH45" s="450"/>
    </row>
    <row r="46" spans="1:34" ht="25.5" customHeight="1" x14ac:dyDescent="0.25">
      <c r="A46" s="442"/>
      <c r="B46" s="442"/>
      <c r="C46" s="451"/>
      <c r="D46" s="451"/>
      <c r="E46" s="451"/>
      <c r="F46" s="452"/>
      <c r="G46" s="452"/>
      <c r="H46" s="452"/>
      <c r="I46" s="452"/>
      <c r="J46" s="451"/>
      <c r="K46" s="451"/>
      <c r="L46" s="451"/>
      <c r="M46" s="457"/>
      <c r="N46" s="457"/>
      <c r="O46" s="442"/>
      <c r="Q46" s="450"/>
      <c r="R46" s="453"/>
      <c r="S46" s="453"/>
      <c r="T46" s="453"/>
      <c r="U46" s="450"/>
      <c r="V46" s="453"/>
      <c r="W46" s="450"/>
      <c r="X46" s="450"/>
      <c r="Y46" s="450"/>
      <c r="Z46" s="450"/>
      <c r="AA46" s="450"/>
      <c r="AB46" s="450"/>
      <c r="AC46" s="450"/>
      <c r="AD46" s="450"/>
      <c r="AE46" s="450"/>
      <c r="AF46" s="450"/>
      <c r="AG46" s="450"/>
      <c r="AH46" s="450"/>
    </row>
    <row r="47" spans="1:34" ht="56.45" customHeight="1" x14ac:dyDescent="0.25">
      <c r="A47" s="442"/>
      <c r="B47" s="442"/>
      <c r="C47" s="451"/>
      <c r="D47" s="451"/>
      <c r="E47" s="451"/>
      <c r="F47" s="452"/>
      <c r="G47" s="452"/>
      <c r="H47" s="452"/>
      <c r="I47" s="452"/>
      <c r="J47" s="451"/>
      <c r="K47" s="451"/>
      <c r="L47" s="451"/>
      <c r="M47" s="457"/>
      <c r="N47" s="457"/>
      <c r="O47" s="442"/>
      <c r="Q47" s="450"/>
      <c r="R47" s="453"/>
      <c r="S47" s="453"/>
      <c r="T47" s="453"/>
      <c r="U47" s="450"/>
      <c r="V47" s="453"/>
      <c r="W47" s="450"/>
      <c r="X47" s="450"/>
      <c r="Y47" s="450"/>
      <c r="Z47" s="450"/>
      <c r="AA47" s="450"/>
      <c r="AB47" s="450"/>
      <c r="AC47" s="450"/>
      <c r="AD47" s="450"/>
      <c r="AE47" s="450"/>
      <c r="AF47" s="450"/>
      <c r="AG47" s="450"/>
      <c r="AH47" s="450"/>
    </row>
    <row r="48" spans="1:34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" ht="15.75" x14ac:dyDescent="0.25">
      <c r="A49" s="11"/>
    </row>
  </sheetData>
  <mergeCells count="54">
    <mergeCell ref="AH43:AH47"/>
    <mergeCell ref="W43:W47"/>
    <mergeCell ref="X43:X47"/>
    <mergeCell ref="Y43:Y47"/>
    <mergeCell ref="Z43:Z47"/>
    <mergeCell ref="AA43:AA47"/>
    <mergeCell ref="AB43:AB47"/>
    <mergeCell ref="AC43:AC47"/>
    <mergeCell ref="AD43:AD47"/>
    <mergeCell ref="AE43:AE47"/>
    <mergeCell ref="AF43:AF47"/>
    <mergeCell ref="AG43:AG47"/>
    <mergeCell ref="L5:N7"/>
    <mergeCell ref="V43:V47"/>
    <mergeCell ref="J43:J47"/>
    <mergeCell ref="K43:K47"/>
    <mergeCell ref="L43:L47"/>
    <mergeCell ref="M43:M47"/>
    <mergeCell ref="N43:N47"/>
    <mergeCell ref="O43:O47"/>
    <mergeCell ref="Q43:Q47"/>
    <mergeCell ref="R43:R47"/>
    <mergeCell ref="S43:S47"/>
    <mergeCell ref="T43:T47"/>
    <mergeCell ref="U43:U47"/>
    <mergeCell ref="F43:F47"/>
    <mergeCell ref="G43:G47"/>
    <mergeCell ref="H43:H47"/>
    <mergeCell ref="I43:I47"/>
    <mergeCell ref="A5:A7"/>
    <mergeCell ref="B5:B7"/>
    <mergeCell ref="C5:G7"/>
    <mergeCell ref="H5:K7"/>
    <mergeCell ref="A43:A47"/>
    <mergeCell ref="B43:B47"/>
    <mergeCell ref="C43:C47"/>
    <mergeCell ref="D43:D47"/>
    <mergeCell ref="E43:E47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8:B42">
    <cfRule type="cellIs" dxfId="390" priority="2" operator="equal">
      <formula>0</formula>
    </cfRule>
  </conditionalFormatting>
  <conditionalFormatting sqref="C3:G3 N3:O3">
    <cfRule type="cellIs" dxfId="389" priority="3" operator="equal">
      <formula>0</formula>
    </cfRule>
  </conditionalFormatting>
  <conditionalFormatting sqref="R35:U35 S36 R36:R37">
    <cfRule type="containsErrors" dxfId="388" priority="1">
      <formula>ISERROR(R35)</formula>
    </cfRule>
  </conditionalFormatting>
  <conditionalFormatting sqref="Z8:Z42">
    <cfRule type="containsErrors" dxfId="387" priority="5">
      <formula>ISERROR(Z8)</formula>
    </cfRule>
  </conditionalFormatting>
  <conditionalFormatting sqref="AC8:AC42 AF8:AG42">
    <cfRule type="containsErrors" dxfId="386" priority="4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R143"/>
  <sheetViews>
    <sheetView zoomScale="88" zoomScaleNormal="88" workbookViewId="0">
      <selection activeCell="H23" sqref="H23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405" t="s">
        <v>5</v>
      </c>
      <c r="B1" s="405"/>
      <c r="C1" s="405"/>
      <c r="D1" s="405"/>
      <c r="E1" s="405"/>
      <c r="F1" s="405"/>
      <c r="G1" s="405"/>
      <c r="H1" s="405"/>
      <c r="I1" s="405"/>
      <c r="J1" s="405"/>
      <c r="K1" s="405"/>
      <c r="L1" s="405"/>
      <c r="M1" s="405"/>
      <c r="N1" s="405"/>
      <c r="O1" s="405"/>
      <c r="P1" s="405"/>
      <c r="Q1" s="405"/>
      <c r="R1" s="405"/>
      <c r="S1" s="405"/>
      <c r="T1" s="405"/>
      <c r="V1" s="386" t="s">
        <v>5</v>
      </c>
      <c r="W1" s="386"/>
      <c r="X1" s="386"/>
      <c r="Y1" s="386"/>
      <c r="Z1" s="386"/>
      <c r="AA1" s="386"/>
      <c r="AB1" s="386"/>
      <c r="AC1" s="386"/>
      <c r="AD1" s="386"/>
      <c r="AE1" s="386"/>
      <c r="AF1" s="386"/>
      <c r="AG1" s="386"/>
      <c r="AH1" s="386"/>
      <c r="AI1" s="386"/>
      <c r="AJ1" s="386"/>
      <c r="AK1" s="386"/>
      <c r="AL1" s="386"/>
      <c r="AM1" s="386"/>
      <c r="AN1" s="386"/>
      <c r="AO1" s="386"/>
      <c r="AP1" s="386"/>
      <c r="AQ1" s="386"/>
      <c r="AR1" s="386"/>
    </row>
    <row r="2" spans="1:44" x14ac:dyDescent="0.25">
      <c r="A2" s="404" t="s">
        <v>0</v>
      </c>
      <c r="B2" s="404"/>
      <c r="C2" s="415" t="s">
        <v>173</v>
      </c>
      <c r="D2" s="415"/>
      <c r="E2" s="415"/>
      <c r="F2" s="415"/>
      <c r="G2" s="415"/>
      <c r="H2" s="404" t="s">
        <v>1</v>
      </c>
      <c r="I2" s="404"/>
      <c r="J2" s="404"/>
      <c r="K2" s="404"/>
      <c r="L2" s="404"/>
      <c r="M2" s="404"/>
      <c r="N2" s="404"/>
      <c r="O2" s="404"/>
      <c r="P2" s="404"/>
      <c r="Q2" s="407" t="s">
        <v>284</v>
      </c>
      <c r="R2" s="407"/>
      <c r="S2" s="407"/>
      <c r="T2" s="408"/>
      <c r="V2" s="390" t="s">
        <v>3</v>
      </c>
      <c r="W2" s="390" t="s">
        <v>4</v>
      </c>
      <c r="X2" s="390"/>
      <c r="Y2" s="390"/>
      <c r="Z2" s="390"/>
      <c r="AA2" s="390"/>
      <c r="AB2" s="390"/>
      <c r="AC2" s="390"/>
      <c r="AD2" s="390"/>
      <c r="AE2" s="390"/>
      <c r="AF2" s="390"/>
      <c r="AG2" s="390"/>
      <c r="AH2" s="390"/>
      <c r="AI2" s="390"/>
      <c r="AJ2" s="390"/>
      <c r="AK2" s="390"/>
      <c r="AL2" s="390"/>
      <c r="AM2" s="390"/>
      <c r="AN2" s="390"/>
      <c r="AO2" s="390"/>
      <c r="AP2" s="400" t="s">
        <v>6</v>
      </c>
      <c r="AQ2" s="400" t="s">
        <v>7</v>
      </c>
      <c r="AR2" s="390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90"/>
      <c r="W3" s="390"/>
      <c r="X3" s="390"/>
      <c r="Y3" s="390"/>
      <c r="Z3" s="390"/>
      <c r="AA3" s="390"/>
      <c r="AB3" s="390"/>
      <c r="AC3" s="390"/>
      <c r="AD3" s="390"/>
      <c r="AE3" s="390"/>
      <c r="AF3" s="390"/>
      <c r="AG3" s="390"/>
      <c r="AH3" s="390"/>
      <c r="AI3" s="390"/>
      <c r="AJ3" s="390"/>
      <c r="AK3" s="390"/>
      <c r="AL3" s="390"/>
      <c r="AM3" s="390"/>
      <c r="AN3" s="390"/>
      <c r="AO3" s="390"/>
      <c r="AP3" s="400"/>
      <c r="AQ3" s="400"/>
      <c r="AR3" s="390"/>
    </row>
    <row r="4" spans="1:44" ht="15" customHeight="1" x14ac:dyDescent="0.25">
      <c r="A4" s="3" t="s">
        <v>3</v>
      </c>
      <c r="B4" s="3" t="s">
        <v>2</v>
      </c>
      <c r="C4" s="404" t="s">
        <v>4</v>
      </c>
      <c r="D4" s="404"/>
      <c r="E4" s="404"/>
      <c r="F4" s="404"/>
      <c r="G4" s="404"/>
      <c r="H4" s="404"/>
      <c r="I4" s="404"/>
      <c r="J4" s="404"/>
      <c r="K4" s="404"/>
      <c r="L4" s="404"/>
      <c r="M4" s="404"/>
      <c r="N4" s="404"/>
      <c r="O4" s="404"/>
      <c r="P4" s="404"/>
      <c r="Q4" s="404"/>
      <c r="R4" s="404"/>
      <c r="S4" s="404"/>
      <c r="T4" s="3" t="s">
        <v>3</v>
      </c>
      <c r="V4" s="390"/>
      <c r="W4" s="390"/>
      <c r="X4" s="390"/>
      <c r="Y4" s="390"/>
      <c r="Z4" s="390"/>
      <c r="AA4" s="390"/>
      <c r="AB4" s="390"/>
      <c r="AC4" s="390"/>
      <c r="AD4" s="390"/>
      <c r="AE4" s="390"/>
      <c r="AF4" s="390"/>
      <c r="AG4" s="390"/>
      <c r="AH4" s="390"/>
      <c r="AI4" s="390"/>
      <c r="AJ4" s="390"/>
      <c r="AK4" s="390"/>
      <c r="AL4" s="390"/>
      <c r="AM4" s="390"/>
      <c r="AN4" s="390"/>
      <c r="AO4" s="390"/>
      <c r="AP4" s="400"/>
      <c r="AQ4" s="400"/>
      <c r="AR4" s="390"/>
    </row>
    <row r="5" spans="1:44" x14ac:dyDescent="0.25">
      <c r="A5" s="8">
        <v>1</v>
      </c>
      <c r="B5" s="30" t="str">
        <f>'Listado de Estudiantes'!AK4</f>
        <v>Molino, Alejandro</v>
      </c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06"/>
      <c r="T5" s="9">
        <v>1</v>
      </c>
      <c r="V5" s="8">
        <v>1</v>
      </c>
      <c r="W5" s="5" t="s">
        <v>152</v>
      </c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1</v>
      </c>
      <c r="AR5" s="8">
        <v>1</v>
      </c>
    </row>
    <row r="6" spans="1:44" x14ac:dyDescent="0.25">
      <c r="A6" s="8">
        <v>2</v>
      </c>
      <c r="B6" s="30" t="str">
        <f>'Listado de Estudiantes'!AK5</f>
        <v>Palacio, Cristian</v>
      </c>
      <c r="C6" s="156"/>
      <c r="D6" s="156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06"/>
      <c r="T6" s="9">
        <v>2</v>
      </c>
      <c r="V6" s="8">
        <v>2</v>
      </c>
      <c r="W6" s="5" t="s">
        <v>152</v>
      </c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1</v>
      </c>
      <c r="AR6" s="8">
        <v>2</v>
      </c>
    </row>
    <row r="7" spans="1:44" x14ac:dyDescent="0.25">
      <c r="A7" s="8">
        <v>3</v>
      </c>
      <c r="B7" s="30">
        <f>'Listado de Estudiantes'!AK6</f>
        <v>0</v>
      </c>
      <c r="C7" s="156"/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9">
        <v>3</v>
      </c>
      <c r="V7" s="8">
        <v>3</v>
      </c>
      <c r="W7" s="5" t="s">
        <v>152</v>
      </c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/>
      <c r="AR7" s="8">
        <v>3</v>
      </c>
    </row>
    <row r="8" spans="1:44" x14ac:dyDescent="0.25">
      <c r="A8" s="8">
        <v>4</v>
      </c>
      <c r="B8" s="30">
        <f>'Listado de Estudiantes'!AK7</f>
        <v>0</v>
      </c>
      <c r="C8" s="156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06"/>
      <c r="T8" s="9">
        <v>4</v>
      </c>
      <c r="V8" s="8">
        <v>4</v>
      </c>
      <c r="W8" s="5" t="s">
        <v>152</v>
      </c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1</v>
      </c>
      <c r="AR8" s="8">
        <v>4</v>
      </c>
    </row>
    <row r="9" spans="1:44" x14ac:dyDescent="0.25">
      <c r="A9" s="8">
        <v>5</v>
      </c>
      <c r="B9" s="30">
        <f>'Listado de Estudiantes'!AK8</f>
        <v>0</v>
      </c>
      <c r="C9" s="156"/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06"/>
      <c r="T9" s="9">
        <v>5</v>
      </c>
      <c r="V9" s="8">
        <v>5</v>
      </c>
      <c r="W9" s="5" t="s">
        <v>152</v>
      </c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1</v>
      </c>
      <c r="AR9" s="8">
        <v>5</v>
      </c>
    </row>
    <row r="10" spans="1:44" x14ac:dyDescent="0.25">
      <c r="A10" s="8">
        <v>6</v>
      </c>
      <c r="B10" s="30">
        <f>'Listado de Estudiantes'!AK9</f>
        <v>0</v>
      </c>
      <c r="C10" s="156"/>
      <c r="D10" s="156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06"/>
      <c r="T10" s="9">
        <v>6</v>
      </c>
      <c r="V10" s="8">
        <v>6</v>
      </c>
      <c r="W10" s="5" t="s">
        <v>152</v>
      </c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1</v>
      </c>
      <c r="AR10" s="8">
        <v>6</v>
      </c>
    </row>
    <row r="11" spans="1:44" x14ac:dyDescent="0.25">
      <c r="A11" s="8">
        <v>7</v>
      </c>
      <c r="B11" s="30">
        <f>'Listado de Estudiantes'!AK10</f>
        <v>0</v>
      </c>
      <c r="C11" s="156"/>
      <c r="D11" s="156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6"/>
      <c r="Q11" s="156"/>
      <c r="R11" s="156"/>
      <c r="S11" s="106"/>
      <c r="T11" s="9">
        <v>7</v>
      </c>
      <c r="V11" s="8">
        <v>7</v>
      </c>
      <c r="W11" s="5" t="s">
        <v>204</v>
      </c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30">
        <f>'Listado de Estudiantes'!AK11</f>
        <v>0</v>
      </c>
      <c r="C12" s="156"/>
      <c r="D12" s="156"/>
      <c r="E12" s="156"/>
      <c r="F12" s="156"/>
      <c r="G12" s="156"/>
      <c r="H12" s="156"/>
      <c r="I12" s="156"/>
      <c r="J12" s="156"/>
      <c r="K12" s="156"/>
      <c r="L12" s="156"/>
      <c r="M12" s="156"/>
      <c r="N12" s="156"/>
      <c r="O12" s="156"/>
      <c r="P12" s="156"/>
      <c r="Q12" s="156"/>
      <c r="R12" s="156"/>
      <c r="S12" s="106"/>
      <c r="T12" s="9">
        <v>8</v>
      </c>
      <c r="V12" s="8">
        <v>8</v>
      </c>
      <c r="W12" s="5" t="s">
        <v>204</v>
      </c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30">
        <f>'Listado de Estudiantes'!AK12</f>
        <v>0</v>
      </c>
      <c r="C13" s="156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56"/>
      <c r="P13" s="156"/>
      <c r="Q13" s="156"/>
      <c r="R13" s="156"/>
      <c r="S13" s="106"/>
      <c r="T13" s="9">
        <v>9</v>
      </c>
      <c r="V13" s="8">
        <v>9</v>
      </c>
      <c r="W13" s="5" t="s">
        <v>204</v>
      </c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30">
        <f>'Listado de Estudiantes'!AK13</f>
        <v>0</v>
      </c>
      <c r="C14" s="156"/>
      <c r="D14" s="156"/>
      <c r="E14" s="156"/>
      <c r="F14" s="156"/>
      <c r="G14" s="156"/>
      <c r="H14" s="156"/>
      <c r="I14" s="156"/>
      <c r="J14" s="156"/>
      <c r="K14" s="156"/>
      <c r="L14" s="156"/>
      <c r="M14" s="156"/>
      <c r="N14" s="156"/>
      <c r="O14" s="156"/>
      <c r="P14" s="156"/>
      <c r="Q14" s="156"/>
      <c r="R14" s="156"/>
      <c r="S14" s="106"/>
      <c r="T14" s="9">
        <v>10</v>
      </c>
      <c r="V14" s="8">
        <v>10</v>
      </c>
      <c r="W14" s="5" t="s">
        <v>152</v>
      </c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1</v>
      </c>
      <c r="AR14" s="8">
        <v>10</v>
      </c>
    </row>
    <row r="15" spans="1:44" x14ac:dyDescent="0.25">
      <c r="A15" s="8">
        <v>11</v>
      </c>
      <c r="B15" s="30">
        <f>'Listado de Estudiantes'!AK14</f>
        <v>0</v>
      </c>
      <c r="C15" s="156"/>
      <c r="D15" s="156"/>
      <c r="E15" s="156"/>
      <c r="F15" s="156"/>
      <c r="G15" s="156"/>
      <c r="H15" s="156"/>
      <c r="I15" s="156"/>
      <c r="J15" s="156"/>
      <c r="K15" s="156"/>
      <c r="L15" s="156"/>
      <c r="M15" s="156"/>
      <c r="N15" s="156"/>
      <c r="O15" s="156"/>
      <c r="P15" s="156"/>
      <c r="Q15" s="156"/>
      <c r="R15" s="156"/>
      <c r="S15" s="156"/>
      <c r="T15" s="9">
        <v>11</v>
      </c>
      <c r="V15" s="8">
        <v>11</v>
      </c>
      <c r="W15" s="5" t="s">
        <v>204</v>
      </c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30">
        <f>'Listado de Estudiantes'!AK15</f>
        <v>0</v>
      </c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06"/>
      <c r="T16" s="9">
        <v>12</v>
      </c>
      <c r="V16" s="8">
        <v>12</v>
      </c>
      <c r="W16" s="5" t="s">
        <v>152</v>
      </c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1</v>
      </c>
      <c r="AR16" s="8">
        <v>12</v>
      </c>
    </row>
    <row r="17" spans="1:44" x14ac:dyDescent="0.25">
      <c r="A17" s="8">
        <v>13</v>
      </c>
      <c r="B17" s="30">
        <f>'Listado de Estudiantes'!AK16</f>
        <v>0</v>
      </c>
      <c r="C17" s="156"/>
      <c r="D17" s="156"/>
      <c r="E17" s="156"/>
      <c r="F17" s="156"/>
      <c r="G17" s="156"/>
      <c r="H17" s="156"/>
      <c r="I17" s="156"/>
      <c r="J17" s="156"/>
      <c r="K17" s="156"/>
      <c r="L17" s="156"/>
      <c r="M17" s="156"/>
      <c r="N17" s="156"/>
      <c r="O17" s="156"/>
      <c r="P17" s="156"/>
      <c r="Q17" s="156"/>
      <c r="R17" s="156"/>
      <c r="S17" s="106"/>
      <c r="T17" s="9">
        <v>13</v>
      </c>
      <c r="V17" s="8">
        <v>13</v>
      </c>
      <c r="W17" s="5" t="s">
        <v>204</v>
      </c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30">
        <f>'Listado de Estudiantes'!AK17</f>
        <v>0</v>
      </c>
      <c r="C18" s="156"/>
      <c r="D18" s="156"/>
      <c r="E18" s="156"/>
      <c r="F18" s="156"/>
      <c r="G18" s="156"/>
      <c r="H18" s="156"/>
      <c r="I18" s="156"/>
      <c r="J18" s="156"/>
      <c r="K18" s="156"/>
      <c r="L18" s="156"/>
      <c r="M18" s="156"/>
      <c r="N18" s="156"/>
      <c r="O18" s="156"/>
      <c r="P18" s="156"/>
      <c r="Q18" s="156"/>
      <c r="R18" s="156"/>
      <c r="S18" s="106"/>
      <c r="T18" s="9">
        <v>14</v>
      </c>
      <c r="V18" s="8">
        <v>14</v>
      </c>
      <c r="W18" s="5" t="s">
        <v>204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30">
        <f>'Listado de Estudiantes'!AK18</f>
        <v>0</v>
      </c>
      <c r="C19" s="156"/>
      <c r="D19" s="156"/>
      <c r="E19" s="156"/>
      <c r="F19" s="156"/>
      <c r="G19" s="156"/>
      <c r="H19" s="156"/>
      <c r="I19" s="156"/>
      <c r="J19" s="156"/>
      <c r="K19" s="156"/>
      <c r="L19" s="156"/>
      <c r="M19" s="156"/>
      <c r="N19" s="156"/>
      <c r="O19" s="156"/>
      <c r="P19" s="156"/>
      <c r="Q19" s="156"/>
      <c r="R19" s="156"/>
      <c r="S19" s="106"/>
      <c r="T19" s="9">
        <v>15</v>
      </c>
      <c r="V19" s="8">
        <v>15</v>
      </c>
      <c r="W19" s="5" t="s">
        <v>152</v>
      </c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1</v>
      </c>
      <c r="AR19" s="8">
        <v>15</v>
      </c>
    </row>
    <row r="20" spans="1:44" x14ac:dyDescent="0.25">
      <c r="A20" s="8">
        <v>16</v>
      </c>
      <c r="B20" s="30">
        <f>'Listado de Estudiantes'!AK19</f>
        <v>0</v>
      </c>
      <c r="C20" s="156"/>
      <c r="D20" s="156"/>
      <c r="E20" s="156"/>
      <c r="F20" s="156"/>
      <c r="G20" s="156"/>
      <c r="H20" s="156"/>
      <c r="I20" s="156"/>
      <c r="J20" s="156"/>
      <c r="K20" s="156"/>
      <c r="L20" s="156"/>
      <c r="M20" s="156"/>
      <c r="N20" s="156"/>
      <c r="O20" s="156"/>
      <c r="P20" s="156"/>
      <c r="Q20" s="156"/>
      <c r="R20" s="156"/>
      <c r="S20" s="106"/>
      <c r="T20" s="9">
        <v>16</v>
      </c>
      <c r="V20" s="8">
        <v>16</v>
      </c>
      <c r="W20" s="5" t="s">
        <v>152</v>
      </c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1</v>
      </c>
      <c r="AR20" s="8">
        <v>16</v>
      </c>
    </row>
    <row r="21" spans="1:44" x14ac:dyDescent="0.25">
      <c r="A21" s="8">
        <v>17</v>
      </c>
      <c r="B21" s="30">
        <f>'Listado de Estudiantes'!AK20</f>
        <v>0</v>
      </c>
      <c r="C21" s="156"/>
      <c r="D21" s="156"/>
      <c r="E21" s="156"/>
      <c r="F21" s="156"/>
      <c r="G21" s="156"/>
      <c r="H21" s="156"/>
      <c r="I21" s="156"/>
      <c r="J21" s="156"/>
      <c r="K21" s="156"/>
      <c r="L21" s="156"/>
      <c r="M21" s="156"/>
      <c r="N21" s="156"/>
      <c r="O21" s="156"/>
      <c r="P21" s="156"/>
      <c r="Q21" s="156"/>
      <c r="R21" s="156"/>
      <c r="S21" s="106"/>
      <c r="T21" s="9">
        <v>17</v>
      </c>
      <c r="V21" s="8">
        <v>17</v>
      </c>
      <c r="W21" s="5" t="s">
        <v>204</v>
      </c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30">
        <f>'Listado de Estudiantes'!AK21</f>
        <v>0</v>
      </c>
      <c r="C22" s="156"/>
      <c r="D22" s="156"/>
      <c r="E22" s="156"/>
      <c r="F22" s="156"/>
      <c r="G22" s="156"/>
      <c r="H22" s="156"/>
      <c r="I22" s="156"/>
      <c r="J22" s="156"/>
      <c r="K22" s="156"/>
      <c r="L22" s="156"/>
      <c r="M22" s="156"/>
      <c r="N22" s="156"/>
      <c r="O22" s="156"/>
      <c r="P22" s="156"/>
      <c r="Q22" s="156"/>
      <c r="R22" s="156"/>
      <c r="S22" s="106"/>
      <c r="T22" s="9">
        <v>18</v>
      </c>
      <c r="V22" s="8">
        <v>18</v>
      </c>
      <c r="W22" s="5" t="s">
        <v>152</v>
      </c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1</v>
      </c>
      <c r="AR22" s="8">
        <v>18</v>
      </c>
    </row>
    <row r="23" spans="1:44" x14ac:dyDescent="0.25">
      <c r="A23" s="8">
        <v>19</v>
      </c>
      <c r="B23" s="30">
        <f>'Listado de Estudiantes'!AK22</f>
        <v>0</v>
      </c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06"/>
      <c r="T23" s="9">
        <v>19</v>
      </c>
      <c r="V23" s="8">
        <v>19</v>
      </c>
      <c r="W23" s="5" t="s">
        <v>152</v>
      </c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1</v>
      </c>
      <c r="AR23" s="8">
        <v>19</v>
      </c>
    </row>
    <row r="24" spans="1:44" x14ac:dyDescent="0.25">
      <c r="A24" s="8">
        <v>20</v>
      </c>
      <c r="B24" s="30">
        <f>'Listado de Estudiantes'!AK23</f>
        <v>0</v>
      </c>
      <c r="C24" s="156"/>
      <c r="D24" s="156"/>
      <c r="E24" s="156"/>
      <c r="F24" s="156"/>
      <c r="G24" s="156"/>
      <c r="H24" s="156"/>
      <c r="I24" s="156"/>
      <c r="J24" s="156"/>
      <c r="K24" s="156"/>
      <c r="L24" s="156"/>
      <c r="M24" s="156"/>
      <c r="N24" s="156"/>
      <c r="O24" s="156"/>
      <c r="P24" s="156"/>
      <c r="Q24" s="156"/>
      <c r="R24" s="156"/>
      <c r="S24" s="106"/>
      <c r="T24" s="9">
        <v>20</v>
      </c>
      <c r="V24" s="8">
        <v>20</v>
      </c>
      <c r="W24" s="5" t="s">
        <v>204</v>
      </c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30">
        <f>'Listado de Estudiantes'!AK24</f>
        <v>0</v>
      </c>
      <c r="C25" s="156"/>
      <c r="D25" s="156"/>
      <c r="E25" s="156"/>
      <c r="F25" s="156"/>
      <c r="G25" s="156"/>
      <c r="H25" s="156"/>
      <c r="I25" s="156"/>
      <c r="J25" s="156"/>
      <c r="K25" s="156"/>
      <c r="L25" s="156"/>
      <c r="M25" s="156"/>
      <c r="N25" s="156"/>
      <c r="O25" s="156"/>
      <c r="P25" s="156"/>
      <c r="Q25" s="156"/>
      <c r="R25" s="156"/>
      <c r="S25" s="106"/>
      <c r="T25" s="9">
        <v>21</v>
      </c>
      <c r="V25" s="8">
        <v>21</v>
      </c>
      <c r="W25" s="5" t="s">
        <v>204</v>
      </c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30">
        <f>'Listado de Estudiantes'!AK25</f>
        <v>0</v>
      </c>
      <c r="C26" s="156"/>
      <c r="D26" s="156"/>
      <c r="E26" s="156"/>
      <c r="F26" s="156"/>
      <c r="G26" s="156"/>
      <c r="H26" s="156"/>
      <c r="I26" s="156"/>
      <c r="J26" s="156"/>
      <c r="K26" s="156"/>
      <c r="L26" s="156"/>
      <c r="M26" s="156"/>
      <c r="N26" s="156"/>
      <c r="O26" s="156"/>
      <c r="P26" s="156"/>
      <c r="Q26" s="156"/>
      <c r="R26" s="156"/>
      <c r="S26" s="106"/>
      <c r="T26" s="9">
        <v>22</v>
      </c>
      <c r="V26" s="8">
        <v>22</v>
      </c>
      <c r="W26" s="5" t="s">
        <v>152</v>
      </c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1</v>
      </c>
      <c r="AR26" s="8">
        <v>22</v>
      </c>
    </row>
    <row r="27" spans="1:44" x14ac:dyDescent="0.25">
      <c r="A27" s="8">
        <v>23</v>
      </c>
      <c r="B27" s="30">
        <f>'Listado de Estudiantes'!AK26</f>
        <v>0</v>
      </c>
      <c r="C27" s="156"/>
      <c r="D27" s="156"/>
      <c r="E27" s="156"/>
      <c r="F27" s="156"/>
      <c r="G27" s="156"/>
      <c r="H27" s="156"/>
      <c r="I27" s="156"/>
      <c r="J27" s="156"/>
      <c r="K27" s="156"/>
      <c r="L27" s="156"/>
      <c r="M27" s="156"/>
      <c r="N27" s="156"/>
      <c r="O27" s="156"/>
      <c r="P27" s="156"/>
      <c r="Q27" s="156"/>
      <c r="R27" s="156"/>
      <c r="S27" s="106"/>
      <c r="T27" s="9">
        <v>23</v>
      </c>
      <c r="V27" s="8">
        <v>23</v>
      </c>
      <c r="W27" s="5" t="s">
        <v>204</v>
      </c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30">
        <f>'Listado de Estudiantes'!AK27</f>
        <v>0</v>
      </c>
      <c r="C28" s="156"/>
      <c r="D28" s="156"/>
      <c r="E28" s="156"/>
      <c r="F28" s="156"/>
      <c r="G28" s="156"/>
      <c r="H28" s="156"/>
      <c r="I28" s="156"/>
      <c r="J28" s="156"/>
      <c r="K28" s="156"/>
      <c r="L28" s="156"/>
      <c r="M28" s="156"/>
      <c r="N28" s="156"/>
      <c r="O28" s="156"/>
      <c r="P28" s="156"/>
      <c r="Q28" s="156"/>
      <c r="R28" s="156"/>
      <c r="S28" s="106"/>
      <c r="T28" s="9">
        <v>24</v>
      </c>
      <c r="V28" s="8">
        <v>24</v>
      </c>
      <c r="W28" s="5" t="s">
        <v>152</v>
      </c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1</v>
      </c>
      <c r="AR28" s="8">
        <v>24</v>
      </c>
    </row>
    <row r="29" spans="1:44" x14ac:dyDescent="0.25">
      <c r="A29" s="8">
        <v>25</v>
      </c>
      <c r="B29" s="30">
        <f>'Listado de Estudiantes'!AK28</f>
        <v>0</v>
      </c>
      <c r="C29" s="156"/>
      <c r="D29" s="156"/>
      <c r="E29" s="156"/>
      <c r="F29" s="156"/>
      <c r="G29" s="156"/>
      <c r="H29" s="156"/>
      <c r="I29" s="156"/>
      <c r="J29" s="156"/>
      <c r="K29" s="156"/>
      <c r="L29" s="156"/>
      <c r="M29" s="156"/>
      <c r="N29" s="156"/>
      <c r="O29" s="156"/>
      <c r="P29" s="156"/>
      <c r="Q29" s="156"/>
      <c r="R29" s="156"/>
      <c r="S29" s="106"/>
      <c r="T29" s="9">
        <v>25</v>
      </c>
      <c r="V29" s="8">
        <v>25</v>
      </c>
      <c r="W29" s="5" t="s">
        <v>204</v>
      </c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30">
        <f>'Listado de Estudiantes'!AK29</f>
        <v>0</v>
      </c>
      <c r="C30" s="156"/>
      <c r="D30" s="156"/>
      <c r="E30" s="156"/>
      <c r="F30" s="156"/>
      <c r="G30" s="156"/>
      <c r="H30" s="156"/>
      <c r="I30" s="156"/>
      <c r="J30" s="156"/>
      <c r="K30" s="156"/>
      <c r="L30" s="156"/>
      <c r="M30" s="156"/>
      <c r="N30" s="156"/>
      <c r="O30" s="156"/>
      <c r="P30" s="156"/>
      <c r="Q30" s="156"/>
      <c r="R30" s="156"/>
      <c r="S30" s="106"/>
      <c r="T30" s="9">
        <v>26</v>
      </c>
      <c r="V30" s="8">
        <v>26</v>
      </c>
      <c r="W30" s="5" t="s">
        <v>152</v>
      </c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1</v>
      </c>
      <c r="AR30" s="8">
        <v>26</v>
      </c>
    </row>
    <row r="31" spans="1:44" x14ac:dyDescent="0.25">
      <c r="A31" s="8">
        <v>27</v>
      </c>
      <c r="B31" s="30">
        <f>'Listado de Estudiantes'!AK30</f>
        <v>0</v>
      </c>
      <c r="C31" s="156"/>
      <c r="D31" s="156"/>
      <c r="E31" s="156"/>
      <c r="F31" s="156"/>
      <c r="G31" s="156"/>
      <c r="H31" s="156"/>
      <c r="I31" s="156"/>
      <c r="J31" s="156"/>
      <c r="K31" s="156"/>
      <c r="L31" s="156"/>
      <c r="M31" s="156"/>
      <c r="N31" s="156"/>
      <c r="O31" s="156"/>
      <c r="P31" s="156"/>
      <c r="Q31" s="156"/>
      <c r="R31" s="156"/>
      <c r="S31" s="106"/>
      <c r="T31" s="9">
        <v>27</v>
      </c>
      <c r="V31" s="8">
        <v>27</v>
      </c>
      <c r="W31" s="5" t="s">
        <v>204</v>
      </c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30">
        <f>'Listado de Estudiantes'!AK31</f>
        <v>0</v>
      </c>
      <c r="C32" s="156"/>
      <c r="D32" s="156"/>
      <c r="E32" s="156"/>
      <c r="F32" s="156"/>
      <c r="G32" s="156"/>
      <c r="H32" s="156"/>
      <c r="I32" s="156"/>
      <c r="J32" s="156"/>
      <c r="K32" s="156"/>
      <c r="L32" s="156"/>
      <c r="M32" s="156"/>
      <c r="N32" s="156"/>
      <c r="O32" s="156"/>
      <c r="P32" s="156"/>
      <c r="Q32" s="156"/>
      <c r="R32" s="156"/>
      <c r="S32" s="106"/>
      <c r="T32" s="9">
        <v>28</v>
      </c>
      <c r="V32" s="8">
        <v>28</v>
      </c>
      <c r="W32" s="5" t="s">
        <v>152</v>
      </c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1</v>
      </c>
      <c r="AR32" s="8">
        <v>28</v>
      </c>
    </row>
    <row r="33" spans="1:44" x14ac:dyDescent="0.25">
      <c r="A33" s="8">
        <v>29</v>
      </c>
      <c r="B33" s="30">
        <f>'Listado de Estudiantes'!AK32</f>
        <v>0</v>
      </c>
      <c r="C33" s="156"/>
      <c r="D33" s="156"/>
      <c r="E33" s="156"/>
      <c r="F33" s="156"/>
      <c r="G33" s="156"/>
      <c r="H33" s="156"/>
      <c r="I33" s="156"/>
      <c r="J33" s="156"/>
      <c r="K33" s="156"/>
      <c r="L33" s="156"/>
      <c r="M33" s="156"/>
      <c r="N33" s="156"/>
      <c r="O33" s="156"/>
      <c r="P33" s="156"/>
      <c r="Q33" s="156"/>
      <c r="R33" s="156"/>
      <c r="S33" s="106"/>
      <c r="T33" s="9">
        <v>29</v>
      </c>
      <c r="V33" s="8">
        <v>29</v>
      </c>
      <c r="W33" s="5" t="s">
        <v>152</v>
      </c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1</v>
      </c>
      <c r="AR33" s="8">
        <v>29</v>
      </c>
    </row>
    <row r="34" spans="1:44" x14ac:dyDescent="0.25">
      <c r="A34" s="8">
        <v>30</v>
      </c>
      <c r="B34" s="30">
        <f>'Listado de Estudiantes'!AK33</f>
        <v>0</v>
      </c>
      <c r="C34" s="156"/>
      <c r="D34" s="156"/>
      <c r="E34" s="156"/>
      <c r="F34" s="156"/>
      <c r="G34" s="156"/>
      <c r="H34" s="156"/>
      <c r="I34" s="156"/>
      <c r="J34" s="156"/>
      <c r="K34" s="156"/>
      <c r="L34" s="156"/>
      <c r="M34" s="156"/>
      <c r="N34" s="156"/>
      <c r="O34" s="156"/>
      <c r="P34" s="156"/>
      <c r="Q34" s="156"/>
      <c r="R34" s="156"/>
      <c r="S34" s="106"/>
      <c r="T34" s="9">
        <v>30</v>
      </c>
      <c r="V34" s="8">
        <v>30</v>
      </c>
      <c r="W34" s="5" t="s">
        <v>204</v>
      </c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30">
        <f>'Listado de Estudiantes'!AK34</f>
        <v>0</v>
      </c>
      <c r="C35" s="156"/>
      <c r="D35" s="156"/>
      <c r="E35" s="156"/>
      <c r="F35" s="156"/>
      <c r="G35" s="156"/>
      <c r="H35" s="156"/>
      <c r="I35" s="156"/>
      <c r="J35" s="156"/>
      <c r="K35" s="156"/>
      <c r="L35" s="156"/>
      <c r="M35" s="156"/>
      <c r="N35" s="156"/>
      <c r="O35" s="156"/>
      <c r="P35" s="156"/>
      <c r="Q35" s="156"/>
      <c r="R35" s="156"/>
      <c r="S35" s="106"/>
      <c r="T35" s="9">
        <v>31</v>
      </c>
      <c r="V35" s="8">
        <v>31</v>
      </c>
      <c r="W35" s="5" t="s">
        <v>152</v>
      </c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1</v>
      </c>
      <c r="AR35" s="8">
        <v>31</v>
      </c>
    </row>
    <row r="36" spans="1:44" x14ac:dyDescent="0.25">
      <c r="A36" s="8">
        <v>32</v>
      </c>
      <c r="B36" s="30">
        <f>'Listado de Estudiantes'!AK35</f>
        <v>0</v>
      </c>
      <c r="C36" s="156"/>
      <c r="D36" s="156"/>
      <c r="E36" s="156"/>
      <c r="F36" s="156"/>
      <c r="G36" s="156"/>
      <c r="H36" s="156"/>
      <c r="I36" s="156"/>
      <c r="J36" s="156"/>
      <c r="K36" s="156"/>
      <c r="L36" s="156"/>
      <c r="M36" s="156"/>
      <c r="N36" s="156"/>
      <c r="O36" s="156"/>
      <c r="P36" s="156"/>
      <c r="Q36" s="156"/>
      <c r="R36" s="156"/>
      <c r="S36" s="106"/>
      <c r="T36" s="9">
        <v>32</v>
      </c>
      <c r="V36" s="8">
        <v>32</v>
      </c>
      <c r="W36" s="5" t="s">
        <v>204</v>
      </c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30">
        <f>'Listado de Estudiantes'!AK36</f>
        <v>0</v>
      </c>
      <c r="C37" s="156"/>
      <c r="D37" s="156"/>
      <c r="E37" s="156"/>
      <c r="F37" s="156"/>
      <c r="G37" s="156"/>
      <c r="H37" s="156"/>
      <c r="I37" s="156"/>
      <c r="J37" s="156"/>
      <c r="K37" s="156"/>
      <c r="L37" s="156"/>
      <c r="M37" s="156"/>
      <c r="N37" s="156"/>
      <c r="O37" s="156"/>
      <c r="P37" s="156"/>
      <c r="Q37" s="156"/>
      <c r="R37" s="156"/>
      <c r="S37" s="106"/>
      <c r="T37" s="9">
        <v>33</v>
      </c>
      <c r="V37" s="8">
        <v>33</v>
      </c>
      <c r="W37" s="5" t="s">
        <v>152</v>
      </c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1</v>
      </c>
      <c r="AR37" s="8">
        <v>33</v>
      </c>
    </row>
    <row r="38" spans="1:44" x14ac:dyDescent="0.25">
      <c r="A38" s="8">
        <v>34</v>
      </c>
      <c r="B38" s="30">
        <f>'Listado de Estudiantes'!AK37</f>
        <v>0</v>
      </c>
      <c r="C38" s="156"/>
      <c r="D38" s="156"/>
      <c r="E38" s="156"/>
      <c r="F38" s="156"/>
      <c r="G38" s="156"/>
      <c r="H38" s="156"/>
      <c r="I38" s="156"/>
      <c r="J38" s="156"/>
      <c r="K38" s="156"/>
      <c r="L38" s="156"/>
      <c r="M38" s="156"/>
      <c r="N38" s="156"/>
      <c r="O38" s="156"/>
      <c r="P38" s="156"/>
      <c r="Q38" s="156"/>
      <c r="R38" s="156"/>
      <c r="S38" s="106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30">
        <f>'Listado de Estudiantes'!AK38</f>
        <v>0</v>
      </c>
      <c r="C39" s="156"/>
      <c r="D39" s="156"/>
      <c r="E39" s="156"/>
      <c r="F39" s="156"/>
      <c r="G39" s="156"/>
      <c r="H39" s="156"/>
      <c r="I39" s="156"/>
      <c r="J39" s="156"/>
      <c r="K39" s="156"/>
      <c r="L39" s="156"/>
      <c r="M39" s="156"/>
      <c r="N39" s="156"/>
      <c r="O39" s="156"/>
      <c r="P39" s="156"/>
      <c r="Q39" s="156"/>
      <c r="R39" s="156"/>
      <c r="S39" s="106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206">
        <v>36</v>
      </c>
      <c r="B40" s="30">
        <f>'Listado de Estudiantes'!AK39</f>
        <v>0</v>
      </c>
      <c r="C40" s="275"/>
      <c r="D40" s="275"/>
      <c r="E40" s="275"/>
      <c r="F40" s="275"/>
      <c r="G40" s="275"/>
      <c r="H40" s="275"/>
      <c r="I40" s="275"/>
      <c r="J40" s="275"/>
      <c r="K40" s="275"/>
      <c r="L40" s="275"/>
      <c r="M40" s="275"/>
      <c r="N40" s="275"/>
      <c r="O40" s="275"/>
      <c r="P40" s="275"/>
      <c r="Q40" s="275"/>
      <c r="R40" s="275"/>
      <c r="S40" s="273"/>
      <c r="T40" s="264">
        <v>36</v>
      </c>
      <c r="V40" s="264">
        <v>36</v>
      </c>
      <c r="W40" s="207"/>
      <c r="X40" s="207"/>
      <c r="Y40" s="207"/>
      <c r="Z40" s="207"/>
      <c r="AA40" s="207"/>
      <c r="AB40" s="207"/>
      <c r="AC40" s="207"/>
      <c r="AD40" s="207"/>
      <c r="AE40" s="207"/>
      <c r="AF40" s="207"/>
      <c r="AG40" s="207"/>
      <c r="AH40" s="207"/>
      <c r="AI40" s="207"/>
      <c r="AJ40" s="207"/>
      <c r="AK40" s="207"/>
      <c r="AL40" s="207"/>
      <c r="AM40" s="207"/>
      <c r="AN40" s="207"/>
      <c r="AO40" s="207"/>
      <c r="AP40" s="211"/>
      <c r="AQ40" s="212"/>
      <c r="AR40" s="264">
        <v>36</v>
      </c>
    </row>
    <row r="41" spans="1:44" x14ac:dyDescent="0.25">
      <c r="A41" s="206">
        <v>37</v>
      </c>
      <c r="B41" s="30">
        <f>'Listado de Estudiantes'!AK40</f>
        <v>0</v>
      </c>
      <c r="C41" s="275"/>
      <c r="D41" s="275"/>
      <c r="E41" s="275"/>
      <c r="F41" s="275"/>
      <c r="G41" s="275"/>
      <c r="H41" s="275"/>
      <c r="I41" s="275"/>
      <c r="J41" s="275"/>
      <c r="K41" s="275"/>
      <c r="L41" s="275"/>
      <c r="M41" s="275"/>
      <c r="N41" s="275"/>
      <c r="O41" s="275"/>
      <c r="P41" s="275"/>
      <c r="Q41" s="275"/>
      <c r="R41" s="275"/>
      <c r="S41" s="273"/>
      <c r="T41" s="264">
        <v>37</v>
      </c>
      <c r="V41" s="264">
        <v>37</v>
      </c>
      <c r="W41" s="207"/>
      <c r="X41" s="207"/>
      <c r="Y41" s="207"/>
      <c r="Z41" s="207"/>
      <c r="AA41" s="207"/>
      <c r="AB41" s="207"/>
      <c r="AC41" s="207"/>
      <c r="AD41" s="207"/>
      <c r="AE41" s="207"/>
      <c r="AF41" s="207"/>
      <c r="AG41" s="207"/>
      <c r="AH41" s="207"/>
      <c r="AI41" s="207"/>
      <c r="AJ41" s="207"/>
      <c r="AK41" s="207"/>
      <c r="AL41" s="207"/>
      <c r="AM41" s="207"/>
      <c r="AN41" s="207"/>
      <c r="AO41" s="207"/>
      <c r="AP41" s="211"/>
      <c r="AQ41" s="212"/>
      <c r="AR41" s="264">
        <v>37</v>
      </c>
    </row>
    <row r="42" spans="1:44" x14ac:dyDescent="0.25">
      <c r="A42" s="206">
        <v>38</v>
      </c>
      <c r="B42" s="30">
        <f>'Listado de Estudiantes'!AK41</f>
        <v>0</v>
      </c>
      <c r="C42" s="275"/>
      <c r="D42" s="275"/>
      <c r="E42" s="275"/>
      <c r="F42" s="275"/>
      <c r="G42" s="275"/>
      <c r="H42" s="275"/>
      <c r="I42" s="275"/>
      <c r="J42" s="275"/>
      <c r="K42" s="275"/>
      <c r="L42" s="275"/>
      <c r="M42" s="275"/>
      <c r="N42" s="275"/>
      <c r="O42" s="275"/>
      <c r="P42" s="275"/>
      <c r="Q42" s="275"/>
      <c r="R42" s="275"/>
      <c r="S42" s="273"/>
      <c r="T42" s="209"/>
      <c r="V42" s="210"/>
      <c r="W42" s="207"/>
      <c r="X42" s="207"/>
      <c r="Y42" s="207"/>
      <c r="Z42" s="207"/>
      <c r="AA42" s="207"/>
      <c r="AB42" s="207"/>
      <c r="AC42" s="207"/>
      <c r="AD42" s="207"/>
      <c r="AE42" s="207"/>
      <c r="AF42" s="207"/>
      <c r="AG42" s="207"/>
      <c r="AH42" s="207"/>
      <c r="AI42" s="207"/>
      <c r="AJ42" s="207"/>
      <c r="AK42" s="207"/>
      <c r="AL42" s="207"/>
      <c r="AM42" s="207"/>
      <c r="AN42" s="207"/>
      <c r="AO42" s="207"/>
      <c r="AP42" s="211"/>
      <c r="AQ42" s="212"/>
      <c r="AR42" s="213"/>
    </row>
    <row r="43" spans="1:44" x14ac:dyDescent="0.25">
      <c r="A43" s="206">
        <v>39</v>
      </c>
      <c r="B43" s="30">
        <f>'Listado de Estudiantes'!AK42</f>
        <v>0</v>
      </c>
      <c r="C43" s="275"/>
      <c r="D43" s="275"/>
      <c r="E43" s="275"/>
      <c r="F43" s="275"/>
      <c r="G43" s="275"/>
      <c r="H43" s="275"/>
      <c r="I43" s="275"/>
      <c r="J43" s="275"/>
      <c r="K43" s="275"/>
      <c r="L43" s="275"/>
      <c r="M43" s="275"/>
      <c r="N43" s="275"/>
      <c r="O43" s="275"/>
      <c r="P43" s="275"/>
      <c r="Q43" s="275"/>
      <c r="R43" s="275"/>
      <c r="S43" s="273"/>
      <c r="T43" s="209"/>
      <c r="V43" s="210"/>
      <c r="W43" s="207"/>
      <c r="X43" s="207"/>
      <c r="Y43" s="207"/>
      <c r="Z43" s="207"/>
      <c r="AA43" s="207"/>
      <c r="AB43" s="207"/>
      <c r="AC43" s="207"/>
      <c r="AD43" s="207"/>
      <c r="AE43" s="207"/>
      <c r="AF43" s="207"/>
      <c r="AG43" s="207"/>
      <c r="AH43" s="207"/>
      <c r="AI43" s="207"/>
      <c r="AJ43" s="207"/>
      <c r="AK43" s="207"/>
      <c r="AL43" s="207"/>
      <c r="AM43" s="207"/>
      <c r="AN43" s="207"/>
      <c r="AO43" s="207"/>
      <c r="AP43" s="211"/>
      <c r="AQ43" s="212"/>
      <c r="AR43" s="213"/>
    </row>
    <row r="44" spans="1:44" x14ac:dyDescent="0.25">
      <c r="A44" s="409"/>
      <c r="B44" s="410"/>
      <c r="C44" s="401"/>
      <c r="D44" s="401"/>
      <c r="E44" s="401"/>
      <c r="F44" s="454"/>
      <c r="G44" s="401"/>
      <c r="H44" s="458"/>
      <c r="I44" s="401"/>
      <c r="J44" s="401"/>
      <c r="K44" s="401"/>
      <c r="L44" s="401"/>
      <c r="M44" s="401"/>
      <c r="N44" s="401"/>
      <c r="O44" s="401"/>
      <c r="P44" s="401"/>
      <c r="Q44" s="401"/>
      <c r="R44" s="401"/>
      <c r="S44" s="428"/>
      <c r="T44" s="387"/>
      <c r="V44" s="387"/>
      <c r="W44" s="428" t="s">
        <v>207</v>
      </c>
      <c r="X44" s="387"/>
      <c r="Y44" s="387"/>
      <c r="Z44" s="387"/>
      <c r="AA44" s="387"/>
      <c r="AB44" s="387"/>
      <c r="AC44" s="387"/>
      <c r="AD44" s="387"/>
      <c r="AE44" s="387"/>
      <c r="AF44" s="387"/>
      <c r="AG44" s="387"/>
      <c r="AH44" s="387"/>
      <c r="AI44" s="387"/>
      <c r="AJ44" s="387"/>
      <c r="AK44" s="387"/>
      <c r="AL44" s="387"/>
      <c r="AM44" s="387"/>
      <c r="AN44" s="387"/>
      <c r="AO44" s="387"/>
      <c r="AP44" s="391"/>
      <c r="AQ44" s="392"/>
      <c r="AR44" s="393"/>
    </row>
    <row r="45" spans="1:44" x14ac:dyDescent="0.25">
      <c r="A45" s="411"/>
      <c r="B45" s="412"/>
      <c r="C45" s="402"/>
      <c r="D45" s="402"/>
      <c r="E45" s="402"/>
      <c r="F45" s="455"/>
      <c r="G45" s="402"/>
      <c r="H45" s="459"/>
      <c r="I45" s="402"/>
      <c r="J45" s="402"/>
      <c r="K45" s="402"/>
      <c r="L45" s="402"/>
      <c r="M45" s="402"/>
      <c r="N45" s="402"/>
      <c r="O45" s="402"/>
      <c r="P45" s="402"/>
      <c r="Q45" s="402"/>
      <c r="R45" s="402"/>
      <c r="S45" s="429"/>
      <c r="T45" s="388"/>
      <c r="V45" s="388"/>
      <c r="W45" s="429"/>
      <c r="X45" s="388"/>
      <c r="Y45" s="388"/>
      <c r="Z45" s="388"/>
      <c r="AA45" s="388"/>
      <c r="AB45" s="388"/>
      <c r="AC45" s="388"/>
      <c r="AD45" s="388"/>
      <c r="AE45" s="388"/>
      <c r="AF45" s="388"/>
      <c r="AG45" s="388"/>
      <c r="AH45" s="388"/>
      <c r="AI45" s="388"/>
      <c r="AJ45" s="388"/>
      <c r="AK45" s="388"/>
      <c r="AL45" s="388"/>
      <c r="AM45" s="388"/>
      <c r="AN45" s="388"/>
      <c r="AO45" s="388"/>
      <c r="AP45" s="394"/>
      <c r="AQ45" s="395"/>
      <c r="AR45" s="396"/>
    </row>
    <row r="46" spans="1:44" x14ac:dyDescent="0.25">
      <c r="A46" s="411"/>
      <c r="B46" s="412"/>
      <c r="C46" s="402"/>
      <c r="D46" s="402"/>
      <c r="E46" s="402"/>
      <c r="F46" s="455"/>
      <c r="G46" s="402"/>
      <c r="H46" s="459"/>
      <c r="I46" s="402"/>
      <c r="J46" s="402"/>
      <c r="K46" s="402"/>
      <c r="L46" s="402"/>
      <c r="M46" s="402"/>
      <c r="N46" s="402"/>
      <c r="O46" s="402"/>
      <c r="P46" s="402"/>
      <c r="Q46" s="402"/>
      <c r="R46" s="402"/>
      <c r="S46" s="429"/>
      <c r="T46" s="388"/>
      <c r="V46" s="388"/>
      <c r="W46" s="429"/>
      <c r="X46" s="388"/>
      <c r="Y46" s="388"/>
      <c r="Z46" s="388"/>
      <c r="AA46" s="388"/>
      <c r="AB46" s="388"/>
      <c r="AC46" s="388"/>
      <c r="AD46" s="388"/>
      <c r="AE46" s="388"/>
      <c r="AF46" s="388"/>
      <c r="AG46" s="388"/>
      <c r="AH46" s="388"/>
      <c r="AI46" s="388"/>
      <c r="AJ46" s="388"/>
      <c r="AK46" s="388"/>
      <c r="AL46" s="388"/>
      <c r="AM46" s="388"/>
      <c r="AN46" s="388"/>
      <c r="AO46" s="388"/>
      <c r="AP46" s="394"/>
      <c r="AQ46" s="395"/>
      <c r="AR46" s="396"/>
    </row>
    <row r="47" spans="1:44" x14ac:dyDescent="0.25">
      <c r="A47" s="411"/>
      <c r="B47" s="412"/>
      <c r="C47" s="402"/>
      <c r="D47" s="402"/>
      <c r="E47" s="402"/>
      <c r="F47" s="455"/>
      <c r="G47" s="402"/>
      <c r="H47" s="459"/>
      <c r="I47" s="402"/>
      <c r="J47" s="402"/>
      <c r="K47" s="402"/>
      <c r="L47" s="402"/>
      <c r="M47" s="402"/>
      <c r="N47" s="402"/>
      <c r="O47" s="402"/>
      <c r="P47" s="402"/>
      <c r="Q47" s="402"/>
      <c r="R47" s="402"/>
      <c r="S47" s="429"/>
      <c r="T47" s="388"/>
      <c r="V47" s="388"/>
      <c r="W47" s="429"/>
      <c r="X47" s="388"/>
      <c r="Y47" s="388"/>
      <c r="Z47" s="388"/>
      <c r="AA47" s="388"/>
      <c r="AB47" s="388"/>
      <c r="AC47" s="388"/>
      <c r="AD47" s="388"/>
      <c r="AE47" s="388"/>
      <c r="AF47" s="388"/>
      <c r="AG47" s="388"/>
      <c r="AH47" s="388"/>
      <c r="AI47" s="388"/>
      <c r="AJ47" s="388"/>
      <c r="AK47" s="388"/>
      <c r="AL47" s="388"/>
      <c r="AM47" s="388"/>
      <c r="AN47" s="388"/>
      <c r="AO47" s="388"/>
      <c r="AP47" s="394"/>
      <c r="AQ47" s="395"/>
      <c r="AR47" s="396"/>
    </row>
    <row r="48" spans="1:44" x14ac:dyDescent="0.25">
      <c r="A48" s="411"/>
      <c r="B48" s="412"/>
      <c r="C48" s="402"/>
      <c r="D48" s="402"/>
      <c r="E48" s="402"/>
      <c r="F48" s="455"/>
      <c r="G48" s="402"/>
      <c r="H48" s="459"/>
      <c r="I48" s="402"/>
      <c r="J48" s="402"/>
      <c r="K48" s="402"/>
      <c r="L48" s="402"/>
      <c r="M48" s="402"/>
      <c r="N48" s="402"/>
      <c r="O48" s="402"/>
      <c r="P48" s="402"/>
      <c r="Q48" s="402"/>
      <c r="R48" s="402"/>
      <c r="S48" s="429"/>
      <c r="T48" s="388"/>
      <c r="V48" s="388"/>
      <c r="W48" s="429"/>
      <c r="X48" s="388"/>
      <c r="Y48" s="388"/>
      <c r="Z48" s="388"/>
      <c r="AA48" s="388"/>
      <c r="AB48" s="388"/>
      <c r="AC48" s="388"/>
      <c r="AD48" s="388"/>
      <c r="AE48" s="388"/>
      <c r="AF48" s="388"/>
      <c r="AG48" s="388"/>
      <c r="AH48" s="388"/>
      <c r="AI48" s="388"/>
      <c r="AJ48" s="388"/>
      <c r="AK48" s="388"/>
      <c r="AL48" s="388"/>
      <c r="AM48" s="388"/>
      <c r="AN48" s="388"/>
      <c r="AO48" s="388"/>
      <c r="AP48" s="394"/>
      <c r="AQ48" s="395"/>
      <c r="AR48" s="396"/>
    </row>
    <row r="49" spans="1:44" x14ac:dyDescent="0.25">
      <c r="A49" s="411"/>
      <c r="B49" s="412"/>
      <c r="C49" s="402"/>
      <c r="D49" s="402"/>
      <c r="E49" s="402"/>
      <c r="F49" s="455"/>
      <c r="G49" s="402"/>
      <c r="H49" s="459"/>
      <c r="I49" s="402"/>
      <c r="J49" s="402"/>
      <c r="K49" s="402"/>
      <c r="L49" s="402"/>
      <c r="M49" s="402"/>
      <c r="N49" s="402"/>
      <c r="O49" s="402"/>
      <c r="P49" s="402"/>
      <c r="Q49" s="402"/>
      <c r="R49" s="402"/>
      <c r="S49" s="429"/>
      <c r="T49" s="388"/>
      <c r="V49" s="388"/>
      <c r="W49" s="429"/>
      <c r="X49" s="388"/>
      <c r="Y49" s="388"/>
      <c r="Z49" s="388"/>
      <c r="AA49" s="388"/>
      <c r="AB49" s="388"/>
      <c r="AC49" s="388"/>
      <c r="AD49" s="388"/>
      <c r="AE49" s="388"/>
      <c r="AF49" s="388"/>
      <c r="AG49" s="388"/>
      <c r="AH49" s="388"/>
      <c r="AI49" s="388"/>
      <c r="AJ49" s="388"/>
      <c r="AK49" s="388"/>
      <c r="AL49" s="388"/>
      <c r="AM49" s="388"/>
      <c r="AN49" s="388"/>
      <c r="AO49" s="388"/>
      <c r="AP49" s="394"/>
      <c r="AQ49" s="395"/>
      <c r="AR49" s="396"/>
    </row>
    <row r="50" spans="1:44" x14ac:dyDescent="0.25">
      <c r="A50" s="411"/>
      <c r="B50" s="412"/>
      <c r="C50" s="402"/>
      <c r="D50" s="402"/>
      <c r="E50" s="402"/>
      <c r="F50" s="455"/>
      <c r="G50" s="402"/>
      <c r="H50" s="459"/>
      <c r="I50" s="402"/>
      <c r="J50" s="402"/>
      <c r="K50" s="402"/>
      <c r="L50" s="402"/>
      <c r="M50" s="402"/>
      <c r="N50" s="402"/>
      <c r="O50" s="402"/>
      <c r="P50" s="402"/>
      <c r="Q50" s="402"/>
      <c r="R50" s="402"/>
      <c r="S50" s="429"/>
      <c r="T50" s="388"/>
      <c r="V50" s="388"/>
      <c r="W50" s="429"/>
      <c r="X50" s="388"/>
      <c r="Y50" s="388"/>
      <c r="Z50" s="388"/>
      <c r="AA50" s="388"/>
      <c r="AB50" s="388"/>
      <c r="AC50" s="388"/>
      <c r="AD50" s="388"/>
      <c r="AE50" s="388"/>
      <c r="AF50" s="388"/>
      <c r="AG50" s="388"/>
      <c r="AH50" s="388"/>
      <c r="AI50" s="388"/>
      <c r="AJ50" s="388"/>
      <c r="AK50" s="388"/>
      <c r="AL50" s="388"/>
      <c r="AM50" s="388"/>
      <c r="AN50" s="388"/>
      <c r="AO50" s="388"/>
      <c r="AP50" s="394"/>
      <c r="AQ50" s="395"/>
      <c r="AR50" s="396"/>
    </row>
    <row r="51" spans="1:44" x14ac:dyDescent="0.25">
      <c r="A51" s="411"/>
      <c r="B51" s="412"/>
      <c r="C51" s="402"/>
      <c r="D51" s="402"/>
      <c r="E51" s="402"/>
      <c r="F51" s="455"/>
      <c r="G51" s="402"/>
      <c r="H51" s="459"/>
      <c r="I51" s="402"/>
      <c r="J51" s="402"/>
      <c r="K51" s="402"/>
      <c r="L51" s="402"/>
      <c r="M51" s="402"/>
      <c r="N51" s="402"/>
      <c r="O51" s="402"/>
      <c r="P51" s="402"/>
      <c r="Q51" s="402"/>
      <c r="R51" s="402"/>
      <c r="S51" s="429"/>
      <c r="T51" s="388"/>
      <c r="V51" s="388"/>
      <c r="W51" s="429"/>
      <c r="X51" s="388"/>
      <c r="Y51" s="388"/>
      <c r="Z51" s="388"/>
      <c r="AA51" s="388"/>
      <c r="AB51" s="388"/>
      <c r="AC51" s="388"/>
      <c r="AD51" s="388"/>
      <c r="AE51" s="388"/>
      <c r="AF51" s="388"/>
      <c r="AG51" s="388"/>
      <c r="AH51" s="388"/>
      <c r="AI51" s="388"/>
      <c r="AJ51" s="388"/>
      <c r="AK51" s="388"/>
      <c r="AL51" s="388"/>
      <c r="AM51" s="388"/>
      <c r="AN51" s="388"/>
      <c r="AO51" s="388"/>
      <c r="AP51" s="394"/>
      <c r="AQ51" s="395"/>
      <c r="AR51" s="396"/>
    </row>
    <row r="52" spans="1:44" x14ac:dyDescent="0.25">
      <c r="A52" s="411"/>
      <c r="B52" s="412"/>
      <c r="C52" s="402"/>
      <c r="D52" s="402"/>
      <c r="E52" s="402"/>
      <c r="F52" s="455"/>
      <c r="G52" s="402"/>
      <c r="H52" s="459"/>
      <c r="I52" s="402"/>
      <c r="J52" s="402"/>
      <c r="K52" s="402"/>
      <c r="L52" s="402"/>
      <c r="M52" s="402"/>
      <c r="N52" s="402"/>
      <c r="O52" s="402"/>
      <c r="P52" s="402"/>
      <c r="Q52" s="402"/>
      <c r="R52" s="402"/>
      <c r="S52" s="429"/>
      <c r="T52" s="388"/>
      <c r="V52" s="388"/>
      <c r="W52" s="429"/>
      <c r="X52" s="388"/>
      <c r="Y52" s="388"/>
      <c r="Z52" s="388"/>
      <c r="AA52" s="388"/>
      <c r="AB52" s="388"/>
      <c r="AC52" s="388"/>
      <c r="AD52" s="388"/>
      <c r="AE52" s="388"/>
      <c r="AF52" s="388"/>
      <c r="AG52" s="388"/>
      <c r="AH52" s="388"/>
      <c r="AI52" s="388"/>
      <c r="AJ52" s="388"/>
      <c r="AK52" s="388"/>
      <c r="AL52" s="388"/>
      <c r="AM52" s="388"/>
      <c r="AN52" s="388"/>
      <c r="AO52" s="388"/>
      <c r="AP52" s="394"/>
      <c r="AQ52" s="395"/>
      <c r="AR52" s="396"/>
    </row>
    <row r="53" spans="1:44" x14ac:dyDescent="0.25">
      <c r="A53" s="411"/>
      <c r="B53" s="412"/>
      <c r="C53" s="402"/>
      <c r="D53" s="402"/>
      <c r="E53" s="402"/>
      <c r="F53" s="455"/>
      <c r="G53" s="402"/>
      <c r="H53" s="459"/>
      <c r="I53" s="402"/>
      <c r="J53" s="402"/>
      <c r="K53" s="402"/>
      <c r="L53" s="402"/>
      <c r="M53" s="402"/>
      <c r="N53" s="402"/>
      <c r="O53" s="402"/>
      <c r="P53" s="402"/>
      <c r="Q53" s="402"/>
      <c r="R53" s="402"/>
      <c r="S53" s="429"/>
      <c r="T53" s="388"/>
      <c r="V53" s="388"/>
      <c r="W53" s="429"/>
      <c r="X53" s="388"/>
      <c r="Y53" s="388"/>
      <c r="Z53" s="388"/>
      <c r="AA53" s="388"/>
      <c r="AB53" s="388"/>
      <c r="AC53" s="388"/>
      <c r="AD53" s="388"/>
      <c r="AE53" s="388"/>
      <c r="AF53" s="388"/>
      <c r="AG53" s="388"/>
      <c r="AH53" s="388"/>
      <c r="AI53" s="388"/>
      <c r="AJ53" s="388"/>
      <c r="AK53" s="388"/>
      <c r="AL53" s="388"/>
      <c r="AM53" s="388"/>
      <c r="AN53" s="388"/>
      <c r="AO53" s="388"/>
      <c r="AP53" s="394"/>
      <c r="AQ53" s="395"/>
      <c r="AR53" s="396"/>
    </row>
    <row r="54" spans="1:44" x14ac:dyDescent="0.25">
      <c r="A54" s="413"/>
      <c r="B54" s="414"/>
      <c r="C54" s="403"/>
      <c r="D54" s="403"/>
      <c r="E54" s="403"/>
      <c r="F54" s="456"/>
      <c r="G54" s="403"/>
      <c r="H54" s="460"/>
      <c r="I54" s="403"/>
      <c r="J54" s="403"/>
      <c r="K54" s="403"/>
      <c r="L54" s="403"/>
      <c r="M54" s="403"/>
      <c r="N54" s="403"/>
      <c r="O54" s="403"/>
      <c r="P54" s="403"/>
      <c r="Q54" s="403"/>
      <c r="R54" s="403"/>
      <c r="S54" s="430"/>
      <c r="T54" s="389"/>
      <c r="V54" s="389"/>
      <c r="W54" s="430"/>
      <c r="X54" s="389"/>
      <c r="Y54" s="389"/>
      <c r="Z54" s="389"/>
      <c r="AA54" s="389"/>
      <c r="AB54" s="389"/>
      <c r="AC54" s="389"/>
      <c r="AD54" s="389"/>
      <c r="AE54" s="389"/>
      <c r="AF54" s="389"/>
      <c r="AG54" s="389"/>
      <c r="AH54" s="389"/>
      <c r="AI54" s="389"/>
      <c r="AJ54" s="389"/>
      <c r="AK54" s="389"/>
      <c r="AL54" s="389"/>
      <c r="AM54" s="389"/>
      <c r="AN54" s="389"/>
      <c r="AO54" s="389"/>
      <c r="AP54" s="397"/>
      <c r="AQ54" s="398"/>
      <c r="AR54" s="399"/>
    </row>
    <row r="55" spans="1:4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4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4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4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4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4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4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</sheetData>
  <mergeCells count="52">
    <mergeCell ref="AO44:AO54"/>
    <mergeCell ref="AP44:AR54"/>
    <mergeCell ref="AI44:AI54"/>
    <mergeCell ref="AJ44:AJ54"/>
    <mergeCell ref="AK44:AK54"/>
    <mergeCell ref="AL44:AL54"/>
    <mergeCell ref="AM44:AM54"/>
    <mergeCell ref="AN44:AN54"/>
    <mergeCell ref="AH44:AH54"/>
    <mergeCell ref="W44:W54"/>
    <mergeCell ref="X44:X54"/>
    <mergeCell ref="Y44:Y54"/>
    <mergeCell ref="Z44:Z54"/>
    <mergeCell ref="AA44:AA54"/>
    <mergeCell ref="AB44:AB54"/>
    <mergeCell ref="AC44:AC54"/>
    <mergeCell ref="AD44:AD54"/>
    <mergeCell ref="AE44:AE54"/>
    <mergeCell ref="AF44:AF54"/>
    <mergeCell ref="AG44:AG54"/>
    <mergeCell ref="G44:G54"/>
    <mergeCell ref="H44:H54"/>
    <mergeCell ref="I44:I54"/>
    <mergeCell ref="V44:V54"/>
    <mergeCell ref="J44:J54"/>
    <mergeCell ref="K44:K54"/>
    <mergeCell ref="L44:L54"/>
    <mergeCell ref="M44:M54"/>
    <mergeCell ref="N44:N54"/>
    <mergeCell ref="O44:O54"/>
    <mergeCell ref="P44:P54"/>
    <mergeCell ref="Q44:Q54"/>
    <mergeCell ref="R44:R54"/>
    <mergeCell ref="S44:S54"/>
    <mergeCell ref="T44:T54"/>
    <mergeCell ref="A44:B54"/>
    <mergeCell ref="C44:C54"/>
    <mergeCell ref="D44:D54"/>
    <mergeCell ref="E44:E54"/>
    <mergeCell ref="F44:F54"/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</mergeCells>
  <conditionalFormatting sqref="B5:B43">
    <cfRule type="cellIs" dxfId="385" priority="1" operator="equal">
      <formula>0</formula>
    </cfRule>
  </conditionalFormatting>
  <conditionalFormatting sqref="AP5:AQ43">
    <cfRule type="cellIs" dxfId="384" priority="2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H53"/>
  <sheetViews>
    <sheetView topLeftCell="B1" zoomScale="124" zoomScaleNormal="124" workbookViewId="0">
      <selection activeCell="K11" sqref="K11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39" t="s">
        <v>8</v>
      </c>
      <c r="B2" s="439"/>
      <c r="C2" s="439"/>
      <c r="D2" s="439"/>
      <c r="E2" s="439"/>
      <c r="F2" s="439"/>
      <c r="G2" s="439"/>
      <c r="H2" s="439"/>
      <c r="I2" s="439"/>
      <c r="J2" s="439"/>
      <c r="K2" s="439"/>
      <c r="L2" s="439"/>
      <c r="M2" s="439"/>
      <c r="N2" s="439"/>
      <c r="O2" s="439"/>
      <c r="Q2" s="440" t="s">
        <v>8</v>
      </c>
      <c r="R2" s="440"/>
      <c r="S2" s="440"/>
      <c r="T2" s="440"/>
      <c r="U2" s="440"/>
      <c r="V2" s="440"/>
      <c r="W2" s="440"/>
      <c r="X2" s="440"/>
      <c r="Y2" s="440"/>
      <c r="Z2" s="440"/>
      <c r="AA2" s="440"/>
      <c r="AB2" s="440"/>
      <c r="AC2" s="440"/>
      <c r="AD2" s="440"/>
      <c r="AE2" s="440"/>
      <c r="AF2" s="440"/>
      <c r="AG2" s="440"/>
      <c r="AH2" s="440"/>
    </row>
    <row r="3" spans="1:34" x14ac:dyDescent="0.25">
      <c r="A3" s="404" t="s">
        <v>0</v>
      </c>
      <c r="B3" s="404"/>
      <c r="C3" s="441" t="s">
        <v>802</v>
      </c>
      <c r="D3" s="441"/>
      <c r="E3" s="441"/>
      <c r="F3" s="441"/>
      <c r="G3" s="441"/>
      <c r="H3" s="404" t="s">
        <v>14</v>
      </c>
      <c r="I3" s="404"/>
      <c r="J3" s="404"/>
      <c r="K3" s="404"/>
      <c r="L3" s="404"/>
      <c r="M3" s="404"/>
      <c r="N3" s="441" t="str">
        <f>'Asistencia 10°BTInf'!Q2</f>
        <v>11°AC-1</v>
      </c>
      <c r="O3" s="441"/>
      <c r="Q3" s="390" t="s">
        <v>3</v>
      </c>
      <c r="R3" s="442" t="s">
        <v>15</v>
      </c>
      <c r="S3" s="442"/>
      <c r="T3" s="442"/>
      <c r="U3" s="442"/>
      <c r="V3" s="442" t="s">
        <v>16</v>
      </c>
      <c r="W3" s="442"/>
      <c r="X3" s="442"/>
      <c r="Y3" s="443" t="s">
        <v>17</v>
      </c>
      <c r="Z3" s="443" t="s">
        <v>18</v>
      </c>
      <c r="AA3" s="442" t="s">
        <v>19</v>
      </c>
      <c r="AB3" s="442"/>
      <c r="AC3" s="442"/>
      <c r="AD3" s="442" t="s">
        <v>20</v>
      </c>
      <c r="AE3" s="442"/>
      <c r="AF3" s="442"/>
      <c r="AG3" s="444" t="s">
        <v>21</v>
      </c>
      <c r="AH3" s="390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390"/>
      <c r="R4" s="442"/>
      <c r="S4" s="442"/>
      <c r="T4" s="442"/>
      <c r="U4" s="442"/>
      <c r="V4" s="442"/>
      <c r="W4" s="442"/>
      <c r="X4" s="442"/>
      <c r="Y4" s="443"/>
      <c r="Z4" s="443"/>
      <c r="AA4" s="442"/>
      <c r="AB4" s="442"/>
      <c r="AC4" s="442"/>
      <c r="AD4" s="442"/>
      <c r="AE4" s="442"/>
      <c r="AF4" s="442"/>
      <c r="AG4" s="444"/>
      <c r="AH4" s="390"/>
    </row>
    <row r="5" spans="1:34" ht="26.25" customHeight="1" x14ac:dyDescent="0.25">
      <c r="A5" s="442" t="s">
        <v>3</v>
      </c>
      <c r="B5" s="442" t="s">
        <v>12</v>
      </c>
      <c r="C5" s="442" t="s">
        <v>9</v>
      </c>
      <c r="D5" s="442"/>
      <c r="E5" s="442"/>
      <c r="F5" s="442"/>
      <c r="G5" s="442"/>
      <c r="H5" s="442" t="s">
        <v>10</v>
      </c>
      <c r="I5" s="442"/>
      <c r="J5" s="442"/>
      <c r="K5" s="442"/>
      <c r="L5" s="442" t="s">
        <v>11</v>
      </c>
      <c r="M5" s="442"/>
      <c r="N5" s="442"/>
      <c r="O5" s="442" t="s">
        <v>3</v>
      </c>
      <c r="Q5" s="390"/>
      <c r="R5" s="442"/>
      <c r="S5" s="442"/>
      <c r="T5" s="442"/>
      <c r="U5" s="442"/>
      <c r="V5" s="442"/>
      <c r="W5" s="442"/>
      <c r="X5" s="442"/>
      <c r="Y5" s="443"/>
      <c r="Z5" s="443"/>
      <c r="AA5" s="442"/>
      <c r="AB5" s="442"/>
      <c r="AC5" s="442"/>
      <c r="AD5" s="442"/>
      <c r="AE5" s="442"/>
      <c r="AF5" s="442"/>
      <c r="AG5" s="444"/>
      <c r="AH5" s="390"/>
    </row>
    <row r="6" spans="1:34" ht="15" customHeight="1" x14ac:dyDescent="0.25">
      <c r="A6" s="442"/>
      <c r="B6" s="442"/>
      <c r="C6" s="442"/>
      <c r="D6" s="442"/>
      <c r="E6" s="442"/>
      <c r="F6" s="442"/>
      <c r="G6" s="442"/>
      <c r="H6" s="442"/>
      <c r="I6" s="442"/>
      <c r="J6" s="442"/>
      <c r="K6" s="442"/>
      <c r="L6" s="442"/>
      <c r="M6" s="442"/>
      <c r="N6" s="442"/>
      <c r="O6" s="442"/>
      <c r="Q6" s="390"/>
      <c r="R6" s="442"/>
      <c r="S6" s="442"/>
      <c r="T6" s="442"/>
      <c r="U6" s="442"/>
      <c r="V6" s="442"/>
      <c r="W6" s="442"/>
      <c r="X6" s="442"/>
      <c r="Y6" s="443"/>
      <c r="Z6" s="443"/>
      <c r="AA6" s="442"/>
      <c r="AB6" s="442"/>
      <c r="AC6" s="442"/>
      <c r="AD6" s="442"/>
      <c r="AE6" s="442"/>
      <c r="AF6" s="442"/>
      <c r="AG6" s="444"/>
      <c r="AH6" s="390"/>
    </row>
    <row r="7" spans="1:34" ht="6.75" customHeight="1" x14ac:dyDescent="0.25">
      <c r="A7" s="442"/>
      <c r="B7" s="442"/>
      <c r="C7" s="442"/>
      <c r="D7" s="442"/>
      <c r="E7" s="442"/>
      <c r="F7" s="442"/>
      <c r="G7" s="442"/>
      <c r="H7" s="442"/>
      <c r="I7" s="442"/>
      <c r="J7" s="442"/>
      <c r="K7" s="442"/>
      <c r="L7" s="442"/>
      <c r="M7" s="442"/>
      <c r="N7" s="442"/>
      <c r="O7" s="442"/>
      <c r="Q7" s="390"/>
      <c r="R7" s="442"/>
      <c r="S7" s="442"/>
      <c r="T7" s="442"/>
      <c r="U7" s="442"/>
      <c r="V7" s="442"/>
      <c r="W7" s="442"/>
      <c r="X7" s="442"/>
      <c r="Y7" s="443"/>
      <c r="Z7" s="443"/>
      <c r="AA7" s="442"/>
      <c r="AB7" s="442"/>
      <c r="AC7" s="442"/>
      <c r="AD7" s="442"/>
      <c r="AE7" s="442"/>
      <c r="AF7" s="442"/>
      <c r="AG7" s="444"/>
      <c r="AH7" s="390"/>
    </row>
    <row r="8" spans="1:34" x14ac:dyDescent="0.25">
      <c r="A8" s="168">
        <v>1</v>
      </c>
      <c r="B8" s="179" t="str">
        <f>'Asistencia 10°BTInf'!B5</f>
        <v>Molino, Alejandro</v>
      </c>
      <c r="C8" s="181"/>
      <c r="D8" s="181"/>
      <c r="E8" s="181"/>
      <c r="F8" s="181"/>
      <c r="G8" s="170"/>
      <c r="H8" s="181">
        <v>4.5999999999999996</v>
      </c>
      <c r="I8" s="170"/>
      <c r="J8" s="181"/>
      <c r="K8" s="181"/>
      <c r="L8" s="181"/>
      <c r="M8" s="181"/>
      <c r="N8" s="181"/>
      <c r="O8" s="168">
        <v>1</v>
      </c>
      <c r="Q8" s="168">
        <v>1</v>
      </c>
      <c r="R8" s="169"/>
      <c r="S8" s="169"/>
      <c r="T8" s="169"/>
      <c r="U8" s="169"/>
      <c r="V8" s="169">
        <v>5</v>
      </c>
      <c r="W8" s="169"/>
      <c r="X8" s="169"/>
      <c r="Y8" s="169"/>
      <c r="Z8" s="180">
        <f>((ROUNDDOWN(AVERAGE(C8:N8,R8:Y8),1))*0.8)</f>
        <v>3.84</v>
      </c>
      <c r="AA8" s="169">
        <v>5</v>
      </c>
      <c r="AB8" s="169"/>
      <c r="AC8" s="180">
        <f>((ROUNDDOWN(AVERAGE(AA8:AB8),1))*0.1)</f>
        <v>0.5</v>
      </c>
      <c r="AD8" s="169">
        <v>5</v>
      </c>
      <c r="AE8" s="169"/>
      <c r="AF8" s="180">
        <f>((ROUNDDOWN(AVERAGE(AD8:AE8),1))*0.1)</f>
        <v>0.5</v>
      </c>
      <c r="AG8" s="180">
        <f>Z8+AC8+AF8</f>
        <v>4.84</v>
      </c>
      <c r="AH8" s="168">
        <v>1</v>
      </c>
    </row>
    <row r="9" spans="1:34" x14ac:dyDescent="0.25">
      <c r="A9" s="168">
        <v>2</v>
      </c>
      <c r="B9" s="179" t="str">
        <f>'Asistencia 10°BTInf'!B6</f>
        <v>Palacio, Cristian</v>
      </c>
      <c r="C9" s="169"/>
      <c r="D9" s="169"/>
      <c r="E9" s="169"/>
      <c r="F9" s="169"/>
      <c r="G9" s="181"/>
      <c r="H9" s="169">
        <v>5</v>
      </c>
      <c r="I9" s="169">
        <v>5</v>
      </c>
      <c r="J9" s="169"/>
      <c r="K9" s="169"/>
      <c r="L9" s="169"/>
      <c r="M9" s="169"/>
      <c r="N9" s="169"/>
      <c r="O9" s="168">
        <v>2</v>
      </c>
      <c r="Q9" s="168">
        <v>2</v>
      </c>
      <c r="R9" s="169"/>
      <c r="S9" s="169"/>
      <c r="T9" s="169"/>
      <c r="U9" s="169"/>
      <c r="V9" s="169">
        <v>5</v>
      </c>
      <c r="W9" s="169"/>
      <c r="X9" s="169"/>
      <c r="Y9" s="169"/>
      <c r="Z9" s="180">
        <f t="shared" ref="Z9:Z46" si="0">((ROUNDDOWN(AVERAGE(C9:N9,R9:Y9),1))*0.8)</f>
        <v>4</v>
      </c>
      <c r="AA9" s="169">
        <v>5</v>
      </c>
      <c r="AB9" s="169"/>
      <c r="AC9" s="180">
        <f t="shared" ref="AC9:AC45" si="1">((ROUNDDOWN(AVERAGE(AA9:AB9),1))*0.1)</f>
        <v>0.5</v>
      </c>
      <c r="AD9" s="169">
        <v>5</v>
      </c>
      <c r="AE9" s="169"/>
      <c r="AF9" s="180">
        <f t="shared" ref="AF9:AF45" si="2">((ROUNDDOWN(AVERAGE(AD9:AE9),1))*0.1)</f>
        <v>0.5</v>
      </c>
      <c r="AG9" s="180">
        <f t="shared" ref="AG9:AG45" si="3">Z9+AC9+AF9</f>
        <v>5</v>
      </c>
      <c r="AH9" s="168">
        <v>2</v>
      </c>
    </row>
    <row r="10" spans="1:34" x14ac:dyDescent="0.25">
      <c r="A10" s="168">
        <v>3</v>
      </c>
      <c r="B10" s="176">
        <f>'Asistencia 10°BTInf'!B7</f>
        <v>0</v>
      </c>
      <c r="C10" s="169"/>
      <c r="D10" s="169"/>
      <c r="E10" s="169"/>
      <c r="F10" s="169"/>
      <c r="G10" s="170"/>
      <c r="H10" s="181"/>
      <c r="I10" s="169"/>
      <c r="J10" s="169"/>
      <c r="K10" s="169"/>
      <c r="L10" s="169"/>
      <c r="M10" s="169"/>
      <c r="N10" s="169"/>
      <c r="O10" s="168">
        <v>3</v>
      </c>
      <c r="Q10" s="168">
        <v>3</v>
      </c>
      <c r="R10" s="169"/>
      <c r="S10" s="169"/>
      <c r="T10" s="169"/>
      <c r="U10" s="169"/>
      <c r="V10" s="169">
        <v>5</v>
      </c>
      <c r="W10" s="169"/>
      <c r="X10" s="169"/>
      <c r="Y10" s="169"/>
      <c r="Z10" s="180">
        <f t="shared" si="0"/>
        <v>4</v>
      </c>
      <c r="AA10" s="169">
        <v>3</v>
      </c>
      <c r="AB10" s="169"/>
      <c r="AC10" s="180">
        <f t="shared" si="1"/>
        <v>0.30000000000000004</v>
      </c>
      <c r="AD10" s="169">
        <v>3</v>
      </c>
      <c r="AE10" s="169"/>
      <c r="AF10" s="180">
        <f t="shared" si="2"/>
        <v>0.30000000000000004</v>
      </c>
      <c r="AG10" s="180">
        <f t="shared" si="3"/>
        <v>4.5999999999999996</v>
      </c>
      <c r="AH10" s="168">
        <v>3</v>
      </c>
    </row>
    <row r="11" spans="1:34" x14ac:dyDescent="0.25">
      <c r="A11" s="168">
        <v>4</v>
      </c>
      <c r="B11" s="179">
        <f>'Asistencia 10°BTInf'!B8</f>
        <v>0</v>
      </c>
      <c r="C11" s="169"/>
      <c r="D11" s="169"/>
      <c r="E11" s="169"/>
      <c r="F11" s="169"/>
      <c r="G11" s="170"/>
      <c r="H11" s="181"/>
      <c r="I11" s="169"/>
      <c r="J11" s="169"/>
      <c r="K11" s="169"/>
      <c r="L11" s="169"/>
      <c r="M11" s="169"/>
      <c r="N11" s="169"/>
      <c r="O11" s="168">
        <v>4</v>
      </c>
      <c r="Q11" s="168">
        <v>4</v>
      </c>
      <c r="R11" s="169"/>
      <c r="S11" s="169"/>
      <c r="T11" s="169"/>
      <c r="U11" s="169"/>
      <c r="V11" s="169"/>
      <c r="W11" s="169"/>
      <c r="X11" s="169"/>
      <c r="Y11" s="169"/>
      <c r="Z11" s="180" t="e">
        <f t="shared" si="0"/>
        <v>#DIV/0!</v>
      </c>
      <c r="AA11" s="169"/>
      <c r="AB11" s="169"/>
      <c r="AC11" s="180" t="e">
        <f t="shared" si="1"/>
        <v>#DIV/0!</v>
      </c>
      <c r="AD11" s="169"/>
      <c r="AE11" s="169"/>
      <c r="AF11" s="180" t="e">
        <f t="shared" si="2"/>
        <v>#DIV/0!</v>
      </c>
      <c r="AG11" s="180" t="s">
        <v>212</v>
      </c>
      <c r="AH11" s="168">
        <v>4</v>
      </c>
    </row>
    <row r="12" spans="1:34" x14ac:dyDescent="0.25">
      <c r="A12" s="168">
        <v>5</v>
      </c>
      <c r="B12" s="179">
        <f>'Asistencia 10°BTInf'!B9</f>
        <v>0</v>
      </c>
      <c r="C12" s="169"/>
      <c r="D12" s="169"/>
      <c r="E12" s="169"/>
      <c r="F12" s="169"/>
      <c r="G12" s="170"/>
      <c r="H12" s="181"/>
      <c r="I12" s="169"/>
      <c r="J12" s="169"/>
      <c r="K12" s="169"/>
      <c r="L12" s="169"/>
      <c r="M12" s="169"/>
      <c r="N12" s="169"/>
      <c r="O12" s="168">
        <v>5</v>
      </c>
      <c r="Q12" s="168">
        <v>5</v>
      </c>
      <c r="R12" s="169"/>
      <c r="S12" s="169"/>
      <c r="T12" s="169"/>
      <c r="U12" s="169"/>
      <c r="V12" s="169">
        <v>5</v>
      </c>
      <c r="W12" s="169"/>
      <c r="X12" s="169"/>
      <c r="Y12" s="169"/>
      <c r="Z12" s="180">
        <f t="shared" si="0"/>
        <v>4</v>
      </c>
      <c r="AA12" s="169">
        <v>4</v>
      </c>
      <c r="AB12" s="169"/>
      <c r="AC12" s="180">
        <f t="shared" si="1"/>
        <v>0.4</v>
      </c>
      <c r="AD12" s="169">
        <v>4.5</v>
      </c>
      <c r="AE12" s="169"/>
      <c r="AF12" s="180">
        <f t="shared" si="2"/>
        <v>0.45</v>
      </c>
      <c r="AG12" s="180">
        <f t="shared" si="3"/>
        <v>4.8500000000000005</v>
      </c>
      <c r="AH12" s="168">
        <v>5</v>
      </c>
    </row>
    <row r="13" spans="1:34" x14ac:dyDescent="0.25">
      <c r="A13" s="168">
        <v>6</v>
      </c>
      <c r="B13" s="179">
        <f>'Asistencia 10°BTInf'!B10</f>
        <v>0</v>
      </c>
      <c r="C13" s="169"/>
      <c r="D13" s="169"/>
      <c r="E13" s="169"/>
      <c r="F13" s="169"/>
      <c r="G13" s="170"/>
      <c r="H13" s="181"/>
      <c r="I13" s="169"/>
      <c r="J13" s="169"/>
      <c r="K13" s="169"/>
      <c r="L13" s="169"/>
      <c r="M13" s="169"/>
      <c r="N13" s="169"/>
      <c r="O13" s="168">
        <v>6</v>
      </c>
      <c r="Q13" s="168">
        <v>6</v>
      </c>
      <c r="R13" s="169"/>
      <c r="S13" s="169"/>
      <c r="T13" s="169"/>
      <c r="U13" s="169"/>
      <c r="V13" s="169">
        <v>5</v>
      </c>
      <c r="W13" s="169"/>
      <c r="X13" s="169"/>
      <c r="Y13" s="169"/>
      <c r="Z13" s="180">
        <f t="shared" si="0"/>
        <v>4</v>
      </c>
      <c r="AA13" s="169">
        <v>3.5</v>
      </c>
      <c r="AB13" s="169"/>
      <c r="AC13" s="180">
        <f t="shared" si="1"/>
        <v>0.35000000000000003</v>
      </c>
      <c r="AD13" s="169">
        <v>3.5</v>
      </c>
      <c r="AE13" s="169"/>
      <c r="AF13" s="180">
        <f t="shared" si="2"/>
        <v>0.35000000000000003</v>
      </c>
      <c r="AG13" s="180">
        <f t="shared" si="3"/>
        <v>4.6999999999999993</v>
      </c>
      <c r="AH13" s="168">
        <v>6</v>
      </c>
    </row>
    <row r="14" spans="1:34" x14ac:dyDescent="0.25">
      <c r="A14" s="168">
        <v>7</v>
      </c>
      <c r="B14" s="179">
        <f>'Asistencia 10°BTInf'!B11</f>
        <v>0</v>
      </c>
      <c r="C14" s="169"/>
      <c r="D14" s="169"/>
      <c r="E14" s="169"/>
      <c r="F14" s="169"/>
      <c r="G14" s="170"/>
      <c r="H14" s="181"/>
      <c r="I14" s="169"/>
      <c r="J14" s="169"/>
      <c r="K14" s="169"/>
      <c r="L14" s="169"/>
      <c r="M14" s="169"/>
      <c r="N14" s="169"/>
      <c r="O14" s="168">
        <v>7</v>
      </c>
      <c r="Q14" s="168">
        <v>7</v>
      </c>
      <c r="R14" s="169"/>
      <c r="S14" s="169"/>
      <c r="T14" s="169"/>
      <c r="U14" s="169"/>
      <c r="V14" s="169"/>
      <c r="W14" s="169"/>
      <c r="X14" s="169"/>
      <c r="Y14" s="169"/>
      <c r="Z14" s="180" t="e">
        <f t="shared" si="0"/>
        <v>#DIV/0!</v>
      </c>
      <c r="AA14" s="169"/>
      <c r="AB14" s="169"/>
      <c r="AC14" s="180" t="e">
        <f t="shared" si="1"/>
        <v>#DIV/0!</v>
      </c>
      <c r="AD14" s="169"/>
      <c r="AE14" s="169"/>
      <c r="AF14" s="180" t="e">
        <f t="shared" si="2"/>
        <v>#DIV/0!</v>
      </c>
      <c r="AG14" s="180" t="s">
        <v>212</v>
      </c>
      <c r="AH14" s="168">
        <v>7</v>
      </c>
    </row>
    <row r="15" spans="1:34" x14ac:dyDescent="0.25">
      <c r="A15" s="168">
        <v>8</v>
      </c>
      <c r="B15" s="179">
        <f>'Asistencia 10°BTInf'!B12</f>
        <v>0</v>
      </c>
      <c r="C15" s="169"/>
      <c r="D15" s="169"/>
      <c r="E15" s="169"/>
      <c r="F15" s="169"/>
      <c r="G15" s="170"/>
      <c r="H15" s="181"/>
      <c r="I15" s="169"/>
      <c r="J15" s="169"/>
      <c r="K15" s="169"/>
      <c r="L15" s="169"/>
      <c r="M15" s="169"/>
      <c r="N15" s="169"/>
      <c r="O15" s="168">
        <v>8</v>
      </c>
      <c r="Q15" s="168">
        <v>8</v>
      </c>
      <c r="R15" s="169"/>
      <c r="S15" s="169"/>
      <c r="T15" s="169"/>
      <c r="U15" s="169"/>
      <c r="V15" s="169">
        <v>5</v>
      </c>
      <c r="W15" s="169"/>
      <c r="X15" s="169"/>
      <c r="Y15" s="169"/>
      <c r="Z15" s="180">
        <f t="shared" si="0"/>
        <v>4</v>
      </c>
      <c r="AA15" s="169">
        <v>4.5</v>
      </c>
      <c r="AB15" s="169"/>
      <c r="AC15" s="180">
        <f t="shared" si="1"/>
        <v>0.45</v>
      </c>
      <c r="AD15" s="169">
        <v>4.5</v>
      </c>
      <c r="AE15" s="169"/>
      <c r="AF15" s="180">
        <f t="shared" si="2"/>
        <v>0.45</v>
      </c>
      <c r="AG15" s="180">
        <f t="shared" si="3"/>
        <v>4.9000000000000004</v>
      </c>
      <c r="AH15" s="168">
        <v>8</v>
      </c>
    </row>
    <row r="16" spans="1:34" x14ac:dyDescent="0.25">
      <c r="A16" s="168">
        <v>9</v>
      </c>
      <c r="B16" s="179">
        <f>'Asistencia 10°BTInf'!B13</f>
        <v>0</v>
      </c>
      <c r="C16" s="169"/>
      <c r="D16" s="169"/>
      <c r="E16" s="169"/>
      <c r="F16" s="169"/>
      <c r="G16" s="170"/>
      <c r="H16" s="181"/>
      <c r="I16" s="169"/>
      <c r="J16" s="169"/>
      <c r="K16" s="169"/>
      <c r="L16" s="169"/>
      <c r="M16" s="169"/>
      <c r="N16" s="169"/>
      <c r="O16" s="168">
        <v>9</v>
      </c>
      <c r="Q16" s="168">
        <v>9</v>
      </c>
      <c r="R16" s="169"/>
      <c r="S16" s="169"/>
      <c r="T16" s="169"/>
      <c r="U16" s="169"/>
      <c r="V16" s="169">
        <v>5</v>
      </c>
      <c r="W16" s="169"/>
      <c r="X16" s="169"/>
      <c r="Y16" s="169"/>
      <c r="Z16" s="180">
        <f t="shared" si="0"/>
        <v>4</v>
      </c>
      <c r="AA16" s="169">
        <v>4.5</v>
      </c>
      <c r="AB16" s="169"/>
      <c r="AC16" s="180">
        <f t="shared" si="1"/>
        <v>0.45</v>
      </c>
      <c r="AD16" s="169">
        <v>4</v>
      </c>
      <c r="AE16" s="169"/>
      <c r="AF16" s="180">
        <f t="shared" si="2"/>
        <v>0.4</v>
      </c>
      <c r="AG16" s="180">
        <f t="shared" si="3"/>
        <v>4.8500000000000005</v>
      </c>
      <c r="AH16" s="168">
        <v>9</v>
      </c>
    </row>
    <row r="17" spans="1:34" x14ac:dyDescent="0.25">
      <c r="A17" s="168">
        <v>10</v>
      </c>
      <c r="B17" s="179">
        <f>'Asistencia 10°BTInf'!B14</f>
        <v>0</v>
      </c>
      <c r="C17" s="169"/>
      <c r="D17" s="169"/>
      <c r="E17" s="169"/>
      <c r="F17" s="169"/>
      <c r="G17" s="170"/>
      <c r="H17" s="181"/>
      <c r="I17" s="169"/>
      <c r="J17" s="169"/>
      <c r="K17" s="169"/>
      <c r="L17" s="169"/>
      <c r="M17" s="169"/>
      <c r="N17" s="169"/>
      <c r="O17" s="168">
        <v>10</v>
      </c>
      <c r="Q17" s="168">
        <v>10</v>
      </c>
      <c r="R17" s="169"/>
      <c r="S17" s="169"/>
      <c r="T17" s="169"/>
      <c r="U17" s="169"/>
      <c r="V17" s="169"/>
      <c r="W17" s="169"/>
      <c r="X17" s="169"/>
      <c r="Y17" s="169"/>
      <c r="Z17" s="180" t="e">
        <f t="shared" si="0"/>
        <v>#DIV/0!</v>
      </c>
      <c r="AA17" s="169"/>
      <c r="AB17" s="169"/>
      <c r="AC17" s="180" t="e">
        <f t="shared" si="1"/>
        <v>#DIV/0!</v>
      </c>
      <c r="AD17" s="169"/>
      <c r="AE17" s="169"/>
      <c r="AF17" s="180" t="e">
        <f t="shared" si="2"/>
        <v>#DIV/0!</v>
      </c>
      <c r="AG17" s="180" t="s">
        <v>208</v>
      </c>
      <c r="AH17" s="168">
        <v>10</v>
      </c>
    </row>
    <row r="18" spans="1:34" x14ac:dyDescent="0.25">
      <c r="A18" s="168">
        <v>11</v>
      </c>
      <c r="B18" s="179">
        <f>'Asistencia 10°BTInf'!B15</f>
        <v>0</v>
      </c>
      <c r="C18" s="169"/>
      <c r="D18" s="169"/>
      <c r="E18" s="169"/>
      <c r="F18" s="169"/>
      <c r="G18" s="170"/>
      <c r="H18" s="181"/>
      <c r="I18" s="169"/>
      <c r="J18" s="169"/>
      <c r="K18" s="169"/>
      <c r="L18" s="169"/>
      <c r="M18" s="169"/>
      <c r="N18" s="169"/>
      <c r="O18" s="168">
        <v>11</v>
      </c>
      <c r="Q18" s="168">
        <v>11</v>
      </c>
      <c r="R18" s="169"/>
      <c r="S18" s="169"/>
      <c r="T18" s="169"/>
      <c r="U18" s="169"/>
      <c r="V18" s="169">
        <v>5</v>
      </c>
      <c r="W18" s="169"/>
      <c r="X18" s="169"/>
      <c r="Y18" s="169"/>
      <c r="Z18" s="180">
        <f t="shared" si="0"/>
        <v>4</v>
      </c>
      <c r="AA18" s="169">
        <v>3</v>
      </c>
      <c r="AB18" s="169"/>
      <c r="AC18" s="180">
        <f t="shared" si="1"/>
        <v>0.30000000000000004</v>
      </c>
      <c r="AD18" s="169">
        <v>2</v>
      </c>
      <c r="AE18" s="169"/>
      <c r="AF18" s="180">
        <f t="shared" si="2"/>
        <v>0.2</v>
      </c>
      <c r="AG18" s="180">
        <f t="shared" si="3"/>
        <v>4.5</v>
      </c>
      <c r="AH18" s="168">
        <v>11</v>
      </c>
    </row>
    <row r="19" spans="1:34" x14ac:dyDescent="0.25">
      <c r="A19" s="168">
        <v>12</v>
      </c>
      <c r="B19" s="179">
        <f>'Asistencia 10°BTInf'!B16</f>
        <v>0</v>
      </c>
      <c r="C19" s="169"/>
      <c r="D19" s="169"/>
      <c r="E19" s="169"/>
      <c r="F19" s="169"/>
      <c r="G19" s="170"/>
      <c r="H19" s="181"/>
      <c r="I19" s="169"/>
      <c r="J19" s="169"/>
      <c r="K19" s="169"/>
      <c r="L19" s="169"/>
      <c r="M19" s="169"/>
      <c r="N19" s="169"/>
      <c r="O19" s="168">
        <v>12</v>
      </c>
      <c r="Q19" s="168">
        <v>12</v>
      </c>
      <c r="R19" s="169"/>
      <c r="S19" s="169"/>
      <c r="T19" s="169"/>
      <c r="U19" s="169"/>
      <c r="V19" s="169"/>
      <c r="W19" s="169"/>
      <c r="X19" s="169"/>
      <c r="Y19" s="169"/>
      <c r="Z19" s="180" t="e">
        <f t="shared" si="0"/>
        <v>#DIV/0!</v>
      </c>
      <c r="AA19" s="169"/>
      <c r="AB19" s="169"/>
      <c r="AC19" s="180" t="e">
        <f t="shared" si="1"/>
        <v>#DIV/0!</v>
      </c>
      <c r="AD19" s="169"/>
      <c r="AE19" s="169"/>
      <c r="AF19" s="180" t="e">
        <f t="shared" si="2"/>
        <v>#DIV/0!</v>
      </c>
      <c r="AG19" s="180" t="s">
        <v>208</v>
      </c>
      <c r="AH19" s="168">
        <v>12</v>
      </c>
    </row>
    <row r="20" spans="1:34" x14ac:dyDescent="0.25">
      <c r="A20" s="168">
        <v>13</v>
      </c>
      <c r="B20" s="179">
        <f>'Asistencia 10°BTInf'!B17</f>
        <v>0</v>
      </c>
      <c r="C20" s="169"/>
      <c r="D20" s="169"/>
      <c r="E20" s="169"/>
      <c r="F20" s="169"/>
      <c r="G20" s="170"/>
      <c r="H20" s="181"/>
      <c r="I20" s="169"/>
      <c r="J20" s="169"/>
      <c r="K20" s="169"/>
      <c r="L20" s="169"/>
      <c r="M20" s="169"/>
      <c r="N20" s="169"/>
      <c r="O20" s="168">
        <v>13</v>
      </c>
      <c r="Q20" s="168">
        <v>13</v>
      </c>
      <c r="R20" s="169"/>
      <c r="S20" s="169"/>
      <c r="T20" s="169"/>
      <c r="U20" s="169"/>
      <c r="V20" s="4"/>
      <c r="W20" s="169"/>
      <c r="X20" s="169"/>
      <c r="Y20" s="169"/>
      <c r="Z20" s="180" t="e">
        <f t="shared" si="0"/>
        <v>#DIV/0!</v>
      </c>
      <c r="AA20" s="169"/>
      <c r="AB20" s="169"/>
      <c r="AC20" s="180" t="e">
        <f t="shared" si="1"/>
        <v>#DIV/0!</v>
      </c>
      <c r="AD20" s="169"/>
      <c r="AE20" s="169"/>
      <c r="AF20" s="180" t="e">
        <f t="shared" si="2"/>
        <v>#DIV/0!</v>
      </c>
      <c r="AG20" s="180" t="s">
        <v>208</v>
      </c>
      <c r="AH20" s="168">
        <v>13</v>
      </c>
    </row>
    <row r="21" spans="1:34" x14ac:dyDescent="0.25">
      <c r="A21" s="168">
        <v>14</v>
      </c>
      <c r="B21" s="179">
        <f>'Asistencia 10°BTInf'!B18</f>
        <v>0</v>
      </c>
      <c r="C21" s="169"/>
      <c r="D21" s="169"/>
      <c r="E21" s="169"/>
      <c r="F21" s="169"/>
      <c r="G21" s="170"/>
      <c r="H21" s="181"/>
      <c r="I21" s="169"/>
      <c r="J21" s="169"/>
      <c r="K21" s="169"/>
      <c r="L21" s="169"/>
      <c r="M21" s="169"/>
      <c r="N21" s="169"/>
      <c r="O21" s="168">
        <v>14</v>
      </c>
      <c r="Q21" s="168">
        <v>14</v>
      </c>
      <c r="R21" s="169"/>
      <c r="S21" s="169"/>
      <c r="T21" s="169"/>
      <c r="U21" s="169"/>
      <c r="V21" s="169">
        <v>5</v>
      </c>
      <c r="W21" s="169"/>
      <c r="X21" s="169"/>
      <c r="Y21" s="169"/>
      <c r="Z21" s="180">
        <f t="shared" si="0"/>
        <v>4</v>
      </c>
      <c r="AA21" s="169">
        <v>2</v>
      </c>
      <c r="AB21" s="169"/>
      <c r="AC21" s="180">
        <f t="shared" si="1"/>
        <v>0.2</v>
      </c>
      <c r="AD21" s="169">
        <v>2</v>
      </c>
      <c r="AE21" s="169"/>
      <c r="AF21" s="180">
        <f t="shared" si="2"/>
        <v>0.2</v>
      </c>
      <c r="AG21" s="180">
        <f t="shared" si="3"/>
        <v>4.4000000000000004</v>
      </c>
      <c r="AH21" s="168">
        <v>14</v>
      </c>
    </row>
    <row r="22" spans="1:34" x14ac:dyDescent="0.25">
      <c r="A22" s="168">
        <v>15</v>
      </c>
      <c r="B22" s="179">
        <f>'Asistencia 10°BTInf'!B19</f>
        <v>0</v>
      </c>
      <c r="C22" s="169"/>
      <c r="D22" s="169"/>
      <c r="E22" s="169"/>
      <c r="F22" s="169"/>
      <c r="G22" s="170"/>
      <c r="H22" s="181"/>
      <c r="I22" s="169"/>
      <c r="J22" s="169"/>
      <c r="K22" s="169"/>
      <c r="L22" s="169"/>
      <c r="M22" s="169"/>
      <c r="N22" s="169"/>
      <c r="O22" s="168">
        <v>15</v>
      </c>
      <c r="Q22" s="168">
        <v>15</v>
      </c>
      <c r="R22" s="169"/>
      <c r="S22" s="169"/>
      <c r="T22" s="169"/>
      <c r="U22" s="169"/>
      <c r="V22" s="169">
        <v>5</v>
      </c>
      <c r="W22" s="169"/>
      <c r="X22" s="169"/>
      <c r="Y22" s="169"/>
      <c r="Z22" s="180">
        <f t="shared" si="0"/>
        <v>4</v>
      </c>
      <c r="AA22" s="169">
        <v>3</v>
      </c>
      <c r="AB22" s="169"/>
      <c r="AC22" s="180">
        <f t="shared" si="1"/>
        <v>0.30000000000000004</v>
      </c>
      <c r="AD22" s="169">
        <v>3</v>
      </c>
      <c r="AE22" s="169"/>
      <c r="AF22" s="180">
        <f t="shared" si="2"/>
        <v>0.30000000000000004</v>
      </c>
      <c r="AG22" s="180">
        <f t="shared" si="3"/>
        <v>4.5999999999999996</v>
      </c>
      <c r="AH22" s="168">
        <v>15</v>
      </c>
    </row>
    <row r="23" spans="1:34" x14ac:dyDescent="0.25">
      <c r="A23" s="168">
        <v>16</v>
      </c>
      <c r="B23" s="179">
        <f>'Asistencia 10°BTInf'!B20</f>
        <v>0</v>
      </c>
      <c r="C23" s="169"/>
      <c r="D23" s="169"/>
      <c r="E23" s="169"/>
      <c r="F23" s="169"/>
      <c r="G23" s="170"/>
      <c r="H23" s="181"/>
      <c r="I23" s="169"/>
      <c r="J23" s="169"/>
      <c r="K23" s="169"/>
      <c r="L23" s="169"/>
      <c r="M23" s="169"/>
      <c r="N23" s="169"/>
      <c r="O23" s="168">
        <v>16</v>
      </c>
      <c r="Q23" s="168">
        <v>16</v>
      </c>
      <c r="R23" s="169"/>
      <c r="S23" s="169"/>
      <c r="T23" s="169"/>
      <c r="U23" s="169"/>
      <c r="V23" s="169">
        <v>5</v>
      </c>
      <c r="W23" s="169"/>
      <c r="X23" s="169"/>
      <c r="Y23" s="169"/>
      <c r="Z23" s="180">
        <f t="shared" si="0"/>
        <v>4</v>
      </c>
      <c r="AA23" s="169">
        <v>3</v>
      </c>
      <c r="AB23" s="169"/>
      <c r="AC23" s="180">
        <f t="shared" si="1"/>
        <v>0.30000000000000004</v>
      </c>
      <c r="AD23" s="169">
        <v>3</v>
      </c>
      <c r="AE23" s="169"/>
      <c r="AF23" s="180">
        <f t="shared" si="2"/>
        <v>0.30000000000000004</v>
      </c>
      <c r="AG23" s="180">
        <f t="shared" si="3"/>
        <v>4.5999999999999996</v>
      </c>
      <c r="AH23" s="168">
        <v>16</v>
      </c>
    </row>
    <row r="24" spans="1:34" x14ac:dyDescent="0.25">
      <c r="A24" s="168">
        <v>17</v>
      </c>
      <c r="B24" s="179">
        <f>'Asistencia 10°BTInf'!B21</f>
        <v>0</v>
      </c>
      <c r="C24" s="169"/>
      <c r="D24" s="169"/>
      <c r="E24" s="169"/>
      <c r="F24" s="169"/>
      <c r="G24" s="170"/>
      <c r="H24" s="181"/>
      <c r="I24" s="169"/>
      <c r="J24" s="169"/>
      <c r="K24" s="169"/>
      <c r="L24" s="169"/>
      <c r="M24" s="169"/>
      <c r="N24" s="169"/>
      <c r="O24" s="168">
        <v>17</v>
      </c>
      <c r="Q24" s="168">
        <v>17</v>
      </c>
      <c r="R24" s="169"/>
      <c r="S24" s="169"/>
      <c r="T24" s="169"/>
      <c r="U24" s="169"/>
      <c r="V24" s="169">
        <v>5</v>
      </c>
      <c r="W24" s="169"/>
      <c r="X24" s="169"/>
      <c r="Y24" s="169"/>
      <c r="Z24" s="180">
        <f t="shared" si="0"/>
        <v>4</v>
      </c>
      <c r="AA24" s="169">
        <v>3</v>
      </c>
      <c r="AB24" s="169"/>
      <c r="AC24" s="180">
        <f t="shared" si="1"/>
        <v>0.30000000000000004</v>
      </c>
      <c r="AD24" s="169">
        <v>3</v>
      </c>
      <c r="AE24" s="169"/>
      <c r="AF24" s="180">
        <f t="shared" si="2"/>
        <v>0.30000000000000004</v>
      </c>
      <c r="AG24" s="180">
        <f t="shared" si="3"/>
        <v>4.5999999999999996</v>
      </c>
      <c r="AH24" s="168">
        <v>17</v>
      </c>
    </row>
    <row r="25" spans="1:34" x14ac:dyDescent="0.25">
      <c r="A25" s="168">
        <v>18</v>
      </c>
      <c r="B25" s="179">
        <f>'Asistencia 10°BTInf'!B22</f>
        <v>0</v>
      </c>
      <c r="C25" s="169"/>
      <c r="D25" s="169"/>
      <c r="E25" s="169"/>
      <c r="F25" s="169"/>
      <c r="G25" s="170"/>
      <c r="H25" s="181"/>
      <c r="I25" s="169"/>
      <c r="J25" s="169"/>
      <c r="K25" s="169"/>
      <c r="L25" s="169"/>
      <c r="M25" s="169"/>
      <c r="N25" s="169"/>
      <c r="O25" s="168">
        <v>18</v>
      </c>
      <c r="Q25" s="168">
        <v>18</v>
      </c>
      <c r="R25" s="169"/>
      <c r="S25" s="169"/>
      <c r="T25" s="169"/>
      <c r="U25" s="169"/>
      <c r="V25" s="169">
        <v>5</v>
      </c>
      <c r="W25" s="169"/>
      <c r="X25" s="169"/>
      <c r="Y25" s="169"/>
      <c r="Z25" s="180">
        <f t="shared" si="0"/>
        <v>4</v>
      </c>
      <c r="AA25" s="169">
        <v>4</v>
      </c>
      <c r="AB25" s="169"/>
      <c r="AC25" s="180">
        <f t="shared" si="1"/>
        <v>0.4</v>
      </c>
      <c r="AD25" s="169">
        <v>3</v>
      </c>
      <c r="AE25" s="169"/>
      <c r="AF25" s="180">
        <f t="shared" si="2"/>
        <v>0.30000000000000004</v>
      </c>
      <c r="AG25" s="180">
        <f t="shared" si="3"/>
        <v>4.7</v>
      </c>
      <c r="AH25" s="168">
        <v>18</v>
      </c>
    </row>
    <row r="26" spans="1:34" x14ac:dyDescent="0.25">
      <c r="A26" s="168">
        <v>19</v>
      </c>
      <c r="B26" s="179">
        <f>'Asistencia 10°BTInf'!B23</f>
        <v>0</v>
      </c>
      <c r="C26" s="169"/>
      <c r="D26" s="169"/>
      <c r="E26" s="169"/>
      <c r="F26" s="169"/>
      <c r="G26" s="170"/>
      <c r="H26" s="181"/>
      <c r="I26" s="169"/>
      <c r="J26" s="169"/>
      <c r="K26" s="169"/>
      <c r="L26" s="169"/>
      <c r="M26" s="169"/>
      <c r="N26" s="169"/>
      <c r="O26" s="168">
        <v>19</v>
      </c>
      <c r="Q26" s="168">
        <v>19</v>
      </c>
      <c r="R26" s="169"/>
      <c r="S26" s="169"/>
      <c r="T26" s="169"/>
      <c r="U26" s="169"/>
      <c r="V26" s="169"/>
      <c r="W26" s="169"/>
      <c r="X26" s="169"/>
      <c r="Y26" s="169"/>
      <c r="Z26" s="180" t="e">
        <f t="shared" si="0"/>
        <v>#DIV/0!</v>
      </c>
      <c r="AA26" s="169"/>
      <c r="AB26" s="169"/>
      <c r="AC26" s="180" t="e">
        <f t="shared" si="1"/>
        <v>#DIV/0!</v>
      </c>
      <c r="AD26" s="169"/>
      <c r="AE26" s="169"/>
      <c r="AF26" s="180" t="e">
        <f t="shared" si="2"/>
        <v>#DIV/0!</v>
      </c>
      <c r="AG26" s="180" t="s">
        <v>212</v>
      </c>
      <c r="AH26" s="168">
        <v>19</v>
      </c>
    </row>
    <row r="27" spans="1:34" x14ac:dyDescent="0.25">
      <c r="A27" s="168">
        <v>20</v>
      </c>
      <c r="B27" s="179">
        <f>'Asistencia 10°BTInf'!B24</f>
        <v>0</v>
      </c>
      <c r="C27" s="169"/>
      <c r="D27" s="169"/>
      <c r="E27" s="169"/>
      <c r="F27" s="169"/>
      <c r="G27" s="170"/>
      <c r="H27" s="181"/>
      <c r="I27" s="169"/>
      <c r="J27" s="169"/>
      <c r="K27" s="169"/>
      <c r="L27" s="169"/>
      <c r="M27" s="169"/>
      <c r="N27" s="169"/>
      <c r="O27" s="168">
        <v>20</v>
      </c>
      <c r="Q27" s="168">
        <v>20</v>
      </c>
      <c r="R27" s="169"/>
      <c r="S27" s="169"/>
      <c r="T27" s="169"/>
      <c r="U27" s="169"/>
      <c r="V27" s="169"/>
      <c r="W27" s="169"/>
      <c r="X27" s="169"/>
      <c r="Y27" s="169"/>
      <c r="Z27" s="180" t="e">
        <f t="shared" si="0"/>
        <v>#DIV/0!</v>
      </c>
      <c r="AA27" s="169"/>
      <c r="AB27" s="169"/>
      <c r="AC27" s="180" t="e">
        <f t="shared" si="1"/>
        <v>#DIV/0!</v>
      </c>
      <c r="AD27" s="169"/>
      <c r="AE27" s="169"/>
      <c r="AF27" s="180" t="e">
        <f t="shared" si="2"/>
        <v>#DIV/0!</v>
      </c>
      <c r="AG27" s="180" t="s">
        <v>212</v>
      </c>
      <c r="AH27" s="168">
        <v>20</v>
      </c>
    </row>
    <row r="28" spans="1:34" x14ac:dyDescent="0.25">
      <c r="A28" s="168">
        <v>21</v>
      </c>
      <c r="B28" s="179">
        <f>'Asistencia 10°BTInf'!B25</f>
        <v>0</v>
      </c>
      <c r="C28" s="169"/>
      <c r="D28" s="169"/>
      <c r="E28" s="169"/>
      <c r="F28" s="169"/>
      <c r="G28" s="170"/>
      <c r="H28" s="181"/>
      <c r="I28" s="169"/>
      <c r="J28" s="169"/>
      <c r="K28" s="169"/>
      <c r="L28" s="169"/>
      <c r="M28" s="169"/>
      <c r="N28" s="169"/>
      <c r="O28" s="168">
        <v>21</v>
      </c>
      <c r="Q28" s="168">
        <v>21</v>
      </c>
      <c r="R28" s="169"/>
      <c r="S28" s="169"/>
      <c r="T28" s="169"/>
      <c r="U28" s="169"/>
      <c r="V28" s="169"/>
      <c r="W28" s="169"/>
      <c r="X28" s="169"/>
      <c r="Y28" s="169"/>
      <c r="Z28" s="180" t="e">
        <f t="shared" si="0"/>
        <v>#DIV/0!</v>
      </c>
      <c r="AA28" s="169"/>
      <c r="AB28" s="169"/>
      <c r="AC28" s="180" t="e">
        <f t="shared" si="1"/>
        <v>#DIV/0!</v>
      </c>
      <c r="AD28" s="169"/>
      <c r="AE28" s="169"/>
      <c r="AF28" s="180" t="e">
        <f t="shared" si="2"/>
        <v>#DIV/0!</v>
      </c>
      <c r="AG28" s="180" t="s">
        <v>212</v>
      </c>
      <c r="AH28" s="168">
        <v>21</v>
      </c>
    </row>
    <row r="29" spans="1:34" x14ac:dyDescent="0.25">
      <c r="A29" s="168">
        <v>22</v>
      </c>
      <c r="B29" s="179">
        <f>'Asistencia 10°BTInf'!B26</f>
        <v>0</v>
      </c>
      <c r="C29" s="169"/>
      <c r="D29" s="169"/>
      <c r="E29" s="169"/>
      <c r="F29" s="169"/>
      <c r="G29" s="170"/>
      <c r="H29" s="181"/>
      <c r="I29" s="169"/>
      <c r="J29" s="169"/>
      <c r="K29" s="169"/>
      <c r="L29" s="169"/>
      <c r="M29" s="169"/>
      <c r="N29" s="169"/>
      <c r="O29" s="168">
        <v>22</v>
      </c>
      <c r="Q29" s="168">
        <v>22</v>
      </c>
      <c r="R29" s="169"/>
      <c r="S29" s="169"/>
      <c r="T29" s="169"/>
      <c r="U29" s="169"/>
      <c r="V29" s="169">
        <v>5</v>
      </c>
      <c r="W29" s="169"/>
      <c r="X29" s="169"/>
      <c r="Y29" s="169"/>
      <c r="Z29" s="180">
        <f t="shared" si="0"/>
        <v>4</v>
      </c>
      <c r="AA29" s="169">
        <v>4</v>
      </c>
      <c r="AB29" s="169"/>
      <c r="AC29" s="180">
        <f t="shared" si="1"/>
        <v>0.4</v>
      </c>
      <c r="AD29" s="169">
        <v>3</v>
      </c>
      <c r="AE29" s="169"/>
      <c r="AF29" s="180">
        <f t="shared" si="2"/>
        <v>0.30000000000000004</v>
      </c>
      <c r="AG29" s="180">
        <f t="shared" si="3"/>
        <v>4.7</v>
      </c>
      <c r="AH29" s="168">
        <v>22</v>
      </c>
    </row>
    <row r="30" spans="1:34" x14ac:dyDescent="0.25">
      <c r="A30" s="168">
        <v>23</v>
      </c>
      <c r="B30" s="179">
        <f>'Asistencia 10°BTInf'!B27</f>
        <v>0</v>
      </c>
      <c r="C30" s="169"/>
      <c r="D30" s="169"/>
      <c r="E30" s="169"/>
      <c r="F30" s="169"/>
      <c r="G30" s="170"/>
      <c r="H30" s="181"/>
      <c r="I30" s="169"/>
      <c r="J30" s="169"/>
      <c r="K30" s="169"/>
      <c r="L30" s="169"/>
      <c r="M30" s="169"/>
      <c r="N30" s="169"/>
      <c r="O30" s="168">
        <v>23</v>
      </c>
      <c r="Q30" s="168">
        <v>23</v>
      </c>
      <c r="R30" s="169"/>
      <c r="S30" s="169"/>
      <c r="T30" s="169"/>
      <c r="U30" s="169"/>
      <c r="V30" s="169">
        <v>5</v>
      </c>
      <c r="W30" s="169"/>
      <c r="X30" s="169"/>
      <c r="Y30" s="169"/>
      <c r="Z30" s="180">
        <f t="shared" si="0"/>
        <v>4</v>
      </c>
      <c r="AA30" s="169">
        <v>4.5999999999999996</v>
      </c>
      <c r="AB30" s="169"/>
      <c r="AC30" s="180">
        <f t="shared" si="1"/>
        <v>0.45999999999999996</v>
      </c>
      <c r="AD30" s="169">
        <v>4.5999999999999996</v>
      </c>
      <c r="AE30" s="169"/>
      <c r="AF30" s="180">
        <f t="shared" si="2"/>
        <v>0.45999999999999996</v>
      </c>
      <c r="AG30" s="180">
        <f t="shared" si="3"/>
        <v>4.92</v>
      </c>
      <c r="AH30" s="168">
        <v>23</v>
      </c>
    </row>
    <row r="31" spans="1:34" x14ac:dyDescent="0.25">
      <c r="A31" s="168">
        <v>24</v>
      </c>
      <c r="B31" s="179">
        <f>'Asistencia 10°BTInf'!B28</f>
        <v>0</v>
      </c>
      <c r="C31" s="169"/>
      <c r="D31" s="169"/>
      <c r="E31" s="169"/>
      <c r="F31" s="169"/>
      <c r="G31" s="170"/>
      <c r="H31" s="181"/>
      <c r="I31" s="169"/>
      <c r="J31" s="169"/>
      <c r="K31" s="169"/>
      <c r="L31" s="169"/>
      <c r="M31" s="169"/>
      <c r="N31" s="169"/>
      <c r="O31" s="168">
        <v>24</v>
      </c>
      <c r="Q31" s="168">
        <v>24</v>
      </c>
      <c r="R31" s="169"/>
      <c r="S31" s="169"/>
      <c r="T31" s="169"/>
      <c r="U31" s="169"/>
      <c r="V31" s="169">
        <v>5</v>
      </c>
      <c r="W31" s="169"/>
      <c r="X31" s="169"/>
      <c r="Y31" s="169"/>
      <c r="Z31" s="180">
        <f t="shared" si="0"/>
        <v>4</v>
      </c>
      <c r="AA31" s="169">
        <v>4.9000000000000004</v>
      </c>
      <c r="AB31" s="169"/>
      <c r="AC31" s="180">
        <f t="shared" si="1"/>
        <v>0.49000000000000005</v>
      </c>
      <c r="AD31" s="169">
        <v>4.9000000000000004</v>
      </c>
      <c r="AE31" s="169"/>
      <c r="AF31" s="180">
        <f t="shared" si="2"/>
        <v>0.49000000000000005</v>
      </c>
      <c r="AG31" s="180">
        <f t="shared" si="3"/>
        <v>4.9800000000000004</v>
      </c>
      <c r="AH31" s="168">
        <v>24</v>
      </c>
    </row>
    <row r="32" spans="1:34" x14ac:dyDescent="0.25">
      <c r="A32" s="168">
        <v>25</v>
      </c>
      <c r="B32" s="179">
        <f>'Asistencia 10°BTInf'!B29</f>
        <v>0</v>
      </c>
      <c r="C32" s="169"/>
      <c r="D32" s="169"/>
      <c r="E32" s="169"/>
      <c r="F32" s="169"/>
      <c r="G32" s="170"/>
      <c r="H32" s="181"/>
      <c r="I32" s="169"/>
      <c r="J32" s="169"/>
      <c r="K32" s="169"/>
      <c r="L32" s="169"/>
      <c r="M32" s="169"/>
      <c r="N32" s="169"/>
      <c r="O32" s="168">
        <v>25</v>
      </c>
      <c r="Q32" s="168">
        <v>25</v>
      </c>
      <c r="R32" s="169"/>
      <c r="S32" s="169"/>
      <c r="T32" s="169"/>
      <c r="U32" s="169"/>
      <c r="V32" s="169">
        <v>5</v>
      </c>
      <c r="W32" s="169"/>
      <c r="X32" s="169"/>
      <c r="Y32" s="169"/>
      <c r="Z32" s="180">
        <f t="shared" si="0"/>
        <v>4</v>
      </c>
      <c r="AA32" s="169">
        <v>2.6</v>
      </c>
      <c r="AB32" s="169"/>
      <c r="AC32" s="180">
        <f t="shared" si="1"/>
        <v>0.26</v>
      </c>
      <c r="AD32" s="169">
        <v>2.6</v>
      </c>
      <c r="AE32" s="169"/>
      <c r="AF32" s="180">
        <f t="shared" si="2"/>
        <v>0.26</v>
      </c>
      <c r="AG32" s="180">
        <f t="shared" si="3"/>
        <v>4.5199999999999996</v>
      </c>
      <c r="AH32" s="168">
        <v>25</v>
      </c>
    </row>
    <row r="33" spans="1:34" x14ac:dyDescent="0.25">
      <c r="A33" s="168">
        <v>26</v>
      </c>
      <c r="B33" s="179">
        <f>'Asistencia 10°BTInf'!B30</f>
        <v>0</v>
      </c>
      <c r="C33" s="169"/>
      <c r="D33" s="169"/>
      <c r="E33" s="169"/>
      <c r="F33" s="169"/>
      <c r="G33" s="170"/>
      <c r="H33" s="181"/>
      <c r="I33" s="169"/>
      <c r="J33" s="169"/>
      <c r="K33" s="169"/>
      <c r="L33" s="169"/>
      <c r="M33" s="169"/>
      <c r="N33" s="169"/>
      <c r="O33" s="168">
        <v>26</v>
      </c>
      <c r="Q33" s="168">
        <v>26</v>
      </c>
      <c r="R33" s="169"/>
      <c r="S33" s="169"/>
      <c r="T33" s="169"/>
      <c r="U33" s="169"/>
      <c r="V33" s="169">
        <v>5</v>
      </c>
      <c r="W33" s="169"/>
      <c r="X33" s="169"/>
      <c r="Y33" s="169"/>
      <c r="Z33" s="180">
        <f t="shared" si="0"/>
        <v>4</v>
      </c>
      <c r="AA33" s="169">
        <v>3.5</v>
      </c>
      <c r="AB33" s="169"/>
      <c r="AC33" s="180">
        <f t="shared" si="1"/>
        <v>0.35000000000000003</v>
      </c>
      <c r="AD33" s="169">
        <v>4</v>
      </c>
      <c r="AE33" s="169"/>
      <c r="AF33" s="180">
        <f t="shared" si="2"/>
        <v>0.4</v>
      </c>
      <c r="AG33" s="180">
        <f t="shared" si="3"/>
        <v>4.75</v>
      </c>
      <c r="AH33" s="168">
        <v>26</v>
      </c>
    </row>
    <row r="34" spans="1:34" x14ac:dyDescent="0.25">
      <c r="A34" s="168">
        <v>27</v>
      </c>
      <c r="B34" s="179">
        <f>'Asistencia 10°BTInf'!B31</f>
        <v>0</v>
      </c>
      <c r="C34" s="169"/>
      <c r="D34" s="169"/>
      <c r="E34" s="169"/>
      <c r="F34" s="169"/>
      <c r="G34" s="170"/>
      <c r="H34" s="181"/>
      <c r="I34" s="169"/>
      <c r="J34" s="169"/>
      <c r="K34" s="169"/>
      <c r="L34" s="169"/>
      <c r="M34" s="169"/>
      <c r="N34" s="169"/>
      <c r="O34" s="168">
        <v>27</v>
      </c>
      <c r="Q34" s="168">
        <v>27</v>
      </c>
      <c r="R34" s="169"/>
      <c r="S34" s="169"/>
      <c r="T34" s="169"/>
      <c r="U34" s="169"/>
      <c r="V34" s="169">
        <v>4.5</v>
      </c>
      <c r="W34" s="169"/>
      <c r="X34" s="169"/>
      <c r="Y34" s="169"/>
      <c r="Z34" s="180">
        <f t="shared" si="0"/>
        <v>3.6</v>
      </c>
      <c r="AA34" s="169">
        <v>4.5</v>
      </c>
      <c r="AB34" s="169"/>
      <c r="AC34" s="180">
        <f t="shared" si="1"/>
        <v>0.45</v>
      </c>
      <c r="AD34" s="169">
        <v>2</v>
      </c>
      <c r="AE34" s="169"/>
      <c r="AF34" s="180">
        <f t="shared" si="2"/>
        <v>0.2</v>
      </c>
      <c r="AG34" s="180">
        <f t="shared" si="3"/>
        <v>4.25</v>
      </c>
      <c r="AH34" s="168">
        <v>27</v>
      </c>
    </row>
    <row r="35" spans="1:34" x14ac:dyDescent="0.25">
      <c r="A35" s="168">
        <v>28</v>
      </c>
      <c r="B35" s="179">
        <f>'Asistencia 10°BTInf'!B32</f>
        <v>0</v>
      </c>
      <c r="C35" s="169"/>
      <c r="D35" s="169"/>
      <c r="E35" s="169"/>
      <c r="F35" s="169"/>
      <c r="G35" s="170"/>
      <c r="H35" s="181"/>
      <c r="I35" s="169"/>
      <c r="J35" s="169"/>
      <c r="K35" s="169"/>
      <c r="L35" s="169"/>
      <c r="M35" s="169"/>
      <c r="N35" s="169"/>
      <c r="O35" s="168">
        <v>28</v>
      </c>
      <c r="Q35" s="168">
        <v>28</v>
      </c>
      <c r="R35" s="169"/>
      <c r="S35" s="169"/>
      <c r="T35" s="169"/>
      <c r="U35" s="169"/>
      <c r="V35" s="169">
        <v>5</v>
      </c>
      <c r="W35" s="169"/>
      <c r="X35" s="169"/>
      <c r="Y35" s="169"/>
      <c r="Z35" s="180">
        <f t="shared" si="0"/>
        <v>4</v>
      </c>
      <c r="AA35" s="169">
        <v>4.8</v>
      </c>
      <c r="AB35" s="169"/>
      <c r="AC35" s="180">
        <f t="shared" si="1"/>
        <v>0.48</v>
      </c>
      <c r="AD35" s="169">
        <v>4.8</v>
      </c>
      <c r="AE35" s="169"/>
      <c r="AF35" s="180">
        <f t="shared" si="2"/>
        <v>0.48</v>
      </c>
      <c r="AG35" s="180">
        <f t="shared" si="3"/>
        <v>4.9600000000000009</v>
      </c>
      <c r="AH35" s="168">
        <v>28</v>
      </c>
    </row>
    <row r="36" spans="1:34" x14ac:dyDescent="0.25">
      <c r="A36" s="168">
        <v>29</v>
      </c>
      <c r="B36" s="179">
        <f>'Asistencia 10°BTInf'!B33</f>
        <v>0</v>
      </c>
      <c r="C36" s="169"/>
      <c r="D36" s="169"/>
      <c r="E36" s="169"/>
      <c r="F36" s="169"/>
      <c r="G36" s="170"/>
      <c r="H36" s="181"/>
      <c r="I36" s="169"/>
      <c r="J36" s="169"/>
      <c r="K36" s="169"/>
      <c r="L36" s="169"/>
      <c r="M36" s="169"/>
      <c r="N36" s="169"/>
      <c r="O36" s="168">
        <v>29</v>
      </c>
      <c r="Q36" s="168">
        <v>29</v>
      </c>
      <c r="R36" s="169"/>
      <c r="S36" s="169"/>
      <c r="T36" s="169"/>
      <c r="U36" s="169"/>
      <c r="V36" s="169">
        <v>5</v>
      </c>
      <c r="W36" s="169"/>
      <c r="X36" s="169"/>
      <c r="Y36" s="169"/>
      <c r="Z36" s="180">
        <f t="shared" si="0"/>
        <v>4</v>
      </c>
      <c r="AA36" s="169">
        <v>4</v>
      </c>
      <c r="AB36" s="169"/>
      <c r="AC36" s="180">
        <f t="shared" si="1"/>
        <v>0.4</v>
      </c>
      <c r="AD36" s="169">
        <v>3</v>
      </c>
      <c r="AE36" s="169"/>
      <c r="AF36" s="180">
        <f t="shared" si="2"/>
        <v>0.30000000000000004</v>
      </c>
      <c r="AG36" s="180">
        <f t="shared" si="3"/>
        <v>4.7</v>
      </c>
      <c r="AH36" s="168">
        <v>29</v>
      </c>
    </row>
    <row r="37" spans="1:34" x14ac:dyDescent="0.25">
      <c r="A37" s="168">
        <v>30</v>
      </c>
      <c r="B37" s="179">
        <f>'Asistencia 10°BTInf'!B34</f>
        <v>0</v>
      </c>
      <c r="C37" s="169"/>
      <c r="D37" s="169"/>
      <c r="E37" s="169"/>
      <c r="F37" s="169"/>
      <c r="G37" s="170"/>
      <c r="H37" s="181"/>
      <c r="I37" s="169"/>
      <c r="J37" s="169"/>
      <c r="K37" s="169"/>
      <c r="L37" s="169"/>
      <c r="M37" s="169"/>
      <c r="N37" s="169"/>
      <c r="O37" s="168">
        <v>30</v>
      </c>
      <c r="Q37" s="168">
        <v>30</v>
      </c>
      <c r="R37" s="169"/>
      <c r="S37" s="169"/>
      <c r="T37" s="169"/>
      <c r="U37" s="169"/>
      <c r="V37" s="169">
        <v>5</v>
      </c>
      <c r="W37" s="169"/>
      <c r="X37" s="169"/>
      <c r="Y37" s="169"/>
      <c r="Z37" s="180">
        <f t="shared" si="0"/>
        <v>4</v>
      </c>
      <c r="AA37" s="169">
        <v>4</v>
      </c>
      <c r="AB37" s="169"/>
      <c r="AC37" s="180">
        <f t="shared" si="1"/>
        <v>0.4</v>
      </c>
      <c r="AD37" s="169">
        <v>4</v>
      </c>
      <c r="AE37" s="169"/>
      <c r="AF37" s="180">
        <f t="shared" si="2"/>
        <v>0.4</v>
      </c>
      <c r="AG37" s="180">
        <f t="shared" si="3"/>
        <v>4.8000000000000007</v>
      </c>
      <c r="AH37" s="168">
        <v>30</v>
      </c>
    </row>
    <row r="38" spans="1:34" x14ac:dyDescent="0.25">
      <c r="A38" s="168">
        <v>31</v>
      </c>
      <c r="B38" s="179">
        <f>'Asistencia 10°BTInf'!B35</f>
        <v>0</v>
      </c>
      <c r="C38" s="169"/>
      <c r="D38" s="169"/>
      <c r="E38" s="169"/>
      <c r="F38" s="169"/>
      <c r="G38" s="170"/>
      <c r="H38" s="181"/>
      <c r="I38" s="169"/>
      <c r="J38" s="169"/>
      <c r="K38" s="169"/>
      <c r="L38" s="169"/>
      <c r="M38" s="169"/>
      <c r="N38" s="169"/>
      <c r="O38" s="168">
        <v>31</v>
      </c>
      <c r="Q38" s="168">
        <v>31</v>
      </c>
      <c r="R38" s="169"/>
      <c r="S38" s="169"/>
      <c r="T38" s="169"/>
      <c r="U38" s="169"/>
      <c r="V38" s="169"/>
      <c r="W38" s="169"/>
      <c r="X38" s="169"/>
      <c r="Y38" s="169"/>
      <c r="Z38" s="180" t="e">
        <f t="shared" si="0"/>
        <v>#DIV/0!</v>
      </c>
      <c r="AA38" s="169"/>
      <c r="AB38" s="169"/>
      <c r="AC38" s="180" t="e">
        <f t="shared" si="1"/>
        <v>#DIV/0!</v>
      </c>
      <c r="AD38" s="169"/>
      <c r="AE38" s="169"/>
      <c r="AF38" s="180" t="e">
        <f t="shared" si="2"/>
        <v>#DIV/0!</v>
      </c>
      <c r="AG38" s="180" t="s">
        <v>212</v>
      </c>
      <c r="AH38" s="168">
        <v>31</v>
      </c>
    </row>
    <row r="39" spans="1:34" x14ac:dyDescent="0.25">
      <c r="A39" s="168">
        <v>32</v>
      </c>
      <c r="B39" s="179">
        <f>'Asistencia 10°BTInf'!B36</f>
        <v>0</v>
      </c>
      <c r="C39" s="169"/>
      <c r="D39" s="169"/>
      <c r="E39" s="169"/>
      <c r="F39" s="169"/>
      <c r="G39" s="170"/>
      <c r="H39" s="181"/>
      <c r="I39" s="169"/>
      <c r="J39" s="169"/>
      <c r="K39" s="169"/>
      <c r="L39" s="169"/>
      <c r="M39" s="169"/>
      <c r="N39" s="169"/>
      <c r="O39" s="168">
        <v>32</v>
      </c>
      <c r="Q39" s="168">
        <v>32</v>
      </c>
      <c r="R39" s="169"/>
      <c r="S39" s="169"/>
      <c r="T39" s="169"/>
      <c r="U39" s="169"/>
      <c r="V39" s="169">
        <v>5</v>
      </c>
      <c r="W39" s="169"/>
      <c r="X39" s="169"/>
      <c r="Y39" s="169"/>
      <c r="Z39" s="180">
        <f t="shared" si="0"/>
        <v>4</v>
      </c>
      <c r="AA39" s="169">
        <v>4</v>
      </c>
      <c r="AB39" s="169"/>
      <c r="AC39" s="180">
        <f t="shared" si="1"/>
        <v>0.4</v>
      </c>
      <c r="AD39" s="169">
        <v>4.5</v>
      </c>
      <c r="AE39" s="169"/>
      <c r="AF39" s="180">
        <f t="shared" si="2"/>
        <v>0.45</v>
      </c>
      <c r="AG39" s="180">
        <f t="shared" si="3"/>
        <v>4.8500000000000005</v>
      </c>
      <c r="AH39" s="168">
        <v>32</v>
      </c>
    </row>
    <row r="40" spans="1:34" x14ac:dyDescent="0.25">
      <c r="A40" s="168">
        <v>33</v>
      </c>
      <c r="B40" s="179">
        <f>'Asistencia 10°BTInf'!B37</f>
        <v>0</v>
      </c>
      <c r="C40" s="169"/>
      <c r="D40" s="169"/>
      <c r="E40" s="169"/>
      <c r="F40" s="169"/>
      <c r="G40" s="170"/>
      <c r="H40" s="181"/>
      <c r="I40" s="169"/>
      <c r="J40" s="169"/>
      <c r="K40" s="169"/>
      <c r="L40" s="169"/>
      <c r="M40" s="169"/>
      <c r="N40" s="169"/>
      <c r="O40" s="168">
        <v>33</v>
      </c>
      <c r="Q40" s="168">
        <v>33</v>
      </c>
      <c r="R40" s="169"/>
      <c r="S40" s="169"/>
      <c r="T40" s="169"/>
      <c r="U40" s="169"/>
      <c r="V40" s="169">
        <v>5</v>
      </c>
      <c r="W40" s="169"/>
      <c r="X40" s="169"/>
      <c r="Y40" s="169"/>
      <c r="Z40" s="180">
        <f t="shared" si="0"/>
        <v>4</v>
      </c>
      <c r="AA40" s="169">
        <v>4</v>
      </c>
      <c r="AB40" s="169"/>
      <c r="AC40" s="180">
        <f t="shared" si="1"/>
        <v>0.4</v>
      </c>
      <c r="AD40" s="169">
        <v>4.5</v>
      </c>
      <c r="AE40" s="169"/>
      <c r="AF40" s="180">
        <f t="shared" si="2"/>
        <v>0.45</v>
      </c>
      <c r="AG40" s="180">
        <f t="shared" si="3"/>
        <v>4.8500000000000005</v>
      </c>
      <c r="AH40" s="168">
        <v>33</v>
      </c>
    </row>
    <row r="41" spans="1:34" x14ac:dyDescent="0.25">
      <c r="A41" s="168">
        <v>34</v>
      </c>
      <c r="B41" s="179">
        <f>'Asistencia 10°BTInf'!B38</f>
        <v>0</v>
      </c>
      <c r="C41" s="169"/>
      <c r="D41" s="169"/>
      <c r="E41" s="169"/>
      <c r="F41" s="169"/>
      <c r="G41" s="170"/>
      <c r="H41" s="170"/>
      <c r="I41" s="169"/>
      <c r="J41" s="169"/>
      <c r="K41" s="169"/>
      <c r="L41" s="169"/>
      <c r="M41" s="169"/>
      <c r="N41" s="169"/>
      <c r="O41" s="168">
        <v>34</v>
      </c>
      <c r="Q41" s="168">
        <v>34</v>
      </c>
      <c r="R41" s="169"/>
      <c r="S41" s="169"/>
      <c r="T41" s="169"/>
      <c r="U41" s="169"/>
      <c r="V41" s="169">
        <v>5</v>
      </c>
      <c r="W41" s="169"/>
      <c r="X41" s="169"/>
      <c r="Y41" s="169"/>
      <c r="Z41" s="180">
        <f t="shared" si="0"/>
        <v>4</v>
      </c>
      <c r="AA41" s="169">
        <v>4.4000000000000004</v>
      </c>
      <c r="AB41" s="169"/>
      <c r="AC41" s="180">
        <f t="shared" si="1"/>
        <v>0.44000000000000006</v>
      </c>
      <c r="AD41" s="169">
        <v>4.4000000000000004</v>
      </c>
      <c r="AE41" s="169"/>
      <c r="AF41" s="180">
        <f t="shared" si="2"/>
        <v>0.44000000000000006</v>
      </c>
      <c r="AG41" s="180">
        <f t="shared" si="3"/>
        <v>4.8800000000000008</v>
      </c>
      <c r="AH41" s="168">
        <v>34</v>
      </c>
    </row>
    <row r="42" spans="1:34" x14ac:dyDescent="0.25">
      <c r="A42" s="168">
        <v>35</v>
      </c>
      <c r="B42" s="179">
        <f>'Asistencia 10°BTInf'!B39</f>
        <v>0</v>
      </c>
      <c r="C42" s="169"/>
      <c r="D42" s="169"/>
      <c r="E42" s="169"/>
      <c r="F42" s="169"/>
      <c r="G42" s="170"/>
      <c r="H42" s="170"/>
      <c r="I42" s="169"/>
      <c r="J42" s="169"/>
      <c r="K42" s="169"/>
      <c r="L42" s="169"/>
      <c r="M42" s="169"/>
      <c r="N42" s="169"/>
      <c r="O42" s="168">
        <v>35</v>
      </c>
      <c r="Q42" s="168">
        <v>35</v>
      </c>
      <c r="R42" s="169"/>
      <c r="S42" s="169"/>
      <c r="T42" s="169"/>
      <c r="U42" s="169"/>
      <c r="V42" s="169">
        <v>5</v>
      </c>
      <c r="W42" s="169"/>
      <c r="X42" s="169"/>
      <c r="Y42" s="169"/>
      <c r="Z42" s="180">
        <f t="shared" si="0"/>
        <v>4</v>
      </c>
      <c r="AA42" s="169">
        <v>4.5</v>
      </c>
      <c r="AB42" s="169"/>
      <c r="AC42" s="180">
        <f t="shared" si="1"/>
        <v>0.45</v>
      </c>
      <c r="AD42" s="169">
        <v>4.5</v>
      </c>
      <c r="AE42" s="169"/>
      <c r="AF42" s="180">
        <f t="shared" si="2"/>
        <v>0.45</v>
      </c>
      <c r="AG42" s="180">
        <f t="shared" si="3"/>
        <v>4.9000000000000004</v>
      </c>
      <c r="AH42" s="168">
        <v>35</v>
      </c>
    </row>
    <row r="43" spans="1:34" x14ac:dyDescent="0.25">
      <c r="A43" s="264">
        <v>36</v>
      </c>
      <c r="B43" s="179">
        <f>'Asistencia 10°BTInf'!B40</f>
        <v>0</v>
      </c>
      <c r="C43" s="268"/>
      <c r="D43" s="268"/>
      <c r="E43" s="268"/>
      <c r="F43" s="268"/>
      <c r="G43" s="267"/>
      <c r="H43" s="267"/>
      <c r="I43" s="268"/>
      <c r="J43" s="268"/>
      <c r="K43" s="268"/>
      <c r="L43" s="268"/>
      <c r="M43" s="268"/>
      <c r="N43" s="268"/>
      <c r="O43" s="264">
        <v>36</v>
      </c>
      <c r="Q43" s="264">
        <v>36</v>
      </c>
      <c r="R43" s="268"/>
      <c r="S43" s="268"/>
      <c r="T43" s="268"/>
      <c r="U43" s="268"/>
      <c r="V43" s="268">
        <v>5</v>
      </c>
      <c r="W43" s="268"/>
      <c r="X43" s="268"/>
      <c r="Y43" s="268"/>
      <c r="Z43" s="180">
        <f t="shared" si="0"/>
        <v>4</v>
      </c>
      <c r="AA43" s="268">
        <v>4</v>
      </c>
      <c r="AB43" s="268"/>
      <c r="AC43" s="180">
        <f t="shared" si="1"/>
        <v>0.4</v>
      </c>
      <c r="AD43" s="268">
        <v>4</v>
      </c>
      <c r="AE43" s="268"/>
      <c r="AF43" s="180">
        <f t="shared" si="2"/>
        <v>0.4</v>
      </c>
      <c r="AG43" s="180">
        <f t="shared" si="3"/>
        <v>4.8000000000000007</v>
      </c>
      <c r="AH43" s="264">
        <v>36</v>
      </c>
    </row>
    <row r="44" spans="1:34" x14ac:dyDescent="0.25">
      <c r="A44" s="264">
        <v>37</v>
      </c>
      <c r="B44" s="179">
        <f>'Asistencia 10°BTInf'!B41</f>
        <v>0</v>
      </c>
      <c r="C44" s="268"/>
      <c r="D44" s="268"/>
      <c r="E44" s="268"/>
      <c r="F44" s="268"/>
      <c r="G44" s="267"/>
      <c r="H44" s="267"/>
      <c r="I44" s="268"/>
      <c r="J44" s="268"/>
      <c r="K44" s="268"/>
      <c r="L44" s="268"/>
      <c r="M44" s="268"/>
      <c r="N44" s="268"/>
      <c r="O44" s="264">
        <v>37</v>
      </c>
      <c r="Q44" s="264">
        <v>37</v>
      </c>
      <c r="R44" s="268"/>
      <c r="S44" s="268"/>
      <c r="T44" s="268"/>
      <c r="U44" s="268"/>
      <c r="V44" s="268">
        <v>5</v>
      </c>
      <c r="W44" s="268"/>
      <c r="X44" s="268"/>
      <c r="Y44" s="268"/>
      <c r="Z44" s="269">
        <f t="shared" si="0"/>
        <v>4</v>
      </c>
      <c r="AA44" s="268">
        <v>5</v>
      </c>
      <c r="AB44" s="268"/>
      <c r="AC44" s="269">
        <f t="shared" si="1"/>
        <v>0.5</v>
      </c>
      <c r="AD44" s="268">
        <v>5</v>
      </c>
      <c r="AE44" s="268"/>
      <c r="AF44" s="269">
        <f t="shared" si="2"/>
        <v>0.5</v>
      </c>
      <c r="AG44" s="180">
        <f t="shared" si="3"/>
        <v>5</v>
      </c>
      <c r="AH44" s="264">
        <v>37</v>
      </c>
    </row>
    <row r="45" spans="1:34" x14ac:dyDescent="0.25">
      <c r="A45" s="264">
        <v>38</v>
      </c>
      <c r="B45" s="179">
        <f>'Asistencia 10°BTInf'!B42</f>
        <v>0</v>
      </c>
      <c r="C45" s="268"/>
      <c r="D45" s="268"/>
      <c r="E45" s="268"/>
      <c r="F45" s="268"/>
      <c r="G45" s="267"/>
      <c r="H45" s="267"/>
      <c r="I45" s="268"/>
      <c r="J45" s="268"/>
      <c r="K45" s="268"/>
      <c r="L45" s="268"/>
      <c r="M45" s="268"/>
      <c r="N45" s="268"/>
      <c r="O45" s="264">
        <v>38</v>
      </c>
      <c r="Q45" s="264">
        <v>38</v>
      </c>
      <c r="R45" s="268"/>
      <c r="S45" s="268"/>
      <c r="T45" s="268"/>
      <c r="U45" s="268"/>
      <c r="V45" s="268">
        <v>5</v>
      </c>
      <c r="W45" s="268"/>
      <c r="X45" s="268"/>
      <c r="Y45" s="268"/>
      <c r="Z45" s="269">
        <f t="shared" si="0"/>
        <v>4</v>
      </c>
      <c r="AA45" s="268">
        <v>4.0999999999999996</v>
      </c>
      <c r="AB45" s="268"/>
      <c r="AC45" s="269">
        <f t="shared" si="1"/>
        <v>0.41</v>
      </c>
      <c r="AD45" s="268">
        <v>4.0999999999999996</v>
      </c>
      <c r="AE45" s="268"/>
      <c r="AF45" s="269">
        <f t="shared" si="2"/>
        <v>0.41</v>
      </c>
      <c r="AG45" s="269">
        <f t="shared" si="3"/>
        <v>4.82</v>
      </c>
      <c r="AH45" s="264">
        <v>38</v>
      </c>
    </row>
    <row r="46" spans="1:34" x14ac:dyDescent="0.25">
      <c r="A46" s="264">
        <v>39</v>
      </c>
      <c r="B46" s="179">
        <f>'Asistencia 10°BTInf'!B43</f>
        <v>0</v>
      </c>
      <c r="C46" s="268"/>
      <c r="D46" s="268"/>
      <c r="E46" s="268"/>
      <c r="F46" s="268"/>
      <c r="G46" s="267"/>
      <c r="H46" s="267"/>
      <c r="I46" s="268"/>
      <c r="J46" s="268"/>
      <c r="K46" s="268"/>
      <c r="L46" s="268"/>
      <c r="M46" s="268"/>
      <c r="N46" s="268"/>
      <c r="O46" s="264">
        <v>39</v>
      </c>
      <c r="Q46" s="264">
        <v>39</v>
      </c>
      <c r="R46" s="268"/>
      <c r="S46" s="268"/>
      <c r="T46" s="268"/>
      <c r="U46" s="268"/>
      <c r="V46" s="268"/>
      <c r="W46" s="268"/>
      <c r="X46" s="268"/>
      <c r="Y46" s="268"/>
      <c r="Z46" s="269" t="e">
        <f t="shared" si="0"/>
        <v>#DIV/0!</v>
      </c>
      <c r="AA46" s="268"/>
      <c r="AB46" s="268"/>
      <c r="AC46" s="269"/>
      <c r="AD46" s="268"/>
      <c r="AE46" s="268"/>
      <c r="AF46" s="269"/>
      <c r="AG46" s="269" t="s">
        <v>208</v>
      </c>
      <c r="AH46" s="264">
        <v>39</v>
      </c>
    </row>
    <row r="47" spans="1:34" ht="16.5" customHeight="1" x14ac:dyDescent="0.25">
      <c r="A47" s="442"/>
      <c r="B47" s="442" t="s">
        <v>13</v>
      </c>
      <c r="C47" s="457"/>
      <c r="D47" s="457"/>
      <c r="E47" s="457"/>
      <c r="F47" s="457"/>
      <c r="G47" s="461"/>
      <c r="H47" s="452" t="s">
        <v>773</v>
      </c>
      <c r="I47" s="452" t="s">
        <v>801</v>
      </c>
      <c r="J47" s="452"/>
      <c r="K47" s="452"/>
      <c r="L47" s="457"/>
      <c r="M47" s="457"/>
      <c r="N47" s="457"/>
      <c r="O47" s="442"/>
      <c r="Q47" s="450"/>
      <c r="R47" s="450"/>
      <c r="S47" s="450"/>
      <c r="T47" s="450"/>
      <c r="U47" s="450"/>
      <c r="V47" s="450"/>
      <c r="W47" s="450"/>
      <c r="X47" s="450"/>
      <c r="Y47" s="450"/>
      <c r="Z47" s="450"/>
      <c r="AA47" s="450"/>
      <c r="AB47" s="450"/>
      <c r="AC47" s="450"/>
      <c r="AD47" s="450"/>
      <c r="AE47" s="450"/>
      <c r="AF47" s="450"/>
      <c r="AG47" s="450"/>
      <c r="AH47" s="450"/>
    </row>
    <row r="48" spans="1:34" x14ac:dyDescent="0.25">
      <c r="A48" s="442"/>
      <c r="B48" s="442"/>
      <c r="C48" s="457"/>
      <c r="D48" s="457"/>
      <c r="E48" s="457"/>
      <c r="F48" s="457"/>
      <c r="G48" s="461"/>
      <c r="H48" s="452"/>
      <c r="I48" s="452"/>
      <c r="J48" s="452"/>
      <c r="K48" s="452"/>
      <c r="L48" s="457"/>
      <c r="M48" s="457"/>
      <c r="N48" s="457"/>
      <c r="O48" s="442"/>
      <c r="Q48" s="450"/>
      <c r="R48" s="450"/>
      <c r="S48" s="450"/>
      <c r="T48" s="450"/>
      <c r="U48" s="450"/>
      <c r="V48" s="450"/>
      <c r="W48" s="450"/>
      <c r="X48" s="450"/>
      <c r="Y48" s="450"/>
      <c r="Z48" s="450"/>
      <c r="AA48" s="450"/>
      <c r="AB48" s="450"/>
      <c r="AC48" s="450"/>
      <c r="AD48" s="450"/>
      <c r="AE48" s="450"/>
      <c r="AF48" s="450"/>
      <c r="AG48" s="450"/>
      <c r="AH48" s="450"/>
    </row>
    <row r="49" spans="1:34" x14ac:dyDescent="0.25">
      <c r="A49" s="442"/>
      <c r="B49" s="442"/>
      <c r="C49" s="457"/>
      <c r="D49" s="457"/>
      <c r="E49" s="457"/>
      <c r="F49" s="457"/>
      <c r="G49" s="461"/>
      <c r="H49" s="452"/>
      <c r="I49" s="452"/>
      <c r="J49" s="452"/>
      <c r="K49" s="452"/>
      <c r="L49" s="457"/>
      <c r="M49" s="457"/>
      <c r="N49" s="457"/>
      <c r="O49" s="442"/>
      <c r="Q49" s="450"/>
      <c r="R49" s="450"/>
      <c r="S49" s="450"/>
      <c r="T49" s="450"/>
      <c r="U49" s="450"/>
      <c r="V49" s="450"/>
      <c r="W49" s="450"/>
      <c r="X49" s="450"/>
      <c r="Y49" s="450"/>
      <c r="Z49" s="450"/>
      <c r="AA49" s="450"/>
      <c r="AB49" s="450"/>
      <c r="AC49" s="450"/>
      <c r="AD49" s="450"/>
      <c r="AE49" s="450"/>
      <c r="AF49" s="450"/>
      <c r="AG49" s="450"/>
      <c r="AH49" s="450"/>
    </row>
    <row r="50" spans="1:34" ht="25.5" customHeight="1" x14ac:dyDescent="0.25">
      <c r="A50" s="442"/>
      <c r="B50" s="442"/>
      <c r="C50" s="457"/>
      <c r="D50" s="457"/>
      <c r="E50" s="457"/>
      <c r="F50" s="457"/>
      <c r="G50" s="461"/>
      <c r="H50" s="452"/>
      <c r="I50" s="452"/>
      <c r="J50" s="452"/>
      <c r="K50" s="452"/>
      <c r="L50" s="457"/>
      <c r="M50" s="457"/>
      <c r="N50" s="457"/>
      <c r="O50" s="442"/>
      <c r="Q50" s="450"/>
      <c r="R50" s="450"/>
      <c r="S50" s="450"/>
      <c r="T50" s="450"/>
      <c r="U50" s="450"/>
      <c r="V50" s="450"/>
      <c r="W50" s="450"/>
      <c r="X50" s="450"/>
      <c r="Y50" s="450"/>
      <c r="Z50" s="450"/>
      <c r="AA50" s="450"/>
      <c r="AB50" s="450"/>
      <c r="AC50" s="450"/>
      <c r="AD50" s="450"/>
      <c r="AE50" s="450"/>
      <c r="AF50" s="450"/>
      <c r="AG50" s="450"/>
      <c r="AH50" s="450"/>
    </row>
    <row r="51" spans="1:34" ht="26.25" customHeight="1" x14ac:dyDescent="0.25">
      <c r="A51" s="442"/>
      <c r="B51" s="442"/>
      <c r="C51" s="457"/>
      <c r="D51" s="457"/>
      <c r="E51" s="457"/>
      <c r="F51" s="457"/>
      <c r="G51" s="461"/>
      <c r="H51" s="452"/>
      <c r="I51" s="452"/>
      <c r="J51" s="452"/>
      <c r="K51" s="452"/>
      <c r="L51" s="457"/>
      <c r="M51" s="457"/>
      <c r="N51" s="457"/>
      <c r="O51" s="442"/>
      <c r="Q51" s="450"/>
      <c r="R51" s="450"/>
      <c r="S51" s="450"/>
      <c r="T51" s="450"/>
      <c r="U51" s="450"/>
      <c r="V51" s="450"/>
      <c r="W51" s="450"/>
      <c r="X51" s="450"/>
      <c r="Y51" s="450"/>
      <c r="Z51" s="450"/>
      <c r="AA51" s="450"/>
      <c r="AB51" s="450"/>
      <c r="AC51" s="450"/>
      <c r="AD51" s="450"/>
      <c r="AE51" s="450"/>
      <c r="AF51" s="450"/>
      <c r="AG51" s="450"/>
      <c r="AH51" s="450"/>
    </row>
    <row r="52" spans="1:34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34" ht="15.75" x14ac:dyDescent="0.25">
      <c r="A53" s="11"/>
    </row>
  </sheetData>
  <mergeCells count="54">
    <mergeCell ref="AH47:AH51"/>
    <mergeCell ref="W47:W51"/>
    <mergeCell ref="X47:X51"/>
    <mergeCell ref="Y47:Y51"/>
    <mergeCell ref="Z47:Z51"/>
    <mergeCell ref="AA47:AA51"/>
    <mergeCell ref="AB47:AB51"/>
    <mergeCell ref="AC47:AC51"/>
    <mergeCell ref="AD47:AD51"/>
    <mergeCell ref="AE47:AE51"/>
    <mergeCell ref="AF47:AF51"/>
    <mergeCell ref="AG47:AG51"/>
    <mergeCell ref="L5:N7"/>
    <mergeCell ref="V47:V51"/>
    <mergeCell ref="J47:J51"/>
    <mergeCell ref="K47:K51"/>
    <mergeCell ref="L47:L51"/>
    <mergeCell ref="M47:M51"/>
    <mergeCell ref="N47:N51"/>
    <mergeCell ref="O47:O51"/>
    <mergeCell ref="Q47:Q51"/>
    <mergeCell ref="R47:R51"/>
    <mergeCell ref="S47:S51"/>
    <mergeCell ref="T47:T51"/>
    <mergeCell ref="U47:U51"/>
    <mergeCell ref="F47:F51"/>
    <mergeCell ref="G47:G51"/>
    <mergeCell ref="H47:H51"/>
    <mergeCell ref="I47:I51"/>
    <mergeCell ref="A5:A7"/>
    <mergeCell ref="B5:B7"/>
    <mergeCell ref="C5:G7"/>
    <mergeCell ref="H5:K7"/>
    <mergeCell ref="A47:A51"/>
    <mergeCell ref="B47:B51"/>
    <mergeCell ref="C47:C51"/>
    <mergeCell ref="D47:D51"/>
    <mergeCell ref="E47:E51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8:B46">
    <cfRule type="cellIs" dxfId="383" priority="1" operator="equal">
      <formula>0</formula>
    </cfRule>
  </conditionalFormatting>
  <conditionalFormatting sqref="C3:G3 N3:O3">
    <cfRule type="cellIs" dxfId="382" priority="2" operator="equal">
      <formula>0</formula>
    </cfRule>
  </conditionalFormatting>
  <conditionalFormatting sqref="Z8:Z46">
    <cfRule type="containsErrors" dxfId="381" priority="4">
      <formula>ISERROR(Z8)</formula>
    </cfRule>
  </conditionalFormatting>
  <conditionalFormatting sqref="AC8:AC46 AF8:AG46">
    <cfRule type="containsErrors" dxfId="380" priority="3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AR154"/>
  <sheetViews>
    <sheetView topLeftCell="A13" zoomScaleNormal="100" workbookViewId="0">
      <selection activeCell="G26" sqref="G26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405" t="s">
        <v>5</v>
      </c>
      <c r="B1" s="405"/>
      <c r="C1" s="405"/>
      <c r="D1" s="405"/>
      <c r="E1" s="405"/>
      <c r="F1" s="405"/>
      <c r="G1" s="405"/>
      <c r="H1" s="405"/>
      <c r="I1" s="405"/>
      <c r="J1" s="405"/>
      <c r="K1" s="405"/>
      <c r="L1" s="405"/>
      <c r="M1" s="405"/>
      <c r="N1" s="405"/>
      <c r="O1" s="405"/>
      <c r="P1" s="405"/>
      <c r="Q1" s="405"/>
      <c r="R1" s="405"/>
      <c r="S1" s="405"/>
      <c r="T1" s="405"/>
      <c r="V1" s="386" t="s">
        <v>5</v>
      </c>
      <c r="W1" s="386"/>
      <c r="X1" s="386"/>
      <c r="Y1" s="386"/>
      <c r="Z1" s="386"/>
      <c r="AA1" s="386"/>
      <c r="AB1" s="386"/>
      <c r="AC1" s="386"/>
      <c r="AD1" s="386"/>
      <c r="AE1" s="386"/>
      <c r="AF1" s="386"/>
      <c r="AG1" s="386"/>
      <c r="AH1" s="386"/>
      <c r="AI1" s="386"/>
      <c r="AJ1" s="386"/>
      <c r="AK1" s="386"/>
      <c r="AL1" s="386"/>
      <c r="AM1" s="386"/>
      <c r="AN1" s="386"/>
      <c r="AO1" s="386"/>
      <c r="AP1" s="386"/>
      <c r="AQ1" s="386"/>
      <c r="AR1" s="386"/>
    </row>
    <row r="2" spans="1:44" x14ac:dyDescent="0.25">
      <c r="A2" s="404" t="s">
        <v>0</v>
      </c>
      <c r="B2" s="404"/>
      <c r="C2" s="415" t="s">
        <v>727</v>
      </c>
      <c r="D2" s="415"/>
      <c r="E2" s="415"/>
      <c r="F2" s="415"/>
      <c r="G2" s="415"/>
      <c r="H2" s="404" t="s">
        <v>1</v>
      </c>
      <c r="I2" s="404"/>
      <c r="J2" s="404"/>
      <c r="K2" s="404"/>
      <c r="L2" s="404"/>
      <c r="M2" s="404"/>
      <c r="N2" s="404"/>
      <c r="O2" s="404"/>
      <c r="P2" s="404"/>
      <c r="Q2" s="407" t="s">
        <v>726</v>
      </c>
      <c r="R2" s="407"/>
      <c r="S2" s="407"/>
      <c r="T2" s="408"/>
      <c r="V2" s="390" t="s">
        <v>3</v>
      </c>
      <c r="W2" s="390" t="s">
        <v>4</v>
      </c>
      <c r="X2" s="390"/>
      <c r="Y2" s="390"/>
      <c r="Z2" s="390"/>
      <c r="AA2" s="390"/>
      <c r="AB2" s="390"/>
      <c r="AC2" s="390"/>
      <c r="AD2" s="390"/>
      <c r="AE2" s="390"/>
      <c r="AF2" s="390"/>
      <c r="AG2" s="390"/>
      <c r="AH2" s="390"/>
      <c r="AI2" s="390"/>
      <c r="AJ2" s="390"/>
      <c r="AK2" s="390"/>
      <c r="AL2" s="390"/>
      <c r="AM2" s="390"/>
      <c r="AN2" s="390"/>
      <c r="AO2" s="390"/>
      <c r="AP2" s="400" t="s">
        <v>6</v>
      </c>
      <c r="AQ2" s="400" t="s">
        <v>7</v>
      </c>
      <c r="AR2" s="390" t="s">
        <v>3</v>
      </c>
    </row>
    <row r="3" spans="1:44" ht="10.5" customHeight="1" x14ac:dyDescent="0.25">
      <c r="A3" s="6"/>
      <c r="B3" s="6"/>
      <c r="C3" s="173"/>
      <c r="D3" s="7"/>
      <c r="E3" s="7"/>
      <c r="F3" s="7"/>
      <c r="G3" s="7"/>
      <c r="H3" s="17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90"/>
      <c r="W3" s="390"/>
      <c r="X3" s="390"/>
      <c r="Y3" s="390"/>
      <c r="Z3" s="390"/>
      <c r="AA3" s="390"/>
      <c r="AB3" s="390"/>
      <c r="AC3" s="390"/>
      <c r="AD3" s="390"/>
      <c r="AE3" s="390"/>
      <c r="AF3" s="390"/>
      <c r="AG3" s="390"/>
      <c r="AH3" s="390"/>
      <c r="AI3" s="390"/>
      <c r="AJ3" s="390"/>
      <c r="AK3" s="390"/>
      <c r="AL3" s="390"/>
      <c r="AM3" s="390"/>
      <c r="AN3" s="390"/>
      <c r="AO3" s="390"/>
      <c r="AP3" s="400"/>
      <c r="AQ3" s="400"/>
      <c r="AR3" s="390"/>
    </row>
    <row r="4" spans="1:44" ht="15" customHeight="1" x14ac:dyDescent="0.25">
      <c r="A4" s="3" t="s">
        <v>3</v>
      </c>
      <c r="B4" s="3" t="s">
        <v>2</v>
      </c>
      <c r="C4" s="404" t="s">
        <v>4</v>
      </c>
      <c r="D4" s="404"/>
      <c r="E4" s="404"/>
      <c r="F4" s="404"/>
      <c r="G4" s="404"/>
      <c r="H4" s="404"/>
      <c r="I4" s="404"/>
      <c r="J4" s="404"/>
      <c r="K4" s="404"/>
      <c r="L4" s="404"/>
      <c r="M4" s="404"/>
      <c r="N4" s="404"/>
      <c r="O4" s="404"/>
      <c r="P4" s="404"/>
      <c r="Q4" s="404"/>
      <c r="R4" s="404"/>
      <c r="S4" s="404"/>
      <c r="T4" s="3" t="s">
        <v>3</v>
      </c>
      <c r="V4" s="390"/>
      <c r="W4" s="390"/>
      <c r="X4" s="390"/>
      <c r="Y4" s="390"/>
      <c r="Z4" s="390"/>
      <c r="AA4" s="390"/>
      <c r="AB4" s="390"/>
      <c r="AC4" s="390"/>
      <c r="AD4" s="390"/>
      <c r="AE4" s="390"/>
      <c r="AF4" s="390"/>
      <c r="AG4" s="390"/>
      <c r="AH4" s="390"/>
      <c r="AI4" s="390"/>
      <c r="AJ4" s="390"/>
      <c r="AK4" s="390"/>
      <c r="AL4" s="390"/>
      <c r="AM4" s="390"/>
      <c r="AN4" s="390"/>
      <c r="AO4" s="390"/>
      <c r="AP4" s="400"/>
      <c r="AQ4" s="400"/>
      <c r="AR4" s="390"/>
    </row>
    <row r="5" spans="1:44" ht="15" customHeight="1" x14ac:dyDescent="0.25">
      <c r="A5" s="374">
        <v>1</v>
      </c>
      <c r="B5" s="30" t="str">
        <f>'Listado de Estudiantes'!V4</f>
        <v>Abrego, Elvin</v>
      </c>
      <c r="C5" s="374"/>
      <c r="D5" s="374"/>
      <c r="E5" s="374"/>
      <c r="F5" s="374" t="s">
        <v>26</v>
      </c>
      <c r="G5" s="374"/>
      <c r="H5" s="374"/>
      <c r="I5" s="374"/>
      <c r="J5" s="374"/>
      <c r="K5" s="374"/>
      <c r="L5" s="374"/>
      <c r="M5" s="374"/>
      <c r="N5" s="374"/>
      <c r="O5" s="374"/>
      <c r="P5" s="374"/>
      <c r="Q5" s="374"/>
      <c r="R5" s="374"/>
      <c r="S5" s="374"/>
      <c r="T5" s="374">
        <v>1</v>
      </c>
      <c r="V5" s="367">
        <v>1</v>
      </c>
      <c r="W5" s="367"/>
      <c r="X5" s="367"/>
      <c r="Y5" s="367"/>
      <c r="Z5" s="367"/>
      <c r="AA5" s="367"/>
      <c r="AB5" s="367"/>
      <c r="AC5" s="367"/>
      <c r="AD5" s="367"/>
      <c r="AE5" s="367"/>
      <c r="AF5" s="367"/>
      <c r="AG5" s="367"/>
      <c r="AH5" s="367"/>
      <c r="AI5" s="367"/>
      <c r="AJ5" s="367"/>
      <c r="AK5" s="367"/>
      <c r="AL5" s="367"/>
      <c r="AM5" s="367"/>
      <c r="AN5" s="367"/>
      <c r="AO5" s="367"/>
      <c r="AP5" s="375"/>
      <c r="AQ5" s="375"/>
      <c r="AR5" s="367">
        <v>1</v>
      </c>
    </row>
    <row r="6" spans="1:44" x14ac:dyDescent="0.25">
      <c r="A6" s="8">
        <v>2</v>
      </c>
      <c r="B6" s="30" t="str">
        <f>'Listado de Estudiantes'!V5</f>
        <v>Abrego, Josue</v>
      </c>
      <c r="C6" s="338" t="s">
        <v>685</v>
      </c>
      <c r="D6" s="348" t="s">
        <v>685</v>
      </c>
      <c r="E6" s="348" t="s">
        <v>685</v>
      </c>
      <c r="F6" s="5"/>
      <c r="G6" s="5"/>
      <c r="H6" s="156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>COUNTIF(C6:AO6,"=T")</f>
        <v>0</v>
      </c>
      <c r="AQ6" s="5">
        <f>COUNTIF(C6:AO6,"=A")</f>
        <v>0</v>
      </c>
      <c r="AR6" s="8">
        <v>2</v>
      </c>
    </row>
    <row r="7" spans="1:44" x14ac:dyDescent="0.25">
      <c r="A7" s="8">
        <v>3</v>
      </c>
      <c r="B7" s="30" t="str">
        <f>'Listado de Estudiantes'!V6</f>
        <v>Abrego, Yeison</v>
      </c>
      <c r="C7" s="338" t="s">
        <v>684</v>
      </c>
      <c r="D7" s="348" t="s">
        <v>684</v>
      </c>
      <c r="E7" s="348" t="s">
        <v>684</v>
      </c>
      <c r="F7" s="5" t="s">
        <v>684</v>
      </c>
      <c r="G7" s="5"/>
      <c r="H7" s="156"/>
      <c r="I7" s="5"/>
      <c r="J7" s="5"/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ref="AP7:AP51" si="0">COUNTIF(C7:AO7,"=T")</f>
        <v>0</v>
      </c>
      <c r="AQ7" s="5">
        <f t="shared" ref="AQ7:AQ51" si="1">COUNTIF(C7:AO7,"=A")</f>
        <v>0</v>
      </c>
      <c r="AR7" s="8">
        <v>3</v>
      </c>
    </row>
    <row r="8" spans="1:44" x14ac:dyDescent="0.25">
      <c r="A8" s="8">
        <v>4</v>
      </c>
      <c r="B8" s="30" t="str">
        <f>'Listado de Estudiantes'!V7</f>
        <v>Andrade, Leydi</v>
      </c>
      <c r="C8" s="338" t="s">
        <v>685</v>
      </c>
      <c r="D8" s="348" t="s">
        <v>685</v>
      </c>
      <c r="E8" s="348" t="s">
        <v>685</v>
      </c>
      <c r="F8" s="5" t="s">
        <v>685</v>
      </c>
      <c r="G8" s="5" t="s">
        <v>685</v>
      </c>
      <c r="H8" s="156"/>
      <c r="I8" s="5"/>
      <c r="J8" s="5"/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30" t="str">
        <f>'Listado de Estudiantes'!V8</f>
        <v>Arcia, Ellioneth</v>
      </c>
      <c r="C9" s="338" t="s">
        <v>685</v>
      </c>
      <c r="D9" s="348" t="s">
        <v>685</v>
      </c>
      <c r="E9" s="348" t="s">
        <v>685</v>
      </c>
      <c r="F9" s="5" t="s">
        <v>685</v>
      </c>
      <c r="G9" s="5"/>
      <c r="H9" s="156"/>
      <c r="I9" s="5"/>
      <c r="J9" s="5"/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8">
        <v>6</v>
      </c>
      <c r="B10" s="30" t="str">
        <f>'Listado de Estudiantes'!V9</f>
        <v>Caballero, David</v>
      </c>
      <c r="C10" s="338" t="s">
        <v>684</v>
      </c>
      <c r="D10" s="348" t="s">
        <v>684</v>
      </c>
      <c r="E10" s="348" t="s">
        <v>684</v>
      </c>
      <c r="F10" s="5" t="s">
        <v>685</v>
      </c>
      <c r="G10" s="5"/>
      <c r="H10" s="156"/>
      <c r="I10" s="5"/>
      <c r="J10" s="5"/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30" t="str">
        <f>'Listado de Estudiantes'!V10</f>
        <v>Castillo, Videncio</v>
      </c>
      <c r="C11" s="338" t="s">
        <v>685</v>
      </c>
      <c r="D11" s="348" t="s">
        <v>685</v>
      </c>
      <c r="E11" s="348" t="s">
        <v>685</v>
      </c>
      <c r="F11" s="5" t="s">
        <v>685</v>
      </c>
      <c r="G11" s="5"/>
      <c r="H11" s="156"/>
      <c r="I11" s="5"/>
      <c r="J11" s="5"/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30" t="str">
        <f>'Listado de Estudiantes'!V11</f>
        <v>Concepcion, Yinais</v>
      </c>
      <c r="C12" s="338" t="s">
        <v>685</v>
      </c>
      <c r="D12" s="348" t="s">
        <v>685</v>
      </c>
      <c r="E12" s="348" t="s">
        <v>685</v>
      </c>
      <c r="F12" s="5" t="s">
        <v>685</v>
      </c>
      <c r="G12" s="5" t="s">
        <v>684</v>
      </c>
      <c r="H12" s="156"/>
      <c r="I12" s="5"/>
      <c r="J12" s="5"/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30" t="str">
        <f>'Listado de Estudiantes'!V12</f>
        <v>Dixon, Roman</v>
      </c>
      <c r="C13" s="338" t="s">
        <v>685</v>
      </c>
      <c r="D13" s="348" t="s">
        <v>685</v>
      </c>
      <c r="E13" s="348" t="s">
        <v>685</v>
      </c>
      <c r="F13" s="5" t="s">
        <v>685</v>
      </c>
      <c r="G13" s="5"/>
      <c r="H13" s="156"/>
      <c r="I13" s="5"/>
      <c r="J13" s="5"/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30" t="str">
        <f>'Listado de Estudiantes'!V13</f>
        <v>Escalante, Nodier</v>
      </c>
      <c r="C14" s="338" t="s">
        <v>685</v>
      </c>
      <c r="D14" s="348" t="s">
        <v>685</v>
      </c>
      <c r="E14" s="348" t="s">
        <v>685</v>
      </c>
      <c r="F14" s="5" t="s">
        <v>685</v>
      </c>
      <c r="G14" s="5"/>
      <c r="H14" s="156"/>
      <c r="I14" s="5"/>
      <c r="J14" s="5"/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30" t="str">
        <f>'Listado de Estudiantes'!V14</f>
        <v>Garay, Fredy</v>
      </c>
      <c r="C15" s="338" t="s">
        <v>684</v>
      </c>
      <c r="D15" s="348" t="s">
        <v>684</v>
      </c>
      <c r="E15" s="348" t="s">
        <v>684</v>
      </c>
      <c r="F15" s="5" t="s">
        <v>684</v>
      </c>
      <c r="G15" s="5"/>
      <c r="H15" s="156"/>
      <c r="I15" s="5"/>
      <c r="J15" s="5"/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30" t="str">
        <f>'Listado de Estudiantes'!V15</f>
        <v>Gonzalez, Honorio</v>
      </c>
      <c r="C16" s="338" t="s">
        <v>685</v>
      </c>
      <c r="D16" s="348" t="s">
        <v>685</v>
      </c>
      <c r="E16" s="348" t="s">
        <v>685</v>
      </c>
      <c r="F16" s="5" t="s">
        <v>685</v>
      </c>
      <c r="G16" s="5"/>
      <c r="H16" s="156"/>
      <c r="I16" s="5"/>
      <c r="J16" s="5"/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30" t="str">
        <f>'Listado de Estudiantes'!V16</f>
        <v>Gonzalez, Marialis</v>
      </c>
      <c r="C17" s="338" t="s">
        <v>684</v>
      </c>
      <c r="D17" s="348" t="s">
        <v>685</v>
      </c>
      <c r="E17" s="348" t="s">
        <v>685</v>
      </c>
      <c r="F17" s="5" t="s">
        <v>685</v>
      </c>
      <c r="G17" s="5"/>
      <c r="H17" s="156"/>
      <c r="I17" s="5"/>
      <c r="J17" s="5"/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30" t="str">
        <f>'Listado de Estudiantes'!V17</f>
        <v>Guerra, Amado</v>
      </c>
      <c r="C18" s="338" t="s">
        <v>685</v>
      </c>
      <c r="D18" s="348" t="s">
        <v>685</v>
      </c>
      <c r="E18" s="348" t="s">
        <v>685</v>
      </c>
      <c r="F18" s="5" t="s">
        <v>685</v>
      </c>
      <c r="G18" s="5"/>
      <c r="H18" s="156"/>
      <c r="I18" s="5"/>
      <c r="J18" s="5"/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30" t="str">
        <f>'Listado de Estudiantes'!V18</f>
        <v>Guerra, Vicente</v>
      </c>
      <c r="C19" s="338" t="s">
        <v>685</v>
      </c>
      <c r="D19" s="348" t="s">
        <v>685</v>
      </c>
      <c r="E19" s="348" t="s">
        <v>685</v>
      </c>
      <c r="F19" s="5" t="s">
        <v>685</v>
      </c>
      <c r="G19" s="5"/>
      <c r="H19" s="156"/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8">
        <v>16</v>
      </c>
      <c r="B20" s="30" t="str">
        <f>'Listado de Estudiantes'!V19</f>
        <v>Gutierrez, Luz</v>
      </c>
      <c r="C20" s="338" t="s">
        <v>684</v>
      </c>
      <c r="D20" s="348" t="s">
        <v>684</v>
      </c>
      <c r="E20" s="348" t="s">
        <v>684</v>
      </c>
      <c r="F20" s="5" t="s">
        <v>684</v>
      </c>
      <c r="G20" s="5"/>
      <c r="H20" s="156"/>
      <c r="I20" s="5"/>
      <c r="J20" s="5"/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30" t="str">
        <f>'Listado de Estudiantes'!V20</f>
        <v>Gutierrez, Yorlenis</v>
      </c>
      <c r="C21" s="338" t="s">
        <v>685</v>
      </c>
      <c r="D21" s="348" t="s">
        <v>89</v>
      </c>
      <c r="E21" s="348" t="s">
        <v>685</v>
      </c>
      <c r="F21" s="5" t="s">
        <v>89</v>
      </c>
      <c r="G21" s="5"/>
      <c r="H21" s="156"/>
      <c r="I21" s="5"/>
      <c r="J21" s="5"/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30" t="str">
        <f>'Listado de Estudiantes'!V21</f>
        <v>Hooker, Sebastian</v>
      </c>
      <c r="C22" s="338" t="s">
        <v>685</v>
      </c>
      <c r="D22" s="348" t="s">
        <v>685</v>
      </c>
      <c r="E22" s="348" t="s">
        <v>685</v>
      </c>
      <c r="F22" s="5" t="s">
        <v>685</v>
      </c>
      <c r="G22" s="5"/>
      <c r="H22" s="156"/>
      <c r="I22" s="5"/>
      <c r="J22" s="5"/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30" t="str">
        <f>'Listado de Estudiantes'!V22</f>
        <v>Lopez, Leonel</v>
      </c>
      <c r="C23" s="338" t="s">
        <v>684</v>
      </c>
      <c r="D23" s="348" t="s">
        <v>684</v>
      </c>
      <c r="E23" s="348" t="s">
        <v>684</v>
      </c>
      <c r="F23" s="5" t="s">
        <v>684</v>
      </c>
      <c r="G23" s="5"/>
      <c r="H23" s="156"/>
      <c r="I23" s="5"/>
      <c r="J23" s="5"/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30" t="str">
        <f>'Listado de Estudiantes'!V23</f>
        <v>lopez, Rolando</v>
      </c>
      <c r="C24" s="338" t="s">
        <v>685</v>
      </c>
      <c r="D24" s="348" t="s">
        <v>685</v>
      </c>
      <c r="E24" s="348" t="s">
        <v>685</v>
      </c>
      <c r="F24" s="5" t="s">
        <v>685</v>
      </c>
      <c r="G24" s="5"/>
      <c r="H24" s="156"/>
      <c r="I24" s="5"/>
      <c r="J24" s="5"/>
      <c r="K24" s="5"/>
      <c r="L24" s="5"/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30" t="str">
        <f>'Listado de Estudiantes'!V24</f>
        <v>Miranda, Agustin</v>
      </c>
      <c r="C25" s="338" t="s">
        <v>684</v>
      </c>
      <c r="D25" s="348" t="s">
        <v>685</v>
      </c>
      <c r="E25" s="348" t="s">
        <v>684</v>
      </c>
      <c r="F25" s="5" t="s">
        <v>684</v>
      </c>
      <c r="G25" s="5"/>
      <c r="H25" s="156"/>
      <c r="I25" s="5"/>
      <c r="J25" s="5"/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30" t="str">
        <f>'Listado de Estudiantes'!V25</f>
        <v>Miranda, Herminio</v>
      </c>
      <c r="C26" s="338" t="s">
        <v>685</v>
      </c>
      <c r="D26" s="348" t="s">
        <v>684</v>
      </c>
      <c r="E26" s="348" t="s">
        <v>684</v>
      </c>
      <c r="F26" s="5" t="s">
        <v>684</v>
      </c>
      <c r="G26" s="5"/>
      <c r="H26" s="156"/>
      <c r="I26" s="5"/>
      <c r="J26" s="5"/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30" t="str">
        <f>'Listado de Estudiantes'!V26</f>
        <v>Miranda, Maura</v>
      </c>
      <c r="C27" s="338" t="s">
        <v>684</v>
      </c>
      <c r="D27" s="348" t="s">
        <v>684</v>
      </c>
      <c r="E27" s="348" t="s">
        <v>684</v>
      </c>
      <c r="F27" s="5" t="s">
        <v>684</v>
      </c>
      <c r="G27" s="5"/>
      <c r="H27" s="156"/>
      <c r="I27" s="5"/>
      <c r="J27" s="5"/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30" t="str">
        <f>'Listado de Estudiantes'!V27</f>
        <v>Montezuma, Yuleisi</v>
      </c>
      <c r="C28" s="338" t="s">
        <v>685</v>
      </c>
      <c r="D28" s="348" t="s">
        <v>685</v>
      </c>
      <c r="E28" s="348" t="s">
        <v>685</v>
      </c>
      <c r="F28" s="5" t="s">
        <v>685</v>
      </c>
      <c r="G28" s="5"/>
      <c r="H28" s="156"/>
      <c r="I28" s="5"/>
      <c r="J28" s="5"/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30" t="str">
        <f>'Listado de Estudiantes'!V28</f>
        <v>Morales, Anastacio</v>
      </c>
      <c r="C29" s="338" t="s">
        <v>684</v>
      </c>
      <c r="D29" s="348" t="s">
        <v>684</v>
      </c>
      <c r="E29" s="348" t="s">
        <v>684</v>
      </c>
      <c r="F29" s="5" t="s">
        <v>26</v>
      </c>
      <c r="G29" s="5"/>
      <c r="H29" s="156"/>
      <c r="I29" s="5"/>
      <c r="J29" s="5"/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1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30" t="str">
        <f>'Listado de Estudiantes'!V29</f>
        <v>Morales, Fermin</v>
      </c>
      <c r="C30" s="3" t="s">
        <v>684</v>
      </c>
      <c r="D30" s="348" t="s">
        <v>684</v>
      </c>
      <c r="E30" s="348" t="s">
        <v>684</v>
      </c>
      <c r="F30" s="5" t="s">
        <v>684</v>
      </c>
      <c r="G30" s="5"/>
      <c r="H30" s="156"/>
      <c r="I30" s="5"/>
      <c r="J30" s="5"/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355">
        <v>27</v>
      </c>
      <c r="B31" s="30" t="str">
        <f>'Listado de Estudiantes'!V30</f>
        <v>Palacio, Marta</v>
      </c>
      <c r="C31" s="374"/>
      <c r="D31" s="376"/>
      <c r="E31" s="376"/>
      <c r="F31" s="356" t="s">
        <v>685</v>
      </c>
      <c r="G31" s="356"/>
      <c r="H31" s="376"/>
      <c r="I31" s="356"/>
      <c r="J31" s="356"/>
      <c r="K31" s="356"/>
      <c r="L31" s="356"/>
      <c r="M31" s="356"/>
      <c r="N31" s="356"/>
      <c r="O31" s="356"/>
      <c r="P31" s="356"/>
      <c r="Q31" s="356"/>
      <c r="R31" s="356"/>
      <c r="S31" s="357"/>
      <c r="T31" s="377">
        <v>27</v>
      </c>
      <c r="V31" s="355">
        <v>27</v>
      </c>
      <c r="W31" s="356"/>
      <c r="X31" s="356"/>
      <c r="Y31" s="356"/>
      <c r="Z31" s="356"/>
      <c r="AA31" s="356"/>
      <c r="AB31" s="356"/>
      <c r="AC31" s="356"/>
      <c r="AD31" s="356"/>
      <c r="AE31" s="356"/>
      <c r="AF31" s="356"/>
      <c r="AG31" s="356"/>
      <c r="AH31" s="356"/>
      <c r="AI31" s="356"/>
      <c r="AJ31" s="356"/>
      <c r="AK31" s="356"/>
      <c r="AL31" s="356"/>
      <c r="AM31" s="356"/>
      <c r="AN31" s="356"/>
      <c r="AO31" s="356"/>
      <c r="AP31" s="356"/>
      <c r="AQ31" s="356"/>
      <c r="AR31" s="355">
        <v>27</v>
      </c>
    </row>
    <row r="32" spans="1:44" x14ac:dyDescent="0.25">
      <c r="A32" s="8">
        <v>28</v>
      </c>
      <c r="B32" s="30" t="str">
        <f>'Listado de Estudiantes'!V31</f>
        <v>Palacio, Victoriano</v>
      </c>
      <c r="C32" s="364" t="s">
        <v>685</v>
      </c>
      <c r="D32" s="348" t="s">
        <v>685</v>
      </c>
      <c r="E32" s="348" t="s">
        <v>685</v>
      </c>
      <c r="F32" s="5" t="s">
        <v>685</v>
      </c>
      <c r="G32" s="5"/>
      <c r="H32" s="156"/>
      <c r="I32" s="5"/>
      <c r="J32" s="5"/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30" t="str">
        <f>'Listado de Estudiantes'!V32</f>
        <v>Palacio, Yamileth</v>
      </c>
      <c r="C33" s="364" t="s">
        <v>684</v>
      </c>
      <c r="D33" s="348" t="s">
        <v>685</v>
      </c>
      <c r="E33" s="348" t="s">
        <v>684</v>
      </c>
      <c r="F33" s="5" t="s">
        <v>684</v>
      </c>
      <c r="G33" s="5"/>
      <c r="H33" s="156"/>
      <c r="I33" s="5"/>
      <c r="J33" s="5"/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30" t="str">
        <f>'Listado de Estudiantes'!V33</f>
        <v>Pinto, Elias</v>
      </c>
      <c r="C34" s="364" t="s">
        <v>685</v>
      </c>
      <c r="D34" s="348" t="s">
        <v>685</v>
      </c>
      <c r="E34" s="348" t="s">
        <v>685</v>
      </c>
      <c r="F34" s="5" t="s">
        <v>685</v>
      </c>
      <c r="G34" s="5"/>
      <c r="H34" s="156"/>
      <c r="I34" s="5"/>
      <c r="J34" s="5"/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30" t="str">
        <f>'Listado de Estudiantes'!V34</f>
        <v>Polanco, Jegner</v>
      </c>
      <c r="C35" s="364" t="s">
        <v>685</v>
      </c>
      <c r="D35" s="348" t="s">
        <v>685</v>
      </c>
      <c r="E35" s="348" t="s">
        <v>685</v>
      </c>
      <c r="F35" s="5" t="s">
        <v>685</v>
      </c>
      <c r="G35" s="5"/>
      <c r="H35" s="156"/>
      <c r="I35" s="5"/>
      <c r="J35" s="5"/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30" t="str">
        <f>'Listado de Estudiantes'!V35</f>
        <v>Quintero, Adeinor</v>
      </c>
      <c r="C36" s="364" t="s">
        <v>685</v>
      </c>
      <c r="D36" s="348" t="s">
        <v>685</v>
      </c>
      <c r="E36" s="348" t="s">
        <v>685</v>
      </c>
      <c r="F36" s="5" t="s">
        <v>685</v>
      </c>
      <c r="G36" s="5"/>
      <c r="H36" s="156"/>
      <c r="I36" s="5"/>
      <c r="J36" s="5"/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30" t="str">
        <f>'Listado de Estudiantes'!V36</f>
        <v>Quintero, Ariel</v>
      </c>
      <c r="C37" s="364" t="s">
        <v>685</v>
      </c>
      <c r="D37" s="348" t="s">
        <v>685</v>
      </c>
      <c r="E37" s="348" t="s">
        <v>685</v>
      </c>
      <c r="F37" s="5" t="s">
        <v>685</v>
      </c>
      <c r="G37" s="5"/>
      <c r="H37" s="156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30" t="str">
        <f>'Listado de Estudiantes'!V37</f>
        <v>Quintero, Arsenio</v>
      </c>
      <c r="C38" s="364" t="s">
        <v>684</v>
      </c>
      <c r="D38" s="348" t="s">
        <v>684</v>
      </c>
      <c r="E38" s="348" t="s">
        <v>685</v>
      </c>
      <c r="F38" s="5" t="s">
        <v>684</v>
      </c>
      <c r="G38" s="5"/>
      <c r="H38" s="156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30" t="str">
        <f>'Listado de Estudiantes'!V38</f>
        <v>Quintero, Viodelda</v>
      </c>
      <c r="C39" s="364" t="s">
        <v>685</v>
      </c>
      <c r="D39" s="348" t="s">
        <v>685</v>
      </c>
      <c r="E39" s="348" t="s">
        <v>685</v>
      </c>
      <c r="F39" s="5" t="s">
        <v>685</v>
      </c>
      <c r="G39" s="5"/>
      <c r="H39" s="156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8">
        <v>36</v>
      </c>
      <c r="B40" s="30" t="str">
        <f>'Listado de Estudiantes'!V39</f>
        <v>Serrano, Alfonso</v>
      </c>
      <c r="C40" s="364" t="s">
        <v>684</v>
      </c>
      <c r="D40" s="348" t="s">
        <v>685</v>
      </c>
      <c r="E40" s="348" t="s">
        <v>684</v>
      </c>
      <c r="F40" s="5" t="s">
        <v>685</v>
      </c>
      <c r="G40" s="5"/>
      <c r="H40" s="156"/>
      <c r="I40" s="5"/>
      <c r="J40" s="5"/>
      <c r="K40" s="5"/>
      <c r="L40" s="5"/>
      <c r="M40" s="5"/>
      <c r="N40" s="5"/>
      <c r="O40" s="5"/>
      <c r="P40" s="5"/>
      <c r="Q40" s="5"/>
      <c r="R40" s="5"/>
      <c r="S40" s="4"/>
      <c r="T40" s="9">
        <v>36</v>
      </c>
      <c r="V40" s="8">
        <v>36</v>
      </c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>
        <f t="shared" si="0"/>
        <v>0</v>
      </c>
      <c r="AQ40" s="5">
        <f t="shared" si="1"/>
        <v>0</v>
      </c>
      <c r="AR40" s="8">
        <v>36</v>
      </c>
    </row>
    <row r="41" spans="1:44" x14ac:dyDescent="0.25">
      <c r="A41" s="355">
        <v>37</v>
      </c>
      <c r="B41" s="30" t="str">
        <f>'Listado de Estudiantes'!V40</f>
        <v>Serrano, Joel</v>
      </c>
      <c r="C41" s="376"/>
      <c r="D41" s="376"/>
      <c r="E41" s="376"/>
      <c r="F41" s="356" t="s">
        <v>684</v>
      </c>
      <c r="G41" s="356"/>
      <c r="H41" s="376"/>
      <c r="I41" s="356"/>
      <c r="J41" s="356"/>
      <c r="K41" s="356"/>
      <c r="L41" s="356"/>
      <c r="M41" s="356"/>
      <c r="N41" s="356"/>
      <c r="O41" s="356"/>
      <c r="P41" s="356"/>
      <c r="Q41" s="356"/>
      <c r="R41" s="356"/>
      <c r="S41" s="357"/>
      <c r="T41" s="377">
        <v>37</v>
      </c>
      <c r="V41" s="355">
        <v>37</v>
      </c>
      <c r="W41" s="356"/>
      <c r="X41" s="356"/>
      <c r="Y41" s="356"/>
      <c r="Z41" s="356"/>
      <c r="AA41" s="356"/>
      <c r="AB41" s="356"/>
      <c r="AC41" s="356"/>
      <c r="AD41" s="356"/>
      <c r="AE41" s="356"/>
      <c r="AF41" s="356"/>
      <c r="AG41" s="356"/>
      <c r="AH41" s="356"/>
      <c r="AI41" s="356"/>
      <c r="AJ41" s="356"/>
      <c r="AK41" s="356"/>
      <c r="AL41" s="356"/>
      <c r="AM41" s="356"/>
      <c r="AN41" s="356"/>
      <c r="AO41" s="356"/>
      <c r="AP41" s="356"/>
      <c r="AQ41" s="356"/>
      <c r="AR41" s="355">
        <v>37</v>
      </c>
    </row>
    <row r="42" spans="1:44" x14ac:dyDescent="0.25">
      <c r="A42" s="8">
        <v>38</v>
      </c>
      <c r="B42" s="30" t="str">
        <f>'Listado de Estudiantes'!V41</f>
        <v>Smith, Joel</v>
      </c>
      <c r="C42" s="364" t="s">
        <v>685</v>
      </c>
      <c r="D42" s="348" t="s">
        <v>685</v>
      </c>
      <c r="E42" s="348" t="s">
        <v>685</v>
      </c>
      <c r="F42" s="5" t="s">
        <v>685</v>
      </c>
      <c r="G42" s="5"/>
      <c r="H42" s="156"/>
      <c r="I42" s="5"/>
      <c r="J42" s="5"/>
      <c r="K42" s="5"/>
      <c r="L42" s="5"/>
      <c r="M42" s="5"/>
      <c r="N42" s="5"/>
      <c r="O42" s="5"/>
      <c r="P42" s="5"/>
      <c r="Q42" s="5"/>
      <c r="R42" s="5"/>
      <c r="S42" s="4"/>
      <c r="T42" s="9">
        <v>38</v>
      </c>
      <c r="V42" s="8">
        <v>38</v>
      </c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>
        <f t="shared" si="0"/>
        <v>0</v>
      </c>
      <c r="AQ42" s="5">
        <f t="shared" si="1"/>
        <v>0</v>
      </c>
      <c r="AR42" s="8">
        <v>38</v>
      </c>
    </row>
    <row r="43" spans="1:44" x14ac:dyDescent="0.25">
      <c r="A43" s="355">
        <v>39</v>
      </c>
      <c r="B43" s="30" t="str">
        <f>'Listado de Estudiantes'!V42</f>
        <v>Valencia, Elita</v>
      </c>
      <c r="C43" s="376"/>
      <c r="D43" s="376"/>
      <c r="E43" s="376"/>
      <c r="F43" s="356" t="s">
        <v>685</v>
      </c>
      <c r="G43" s="356"/>
      <c r="H43" s="376"/>
      <c r="I43" s="356"/>
      <c r="J43" s="356"/>
      <c r="K43" s="356"/>
      <c r="L43" s="356"/>
      <c r="M43" s="356"/>
      <c r="N43" s="356"/>
      <c r="O43" s="356"/>
      <c r="P43" s="356"/>
      <c r="Q43" s="356"/>
      <c r="R43" s="356"/>
      <c r="S43" s="357"/>
      <c r="T43" s="377">
        <v>39</v>
      </c>
      <c r="V43" s="355">
        <v>39</v>
      </c>
      <c r="W43" s="207"/>
      <c r="X43" s="207"/>
      <c r="Y43" s="207"/>
      <c r="Z43" s="207"/>
      <c r="AA43" s="207"/>
      <c r="AB43" s="207"/>
      <c r="AC43" s="207"/>
      <c r="AD43" s="207"/>
      <c r="AE43" s="207"/>
      <c r="AF43" s="207"/>
      <c r="AG43" s="207"/>
      <c r="AH43" s="207"/>
      <c r="AI43" s="207"/>
      <c r="AJ43" s="207"/>
      <c r="AK43" s="207"/>
      <c r="AL43" s="207"/>
      <c r="AM43" s="207"/>
      <c r="AN43" s="207"/>
      <c r="AO43" s="207"/>
      <c r="AP43" s="356"/>
      <c r="AQ43" s="356"/>
      <c r="AR43" s="355">
        <v>39</v>
      </c>
    </row>
    <row r="44" spans="1:44" x14ac:dyDescent="0.25">
      <c r="A44" s="8">
        <v>40</v>
      </c>
      <c r="B44" s="30" t="str">
        <f>'Listado de Estudiantes'!V43</f>
        <v>Vega, Arnoldo</v>
      </c>
      <c r="C44" s="364" t="s">
        <v>684</v>
      </c>
      <c r="D44" s="348" t="s">
        <v>684</v>
      </c>
      <c r="E44" s="348" t="s">
        <v>684</v>
      </c>
      <c r="F44" s="5" t="s">
        <v>685</v>
      </c>
      <c r="G44" s="5"/>
      <c r="H44" s="156"/>
      <c r="I44" s="5"/>
      <c r="J44" s="5"/>
      <c r="K44" s="5"/>
      <c r="L44" s="5"/>
      <c r="M44" s="5"/>
      <c r="N44" s="5"/>
      <c r="O44" s="5"/>
      <c r="P44" s="5"/>
      <c r="Q44" s="5"/>
      <c r="R44" s="5"/>
      <c r="S44" s="4"/>
      <c r="T44" s="8">
        <v>40</v>
      </c>
      <c r="V44" s="8">
        <v>40</v>
      </c>
      <c r="W44" s="160"/>
      <c r="X44" s="160"/>
      <c r="Y44" s="160"/>
      <c r="Z44" s="160"/>
      <c r="AA44" s="160"/>
      <c r="AB44" s="160"/>
      <c r="AC44" s="160"/>
      <c r="AD44" s="160"/>
      <c r="AE44" s="160"/>
      <c r="AF44" s="160"/>
      <c r="AG44" s="160"/>
      <c r="AH44" s="160"/>
      <c r="AI44" s="160"/>
      <c r="AJ44" s="160"/>
      <c r="AK44" s="160"/>
      <c r="AL44" s="160"/>
      <c r="AM44" s="160"/>
      <c r="AN44" s="160"/>
      <c r="AO44" s="160"/>
      <c r="AP44" s="5">
        <f t="shared" si="0"/>
        <v>0</v>
      </c>
      <c r="AQ44" s="5">
        <f t="shared" si="1"/>
        <v>0</v>
      </c>
      <c r="AR44" s="8">
        <v>40</v>
      </c>
    </row>
    <row r="45" spans="1:44" x14ac:dyDescent="0.25">
      <c r="A45" s="8">
        <v>41</v>
      </c>
      <c r="B45" s="30">
        <f>'Listado de Estudiantes'!V44</f>
        <v>0</v>
      </c>
      <c r="C45" s="362"/>
      <c r="D45" s="347" t="s">
        <v>684</v>
      </c>
      <c r="E45" s="348" t="s">
        <v>684</v>
      </c>
      <c r="F45" s="160"/>
      <c r="G45" s="160"/>
      <c r="H45" s="167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1"/>
      <c r="T45" s="8">
        <v>41</v>
      </c>
      <c r="V45" s="8">
        <v>41</v>
      </c>
      <c r="W45" s="160"/>
      <c r="X45" s="160"/>
      <c r="Y45" s="160"/>
      <c r="Z45" s="160"/>
      <c r="AA45" s="160"/>
      <c r="AB45" s="160"/>
      <c r="AC45" s="160"/>
      <c r="AD45" s="160"/>
      <c r="AE45" s="160"/>
      <c r="AF45" s="160"/>
      <c r="AG45" s="160"/>
      <c r="AH45" s="160"/>
      <c r="AI45" s="160"/>
      <c r="AJ45" s="160"/>
      <c r="AK45" s="160"/>
      <c r="AL45" s="160"/>
      <c r="AM45" s="160"/>
      <c r="AN45" s="160"/>
      <c r="AO45" s="160"/>
      <c r="AP45" s="5">
        <f t="shared" si="0"/>
        <v>0</v>
      </c>
      <c r="AQ45" s="5">
        <f t="shared" si="1"/>
        <v>0</v>
      </c>
      <c r="AR45" s="8">
        <v>41</v>
      </c>
    </row>
    <row r="46" spans="1:44" x14ac:dyDescent="0.25">
      <c r="A46" s="8">
        <v>42</v>
      </c>
      <c r="B46" s="30">
        <f>'Listado de Estudiantes'!V45</f>
        <v>0</v>
      </c>
      <c r="C46" s="174"/>
      <c r="D46" s="347"/>
      <c r="E46" s="348" t="s">
        <v>684</v>
      </c>
      <c r="F46" s="160"/>
      <c r="G46" s="160"/>
      <c r="H46" s="167"/>
      <c r="I46" s="160"/>
      <c r="J46" s="160"/>
      <c r="K46" s="160"/>
      <c r="L46" s="160"/>
      <c r="M46" s="160"/>
      <c r="N46" s="160"/>
      <c r="O46" s="160"/>
      <c r="P46" s="160"/>
      <c r="Q46" s="160"/>
      <c r="R46" s="160"/>
      <c r="S46" s="161"/>
      <c r="T46" s="8">
        <v>42</v>
      </c>
      <c r="V46" s="8">
        <v>42</v>
      </c>
      <c r="W46" s="160"/>
      <c r="X46" s="160"/>
      <c r="Y46" s="160"/>
      <c r="Z46" s="160"/>
      <c r="AA46" s="160"/>
      <c r="AB46" s="160"/>
      <c r="AC46" s="160"/>
      <c r="AD46" s="160"/>
      <c r="AE46" s="160"/>
      <c r="AF46" s="160"/>
      <c r="AG46" s="160"/>
      <c r="AH46" s="160"/>
      <c r="AI46" s="160"/>
      <c r="AJ46" s="160"/>
      <c r="AK46" s="160"/>
      <c r="AL46" s="160"/>
      <c r="AM46" s="160"/>
      <c r="AN46" s="160"/>
      <c r="AO46" s="160"/>
      <c r="AP46" s="5">
        <f t="shared" si="0"/>
        <v>0</v>
      </c>
      <c r="AQ46" s="5">
        <f t="shared" si="1"/>
        <v>0</v>
      </c>
      <c r="AR46" s="8">
        <v>42</v>
      </c>
    </row>
    <row r="47" spans="1:44" x14ac:dyDescent="0.25">
      <c r="A47" s="8">
        <v>43</v>
      </c>
      <c r="B47" s="30">
        <f>'Listado de Estudiantes'!V46</f>
        <v>0</v>
      </c>
      <c r="C47" s="174"/>
      <c r="D47" s="174"/>
      <c r="E47" s="174"/>
      <c r="F47" s="160"/>
      <c r="G47" s="160"/>
      <c r="H47" s="167"/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61"/>
      <c r="T47" s="8">
        <v>43</v>
      </c>
      <c r="V47" s="8">
        <v>43</v>
      </c>
      <c r="W47" s="160"/>
      <c r="X47" s="160"/>
      <c r="Y47" s="160"/>
      <c r="Z47" s="160"/>
      <c r="AA47" s="160"/>
      <c r="AB47" s="160"/>
      <c r="AC47" s="160"/>
      <c r="AD47" s="160"/>
      <c r="AE47" s="160"/>
      <c r="AF47" s="160"/>
      <c r="AG47" s="160"/>
      <c r="AH47" s="160"/>
      <c r="AI47" s="160"/>
      <c r="AJ47" s="160"/>
      <c r="AK47" s="160"/>
      <c r="AL47" s="160"/>
      <c r="AM47" s="160"/>
      <c r="AN47" s="160"/>
      <c r="AO47" s="160"/>
      <c r="AP47" s="5">
        <f t="shared" si="0"/>
        <v>0</v>
      </c>
      <c r="AQ47" s="5">
        <f t="shared" si="1"/>
        <v>0</v>
      </c>
      <c r="AR47" s="8">
        <v>43</v>
      </c>
    </row>
    <row r="48" spans="1:44" x14ac:dyDescent="0.25">
      <c r="A48" s="8">
        <v>44</v>
      </c>
      <c r="B48" s="30">
        <f>'Listado de Estudiantes'!V47</f>
        <v>0</v>
      </c>
      <c r="C48" s="174"/>
      <c r="D48" s="174"/>
      <c r="E48" s="174"/>
      <c r="F48" s="160"/>
      <c r="G48" s="160"/>
      <c r="H48" s="167"/>
      <c r="I48" s="160"/>
      <c r="J48" s="160"/>
      <c r="K48" s="160"/>
      <c r="L48" s="160"/>
      <c r="M48" s="160"/>
      <c r="N48" s="160"/>
      <c r="O48" s="160"/>
      <c r="P48" s="160"/>
      <c r="Q48" s="160"/>
      <c r="R48" s="160"/>
      <c r="S48" s="161"/>
      <c r="T48" s="8">
        <v>44</v>
      </c>
      <c r="V48" s="8">
        <v>44</v>
      </c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>
        <f t="shared" si="0"/>
        <v>0</v>
      </c>
      <c r="AQ48" s="5">
        <f t="shared" si="1"/>
        <v>0</v>
      </c>
      <c r="AR48" s="8">
        <v>44</v>
      </c>
    </row>
    <row r="49" spans="1:44" x14ac:dyDescent="0.25">
      <c r="A49" s="159">
        <v>45</v>
      </c>
      <c r="B49" s="30">
        <f>'Listado de Estudiantes'!V48</f>
        <v>0</v>
      </c>
      <c r="C49" s="174"/>
      <c r="D49" s="174"/>
      <c r="E49" s="174"/>
      <c r="F49" s="160"/>
      <c r="G49" s="160"/>
      <c r="H49" s="167"/>
      <c r="I49" s="160"/>
      <c r="J49" s="160"/>
      <c r="K49" s="160"/>
      <c r="L49" s="160"/>
      <c r="M49" s="160"/>
      <c r="N49" s="160"/>
      <c r="O49" s="160"/>
      <c r="P49" s="160"/>
      <c r="Q49" s="160"/>
      <c r="R49" s="160"/>
      <c r="S49" s="161"/>
      <c r="T49" s="159">
        <v>45</v>
      </c>
      <c r="V49" s="8">
        <v>45</v>
      </c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>
        <f t="shared" si="0"/>
        <v>0</v>
      </c>
      <c r="AQ49" s="5">
        <f t="shared" si="1"/>
        <v>0</v>
      </c>
      <c r="AR49" s="8">
        <v>45</v>
      </c>
    </row>
    <row r="50" spans="1:44" x14ac:dyDescent="0.25">
      <c r="A50" s="159">
        <v>42</v>
      </c>
      <c r="B50" s="30">
        <f>'Listado de Estudiantes'!V49</f>
        <v>0</v>
      </c>
      <c r="C50" s="174"/>
      <c r="D50" s="174"/>
      <c r="E50" s="174"/>
      <c r="F50" s="160"/>
      <c r="G50" s="160"/>
      <c r="H50" s="167"/>
      <c r="I50" s="160"/>
      <c r="J50" s="160"/>
      <c r="K50" s="160"/>
      <c r="L50" s="160"/>
      <c r="M50" s="160"/>
      <c r="N50" s="160"/>
      <c r="O50" s="160"/>
      <c r="P50" s="160"/>
      <c r="Q50" s="160"/>
      <c r="R50" s="160"/>
      <c r="S50" s="161"/>
      <c r="T50" s="159">
        <v>42</v>
      </c>
      <c r="V50" s="8">
        <v>42</v>
      </c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>
        <f t="shared" si="0"/>
        <v>0</v>
      </c>
      <c r="AQ50" s="5">
        <f t="shared" si="1"/>
        <v>0</v>
      </c>
      <c r="AR50" s="8">
        <v>42</v>
      </c>
    </row>
    <row r="51" spans="1:44" x14ac:dyDescent="0.25">
      <c r="A51" s="175">
        <v>43</v>
      </c>
      <c r="B51" s="30">
        <f>'Listado de Estudiantes'!V46</f>
        <v>0</v>
      </c>
      <c r="C51" s="174"/>
      <c r="D51" s="174"/>
      <c r="E51" s="174"/>
      <c r="F51" s="160"/>
      <c r="G51" s="160"/>
      <c r="H51" s="167"/>
      <c r="I51" s="160"/>
      <c r="J51" s="160"/>
      <c r="K51" s="160"/>
      <c r="L51" s="160"/>
      <c r="M51" s="160"/>
      <c r="N51" s="160"/>
      <c r="O51" s="160"/>
      <c r="P51" s="160"/>
      <c r="Q51" s="160"/>
      <c r="R51" s="160"/>
      <c r="S51" s="161"/>
      <c r="T51" s="159">
        <v>43</v>
      </c>
      <c r="V51" s="8">
        <v>43</v>
      </c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>
        <f t="shared" si="0"/>
        <v>0</v>
      </c>
      <c r="AQ51" s="5">
        <f t="shared" si="1"/>
        <v>0</v>
      </c>
      <c r="AR51" s="8">
        <v>43</v>
      </c>
    </row>
    <row r="52" spans="1:44" x14ac:dyDescent="0.25">
      <c r="A52" s="159">
        <v>44</v>
      </c>
      <c r="B52" s="30">
        <f>'Listado de Estudiantes'!V47</f>
        <v>0</v>
      </c>
      <c r="C52" s="174"/>
      <c r="D52" s="174"/>
      <c r="E52" s="174"/>
      <c r="F52" s="160"/>
      <c r="G52" s="160"/>
      <c r="H52" s="167"/>
      <c r="I52" s="160"/>
      <c r="J52" s="160"/>
      <c r="K52" s="160"/>
      <c r="L52" s="160"/>
      <c r="M52" s="160"/>
      <c r="N52" s="160"/>
      <c r="O52" s="160"/>
      <c r="P52" s="160"/>
      <c r="Q52" s="160"/>
      <c r="R52" s="160"/>
      <c r="S52" s="161"/>
      <c r="T52" s="159">
        <v>44</v>
      </c>
      <c r="V52" s="8">
        <v>44</v>
      </c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8">
        <v>44</v>
      </c>
    </row>
    <row r="53" spans="1:44" x14ac:dyDescent="0.25">
      <c r="A53" s="159">
        <v>45</v>
      </c>
      <c r="B53" s="30">
        <f>'Listado de Estudiantes'!V48</f>
        <v>0</v>
      </c>
      <c r="C53" s="174"/>
      <c r="D53" s="174"/>
      <c r="E53" s="174"/>
      <c r="F53" s="160"/>
      <c r="G53" s="160"/>
      <c r="H53" s="167"/>
      <c r="I53" s="160"/>
      <c r="J53" s="160"/>
      <c r="K53" s="160"/>
      <c r="L53" s="160"/>
      <c r="M53" s="160"/>
      <c r="N53" s="160"/>
      <c r="O53" s="160"/>
      <c r="P53" s="160"/>
      <c r="Q53" s="160"/>
      <c r="R53" s="160"/>
      <c r="S53" s="161"/>
      <c r="T53" s="159">
        <v>45</v>
      </c>
      <c r="V53" s="8">
        <v>45</v>
      </c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8">
        <v>45</v>
      </c>
    </row>
    <row r="54" spans="1:44" x14ac:dyDescent="0.25">
      <c r="A54" s="159"/>
      <c r="B54" s="30">
        <f>'Listado de Estudiantes'!V49</f>
        <v>0</v>
      </c>
      <c r="C54" s="174"/>
      <c r="D54" s="174"/>
      <c r="E54" s="174"/>
      <c r="F54" s="160"/>
      <c r="G54" s="160"/>
      <c r="H54" s="167"/>
      <c r="I54" s="160"/>
      <c r="J54" s="160"/>
      <c r="K54" s="160"/>
      <c r="L54" s="160"/>
      <c r="M54" s="160"/>
      <c r="N54" s="160"/>
      <c r="O54" s="160"/>
      <c r="P54" s="160"/>
      <c r="Q54" s="160"/>
      <c r="R54" s="160"/>
      <c r="S54" s="161"/>
      <c r="T54" s="159"/>
      <c r="V54" s="8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8"/>
    </row>
    <row r="55" spans="1:44" x14ac:dyDescent="0.25">
      <c r="A55" s="409"/>
      <c r="B55" s="410"/>
      <c r="C55" s="462"/>
      <c r="D55" s="401"/>
      <c r="E55" s="406">
        <v>45420</v>
      </c>
      <c r="F55" s="401"/>
      <c r="G55" s="436"/>
      <c r="H55" s="462"/>
      <c r="I55" s="401"/>
      <c r="J55" s="401"/>
      <c r="K55" s="401"/>
      <c r="L55" s="401"/>
      <c r="M55" s="436"/>
      <c r="N55" s="436"/>
      <c r="O55" s="436"/>
      <c r="P55" s="436"/>
      <c r="Q55" s="436"/>
      <c r="R55" s="436"/>
      <c r="S55" s="387"/>
      <c r="T55" s="387"/>
      <c r="V55" s="450"/>
      <c r="W55" s="450"/>
      <c r="X55" s="450"/>
      <c r="Y55" s="450"/>
      <c r="Z55" s="450"/>
      <c r="AA55" s="450"/>
      <c r="AB55" s="450"/>
      <c r="AC55" s="450"/>
      <c r="AD55" s="450"/>
      <c r="AE55" s="450"/>
      <c r="AF55" s="450"/>
      <c r="AG55" s="450"/>
      <c r="AH55" s="450"/>
      <c r="AI55" s="450"/>
      <c r="AJ55" s="450"/>
      <c r="AK55" s="450"/>
      <c r="AL55" s="450"/>
      <c r="AM55" s="450"/>
      <c r="AN55" s="450"/>
      <c r="AO55" s="450"/>
      <c r="AP55" s="450"/>
      <c r="AQ55" s="450"/>
      <c r="AR55" s="450"/>
    </row>
    <row r="56" spans="1:44" x14ac:dyDescent="0.25">
      <c r="A56" s="411"/>
      <c r="B56" s="412"/>
      <c r="C56" s="463"/>
      <c r="D56" s="402"/>
      <c r="E56" s="402"/>
      <c r="F56" s="402"/>
      <c r="G56" s="437"/>
      <c r="H56" s="463"/>
      <c r="I56" s="402"/>
      <c r="J56" s="402"/>
      <c r="K56" s="402"/>
      <c r="L56" s="402"/>
      <c r="M56" s="437"/>
      <c r="N56" s="437"/>
      <c r="O56" s="437"/>
      <c r="P56" s="437"/>
      <c r="Q56" s="437"/>
      <c r="R56" s="437"/>
      <c r="S56" s="388"/>
      <c r="T56" s="388"/>
      <c r="V56" s="450"/>
      <c r="W56" s="450"/>
      <c r="X56" s="450"/>
      <c r="Y56" s="450"/>
      <c r="Z56" s="450"/>
      <c r="AA56" s="450"/>
      <c r="AB56" s="450"/>
      <c r="AC56" s="450"/>
      <c r="AD56" s="450"/>
      <c r="AE56" s="450"/>
      <c r="AF56" s="450"/>
      <c r="AG56" s="450"/>
      <c r="AH56" s="450"/>
      <c r="AI56" s="450"/>
      <c r="AJ56" s="450"/>
      <c r="AK56" s="450"/>
      <c r="AL56" s="450"/>
      <c r="AM56" s="450"/>
      <c r="AN56" s="450"/>
      <c r="AO56" s="450"/>
      <c r="AP56" s="450"/>
      <c r="AQ56" s="450"/>
      <c r="AR56" s="450"/>
    </row>
    <row r="57" spans="1:44" x14ac:dyDescent="0.25">
      <c r="A57" s="411"/>
      <c r="B57" s="412"/>
      <c r="C57" s="463"/>
      <c r="D57" s="402"/>
      <c r="E57" s="402"/>
      <c r="F57" s="402"/>
      <c r="G57" s="437"/>
      <c r="H57" s="463"/>
      <c r="I57" s="402"/>
      <c r="J57" s="402"/>
      <c r="K57" s="402"/>
      <c r="L57" s="402"/>
      <c r="M57" s="437"/>
      <c r="N57" s="437"/>
      <c r="O57" s="437"/>
      <c r="P57" s="437"/>
      <c r="Q57" s="437"/>
      <c r="R57" s="437"/>
      <c r="S57" s="388"/>
      <c r="T57" s="388"/>
      <c r="V57" s="450"/>
      <c r="W57" s="450"/>
      <c r="X57" s="450"/>
      <c r="Y57" s="450"/>
      <c r="Z57" s="450"/>
      <c r="AA57" s="450"/>
      <c r="AB57" s="450"/>
      <c r="AC57" s="450"/>
      <c r="AD57" s="450"/>
      <c r="AE57" s="450"/>
      <c r="AF57" s="450"/>
      <c r="AG57" s="450"/>
      <c r="AH57" s="450"/>
      <c r="AI57" s="450"/>
      <c r="AJ57" s="450"/>
      <c r="AK57" s="450"/>
      <c r="AL57" s="450"/>
      <c r="AM57" s="450"/>
      <c r="AN57" s="450"/>
      <c r="AO57" s="450"/>
      <c r="AP57" s="450"/>
      <c r="AQ57" s="450"/>
      <c r="AR57" s="450"/>
    </row>
    <row r="58" spans="1:44" x14ac:dyDescent="0.25">
      <c r="A58" s="411"/>
      <c r="B58" s="412"/>
      <c r="C58" s="463"/>
      <c r="D58" s="402"/>
      <c r="E58" s="402"/>
      <c r="F58" s="402"/>
      <c r="G58" s="437"/>
      <c r="H58" s="463"/>
      <c r="I58" s="402"/>
      <c r="J58" s="402"/>
      <c r="K58" s="402"/>
      <c r="L58" s="402"/>
      <c r="M58" s="437"/>
      <c r="N58" s="437"/>
      <c r="O58" s="437"/>
      <c r="P58" s="437"/>
      <c r="Q58" s="437"/>
      <c r="R58" s="437"/>
      <c r="S58" s="388"/>
      <c r="T58" s="388"/>
      <c r="V58" s="450"/>
      <c r="W58" s="450"/>
      <c r="X58" s="450"/>
      <c r="Y58" s="450"/>
      <c r="Z58" s="450"/>
      <c r="AA58" s="450"/>
      <c r="AB58" s="450"/>
      <c r="AC58" s="450"/>
      <c r="AD58" s="450"/>
      <c r="AE58" s="450"/>
      <c r="AF58" s="450"/>
      <c r="AG58" s="450"/>
      <c r="AH58" s="450"/>
      <c r="AI58" s="450"/>
      <c r="AJ58" s="450"/>
      <c r="AK58" s="450"/>
      <c r="AL58" s="450"/>
      <c r="AM58" s="450"/>
      <c r="AN58" s="450"/>
      <c r="AO58" s="450"/>
      <c r="AP58" s="450"/>
      <c r="AQ58" s="450"/>
      <c r="AR58" s="450"/>
    </row>
    <row r="59" spans="1:44" x14ac:dyDescent="0.25">
      <c r="A59" s="411"/>
      <c r="B59" s="412"/>
      <c r="C59" s="463"/>
      <c r="D59" s="402"/>
      <c r="E59" s="402"/>
      <c r="F59" s="402"/>
      <c r="G59" s="437"/>
      <c r="H59" s="463"/>
      <c r="I59" s="402"/>
      <c r="J59" s="402"/>
      <c r="K59" s="402"/>
      <c r="L59" s="402"/>
      <c r="M59" s="437"/>
      <c r="N59" s="437"/>
      <c r="O59" s="437"/>
      <c r="P59" s="437"/>
      <c r="Q59" s="437"/>
      <c r="R59" s="437"/>
      <c r="S59" s="388"/>
      <c r="T59" s="388"/>
      <c r="V59" s="450"/>
      <c r="W59" s="450"/>
      <c r="X59" s="450"/>
      <c r="Y59" s="450"/>
      <c r="Z59" s="450"/>
      <c r="AA59" s="450"/>
      <c r="AB59" s="450"/>
      <c r="AC59" s="450"/>
      <c r="AD59" s="450"/>
      <c r="AE59" s="450"/>
      <c r="AF59" s="450"/>
      <c r="AG59" s="450"/>
      <c r="AH59" s="450"/>
      <c r="AI59" s="450"/>
      <c r="AJ59" s="450"/>
      <c r="AK59" s="450"/>
      <c r="AL59" s="450"/>
      <c r="AM59" s="450"/>
      <c r="AN59" s="450"/>
      <c r="AO59" s="450"/>
      <c r="AP59" s="450"/>
      <c r="AQ59" s="450"/>
      <c r="AR59" s="450"/>
    </row>
    <row r="60" spans="1:44" x14ac:dyDescent="0.25">
      <c r="A60" s="411"/>
      <c r="B60" s="412"/>
      <c r="C60" s="463"/>
      <c r="D60" s="402"/>
      <c r="E60" s="402"/>
      <c r="F60" s="402"/>
      <c r="G60" s="437"/>
      <c r="H60" s="463"/>
      <c r="I60" s="402"/>
      <c r="J60" s="402"/>
      <c r="K60" s="402"/>
      <c r="L60" s="402"/>
      <c r="M60" s="437"/>
      <c r="N60" s="437"/>
      <c r="O60" s="437"/>
      <c r="P60" s="437"/>
      <c r="Q60" s="437"/>
      <c r="R60" s="437"/>
      <c r="S60" s="388"/>
      <c r="T60" s="388"/>
      <c r="V60" s="450"/>
      <c r="W60" s="450"/>
      <c r="X60" s="450"/>
      <c r="Y60" s="450"/>
      <c r="Z60" s="450"/>
      <c r="AA60" s="450"/>
      <c r="AB60" s="450"/>
      <c r="AC60" s="450"/>
      <c r="AD60" s="450"/>
      <c r="AE60" s="450"/>
      <c r="AF60" s="450"/>
      <c r="AG60" s="450"/>
      <c r="AH60" s="450"/>
      <c r="AI60" s="450"/>
      <c r="AJ60" s="450"/>
      <c r="AK60" s="450"/>
      <c r="AL60" s="450"/>
      <c r="AM60" s="450"/>
      <c r="AN60" s="450"/>
      <c r="AO60" s="450"/>
      <c r="AP60" s="450"/>
      <c r="AQ60" s="450"/>
      <c r="AR60" s="450"/>
    </row>
    <row r="61" spans="1:44" x14ac:dyDescent="0.25">
      <c r="A61" s="411"/>
      <c r="B61" s="412"/>
      <c r="C61" s="463"/>
      <c r="D61" s="402"/>
      <c r="E61" s="402"/>
      <c r="F61" s="402"/>
      <c r="G61" s="437"/>
      <c r="H61" s="463"/>
      <c r="I61" s="402"/>
      <c r="J61" s="402"/>
      <c r="K61" s="402"/>
      <c r="L61" s="402"/>
      <c r="M61" s="437"/>
      <c r="N61" s="437"/>
      <c r="O61" s="437"/>
      <c r="P61" s="437"/>
      <c r="Q61" s="437"/>
      <c r="R61" s="437"/>
      <c r="S61" s="388"/>
      <c r="T61" s="388"/>
      <c r="V61" s="450"/>
      <c r="W61" s="450"/>
      <c r="X61" s="450"/>
      <c r="Y61" s="450"/>
      <c r="Z61" s="450"/>
      <c r="AA61" s="450"/>
      <c r="AB61" s="450"/>
      <c r="AC61" s="450"/>
      <c r="AD61" s="450"/>
      <c r="AE61" s="450"/>
      <c r="AF61" s="450"/>
      <c r="AG61" s="450"/>
      <c r="AH61" s="450"/>
      <c r="AI61" s="450"/>
      <c r="AJ61" s="450"/>
      <c r="AK61" s="450"/>
      <c r="AL61" s="450"/>
      <c r="AM61" s="450"/>
      <c r="AN61" s="450"/>
      <c r="AO61" s="450"/>
      <c r="AP61" s="450"/>
      <c r="AQ61" s="450"/>
      <c r="AR61" s="450"/>
    </row>
    <row r="62" spans="1:44" x14ac:dyDescent="0.25">
      <c r="A62" s="411"/>
      <c r="B62" s="412"/>
      <c r="C62" s="463"/>
      <c r="D62" s="402"/>
      <c r="E62" s="402"/>
      <c r="F62" s="402"/>
      <c r="G62" s="437"/>
      <c r="H62" s="463"/>
      <c r="I62" s="402"/>
      <c r="J62" s="402"/>
      <c r="K62" s="402"/>
      <c r="L62" s="402"/>
      <c r="M62" s="437"/>
      <c r="N62" s="437"/>
      <c r="O62" s="437"/>
      <c r="P62" s="437"/>
      <c r="Q62" s="437"/>
      <c r="R62" s="437"/>
      <c r="S62" s="388"/>
      <c r="T62" s="388"/>
      <c r="V62" s="450"/>
      <c r="W62" s="450"/>
      <c r="X62" s="450"/>
      <c r="Y62" s="450"/>
      <c r="Z62" s="450"/>
      <c r="AA62" s="450"/>
      <c r="AB62" s="450"/>
      <c r="AC62" s="450"/>
      <c r="AD62" s="450"/>
      <c r="AE62" s="450"/>
      <c r="AF62" s="450"/>
      <c r="AG62" s="450"/>
      <c r="AH62" s="450"/>
      <c r="AI62" s="450"/>
      <c r="AJ62" s="450"/>
      <c r="AK62" s="450"/>
      <c r="AL62" s="450"/>
      <c r="AM62" s="450"/>
      <c r="AN62" s="450"/>
      <c r="AO62" s="450"/>
      <c r="AP62" s="450"/>
      <c r="AQ62" s="450"/>
      <c r="AR62" s="450"/>
    </row>
    <row r="63" spans="1:44" x14ac:dyDescent="0.25">
      <c r="A63" s="411"/>
      <c r="B63" s="412"/>
      <c r="C63" s="463"/>
      <c r="D63" s="402"/>
      <c r="E63" s="402"/>
      <c r="F63" s="402"/>
      <c r="G63" s="437"/>
      <c r="H63" s="463"/>
      <c r="I63" s="402"/>
      <c r="J63" s="402"/>
      <c r="K63" s="402"/>
      <c r="L63" s="402"/>
      <c r="M63" s="437"/>
      <c r="N63" s="437"/>
      <c r="O63" s="437"/>
      <c r="P63" s="437"/>
      <c r="Q63" s="437"/>
      <c r="R63" s="437"/>
      <c r="S63" s="388"/>
      <c r="T63" s="388"/>
      <c r="V63" s="450"/>
      <c r="W63" s="450"/>
      <c r="X63" s="450"/>
      <c r="Y63" s="450"/>
      <c r="Z63" s="450"/>
      <c r="AA63" s="450"/>
      <c r="AB63" s="450"/>
      <c r="AC63" s="450"/>
      <c r="AD63" s="450"/>
      <c r="AE63" s="450"/>
      <c r="AF63" s="450"/>
      <c r="AG63" s="450"/>
      <c r="AH63" s="450"/>
      <c r="AI63" s="450"/>
      <c r="AJ63" s="450"/>
      <c r="AK63" s="450"/>
      <c r="AL63" s="450"/>
      <c r="AM63" s="450"/>
      <c r="AN63" s="450"/>
      <c r="AO63" s="450"/>
      <c r="AP63" s="450"/>
      <c r="AQ63" s="450"/>
      <c r="AR63" s="450"/>
    </row>
    <row r="64" spans="1:44" x14ac:dyDescent="0.25">
      <c r="A64" s="411"/>
      <c r="B64" s="412"/>
      <c r="C64" s="463"/>
      <c r="D64" s="402"/>
      <c r="E64" s="402"/>
      <c r="F64" s="402"/>
      <c r="G64" s="437"/>
      <c r="H64" s="463"/>
      <c r="I64" s="402"/>
      <c r="J64" s="402"/>
      <c r="K64" s="402"/>
      <c r="L64" s="402"/>
      <c r="M64" s="437"/>
      <c r="N64" s="437"/>
      <c r="O64" s="437"/>
      <c r="P64" s="437"/>
      <c r="Q64" s="437"/>
      <c r="R64" s="437"/>
      <c r="S64" s="388"/>
      <c r="T64" s="388"/>
      <c r="V64" s="450"/>
      <c r="W64" s="450"/>
      <c r="X64" s="450"/>
      <c r="Y64" s="450"/>
      <c r="Z64" s="450"/>
      <c r="AA64" s="450"/>
      <c r="AB64" s="450"/>
      <c r="AC64" s="450"/>
      <c r="AD64" s="450"/>
      <c r="AE64" s="450"/>
      <c r="AF64" s="450"/>
      <c r="AG64" s="450"/>
      <c r="AH64" s="450"/>
      <c r="AI64" s="450"/>
      <c r="AJ64" s="450"/>
      <c r="AK64" s="450"/>
      <c r="AL64" s="450"/>
      <c r="AM64" s="450"/>
      <c r="AN64" s="450"/>
      <c r="AO64" s="450"/>
      <c r="AP64" s="450"/>
      <c r="AQ64" s="450"/>
      <c r="AR64" s="450"/>
    </row>
    <row r="65" spans="1:44" x14ac:dyDescent="0.25">
      <c r="A65" s="413"/>
      <c r="B65" s="414"/>
      <c r="C65" s="464"/>
      <c r="D65" s="403"/>
      <c r="E65" s="403"/>
      <c r="F65" s="403"/>
      <c r="G65" s="438"/>
      <c r="H65" s="464"/>
      <c r="I65" s="403"/>
      <c r="J65" s="403"/>
      <c r="K65" s="403"/>
      <c r="L65" s="403"/>
      <c r="M65" s="438"/>
      <c r="N65" s="438"/>
      <c r="O65" s="438"/>
      <c r="P65" s="438"/>
      <c r="Q65" s="438"/>
      <c r="R65" s="438"/>
      <c r="S65" s="389"/>
      <c r="T65" s="389"/>
      <c r="V65" s="450"/>
      <c r="W65" s="450"/>
      <c r="X65" s="450"/>
      <c r="Y65" s="450"/>
      <c r="Z65" s="450"/>
      <c r="AA65" s="450"/>
      <c r="AB65" s="450"/>
      <c r="AC65" s="450"/>
      <c r="AD65" s="450"/>
      <c r="AE65" s="450"/>
      <c r="AF65" s="450"/>
      <c r="AG65" s="450"/>
      <c r="AH65" s="450"/>
      <c r="AI65" s="450"/>
      <c r="AJ65" s="450"/>
      <c r="AK65" s="450"/>
      <c r="AL65" s="450"/>
      <c r="AM65" s="450"/>
      <c r="AN65" s="450"/>
      <c r="AO65" s="450"/>
      <c r="AP65" s="450"/>
      <c r="AQ65" s="450"/>
      <c r="AR65" s="450"/>
    </row>
    <row r="66" spans="1:4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44" x14ac:dyDescent="0.25">
      <c r="A67" s="2"/>
      <c r="B67" s="2" t="s">
        <v>816</v>
      </c>
      <c r="C67" s="2"/>
      <c r="D67" s="2"/>
      <c r="E67" s="2" t="s">
        <v>684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4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4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4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4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4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4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4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4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4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4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4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4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4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</sheetData>
  <mergeCells count="52">
    <mergeCell ref="AO55:AO65"/>
    <mergeCell ref="AP55:AR65"/>
    <mergeCell ref="AI55:AI65"/>
    <mergeCell ref="AJ55:AJ65"/>
    <mergeCell ref="AK55:AK65"/>
    <mergeCell ref="AL55:AL65"/>
    <mergeCell ref="AM55:AM65"/>
    <mergeCell ref="AN55:AN65"/>
    <mergeCell ref="AH55:AH65"/>
    <mergeCell ref="W55:W65"/>
    <mergeCell ref="X55:X65"/>
    <mergeCell ref="Y55:Y65"/>
    <mergeCell ref="Z55:Z65"/>
    <mergeCell ref="AA55:AA65"/>
    <mergeCell ref="AB55:AB65"/>
    <mergeCell ref="AC55:AC65"/>
    <mergeCell ref="AD55:AD65"/>
    <mergeCell ref="AE55:AE65"/>
    <mergeCell ref="AF55:AF65"/>
    <mergeCell ref="AG55:AG65"/>
    <mergeCell ref="G55:G65"/>
    <mergeCell ref="H55:H65"/>
    <mergeCell ref="I55:I65"/>
    <mergeCell ref="V55:V65"/>
    <mergeCell ref="J55:J65"/>
    <mergeCell ref="K55:K65"/>
    <mergeCell ref="L55:L65"/>
    <mergeCell ref="M55:M65"/>
    <mergeCell ref="N55:N65"/>
    <mergeCell ref="O55:O65"/>
    <mergeCell ref="P55:P65"/>
    <mergeCell ref="Q55:Q65"/>
    <mergeCell ref="R55:R65"/>
    <mergeCell ref="S55:S65"/>
    <mergeCell ref="T55:T65"/>
    <mergeCell ref="A55:B65"/>
    <mergeCell ref="C55:C65"/>
    <mergeCell ref="D55:D65"/>
    <mergeCell ref="E55:E65"/>
    <mergeCell ref="F55:F65"/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</mergeCells>
  <conditionalFormatting sqref="B5:B54">
    <cfRule type="cellIs" dxfId="379" priority="1" operator="equal">
      <formula>0</formula>
    </cfRule>
  </conditionalFormatting>
  <conditionalFormatting sqref="AP6:AQ54">
    <cfRule type="cellIs" dxfId="378" priority="2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AH69"/>
  <sheetViews>
    <sheetView topLeftCell="A46" zoomScale="91" zoomScaleNormal="91" workbookViewId="0">
      <selection activeCell="K58" sqref="K58:K62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5.1406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39" t="s">
        <v>8</v>
      </c>
      <c r="B2" s="439"/>
      <c r="C2" s="439"/>
      <c r="D2" s="439"/>
      <c r="E2" s="439"/>
      <c r="F2" s="439"/>
      <c r="G2" s="439"/>
      <c r="H2" s="439"/>
      <c r="I2" s="439"/>
      <c r="J2" s="439"/>
      <c r="K2" s="439"/>
      <c r="L2" s="439"/>
      <c r="M2" s="439"/>
      <c r="N2" s="439"/>
      <c r="O2" s="439"/>
      <c r="Q2" s="440" t="s">
        <v>8</v>
      </c>
      <c r="R2" s="440"/>
      <c r="S2" s="440"/>
      <c r="T2" s="440"/>
      <c r="U2" s="440"/>
      <c r="V2" s="440"/>
      <c r="W2" s="440"/>
      <c r="X2" s="440"/>
      <c r="Y2" s="440"/>
      <c r="Z2" s="440"/>
      <c r="AA2" s="440"/>
      <c r="AB2" s="440"/>
      <c r="AC2" s="440"/>
      <c r="AD2" s="440"/>
      <c r="AE2" s="440"/>
      <c r="AF2" s="440"/>
      <c r="AG2" s="440"/>
      <c r="AH2" s="440"/>
    </row>
    <row r="3" spans="1:34" x14ac:dyDescent="0.25">
      <c r="A3" s="404" t="s">
        <v>0</v>
      </c>
      <c r="B3" s="404"/>
      <c r="C3" s="441">
        <v>0</v>
      </c>
      <c r="D3" s="441"/>
      <c r="E3" s="441"/>
      <c r="F3" s="441"/>
      <c r="G3" s="441"/>
      <c r="H3" s="404" t="s">
        <v>14</v>
      </c>
      <c r="I3" s="404"/>
      <c r="J3" s="404"/>
      <c r="K3" s="404"/>
      <c r="L3" s="404"/>
      <c r="M3" s="404"/>
      <c r="N3" s="441" t="str">
        <f>'Asistencia 10°BCInf '!Q2</f>
        <v>10°BC-2</v>
      </c>
      <c r="O3" s="441"/>
      <c r="Q3" s="390" t="s">
        <v>3</v>
      </c>
      <c r="R3" s="442" t="s">
        <v>15</v>
      </c>
      <c r="S3" s="442"/>
      <c r="T3" s="442"/>
      <c r="U3" s="442"/>
      <c r="V3" s="442" t="s">
        <v>16</v>
      </c>
      <c r="W3" s="442"/>
      <c r="X3" s="442"/>
      <c r="Y3" s="443" t="s">
        <v>17</v>
      </c>
      <c r="Z3" s="443" t="s">
        <v>18</v>
      </c>
      <c r="AA3" s="442" t="s">
        <v>19</v>
      </c>
      <c r="AB3" s="442"/>
      <c r="AC3" s="442"/>
      <c r="AD3" s="442" t="s">
        <v>20</v>
      </c>
      <c r="AE3" s="442"/>
      <c r="AF3" s="442"/>
      <c r="AG3" s="444" t="s">
        <v>21</v>
      </c>
      <c r="AH3" s="390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390"/>
      <c r="R4" s="442"/>
      <c r="S4" s="442"/>
      <c r="T4" s="442"/>
      <c r="U4" s="442"/>
      <c r="V4" s="442"/>
      <c r="W4" s="442"/>
      <c r="X4" s="442"/>
      <c r="Y4" s="443"/>
      <c r="Z4" s="443"/>
      <c r="AA4" s="442"/>
      <c r="AB4" s="442"/>
      <c r="AC4" s="442"/>
      <c r="AD4" s="442"/>
      <c r="AE4" s="442"/>
      <c r="AF4" s="442"/>
      <c r="AG4" s="444"/>
      <c r="AH4" s="390"/>
    </row>
    <row r="5" spans="1:34" ht="26.25" customHeight="1" x14ac:dyDescent="0.25">
      <c r="A5" s="442" t="s">
        <v>3</v>
      </c>
      <c r="B5" s="442" t="s">
        <v>12</v>
      </c>
      <c r="C5" s="442" t="s">
        <v>9</v>
      </c>
      <c r="D5" s="442"/>
      <c r="E5" s="442"/>
      <c r="F5" s="442"/>
      <c r="G5" s="442"/>
      <c r="H5" s="442" t="s">
        <v>10</v>
      </c>
      <c r="I5" s="442"/>
      <c r="J5" s="442"/>
      <c r="K5" s="442"/>
      <c r="L5" s="442" t="s">
        <v>11</v>
      </c>
      <c r="M5" s="442"/>
      <c r="N5" s="442"/>
      <c r="O5" s="442" t="s">
        <v>3</v>
      </c>
      <c r="Q5" s="390"/>
      <c r="R5" s="442"/>
      <c r="S5" s="442"/>
      <c r="T5" s="442"/>
      <c r="U5" s="442"/>
      <c r="V5" s="442"/>
      <c r="W5" s="442"/>
      <c r="X5" s="442"/>
      <c r="Y5" s="443"/>
      <c r="Z5" s="443"/>
      <c r="AA5" s="442"/>
      <c r="AB5" s="442"/>
      <c r="AC5" s="442"/>
      <c r="AD5" s="442"/>
      <c r="AE5" s="442"/>
      <c r="AF5" s="442"/>
      <c r="AG5" s="444"/>
      <c r="AH5" s="390"/>
    </row>
    <row r="6" spans="1:34" ht="15" customHeight="1" x14ac:dyDescent="0.25">
      <c r="A6" s="442"/>
      <c r="B6" s="442"/>
      <c r="C6" s="442"/>
      <c r="D6" s="442"/>
      <c r="E6" s="442"/>
      <c r="F6" s="442"/>
      <c r="G6" s="442"/>
      <c r="H6" s="442"/>
      <c r="I6" s="442"/>
      <c r="J6" s="442"/>
      <c r="K6" s="442"/>
      <c r="L6" s="442"/>
      <c r="M6" s="442"/>
      <c r="N6" s="442"/>
      <c r="O6" s="442"/>
      <c r="Q6" s="390"/>
      <c r="R6" s="442"/>
      <c r="S6" s="442"/>
      <c r="T6" s="442"/>
      <c r="U6" s="442"/>
      <c r="V6" s="442"/>
      <c r="W6" s="442"/>
      <c r="X6" s="442"/>
      <c r="Y6" s="443"/>
      <c r="Z6" s="443"/>
      <c r="AA6" s="442"/>
      <c r="AB6" s="442"/>
      <c r="AC6" s="442"/>
      <c r="AD6" s="442"/>
      <c r="AE6" s="442"/>
      <c r="AF6" s="442"/>
      <c r="AG6" s="444"/>
      <c r="AH6" s="390"/>
    </row>
    <row r="7" spans="1:34" ht="13.5" customHeight="1" x14ac:dyDescent="0.25">
      <c r="A7" s="442"/>
      <c r="B7" s="442"/>
      <c r="C7" s="442"/>
      <c r="D7" s="442"/>
      <c r="E7" s="442"/>
      <c r="F7" s="442"/>
      <c r="G7" s="442"/>
      <c r="H7" s="442"/>
      <c r="I7" s="442"/>
      <c r="J7" s="442"/>
      <c r="K7" s="442"/>
      <c r="L7" s="442"/>
      <c r="M7" s="442"/>
      <c r="N7" s="442"/>
      <c r="O7" s="442"/>
      <c r="Q7" s="390"/>
      <c r="R7" s="442"/>
      <c r="S7" s="442"/>
      <c r="T7" s="442"/>
      <c r="U7" s="442"/>
      <c r="V7" s="442"/>
      <c r="W7" s="442"/>
      <c r="X7" s="442"/>
      <c r="Y7" s="443"/>
      <c r="Z7" s="443"/>
      <c r="AA7" s="442"/>
      <c r="AB7" s="442"/>
      <c r="AC7" s="442"/>
      <c r="AD7" s="442"/>
      <c r="AE7" s="442"/>
      <c r="AF7" s="442"/>
      <c r="AG7" s="444"/>
      <c r="AH7" s="390"/>
    </row>
    <row r="8" spans="1:34" ht="15.75" customHeight="1" x14ac:dyDescent="0.25">
      <c r="A8" s="366">
        <v>1</v>
      </c>
      <c r="B8" s="179" t="str">
        <f>'Asistencia 10°BCInf '!B5</f>
        <v>Abrego, Elvin</v>
      </c>
      <c r="C8" s="366"/>
      <c r="D8" s="366"/>
      <c r="E8" s="366"/>
      <c r="F8" s="366"/>
      <c r="G8" s="366"/>
      <c r="H8" s="366"/>
      <c r="I8" s="378" t="s">
        <v>862</v>
      </c>
      <c r="J8" s="366"/>
      <c r="K8" s="366"/>
      <c r="L8" s="366"/>
      <c r="M8" s="366"/>
      <c r="N8" s="366"/>
      <c r="O8" s="366">
        <v>1</v>
      </c>
      <c r="Q8" s="367">
        <v>1</v>
      </c>
      <c r="R8" s="366"/>
      <c r="S8" s="366"/>
      <c r="T8" s="366"/>
      <c r="U8" s="366"/>
      <c r="V8" s="366"/>
      <c r="W8" s="366"/>
      <c r="X8" s="366"/>
      <c r="Y8" s="368"/>
      <c r="Z8" s="368"/>
      <c r="AA8" s="366"/>
      <c r="AB8" s="366"/>
      <c r="AC8" s="366"/>
      <c r="AD8" s="366"/>
      <c r="AE8" s="366"/>
      <c r="AF8" s="366"/>
      <c r="AG8" s="369"/>
      <c r="AH8" s="367">
        <v>1</v>
      </c>
    </row>
    <row r="9" spans="1:34" x14ac:dyDescent="0.25">
      <c r="A9" s="363">
        <v>2</v>
      </c>
      <c r="B9" s="179" t="str">
        <f>'Asistencia 10°BCInf '!B6</f>
        <v>Abrego, Josue</v>
      </c>
      <c r="C9" s="181"/>
      <c r="D9" s="181"/>
      <c r="E9" s="181"/>
      <c r="F9" s="181"/>
      <c r="G9" s="170"/>
      <c r="H9" s="181"/>
      <c r="I9" s="181"/>
      <c r="J9" s="181"/>
      <c r="K9" s="181"/>
      <c r="L9" s="181"/>
      <c r="M9" s="181"/>
      <c r="N9" s="181"/>
      <c r="O9" s="363">
        <v>2</v>
      </c>
      <c r="Q9" s="363">
        <v>2</v>
      </c>
      <c r="R9" s="169"/>
      <c r="S9" s="169"/>
      <c r="T9" s="169"/>
      <c r="U9" s="169"/>
      <c r="V9" s="169"/>
      <c r="W9" s="169"/>
      <c r="X9" s="169"/>
      <c r="Y9" s="169"/>
      <c r="Z9" s="180" t="e">
        <f>((ROUNDDOWN(AVERAGE(C9:N9,R9:Y9),1))*0.8)</f>
        <v>#DIV/0!</v>
      </c>
      <c r="AA9" s="169"/>
      <c r="AB9" s="169"/>
      <c r="AC9" s="180" t="e">
        <f>((ROUNDDOWN(AVERAGE(AA9:AB9),1))*0.1)</f>
        <v>#DIV/0!</v>
      </c>
      <c r="AD9" s="169"/>
      <c r="AE9" s="169"/>
      <c r="AF9" s="180" t="e">
        <f>((ROUNDDOWN(AVERAGE(AD9:AE9),1))*0.1)</f>
        <v>#DIV/0!</v>
      </c>
      <c r="AG9" s="180" t="s">
        <v>212</v>
      </c>
      <c r="AH9" s="363">
        <v>2</v>
      </c>
    </row>
    <row r="10" spans="1:34" x14ac:dyDescent="0.25">
      <c r="A10" s="363">
        <v>3</v>
      </c>
      <c r="B10" s="176" t="str">
        <f>'Asistencia 10°BCInf '!B7</f>
        <v>Abrego, Yeison</v>
      </c>
      <c r="C10" s="169"/>
      <c r="D10" s="169"/>
      <c r="E10" s="169"/>
      <c r="F10" s="169"/>
      <c r="G10" s="170"/>
      <c r="H10" s="181"/>
      <c r="I10" s="181">
        <v>4</v>
      </c>
      <c r="J10" s="181">
        <v>3.5</v>
      </c>
      <c r="K10" s="181">
        <v>4</v>
      </c>
      <c r="L10" s="181"/>
      <c r="M10" s="181"/>
      <c r="N10" s="169"/>
      <c r="O10" s="363">
        <v>3</v>
      </c>
      <c r="Q10" s="363">
        <v>3</v>
      </c>
      <c r="R10" s="169">
        <v>5</v>
      </c>
      <c r="S10" s="169"/>
      <c r="T10" s="169"/>
      <c r="U10" s="169"/>
      <c r="V10" s="169"/>
      <c r="W10" s="169"/>
      <c r="X10" s="169"/>
      <c r="Y10" s="169"/>
      <c r="Z10" s="180">
        <f t="shared" ref="Z10:Z57" si="0">((ROUNDDOWN(AVERAGE(C10:N10,R10:Y10),1))*0.8)</f>
        <v>3.28</v>
      </c>
      <c r="AA10" s="169"/>
      <c r="AB10" s="169"/>
      <c r="AC10" s="180" t="e">
        <f t="shared" ref="AC10:AC57" si="1">((ROUNDDOWN(AVERAGE(AA10:AB10),1))*0.1)</f>
        <v>#DIV/0!</v>
      </c>
      <c r="AD10" s="169"/>
      <c r="AE10" s="169"/>
      <c r="AF10" s="180" t="e">
        <f t="shared" ref="AF10:AF57" si="2">((ROUNDDOWN(AVERAGE(AD10:AE10),1))*0.1)</f>
        <v>#DIV/0!</v>
      </c>
      <c r="AG10" s="180" t="s">
        <v>212</v>
      </c>
      <c r="AH10" s="363">
        <v>3</v>
      </c>
    </row>
    <row r="11" spans="1:34" x14ac:dyDescent="0.25">
      <c r="A11" s="363">
        <v>4</v>
      </c>
      <c r="B11" s="176" t="str">
        <f>'Asistencia 10°BCInf '!B8</f>
        <v>Andrade, Leydi</v>
      </c>
      <c r="C11" s="169"/>
      <c r="D11" s="169"/>
      <c r="E11" s="169"/>
      <c r="F11" s="169"/>
      <c r="G11" s="170"/>
      <c r="H11" s="181"/>
      <c r="I11" s="181">
        <v>4.5</v>
      </c>
      <c r="J11" s="181">
        <v>3.5</v>
      </c>
      <c r="K11" s="181"/>
      <c r="L11" s="181"/>
      <c r="M11" s="181"/>
      <c r="N11" s="169"/>
      <c r="O11" s="363">
        <v>4</v>
      </c>
      <c r="Q11" s="363">
        <v>4</v>
      </c>
      <c r="R11" s="169"/>
      <c r="S11" s="169"/>
      <c r="T11" s="169"/>
      <c r="U11" s="169"/>
      <c r="V11" s="169"/>
      <c r="W11" s="169"/>
      <c r="X11" s="169"/>
      <c r="Y11" s="169"/>
      <c r="Z11" s="180">
        <f t="shared" si="0"/>
        <v>3.2</v>
      </c>
      <c r="AA11" s="169">
        <v>3</v>
      </c>
      <c r="AB11" s="169"/>
      <c r="AC11" s="180">
        <f t="shared" si="1"/>
        <v>0.30000000000000004</v>
      </c>
      <c r="AD11" s="169">
        <v>3</v>
      </c>
      <c r="AE11" s="169"/>
      <c r="AF11" s="180">
        <f t="shared" si="2"/>
        <v>0.30000000000000004</v>
      </c>
      <c r="AG11" s="180">
        <f t="shared" ref="AG11:AG50" si="3">Z11+AC11+AF11</f>
        <v>3.8</v>
      </c>
      <c r="AH11" s="363">
        <v>4</v>
      </c>
    </row>
    <row r="12" spans="1:34" x14ac:dyDescent="0.25">
      <c r="A12" s="363">
        <v>5</v>
      </c>
      <c r="B12" s="176" t="str">
        <f>'Asistencia 10°BCInf '!B9</f>
        <v>Arcia, Ellioneth</v>
      </c>
      <c r="C12" s="169"/>
      <c r="D12" s="169"/>
      <c r="E12" s="169"/>
      <c r="F12" s="169"/>
      <c r="G12" s="170"/>
      <c r="H12" s="181"/>
      <c r="I12" s="181"/>
      <c r="J12" s="181"/>
      <c r="K12" s="181"/>
      <c r="L12" s="181"/>
      <c r="M12" s="181"/>
      <c r="N12" s="169"/>
      <c r="O12" s="363">
        <v>5</v>
      </c>
      <c r="Q12" s="363">
        <v>5</v>
      </c>
      <c r="R12" s="169"/>
      <c r="S12" s="169"/>
      <c r="T12" s="169"/>
      <c r="U12" s="169"/>
      <c r="V12" s="169"/>
      <c r="W12" s="169"/>
      <c r="X12" s="169"/>
      <c r="Y12" s="169"/>
      <c r="Z12" s="180" t="e">
        <f t="shared" si="0"/>
        <v>#DIV/0!</v>
      </c>
      <c r="AA12" s="169">
        <v>3</v>
      </c>
      <c r="AB12" s="169"/>
      <c r="AC12" s="180">
        <f t="shared" si="1"/>
        <v>0.30000000000000004</v>
      </c>
      <c r="AD12" s="169">
        <v>2</v>
      </c>
      <c r="AE12" s="169"/>
      <c r="AF12" s="180">
        <f t="shared" si="2"/>
        <v>0.2</v>
      </c>
      <c r="AG12" s="180" t="e">
        <f t="shared" si="3"/>
        <v>#DIV/0!</v>
      </c>
      <c r="AH12" s="363">
        <v>5</v>
      </c>
    </row>
    <row r="13" spans="1:34" x14ac:dyDescent="0.25">
      <c r="A13" s="363">
        <v>6</v>
      </c>
      <c r="B13" s="176" t="str">
        <f>'Asistencia 10°BCInf '!B10</f>
        <v>Caballero, David</v>
      </c>
      <c r="C13" s="169"/>
      <c r="D13" s="169"/>
      <c r="E13" s="169"/>
      <c r="F13" s="169"/>
      <c r="G13" s="170"/>
      <c r="H13" s="181"/>
      <c r="I13" s="181">
        <v>4</v>
      </c>
      <c r="J13" s="181">
        <v>5</v>
      </c>
      <c r="K13" s="181">
        <v>5</v>
      </c>
      <c r="L13" s="181"/>
      <c r="M13" s="181"/>
      <c r="N13" s="169"/>
      <c r="O13" s="363">
        <v>6</v>
      </c>
      <c r="Q13" s="363">
        <v>6</v>
      </c>
      <c r="R13" s="169">
        <v>5</v>
      </c>
      <c r="S13" s="169"/>
      <c r="T13" s="169"/>
      <c r="U13" s="169"/>
      <c r="V13" s="169"/>
      <c r="W13" s="169"/>
      <c r="X13" s="169"/>
      <c r="Y13" s="169"/>
      <c r="Z13" s="180">
        <f t="shared" si="0"/>
        <v>3.7600000000000002</v>
      </c>
      <c r="AA13" s="169"/>
      <c r="AB13" s="169"/>
      <c r="AC13" s="180" t="e">
        <f t="shared" si="1"/>
        <v>#DIV/0!</v>
      </c>
      <c r="AD13" s="169"/>
      <c r="AE13" s="169"/>
      <c r="AF13" s="180" t="e">
        <f t="shared" si="2"/>
        <v>#DIV/0!</v>
      </c>
      <c r="AG13" s="180" t="s">
        <v>208</v>
      </c>
      <c r="AH13" s="363">
        <v>6</v>
      </c>
    </row>
    <row r="14" spans="1:34" x14ac:dyDescent="0.25">
      <c r="A14" s="363">
        <v>7</v>
      </c>
      <c r="B14" s="176" t="str">
        <f>'Asistencia 10°BCInf '!B11</f>
        <v>Castillo, Videncio</v>
      </c>
      <c r="C14" s="169"/>
      <c r="D14" s="169"/>
      <c r="E14" s="169"/>
      <c r="F14" s="169"/>
      <c r="G14" s="170"/>
      <c r="H14" s="181"/>
      <c r="I14" s="181"/>
      <c r="J14" s="181"/>
      <c r="K14" s="181"/>
      <c r="L14" s="181"/>
      <c r="M14" s="181"/>
      <c r="N14" s="169"/>
      <c r="O14" s="363">
        <v>7</v>
      </c>
      <c r="Q14" s="363">
        <v>7</v>
      </c>
      <c r="R14" s="169"/>
      <c r="S14" s="169"/>
      <c r="T14" s="169"/>
      <c r="U14" s="169"/>
      <c r="V14" s="169"/>
      <c r="W14" s="169"/>
      <c r="X14" s="169"/>
      <c r="Y14" s="169"/>
      <c r="Z14" s="180" t="e">
        <f t="shared" si="0"/>
        <v>#DIV/0!</v>
      </c>
      <c r="AA14" s="169">
        <v>5</v>
      </c>
      <c r="AB14" s="169"/>
      <c r="AC14" s="180">
        <f t="shared" si="1"/>
        <v>0.5</v>
      </c>
      <c r="AD14" s="169">
        <v>5</v>
      </c>
      <c r="AE14" s="169"/>
      <c r="AF14" s="180">
        <f t="shared" si="2"/>
        <v>0.5</v>
      </c>
      <c r="AG14" s="180" t="e">
        <f t="shared" si="3"/>
        <v>#DIV/0!</v>
      </c>
      <c r="AH14" s="363">
        <v>7</v>
      </c>
    </row>
    <row r="15" spans="1:34" x14ac:dyDescent="0.25">
      <c r="A15" s="363">
        <v>8</v>
      </c>
      <c r="B15" s="176" t="str">
        <f>'Asistencia 10°BCInf '!B12</f>
        <v>Concepcion, Yinais</v>
      </c>
      <c r="C15" s="169"/>
      <c r="D15" s="169"/>
      <c r="E15" s="169"/>
      <c r="F15" s="169"/>
      <c r="G15" s="170"/>
      <c r="H15" s="181"/>
      <c r="I15" s="181"/>
      <c r="J15" s="181">
        <v>3.5</v>
      </c>
      <c r="K15" s="181"/>
      <c r="L15" s="181"/>
      <c r="M15" s="181"/>
      <c r="N15" s="169"/>
      <c r="O15" s="363">
        <v>8</v>
      </c>
      <c r="Q15" s="363">
        <v>8</v>
      </c>
      <c r="R15" s="169"/>
      <c r="S15" s="169"/>
      <c r="T15" s="169"/>
      <c r="U15" s="169"/>
      <c r="V15" s="169"/>
      <c r="W15" s="169"/>
      <c r="X15" s="169"/>
      <c r="Y15" s="169"/>
      <c r="Z15" s="180">
        <f t="shared" si="0"/>
        <v>2.8000000000000003</v>
      </c>
      <c r="AA15" s="169">
        <v>4</v>
      </c>
      <c r="AB15" s="169"/>
      <c r="AC15" s="180">
        <f t="shared" si="1"/>
        <v>0.4</v>
      </c>
      <c r="AD15" s="169">
        <v>3</v>
      </c>
      <c r="AE15" s="169"/>
      <c r="AF15" s="180">
        <f t="shared" si="2"/>
        <v>0.30000000000000004</v>
      </c>
      <c r="AG15" s="180">
        <f t="shared" si="3"/>
        <v>3.5</v>
      </c>
      <c r="AH15" s="363">
        <v>8</v>
      </c>
    </row>
    <row r="16" spans="1:34" x14ac:dyDescent="0.25">
      <c r="A16" s="363">
        <v>9</v>
      </c>
      <c r="B16" s="176" t="str">
        <f>'Asistencia 10°BCInf '!B13</f>
        <v>Dixon, Roman</v>
      </c>
      <c r="C16" s="169"/>
      <c r="D16" s="169"/>
      <c r="E16" s="169"/>
      <c r="F16" s="169"/>
      <c r="G16" s="170"/>
      <c r="H16" s="181"/>
      <c r="I16" s="181"/>
      <c r="J16" s="181"/>
      <c r="K16" s="181"/>
      <c r="L16" s="181"/>
      <c r="M16" s="181"/>
      <c r="N16" s="169"/>
      <c r="O16" s="363">
        <v>9</v>
      </c>
      <c r="Q16" s="363">
        <v>9</v>
      </c>
      <c r="R16" s="169"/>
      <c r="S16" s="169"/>
      <c r="T16" s="169"/>
      <c r="U16" s="169"/>
      <c r="V16" s="169"/>
      <c r="W16" s="169"/>
      <c r="X16" s="169"/>
      <c r="Y16" s="169"/>
      <c r="Z16" s="180" t="e">
        <f t="shared" si="0"/>
        <v>#DIV/0!</v>
      </c>
      <c r="AA16" s="169">
        <v>3</v>
      </c>
      <c r="AB16" s="169"/>
      <c r="AC16" s="180">
        <f t="shared" si="1"/>
        <v>0.30000000000000004</v>
      </c>
      <c r="AD16" s="169">
        <v>2</v>
      </c>
      <c r="AE16" s="169"/>
      <c r="AF16" s="180">
        <f t="shared" si="2"/>
        <v>0.2</v>
      </c>
      <c r="AG16" s="180" t="e">
        <f t="shared" si="3"/>
        <v>#DIV/0!</v>
      </c>
      <c r="AH16" s="363">
        <v>9</v>
      </c>
    </row>
    <row r="17" spans="1:34" x14ac:dyDescent="0.25">
      <c r="A17" s="363">
        <v>10</v>
      </c>
      <c r="B17" s="176" t="str">
        <f>'Asistencia 10°BCInf '!B14</f>
        <v>Escalante, Nodier</v>
      </c>
      <c r="C17" s="169"/>
      <c r="D17" s="169"/>
      <c r="E17" s="169"/>
      <c r="F17" s="169"/>
      <c r="G17" s="170"/>
      <c r="H17" s="181"/>
      <c r="I17" s="181"/>
      <c r="J17" s="181"/>
      <c r="K17" s="181"/>
      <c r="L17" s="181"/>
      <c r="M17" s="181"/>
      <c r="N17" s="169"/>
      <c r="O17" s="363">
        <v>10</v>
      </c>
      <c r="Q17" s="363">
        <v>10</v>
      </c>
      <c r="R17" s="169"/>
      <c r="S17" s="169"/>
      <c r="T17" s="169"/>
      <c r="U17" s="169"/>
      <c r="V17" s="169"/>
      <c r="W17" s="169"/>
      <c r="X17" s="169"/>
      <c r="Y17" s="169"/>
      <c r="Z17" s="180" t="e">
        <f t="shared" si="0"/>
        <v>#DIV/0!</v>
      </c>
      <c r="AA17" s="169">
        <v>4</v>
      </c>
      <c r="AB17" s="169"/>
      <c r="AC17" s="180">
        <f t="shared" si="1"/>
        <v>0.4</v>
      </c>
      <c r="AD17" s="169">
        <v>3</v>
      </c>
      <c r="AE17" s="169"/>
      <c r="AF17" s="180">
        <f t="shared" si="2"/>
        <v>0.30000000000000004</v>
      </c>
      <c r="AG17" s="180" t="e">
        <f t="shared" si="3"/>
        <v>#DIV/0!</v>
      </c>
      <c r="AH17" s="363">
        <v>10</v>
      </c>
    </row>
    <row r="18" spans="1:34" x14ac:dyDescent="0.25">
      <c r="A18" s="363">
        <v>11</v>
      </c>
      <c r="B18" s="176" t="str">
        <f>'Asistencia 10°BCInf '!B15</f>
        <v>Garay, Fredy</v>
      </c>
      <c r="C18" s="169"/>
      <c r="D18" s="169"/>
      <c r="E18" s="169"/>
      <c r="F18" s="169"/>
      <c r="G18" s="170"/>
      <c r="H18" s="181">
        <v>5</v>
      </c>
      <c r="I18" s="181">
        <v>4.2</v>
      </c>
      <c r="J18" s="181">
        <v>3.5</v>
      </c>
      <c r="K18" s="181">
        <v>4.2</v>
      </c>
      <c r="L18" s="181"/>
      <c r="M18" s="181"/>
      <c r="N18" s="169"/>
      <c r="O18" s="363">
        <v>11</v>
      </c>
      <c r="Q18" s="363">
        <v>11</v>
      </c>
      <c r="R18" s="169"/>
      <c r="S18" s="169"/>
      <c r="T18" s="169"/>
      <c r="U18" s="169"/>
      <c r="V18" s="169"/>
      <c r="W18" s="169"/>
      <c r="X18" s="169"/>
      <c r="Y18" s="169"/>
      <c r="Z18" s="180">
        <f t="shared" si="0"/>
        <v>3.3600000000000003</v>
      </c>
      <c r="AA18" s="169">
        <v>3</v>
      </c>
      <c r="AB18" s="169"/>
      <c r="AC18" s="180">
        <f t="shared" si="1"/>
        <v>0.30000000000000004</v>
      </c>
      <c r="AD18" s="169"/>
      <c r="AE18" s="169"/>
      <c r="AF18" s="180" t="e">
        <f t="shared" si="2"/>
        <v>#DIV/0!</v>
      </c>
      <c r="AG18" s="180" t="s">
        <v>208</v>
      </c>
      <c r="AH18" s="363">
        <v>11</v>
      </c>
    </row>
    <row r="19" spans="1:34" x14ac:dyDescent="0.25">
      <c r="A19" s="363">
        <v>12</v>
      </c>
      <c r="B19" s="176" t="str">
        <f>'Asistencia 10°BCInf '!B16</f>
        <v>Gonzalez, Honorio</v>
      </c>
      <c r="C19" s="169"/>
      <c r="D19" s="169"/>
      <c r="E19" s="169"/>
      <c r="F19" s="169"/>
      <c r="G19" s="170"/>
      <c r="H19" s="181"/>
      <c r="I19" s="181"/>
      <c r="J19" s="181"/>
      <c r="K19" s="181"/>
      <c r="L19" s="181"/>
      <c r="M19" s="181"/>
      <c r="N19" s="169"/>
      <c r="O19" s="363">
        <v>12</v>
      </c>
      <c r="Q19" s="363">
        <v>12</v>
      </c>
      <c r="R19" s="169"/>
      <c r="S19" s="169"/>
      <c r="T19" s="169"/>
      <c r="U19" s="169"/>
      <c r="V19" s="169"/>
      <c r="W19" s="169"/>
      <c r="X19" s="169"/>
      <c r="Y19" s="169"/>
      <c r="Z19" s="180" t="e">
        <f t="shared" si="0"/>
        <v>#DIV/0!</v>
      </c>
      <c r="AA19" s="169">
        <v>3</v>
      </c>
      <c r="AB19" s="169"/>
      <c r="AC19" s="180">
        <f t="shared" si="1"/>
        <v>0.30000000000000004</v>
      </c>
      <c r="AD19" s="169">
        <v>3</v>
      </c>
      <c r="AE19" s="169"/>
      <c r="AF19" s="180">
        <f t="shared" si="2"/>
        <v>0.30000000000000004</v>
      </c>
      <c r="AG19" s="180" t="e">
        <f t="shared" si="3"/>
        <v>#DIV/0!</v>
      </c>
      <c r="AH19" s="363">
        <v>12</v>
      </c>
    </row>
    <row r="20" spans="1:34" x14ac:dyDescent="0.25">
      <c r="A20" s="363">
        <v>13</v>
      </c>
      <c r="B20" s="176" t="str">
        <f>'Asistencia 10°BCInf '!B17</f>
        <v>Gonzalez, Marialis</v>
      </c>
      <c r="C20" s="169"/>
      <c r="D20" s="169"/>
      <c r="E20" s="169"/>
      <c r="F20" s="169"/>
      <c r="G20" s="170"/>
      <c r="H20" s="181">
        <v>4.7</v>
      </c>
      <c r="I20" s="181"/>
      <c r="J20" s="181"/>
      <c r="K20" s="181"/>
      <c r="L20" s="181"/>
      <c r="M20" s="181"/>
      <c r="N20" s="169"/>
      <c r="O20" s="363">
        <v>13</v>
      </c>
      <c r="Q20" s="363">
        <v>13</v>
      </c>
      <c r="R20" s="169">
        <v>5</v>
      </c>
      <c r="S20" s="169"/>
      <c r="T20" s="169"/>
      <c r="U20" s="169"/>
      <c r="V20" s="169"/>
      <c r="W20" s="169"/>
      <c r="X20" s="169"/>
      <c r="Y20" s="169"/>
      <c r="Z20" s="180">
        <f t="shared" si="0"/>
        <v>3.84</v>
      </c>
      <c r="AA20" s="169">
        <v>2</v>
      </c>
      <c r="AB20" s="169"/>
      <c r="AC20" s="180">
        <f t="shared" si="1"/>
        <v>0.2</v>
      </c>
      <c r="AD20" s="169">
        <v>2</v>
      </c>
      <c r="AE20" s="169"/>
      <c r="AF20" s="180">
        <f t="shared" si="2"/>
        <v>0.2</v>
      </c>
      <c r="AG20" s="180">
        <f t="shared" si="3"/>
        <v>4.24</v>
      </c>
      <c r="AH20" s="363">
        <v>13</v>
      </c>
    </row>
    <row r="21" spans="1:34" x14ac:dyDescent="0.25">
      <c r="A21" s="363">
        <v>14</v>
      </c>
      <c r="B21" s="176" t="str">
        <f>'Asistencia 10°BCInf '!B18</f>
        <v>Guerra, Amado</v>
      </c>
      <c r="C21" s="169"/>
      <c r="D21" s="169"/>
      <c r="E21" s="169"/>
      <c r="F21" s="169"/>
      <c r="G21" s="170"/>
      <c r="H21" s="181"/>
      <c r="I21" s="181"/>
      <c r="J21" s="181"/>
      <c r="K21" s="181"/>
      <c r="L21" s="181"/>
      <c r="M21" s="181"/>
      <c r="N21" s="169"/>
      <c r="O21" s="363">
        <v>14</v>
      </c>
      <c r="Q21" s="363">
        <v>14</v>
      </c>
      <c r="R21" s="169"/>
      <c r="S21" s="169"/>
      <c r="T21" s="169"/>
      <c r="U21" s="169"/>
      <c r="V21" s="169"/>
      <c r="W21" s="169"/>
      <c r="X21" s="169"/>
      <c r="Y21" s="169"/>
      <c r="Z21" s="180" t="e">
        <f t="shared" si="0"/>
        <v>#DIV/0!</v>
      </c>
      <c r="AA21" s="169">
        <v>3</v>
      </c>
      <c r="AB21" s="169"/>
      <c r="AC21" s="180">
        <f t="shared" si="1"/>
        <v>0.30000000000000004</v>
      </c>
      <c r="AD21" s="169">
        <v>2</v>
      </c>
      <c r="AE21" s="169"/>
      <c r="AF21" s="180">
        <f t="shared" si="2"/>
        <v>0.2</v>
      </c>
      <c r="AG21" s="180" t="e">
        <f t="shared" si="3"/>
        <v>#DIV/0!</v>
      </c>
      <c r="AH21" s="363">
        <v>14</v>
      </c>
    </row>
    <row r="22" spans="1:34" x14ac:dyDescent="0.25">
      <c r="A22" s="363">
        <v>15</v>
      </c>
      <c r="B22" s="176" t="str">
        <f>'Asistencia 10°BCInf '!B19</f>
        <v>Guerra, Vicente</v>
      </c>
      <c r="C22" s="169"/>
      <c r="D22" s="169"/>
      <c r="E22" s="169"/>
      <c r="F22" s="169"/>
      <c r="G22" s="170"/>
      <c r="H22" s="181"/>
      <c r="I22" s="181"/>
      <c r="J22" s="181"/>
      <c r="K22" s="181"/>
      <c r="L22" s="181"/>
      <c r="M22" s="181"/>
      <c r="N22" s="169"/>
      <c r="O22" s="363">
        <v>15</v>
      </c>
      <c r="Q22" s="363">
        <v>15</v>
      </c>
      <c r="R22" s="169"/>
      <c r="S22" s="169"/>
      <c r="T22" s="169"/>
      <c r="U22" s="169"/>
      <c r="V22" s="169"/>
      <c r="W22" s="169"/>
      <c r="X22" s="169"/>
      <c r="Y22" s="169"/>
      <c r="Z22" s="180" t="e">
        <f t="shared" si="0"/>
        <v>#DIV/0!</v>
      </c>
      <c r="AA22" s="169"/>
      <c r="AB22" s="169"/>
      <c r="AC22" s="180" t="e">
        <f t="shared" si="1"/>
        <v>#DIV/0!</v>
      </c>
      <c r="AD22" s="169"/>
      <c r="AE22" s="169"/>
      <c r="AF22" s="180" t="e">
        <f t="shared" si="2"/>
        <v>#DIV/0!</v>
      </c>
      <c r="AG22" s="180" t="s">
        <v>212</v>
      </c>
      <c r="AH22" s="363">
        <v>15</v>
      </c>
    </row>
    <row r="23" spans="1:34" x14ac:dyDescent="0.25">
      <c r="A23" s="363">
        <v>16</v>
      </c>
      <c r="B23" s="176" t="str">
        <f>'Asistencia 10°BCInf '!B20</f>
        <v>Gutierrez, Luz</v>
      </c>
      <c r="C23" s="169"/>
      <c r="D23" s="169"/>
      <c r="E23" s="169"/>
      <c r="F23" s="169"/>
      <c r="G23" s="170"/>
      <c r="H23" s="181"/>
      <c r="I23" s="181">
        <v>5</v>
      </c>
      <c r="J23" s="181">
        <v>4</v>
      </c>
      <c r="K23" s="181">
        <v>4</v>
      </c>
      <c r="L23" s="181"/>
      <c r="M23" s="181"/>
      <c r="N23" s="169"/>
      <c r="O23" s="363">
        <v>16</v>
      </c>
      <c r="Q23" s="363">
        <v>16</v>
      </c>
      <c r="R23" s="169">
        <v>5</v>
      </c>
      <c r="S23" s="169"/>
      <c r="T23" s="169"/>
      <c r="U23" s="169"/>
      <c r="V23" s="169"/>
      <c r="W23" s="169"/>
      <c r="X23" s="169"/>
      <c r="Y23" s="169"/>
      <c r="Z23" s="180">
        <f t="shared" si="0"/>
        <v>3.6</v>
      </c>
      <c r="AA23" s="169"/>
      <c r="AB23" s="169"/>
      <c r="AC23" s="180" t="e">
        <f t="shared" si="1"/>
        <v>#DIV/0!</v>
      </c>
      <c r="AD23" s="169"/>
      <c r="AE23" s="169"/>
      <c r="AF23" s="180" t="e">
        <f t="shared" si="2"/>
        <v>#DIV/0!</v>
      </c>
      <c r="AG23" s="180" t="s">
        <v>208</v>
      </c>
      <c r="AH23" s="363">
        <v>16</v>
      </c>
    </row>
    <row r="24" spans="1:34" x14ac:dyDescent="0.25">
      <c r="A24" s="363">
        <v>17</v>
      </c>
      <c r="B24" s="176" t="str">
        <f>'Asistencia 10°BCInf '!B21</f>
        <v>Gutierrez, Yorlenis</v>
      </c>
      <c r="C24" s="169"/>
      <c r="D24" s="169"/>
      <c r="E24" s="169"/>
      <c r="F24" s="169"/>
      <c r="G24" s="170"/>
      <c r="H24" s="181"/>
      <c r="I24" s="181"/>
      <c r="J24" s="181"/>
      <c r="K24" s="181"/>
      <c r="L24" s="181"/>
      <c r="M24" s="181"/>
      <c r="N24" s="169"/>
      <c r="O24" s="363">
        <v>17</v>
      </c>
      <c r="Q24" s="363">
        <v>17</v>
      </c>
      <c r="R24" s="169"/>
      <c r="S24" s="169"/>
      <c r="T24" s="169"/>
      <c r="U24" s="169"/>
      <c r="V24" s="169"/>
      <c r="W24" s="169"/>
      <c r="X24" s="169"/>
      <c r="Y24" s="169"/>
      <c r="Z24" s="180" t="e">
        <f t="shared" si="0"/>
        <v>#DIV/0!</v>
      </c>
      <c r="AA24" s="169"/>
      <c r="AB24" s="169"/>
      <c r="AC24" s="180" t="e">
        <f t="shared" si="1"/>
        <v>#DIV/0!</v>
      </c>
      <c r="AD24" s="169"/>
      <c r="AE24" s="169"/>
      <c r="AF24" s="180" t="e">
        <f t="shared" si="2"/>
        <v>#DIV/0!</v>
      </c>
      <c r="AG24" s="180" t="s">
        <v>212</v>
      </c>
      <c r="AH24" s="363">
        <v>17</v>
      </c>
    </row>
    <row r="25" spans="1:34" x14ac:dyDescent="0.25">
      <c r="A25" s="363">
        <v>18</v>
      </c>
      <c r="B25" s="176" t="str">
        <f>'Asistencia 10°BCInf '!B22</f>
        <v>Hooker, Sebastian</v>
      </c>
      <c r="C25" s="169"/>
      <c r="D25" s="169"/>
      <c r="E25" s="169"/>
      <c r="F25" s="169"/>
      <c r="G25" s="170"/>
      <c r="H25" s="181"/>
      <c r="I25" s="181"/>
      <c r="J25" s="181"/>
      <c r="K25" s="181"/>
      <c r="L25" s="181"/>
      <c r="M25" s="181"/>
      <c r="N25" s="169"/>
      <c r="O25" s="363">
        <v>18</v>
      </c>
      <c r="Q25" s="363">
        <v>18</v>
      </c>
      <c r="R25" s="169"/>
      <c r="S25" s="169"/>
      <c r="T25" s="169"/>
      <c r="U25" s="169"/>
      <c r="V25" s="169"/>
      <c r="W25" s="169"/>
      <c r="X25" s="169"/>
      <c r="Y25" s="169"/>
      <c r="Z25" s="180" t="e">
        <f t="shared" si="0"/>
        <v>#DIV/0!</v>
      </c>
      <c r="AA25" s="169">
        <v>4</v>
      </c>
      <c r="AB25" s="169"/>
      <c r="AC25" s="180">
        <f t="shared" si="1"/>
        <v>0.4</v>
      </c>
      <c r="AD25" s="169">
        <v>4</v>
      </c>
      <c r="AE25" s="169"/>
      <c r="AF25" s="180">
        <f t="shared" si="2"/>
        <v>0.4</v>
      </c>
      <c r="AG25" s="180" t="e">
        <f t="shared" si="3"/>
        <v>#DIV/0!</v>
      </c>
      <c r="AH25" s="363">
        <v>18</v>
      </c>
    </row>
    <row r="26" spans="1:34" x14ac:dyDescent="0.25">
      <c r="A26" s="363">
        <v>19</v>
      </c>
      <c r="B26" s="176" t="str">
        <f>'Asistencia 10°BCInf '!B23</f>
        <v>Lopez, Leonel</v>
      </c>
      <c r="C26" s="169"/>
      <c r="D26" s="169"/>
      <c r="E26" s="169"/>
      <c r="F26" s="169"/>
      <c r="G26" s="170"/>
      <c r="H26" s="170">
        <v>4.7</v>
      </c>
      <c r="I26" s="181">
        <v>4.5</v>
      </c>
      <c r="J26" s="181">
        <v>5</v>
      </c>
      <c r="K26" s="181">
        <v>5</v>
      </c>
      <c r="L26" s="181"/>
      <c r="M26" s="181"/>
      <c r="N26" s="169"/>
      <c r="O26" s="363">
        <v>19</v>
      </c>
      <c r="Q26" s="363">
        <v>19</v>
      </c>
      <c r="R26" s="169">
        <v>5</v>
      </c>
      <c r="S26" s="169"/>
      <c r="T26" s="169"/>
      <c r="U26" s="169"/>
      <c r="V26" s="169"/>
      <c r="W26" s="169"/>
      <c r="X26" s="169"/>
      <c r="Y26" s="169"/>
      <c r="Z26" s="180">
        <f t="shared" si="0"/>
        <v>3.84</v>
      </c>
      <c r="AA26" s="169">
        <v>4.9000000000000004</v>
      </c>
      <c r="AB26" s="169"/>
      <c r="AC26" s="180">
        <f t="shared" si="1"/>
        <v>0.49000000000000005</v>
      </c>
      <c r="AD26" s="169">
        <v>4.9000000000000004</v>
      </c>
      <c r="AE26" s="169"/>
      <c r="AF26" s="180">
        <f t="shared" si="2"/>
        <v>0.49000000000000005</v>
      </c>
      <c r="AG26" s="180">
        <f t="shared" si="3"/>
        <v>4.82</v>
      </c>
      <c r="AH26" s="363">
        <v>19</v>
      </c>
    </row>
    <row r="27" spans="1:34" x14ac:dyDescent="0.25">
      <c r="A27" s="363">
        <v>20</v>
      </c>
      <c r="B27" s="176" t="str">
        <f>'Asistencia 10°BCInf '!B24</f>
        <v>lopez, Rolando</v>
      </c>
      <c r="C27" s="169"/>
      <c r="D27" s="169"/>
      <c r="E27" s="169"/>
      <c r="F27" s="169"/>
      <c r="G27" s="170"/>
      <c r="H27" s="181"/>
      <c r="I27" s="181">
        <v>4.7</v>
      </c>
      <c r="J27" s="181"/>
      <c r="K27" s="181"/>
      <c r="L27" s="181"/>
      <c r="M27" s="181"/>
      <c r="N27" s="169"/>
      <c r="O27" s="363">
        <v>20</v>
      </c>
      <c r="Q27" s="363">
        <v>20</v>
      </c>
      <c r="R27" s="169"/>
      <c r="S27" s="169"/>
      <c r="T27" s="169"/>
      <c r="U27" s="169"/>
      <c r="V27" s="169"/>
      <c r="W27" s="169"/>
      <c r="X27" s="169"/>
      <c r="Y27" s="169"/>
      <c r="Z27" s="180">
        <f t="shared" si="0"/>
        <v>3.7600000000000002</v>
      </c>
      <c r="AA27" s="169"/>
      <c r="AB27" s="169"/>
      <c r="AC27" s="180" t="e">
        <f t="shared" si="1"/>
        <v>#DIV/0!</v>
      </c>
      <c r="AD27" s="169"/>
      <c r="AE27" s="169"/>
      <c r="AF27" s="180" t="e">
        <f t="shared" si="2"/>
        <v>#DIV/0!</v>
      </c>
      <c r="AG27" s="180" t="s">
        <v>212</v>
      </c>
      <c r="AH27" s="363">
        <v>20</v>
      </c>
    </row>
    <row r="28" spans="1:34" x14ac:dyDescent="0.25">
      <c r="A28" s="363">
        <v>21</v>
      </c>
      <c r="B28" s="176" t="str">
        <f>'Asistencia 10°BCInf '!B25</f>
        <v>Miranda, Agustin</v>
      </c>
      <c r="C28" s="169"/>
      <c r="D28" s="169"/>
      <c r="E28" s="169"/>
      <c r="F28" s="169"/>
      <c r="G28" s="170"/>
      <c r="H28" s="181"/>
      <c r="I28" s="181">
        <v>3.8</v>
      </c>
      <c r="J28" s="181">
        <v>3.5</v>
      </c>
      <c r="K28" s="181">
        <v>4.2</v>
      </c>
      <c r="L28" s="181"/>
      <c r="M28" s="181"/>
      <c r="N28" s="169"/>
      <c r="O28" s="363">
        <v>21</v>
      </c>
      <c r="Q28" s="363">
        <v>21</v>
      </c>
      <c r="R28" s="169">
        <v>5</v>
      </c>
      <c r="S28" s="169"/>
      <c r="T28" s="169"/>
      <c r="U28" s="169"/>
      <c r="V28" s="169"/>
      <c r="W28" s="169"/>
      <c r="X28" s="169"/>
      <c r="Y28" s="169"/>
      <c r="Z28" s="180">
        <f t="shared" si="0"/>
        <v>3.28</v>
      </c>
      <c r="AA28" s="169"/>
      <c r="AB28" s="169"/>
      <c r="AC28" s="180" t="e">
        <f t="shared" si="1"/>
        <v>#DIV/0!</v>
      </c>
      <c r="AD28" s="169"/>
      <c r="AE28" s="169"/>
      <c r="AF28" s="180" t="e">
        <f t="shared" si="2"/>
        <v>#DIV/0!</v>
      </c>
      <c r="AG28" s="180" t="s">
        <v>212</v>
      </c>
      <c r="AH28" s="363">
        <v>21</v>
      </c>
    </row>
    <row r="29" spans="1:34" x14ac:dyDescent="0.25">
      <c r="A29" s="363">
        <v>22</v>
      </c>
      <c r="B29" s="176" t="str">
        <f>'Asistencia 10°BCInf '!B26</f>
        <v>Miranda, Herminio</v>
      </c>
      <c r="C29" s="169"/>
      <c r="D29" s="169"/>
      <c r="E29" s="169"/>
      <c r="F29" s="169"/>
      <c r="G29" s="170"/>
      <c r="H29" s="181"/>
      <c r="I29" s="181">
        <v>4</v>
      </c>
      <c r="J29" s="181">
        <v>3.5</v>
      </c>
      <c r="K29" s="181">
        <v>5</v>
      </c>
      <c r="L29" s="181"/>
      <c r="M29" s="181"/>
      <c r="N29" s="169"/>
      <c r="O29" s="363">
        <v>22</v>
      </c>
      <c r="Q29" s="363">
        <v>22</v>
      </c>
      <c r="R29" s="169"/>
      <c r="S29" s="169"/>
      <c r="T29" s="169"/>
      <c r="U29" s="169"/>
      <c r="V29" s="169"/>
      <c r="W29" s="169"/>
      <c r="X29" s="169"/>
      <c r="Y29" s="169"/>
      <c r="Z29" s="180">
        <f t="shared" si="0"/>
        <v>3.28</v>
      </c>
      <c r="AA29" s="169"/>
      <c r="AB29" s="169"/>
      <c r="AC29" s="180" t="e">
        <f t="shared" si="1"/>
        <v>#DIV/0!</v>
      </c>
      <c r="AD29" s="169"/>
      <c r="AE29" s="169"/>
      <c r="AF29" s="180" t="e">
        <f t="shared" si="2"/>
        <v>#DIV/0!</v>
      </c>
      <c r="AG29" s="180" t="s">
        <v>212</v>
      </c>
      <c r="AH29" s="363">
        <v>22</v>
      </c>
    </row>
    <row r="30" spans="1:34" x14ac:dyDescent="0.25">
      <c r="A30" s="363">
        <v>23</v>
      </c>
      <c r="B30" s="176" t="str">
        <f>'Asistencia 10°BCInf '!B27</f>
        <v>Miranda, Maura</v>
      </c>
      <c r="C30" s="169"/>
      <c r="D30" s="169"/>
      <c r="E30" s="169"/>
      <c r="F30" s="169"/>
      <c r="G30" s="170"/>
      <c r="H30" s="181"/>
      <c r="I30" s="181"/>
      <c r="J30" s="181">
        <v>5</v>
      </c>
      <c r="K30" s="181">
        <v>4.8</v>
      </c>
      <c r="L30" s="181"/>
      <c r="M30" s="181"/>
      <c r="N30" s="169"/>
      <c r="O30" s="363">
        <v>23</v>
      </c>
      <c r="Q30" s="363">
        <v>23</v>
      </c>
      <c r="R30" s="169">
        <v>5</v>
      </c>
      <c r="S30" s="169"/>
      <c r="T30" s="169"/>
      <c r="U30" s="169"/>
      <c r="V30" s="169"/>
      <c r="W30" s="169"/>
      <c r="X30" s="169"/>
      <c r="Y30" s="169"/>
      <c r="Z30" s="180">
        <f t="shared" si="0"/>
        <v>3.9200000000000004</v>
      </c>
      <c r="AA30" s="169"/>
      <c r="AB30" s="169"/>
      <c r="AC30" s="180" t="e">
        <f t="shared" si="1"/>
        <v>#DIV/0!</v>
      </c>
      <c r="AD30" s="169"/>
      <c r="AE30" s="169"/>
      <c r="AF30" s="180" t="e">
        <f t="shared" si="2"/>
        <v>#DIV/0!</v>
      </c>
      <c r="AG30" s="180" t="s">
        <v>212</v>
      </c>
      <c r="AH30" s="363">
        <v>23</v>
      </c>
    </row>
    <row r="31" spans="1:34" x14ac:dyDescent="0.25">
      <c r="A31" s="363">
        <v>24</v>
      </c>
      <c r="B31" s="176" t="str">
        <f>'Asistencia 10°BCInf '!B28</f>
        <v>Montezuma, Yuleisi</v>
      </c>
      <c r="C31" s="169"/>
      <c r="D31" s="169"/>
      <c r="E31" s="169"/>
      <c r="F31" s="169"/>
      <c r="G31" s="170"/>
      <c r="H31" s="181"/>
      <c r="I31" s="181"/>
      <c r="J31" s="181"/>
      <c r="K31" s="181"/>
      <c r="L31" s="181"/>
      <c r="M31" s="181"/>
      <c r="N31" s="169"/>
      <c r="O31" s="363">
        <v>24</v>
      </c>
      <c r="Q31" s="363">
        <v>24</v>
      </c>
      <c r="R31" s="169"/>
      <c r="S31" s="169"/>
      <c r="T31" s="169"/>
      <c r="U31" s="169"/>
      <c r="V31" s="169"/>
      <c r="W31" s="169"/>
      <c r="X31" s="169"/>
      <c r="Y31" s="169"/>
      <c r="Z31" s="180" t="e">
        <f t="shared" si="0"/>
        <v>#DIV/0!</v>
      </c>
      <c r="AA31" s="169">
        <v>5</v>
      </c>
      <c r="AB31" s="169"/>
      <c r="AC31" s="180">
        <f t="shared" si="1"/>
        <v>0.5</v>
      </c>
      <c r="AD31" s="169">
        <v>5</v>
      </c>
      <c r="AE31" s="169"/>
      <c r="AF31" s="180">
        <f t="shared" si="2"/>
        <v>0.5</v>
      </c>
      <c r="AG31" s="180" t="e">
        <f t="shared" si="3"/>
        <v>#DIV/0!</v>
      </c>
      <c r="AH31" s="363">
        <v>24</v>
      </c>
    </row>
    <row r="32" spans="1:34" x14ac:dyDescent="0.25">
      <c r="A32" s="363">
        <v>25</v>
      </c>
      <c r="B32" s="176" t="str">
        <f>'Asistencia 10°BCInf '!B29</f>
        <v>Morales, Anastacio</v>
      </c>
      <c r="C32" s="169"/>
      <c r="D32" s="169"/>
      <c r="E32" s="169"/>
      <c r="F32" s="169"/>
      <c r="G32" s="170"/>
      <c r="H32" s="181"/>
      <c r="I32" s="181">
        <v>3.7</v>
      </c>
      <c r="J32" s="181">
        <v>3.5</v>
      </c>
      <c r="K32" s="181">
        <v>5</v>
      </c>
      <c r="L32" s="181"/>
      <c r="M32" s="181"/>
      <c r="N32" s="169"/>
      <c r="O32" s="363">
        <v>25</v>
      </c>
      <c r="Q32" s="363">
        <v>25</v>
      </c>
      <c r="R32" s="169">
        <v>5</v>
      </c>
      <c r="S32" s="169"/>
      <c r="T32" s="169"/>
      <c r="U32" s="169"/>
      <c r="V32" s="169"/>
      <c r="W32" s="169"/>
      <c r="X32" s="169"/>
      <c r="Y32" s="169"/>
      <c r="Z32" s="180">
        <f t="shared" si="0"/>
        <v>3.44</v>
      </c>
      <c r="AA32" s="169">
        <v>2</v>
      </c>
      <c r="AB32" s="169"/>
      <c r="AC32" s="180">
        <f t="shared" si="1"/>
        <v>0.2</v>
      </c>
      <c r="AD32" s="169">
        <v>2</v>
      </c>
      <c r="AE32" s="169"/>
      <c r="AF32" s="180">
        <f t="shared" si="2"/>
        <v>0.2</v>
      </c>
      <c r="AG32" s="180">
        <f t="shared" si="3"/>
        <v>3.8400000000000003</v>
      </c>
      <c r="AH32" s="363">
        <v>25</v>
      </c>
    </row>
    <row r="33" spans="1:34" x14ac:dyDescent="0.25">
      <c r="A33" s="363">
        <v>26</v>
      </c>
      <c r="B33" s="176" t="str">
        <f>'Asistencia 10°BCInf '!B30</f>
        <v>Morales, Fermin</v>
      </c>
      <c r="C33" s="169"/>
      <c r="D33" s="169"/>
      <c r="E33" s="169"/>
      <c r="F33" s="169"/>
      <c r="G33" s="170"/>
      <c r="H33" s="181"/>
      <c r="I33" s="181">
        <v>4</v>
      </c>
      <c r="J33" s="181">
        <v>5</v>
      </c>
      <c r="K33" s="181">
        <v>5</v>
      </c>
      <c r="L33" s="181"/>
      <c r="M33" s="181"/>
      <c r="N33" s="169"/>
      <c r="O33" s="363">
        <v>26</v>
      </c>
      <c r="Q33" s="363">
        <v>26</v>
      </c>
      <c r="R33" s="169">
        <v>5</v>
      </c>
      <c r="S33" s="169"/>
      <c r="T33" s="169"/>
      <c r="U33" s="169"/>
      <c r="V33" s="169"/>
      <c r="W33" s="169"/>
      <c r="X33" s="169"/>
      <c r="Y33" s="169"/>
      <c r="Z33" s="180">
        <f t="shared" si="0"/>
        <v>3.7600000000000002</v>
      </c>
      <c r="AA33" s="169">
        <v>3</v>
      </c>
      <c r="AB33" s="169"/>
      <c r="AC33" s="180">
        <f t="shared" si="1"/>
        <v>0.30000000000000004</v>
      </c>
      <c r="AD33" s="169">
        <v>3</v>
      </c>
      <c r="AE33" s="169"/>
      <c r="AF33" s="180">
        <f t="shared" si="2"/>
        <v>0.30000000000000004</v>
      </c>
      <c r="AG33" s="180">
        <f t="shared" si="3"/>
        <v>4.3600000000000003</v>
      </c>
      <c r="AH33" s="363">
        <v>26</v>
      </c>
    </row>
    <row r="34" spans="1:34" x14ac:dyDescent="0.25">
      <c r="A34" s="366">
        <v>27</v>
      </c>
      <c r="B34" s="176" t="str">
        <f>'Asistencia 10°BCInf '!B31</f>
        <v>Palacio, Marta</v>
      </c>
      <c r="C34" s="371"/>
      <c r="D34" s="371"/>
      <c r="E34" s="371"/>
      <c r="F34" s="371"/>
      <c r="G34" s="372"/>
      <c r="H34" s="373"/>
      <c r="I34" s="373" t="s">
        <v>863</v>
      </c>
      <c r="J34" s="373"/>
      <c r="K34" s="373"/>
      <c r="L34" s="373"/>
      <c r="M34" s="373"/>
      <c r="N34" s="371"/>
      <c r="O34" s="366">
        <v>27</v>
      </c>
      <c r="Q34" s="366">
        <v>27</v>
      </c>
      <c r="R34" s="371"/>
      <c r="S34" s="371"/>
      <c r="T34" s="371"/>
      <c r="U34" s="371"/>
      <c r="V34" s="371"/>
      <c r="W34" s="371"/>
      <c r="X34" s="371"/>
      <c r="Y34" s="371"/>
      <c r="Z34" s="353"/>
      <c r="AA34" s="371"/>
      <c r="AB34" s="371"/>
      <c r="AC34" s="353"/>
      <c r="AD34" s="371"/>
      <c r="AE34" s="371"/>
      <c r="AF34" s="353"/>
      <c r="AG34" s="353"/>
      <c r="AH34" s="366">
        <v>27</v>
      </c>
    </row>
    <row r="35" spans="1:34" x14ac:dyDescent="0.25">
      <c r="A35" s="363">
        <v>28</v>
      </c>
      <c r="B35" s="176" t="str">
        <f>'Asistencia 10°BCInf '!B32</f>
        <v>Palacio, Victoriano</v>
      </c>
      <c r="C35" s="169"/>
      <c r="D35" s="169"/>
      <c r="E35" s="169"/>
      <c r="F35" s="169"/>
      <c r="G35" s="170"/>
      <c r="H35" s="181"/>
      <c r="I35" s="181"/>
      <c r="J35" s="181"/>
      <c r="K35" s="181"/>
      <c r="L35" s="181"/>
      <c r="M35" s="181"/>
      <c r="N35" s="169"/>
      <c r="O35" s="363">
        <v>28</v>
      </c>
      <c r="Q35" s="363">
        <v>28</v>
      </c>
      <c r="R35" s="169"/>
      <c r="S35" s="169"/>
      <c r="T35" s="169"/>
      <c r="U35" s="169"/>
      <c r="V35" s="169"/>
      <c r="W35" s="169"/>
      <c r="X35" s="169"/>
      <c r="Y35" s="169"/>
      <c r="Z35" s="180" t="e">
        <f t="shared" si="0"/>
        <v>#DIV/0!</v>
      </c>
      <c r="AA35" s="169">
        <v>4.5</v>
      </c>
      <c r="AB35" s="169"/>
      <c r="AC35" s="180">
        <f t="shared" si="1"/>
        <v>0.45</v>
      </c>
      <c r="AD35" s="169">
        <v>4.5</v>
      </c>
      <c r="AE35" s="169"/>
      <c r="AF35" s="180">
        <f t="shared" si="2"/>
        <v>0.45</v>
      </c>
      <c r="AG35" s="180" t="e">
        <f t="shared" si="3"/>
        <v>#DIV/0!</v>
      </c>
      <c r="AH35" s="363">
        <v>28</v>
      </c>
    </row>
    <row r="36" spans="1:34" x14ac:dyDescent="0.25">
      <c r="A36" s="363">
        <v>29</v>
      </c>
      <c r="B36" s="176" t="str">
        <f>'Asistencia 10°BCInf '!B33</f>
        <v>Palacio, Yamileth</v>
      </c>
      <c r="C36" s="169"/>
      <c r="D36" s="169"/>
      <c r="E36" s="169"/>
      <c r="F36" s="169"/>
      <c r="G36" s="170"/>
      <c r="H36" s="181"/>
      <c r="I36" s="181">
        <v>4.5</v>
      </c>
      <c r="J36" s="181">
        <v>5</v>
      </c>
      <c r="K36" s="181">
        <v>4.8</v>
      </c>
      <c r="L36" s="181"/>
      <c r="M36" s="181"/>
      <c r="N36" s="169"/>
      <c r="O36" s="363">
        <v>29</v>
      </c>
      <c r="Q36" s="363">
        <v>29</v>
      </c>
      <c r="R36" s="169">
        <v>5</v>
      </c>
      <c r="S36" s="169"/>
      <c r="T36" s="169"/>
      <c r="U36" s="169"/>
      <c r="V36" s="169"/>
      <c r="W36" s="169"/>
      <c r="X36" s="169"/>
      <c r="Y36" s="169"/>
      <c r="Z36" s="180">
        <f t="shared" si="0"/>
        <v>3.84</v>
      </c>
      <c r="AA36" s="169">
        <v>2.7</v>
      </c>
      <c r="AB36" s="169"/>
      <c r="AC36" s="180">
        <f t="shared" si="1"/>
        <v>0.27</v>
      </c>
      <c r="AD36" s="169">
        <v>4.5999999999999996</v>
      </c>
      <c r="AE36" s="169"/>
      <c r="AF36" s="180">
        <f t="shared" si="2"/>
        <v>0.45999999999999996</v>
      </c>
      <c r="AG36" s="180">
        <f t="shared" si="3"/>
        <v>4.5699999999999994</v>
      </c>
      <c r="AH36" s="363">
        <v>29</v>
      </c>
    </row>
    <row r="37" spans="1:34" x14ac:dyDescent="0.25">
      <c r="A37" s="363">
        <v>30</v>
      </c>
      <c r="B37" s="176" t="str">
        <f>'Asistencia 10°BCInf '!B34</f>
        <v>Pinto, Elias</v>
      </c>
      <c r="C37" s="169"/>
      <c r="D37" s="169"/>
      <c r="E37" s="169"/>
      <c r="F37" s="169"/>
      <c r="G37" s="170"/>
      <c r="H37" s="181"/>
      <c r="I37" s="181"/>
      <c r="J37" s="181"/>
      <c r="K37" s="181"/>
      <c r="L37" s="181"/>
      <c r="M37" s="181"/>
      <c r="N37" s="169"/>
      <c r="O37" s="363">
        <v>30</v>
      </c>
      <c r="Q37" s="363">
        <v>30</v>
      </c>
      <c r="R37" s="169"/>
      <c r="S37" s="169"/>
      <c r="T37" s="169"/>
      <c r="U37" s="169"/>
      <c r="V37" s="169"/>
      <c r="W37" s="169"/>
      <c r="X37" s="169"/>
      <c r="Y37" s="169"/>
      <c r="Z37" s="180" t="e">
        <f t="shared" si="0"/>
        <v>#DIV/0!</v>
      </c>
      <c r="AA37" s="169"/>
      <c r="AB37" s="169"/>
      <c r="AC37" s="180" t="e">
        <f t="shared" si="1"/>
        <v>#DIV/0!</v>
      </c>
      <c r="AD37" s="169"/>
      <c r="AE37" s="169"/>
      <c r="AF37" s="180" t="e">
        <f t="shared" si="2"/>
        <v>#DIV/0!</v>
      </c>
      <c r="AG37" s="180" t="s">
        <v>212</v>
      </c>
      <c r="AH37" s="363">
        <v>30</v>
      </c>
    </row>
    <row r="38" spans="1:34" x14ac:dyDescent="0.25">
      <c r="A38" s="363">
        <v>31</v>
      </c>
      <c r="B38" s="176" t="str">
        <f>'Asistencia 10°BCInf '!B35</f>
        <v>Polanco, Jegner</v>
      </c>
      <c r="C38" s="169"/>
      <c r="D38" s="169"/>
      <c r="E38" s="169"/>
      <c r="F38" s="169"/>
      <c r="G38" s="170"/>
      <c r="H38" s="181"/>
      <c r="I38" s="181"/>
      <c r="J38" s="181"/>
      <c r="K38" s="181"/>
      <c r="L38" s="181"/>
      <c r="M38" s="181"/>
      <c r="N38" s="169"/>
      <c r="O38" s="363">
        <v>31</v>
      </c>
      <c r="Q38" s="363">
        <v>31</v>
      </c>
      <c r="R38" s="169"/>
      <c r="S38" s="169"/>
      <c r="T38" s="169"/>
      <c r="U38" s="169"/>
      <c r="V38" s="169"/>
      <c r="W38" s="169"/>
      <c r="X38" s="169"/>
      <c r="Y38" s="169"/>
      <c r="Z38" s="180" t="e">
        <f t="shared" si="0"/>
        <v>#DIV/0!</v>
      </c>
      <c r="AA38" s="169">
        <v>5</v>
      </c>
      <c r="AB38" s="169"/>
      <c r="AC38" s="180">
        <f t="shared" si="1"/>
        <v>0.5</v>
      </c>
      <c r="AD38" s="169">
        <v>5</v>
      </c>
      <c r="AE38" s="169"/>
      <c r="AF38" s="180">
        <f t="shared" si="2"/>
        <v>0.5</v>
      </c>
      <c r="AG38" s="180" t="e">
        <f t="shared" si="3"/>
        <v>#DIV/0!</v>
      </c>
      <c r="AH38" s="363">
        <v>31</v>
      </c>
    </row>
    <row r="39" spans="1:34" x14ac:dyDescent="0.25">
      <c r="A39" s="363">
        <v>32</v>
      </c>
      <c r="B39" s="176" t="str">
        <f>'Asistencia 10°BCInf '!B36</f>
        <v>Quintero, Adeinor</v>
      </c>
      <c r="C39" s="169"/>
      <c r="D39" s="169"/>
      <c r="E39" s="169"/>
      <c r="F39" s="169"/>
      <c r="G39" s="170"/>
      <c r="H39" s="181"/>
      <c r="I39" s="181"/>
      <c r="J39" s="181"/>
      <c r="K39" s="181"/>
      <c r="L39" s="181"/>
      <c r="M39" s="181"/>
      <c r="N39" s="169"/>
      <c r="O39" s="363">
        <v>32</v>
      </c>
      <c r="Q39" s="363">
        <v>32</v>
      </c>
      <c r="R39" s="169"/>
      <c r="S39" s="169"/>
      <c r="T39" s="169"/>
      <c r="U39" s="169"/>
      <c r="V39" s="169"/>
      <c r="W39" s="169"/>
      <c r="X39" s="169"/>
      <c r="Y39" s="169"/>
      <c r="Z39" s="180" t="e">
        <f t="shared" si="0"/>
        <v>#DIV/0!</v>
      </c>
      <c r="AA39" s="169">
        <v>4.2</v>
      </c>
      <c r="AB39" s="169"/>
      <c r="AC39" s="180">
        <f t="shared" si="1"/>
        <v>0.42000000000000004</v>
      </c>
      <c r="AD39" s="169">
        <v>4.2</v>
      </c>
      <c r="AE39" s="169"/>
      <c r="AF39" s="180">
        <f t="shared" si="2"/>
        <v>0.42000000000000004</v>
      </c>
      <c r="AG39" s="180" t="e">
        <f t="shared" si="3"/>
        <v>#DIV/0!</v>
      </c>
      <c r="AH39" s="363">
        <v>32</v>
      </c>
    </row>
    <row r="40" spans="1:34" x14ac:dyDescent="0.25">
      <c r="A40" s="363">
        <v>33</v>
      </c>
      <c r="B40" s="176" t="str">
        <f>'Asistencia 10°BCInf '!B37</f>
        <v>Quintero, Ariel</v>
      </c>
      <c r="C40" s="169"/>
      <c r="D40" s="169"/>
      <c r="E40" s="169"/>
      <c r="F40" s="169"/>
      <c r="G40" s="170"/>
      <c r="H40" s="181"/>
      <c r="I40" s="181"/>
      <c r="J40" s="181"/>
      <c r="K40" s="181"/>
      <c r="L40" s="181"/>
      <c r="M40" s="181"/>
      <c r="N40" s="169"/>
      <c r="O40" s="363">
        <v>33</v>
      </c>
      <c r="Q40" s="363">
        <v>33</v>
      </c>
      <c r="R40" s="169"/>
      <c r="S40" s="169"/>
      <c r="T40" s="169"/>
      <c r="U40" s="169"/>
      <c r="V40" s="169"/>
      <c r="W40" s="169"/>
      <c r="X40" s="169"/>
      <c r="Y40" s="169"/>
      <c r="Z40" s="180" t="e">
        <f t="shared" si="0"/>
        <v>#DIV/0!</v>
      </c>
      <c r="AA40" s="169">
        <v>4.4000000000000004</v>
      </c>
      <c r="AB40" s="169"/>
      <c r="AC40" s="180">
        <f t="shared" si="1"/>
        <v>0.44000000000000006</v>
      </c>
      <c r="AD40" s="169">
        <v>4.4000000000000004</v>
      </c>
      <c r="AE40" s="169"/>
      <c r="AF40" s="180">
        <f t="shared" si="2"/>
        <v>0.44000000000000006</v>
      </c>
      <c r="AG40" s="180" t="e">
        <f t="shared" si="3"/>
        <v>#DIV/0!</v>
      </c>
      <c r="AH40" s="363">
        <v>33</v>
      </c>
    </row>
    <row r="41" spans="1:34" x14ac:dyDescent="0.25">
      <c r="A41" s="363">
        <v>34</v>
      </c>
      <c r="B41" s="176" t="str">
        <f>'Asistencia 10°BCInf '!B38</f>
        <v>Quintero, Arsenio</v>
      </c>
      <c r="C41" s="169"/>
      <c r="D41" s="169"/>
      <c r="E41" s="169"/>
      <c r="F41" s="169"/>
      <c r="G41" s="170"/>
      <c r="H41" s="181"/>
      <c r="I41" s="181">
        <v>4.7</v>
      </c>
      <c r="J41" s="181">
        <v>3.5</v>
      </c>
      <c r="K41" s="181"/>
      <c r="L41" s="181"/>
      <c r="M41" s="181"/>
      <c r="N41" s="169"/>
      <c r="O41" s="363">
        <v>34</v>
      </c>
      <c r="Q41" s="363">
        <v>34</v>
      </c>
      <c r="R41" s="169">
        <v>5</v>
      </c>
      <c r="S41" s="169"/>
      <c r="T41" s="169"/>
      <c r="U41" s="169"/>
      <c r="V41" s="169"/>
      <c r="W41" s="169"/>
      <c r="X41" s="169"/>
      <c r="Y41" s="169"/>
      <c r="Z41" s="180">
        <f t="shared" si="0"/>
        <v>3.5200000000000005</v>
      </c>
      <c r="AA41" s="169">
        <v>3</v>
      </c>
      <c r="AB41" s="169"/>
      <c r="AC41" s="180">
        <f t="shared" si="1"/>
        <v>0.30000000000000004</v>
      </c>
      <c r="AD41" s="169">
        <v>3</v>
      </c>
      <c r="AE41" s="169"/>
      <c r="AF41" s="180">
        <f t="shared" si="2"/>
        <v>0.30000000000000004</v>
      </c>
      <c r="AG41" s="180">
        <f t="shared" si="3"/>
        <v>4.12</v>
      </c>
      <c r="AH41" s="363">
        <v>34</v>
      </c>
    </row>
    <row r="42" spans="1:34" x14ac:dyDescent="0.25">
      <c r="A42" s="363">
        <v>35</v>
      </c>
      <c r="B42" s="176" t="str">
        <f>'Asistencia 10°BCInf '!B39</f>
        <v>Quintero, Viodelda</v>
      </c>
      <c r="C42" s="169"/>
      <c r="D42" s="169"/>
      <c r="E42" s="169"/>
      <c r="F42" s="169"/>
      <c r="G42" s="170"/>
      <c r="H42" s="181"/>
      <c r="I42" s="181"/>
      <c r="J42" s="181"/>
      <c r="K42" s="181"/>
      <c r="L42" s="181"/>
      <c r="M42" s="181"/>
      <c r="N42" s="169"/>
      <c r="O42" s="363">
        <v>35</v>
      </c>
      <c r="Q42" s="363">
        <v>35</v>
      </c>
      <c r="R42" s="169"/>
      <c r="S42" s="169"/>
      <c r="T42" s="169"/>
      <c r="U42" s="169"/>
      <c r="V42" s="169"/>
      <c r="W42" s="169"/>
      <c r="X42" s="169"/>
      <c r="Y42" s="169"/>
      <c r="Z42" s="180" t="e">
        <f t="shared" si="0"/>
        <v>#DIV/0!</v>
      </c>
      <c r="AA42" s="169">
        <v>2</v>
      </c>
      <c r="AB42" s="169"/>
      <c r="AC42" s="180">
        <f t="shared" si="1"/>
        <v>0.2</v>
      </c>
      <c r="AD42" s="169">
        <v>2</v>
      </c>
      <c r="AE42" s="169"/>
      <c r="AF42" s="180">
        <f t="shared" si="2"/>
        <v>0.2</v>
      </c>
      <c r="AG42" s="180" t="e">
        <f t="shared" si="3"/>
        <v>#DIV/0!</v>
      </c>
      <c r="AH42" s="363">
        <v>35</v>
      </c>
    </row>
    <row r="43" spans="1:34" x14ac:dyDescent="0.25">
      <c r="A43" s="363">
        <v>36</v>
      </c>
      <c r="B43" s="176" t="str">
        <f>'Asistencia 10°BCInf '!B40</f>
        <v>Serrano, Alfonso</v>
      </c>
      <c r="C43" s="169"/>
      <c r="D43" s="169"/>
      <c r="E43" s="169"/>
      <c r="F43" s="169"/>
      <c r="G43" s="170"/>
      <c r="H43" s="181"/>
      <c r="I43" s="181">
        <v>4.5</v>
      </c>
      <c r="J43" s="181">
        <v>3.5</v>
      </c>
      <c r="K43" s="181">
        <v>4</v>
      </c>
      <c r="L43" s="181"/>
      <c r="M43" s="181"/>
      <c r="N43" s="169"/>
      <c r="O43" s="363">
        <v>36</v>
      </c>
      <c r="Q43" s="363">
        <v>36</v>
      </c>
      <c r="R43" s="169">
        <v>5</v>
      </c>
      <c r="S43" s="169"/>
      <c r="T43" s="169"/>
      <c r="U43" s="169"/>
      <c r="V43" s="169"/>
      <c r="W43" s="169"/>
      <c r="X43" s="169"/>
      <c r="Y43" s="169"/>
      <c r="Z43" s="180">
        <f t="shared" si="0"/>
        <v>3.3600000000000003</v>
      </c>
      <c r="AA43" s="169">
        <v>3</v>
      </c>
      <c r="AB43" s="169"/>
      <c r="AC43" s="180">
        <f t="shared" si="1"/>
        <v>0.30000000000000004</v>
      </c>
      <c r="AD43" s="169">
        <v>3.5</v>
      </c>
      <c r="AE43" s="169"/>
      <c r="AF43" s="180">
        <f t="shared" si="2"/>
        <v>0.35000000000000003</v>
      </c>
      <c r="AG43" s="180">
        <f t="shared" si="3"/>
        <v>4.01</v>
      </c>
      <c r="AH43" s="363">
        <v>36</v>
      </c>
    </row>
    <row r="44" spans="1:34" x14ac:dyDescent="0.25">
      <c r="A44" s="366">
        <v>37</v>
      </c>
      <c r="B44" s="176" t="str">
        <f>'Asistencia 10°BCInf '!B41</f>
        <v>Serrano, Joel</v>
      </c>
      <c r="C44" s="371"/>
      <c r="D44" s="371"/>
      <c r="E44" s="371"/>
      <c r="F44" s="371"/>
      <c r="G44" s="372"/>
      <c r="H44" s="373"/>
      <c r="I44" s="373" t="s">
        <v>841</v>
      </c>
      <c r="J44" s="373"/>
      <c r="K44" s="373"/>
      <c r="L44" s="373"/>
      <c r="M44" s="373"/>
      <c r="N44" s="371"/>
      <c r="O44" s="366">
        <v>37</v>
      </c>
      <c r="Q44" s="366">
        <v>37</v>
      </c>
      <c r="R44" s="371"/>
      <c r="S44" s="371"/>
      <c r="T44" s="371"/>
      <c r="U44" s="371"/>
      <c r="V44" s="371"/>
      <c r="W44" s="371"/>
      <c r="X44" s="371"/>
      <c r="Y44" s="371"/>
      <c r="Z44" s="353"/>
      <c r="AA44" s="371"/>
      <c r="AB44" s="371"/>
      <c r="AC44" s="353"/>
      <c r="AD44" s="371"/>
      <c r="AE44" s="371"/>
      <c r="AF44" s="353"/>
      <c r="AG44" s="353"/>
      <c r="AH44" s="366">
        <v>37</v>
      </c>
    </row>
    <row r="45" spans="1:34" x14ac:dyDescent="0.25">
      <c r="A45" s="363">
        <v>38</v>
      </c>
      <c r="B45" s="176" t="str">
        <f>'Asistencia 10°BCInf '!B42</f>
        <v>Smith, Joel</v>
      </c>
      <c r="C45" s="169"/>
      <c r="D45" s="169"/>
      <c r="E45" s="169"/>
      <c r="F45" s="169"/>
      <c r="G45" s="170"/>
      <c r="H45" s="181"/>
      <c r="I45" s="181"/>
      <c r="J45" s="181">
        <v>4</v>
      </c>
      <c r="K45" s="181">
        <v>5</v>
      </c>
      <c r="L45" s="181"/>
      <c r="M45" s="181"/>
      <c r="N45" s="169"/>
      <c r="O45" s="363">
        <v>38</v>
      </c>
      <c r="Q45" s="363">
        <v>38</v>
      </c>
      <c r="R45" s="169"/>
      <c r="S45" s="169"/>
      <c r="T45" s="169"/>
      <c r="U45" s="169"/>
      <c r="V45" s="169"/>
      <c r="W45" s="169"/>
      <c r="X45" s="169"/>
      <c r="Y45" s="169"/>
      <c r="Z45" s="180">
        <f t="shared" si="0"/>
        <v>3.6</v>
      </c>
      <c r="AA45" s="169">
        <v>4</v>
      </c>
      <c r="AB45" s="169"/>
      <c r="AC45" s="180">
        <f t="shared" si="1"/>
        <v>0.4</v>
      </c>
      <c r="AD45" s="169">
        <v>3</v>
      </c>
      <c r="AE45" s="169"/>
      <c r="AF45" s="180">
        <f t="shared" si="2"/>
        <v>0.30000000000000004</v>
      </c>
      <c r="AG45" s="180">
        <f t="shared" si="3"/>
        <v>4.3</v>
      </c>
      <c r="AH45" s="363">
        <v>38</v>
      </c>
    </row>
    <row r="46" spans="1:34" x14ac:dyDescent="0.25">
      <c r="A46" s="366">
        <v>39</v>
      </c>
      <c r="B46" s="176" t="str">
        <f>'Asistencia 10°BCInf '!B43</f>
        <v>Valencia, Elita</v>
      </c>
      <c r="C46" s="371"/>
      <c r="D46" s="371"/>
      <c r="E46" s="371"/>
      <c r="F46" s="371"/>
      <c r="G46" s="372"/>
      <c r="H46" s="373"/>
      <c r="I46" s="373"/>
      <c r="J46" s="373">
        <v>4</v>
      </c>
      <c r="K46" s="373"/>
      <c r="L46" s="373"/>
      <c r="M46" s="373"/>
      <c r="N46" s="371"/>
      <c r="O46" s="366">
        <v>39</v>
      </c>
      <c r="Q46" s="366">
        <v>39</v>
      </c>
      <c r="R46" s="371"/>
      <c r="S46" s="371"/>
      <c r="T46" s="371"/>
      <c r="U46" s="371"/>
      <c r="V46" s="371"/>
      <c r="W46" s="371"/>
      <c r="X46" s="371"/>
      <c r="Y46" s="371"/>
      <c r="Z46" s="353"/>
      <c r="AA46" s="371"/>
      <c r="AB46" s="371"/>
      <c r="AC46" s="353"/>
      <c r="AD46" s="371"/>
      <c r="AE46" s="371"/>
      <c r="AF46" s="353"/>
      <c r="AG46" s="353"/>
      <c r="AH46" s="366">
        <v>39</v>
      </c>
    </row>
    <row r="47" spans="1:34" x14ac:dyDescent="0.25">
      <c r="A47" s="363">
        <v>40</v>
      </c>
      <c r="B47" s="176" t="str">
        <f>'Asistencia 10°BCInf '!B44</f>
        <v>Vega, Arnoldo</v>
      </c>
      <c r="C47" s="169"/>
      <c r="D47" s="169"/>
      <c r="E47" s="169"/>
      <c r="F47" s="169"/>
      <c r="G47" s="170"/>
      <c r="H47" s="181"/>
      <c r="I47" s="181">
        <v>4</v>
      </c>
      <c r="J47" s="181">
        <v>3.5</v>
      </c>
      <c r="K47" s="181">
        <v>4</v>
      </c>
      <c r="L47" s="181"/>
      <c r="M47" s="181"/>
      <c r="N47" s="169"/>
      <c r="O47" s="363">
        <v>40</v>
      </c>
      <c r="Q47" s="363">
        <v>40</v>
      </c>
      <c r="R47" s="169">
        <v>5</v>
      </c>
      <c r="S47" s="169"/>
      <c r="T47" s="169"/>
      <c r="U47" s="169"/>
      <c r="V47" s="169"/>
      <c r="W47" s="169"/>
      <c r="X47" s="169"/>
      <c r="Y47" s="169"/>
      <c r="Z47" s="180">
        <f t="shared" si="0"/>
        <v>3.28</v>
      </c>
      <c r="AA47" s="169"/>
      <c r="AB47" s="169"/>
      <c r="AC47" s="180" t="e">
        <f t="shared" si="1"/>
        <v>#DIV/0!</v>
      </c>
      <c r="AD47" s="169"/>
      <c r="AE47" s="169"/>
      <c r="AF47" s="180" t="e">
        <f t="shared" si="2"/>
        <v>#DIV/0!</v>
      </c>
      <c r="AG47" s="180" t="s">
        <v>212</v>
      </c>
      <c r="AH47" s="363">
        <v>40</v>
      </c>
    </row>
    <row r="48" spans="1:34" x14ac:dyDescent="0.25">
      <c r="A48" s="363">
        <v>41</v>
      </c>
      <c r="B48" s="176">
        <f>'Asistencia 10°BCInf '!B45</f>
        <v>0</v>
      </c>
      <c r="C48" s="169"/>
      <c r="D48" s="169"/>
      <c r="E48" s="169"/>
      <c r="F48" s="169"/>
      <c r="G48" s="170"/>
      <c r="H48" s="181"/>
      <c r="I48" s="181"/>
      <c r="J48" s="181">
        <v>4</v>
      </c>
      <c r="K48" s="181"/>
      <c r="L48" s="181"/>
      <c r="M48" s="181"/>
      <c r="N48" s="169"/>
      <c r="O48" s="363">
        <v>41</v>
      </c>
      <c r="Q48" s="363">
        <v>41</v>
      </c>
      <c r="R48" s="169">
        <v>5</v>
      </c>
      <c r="S48" s="169"/>
      <c r="T48" s="169"/>
      <c r="U48" s="169"/>
      <c r="V48" s="169"/>
      <c r="W48" s="169"/>
      <c r="X48" s="169"/>
      <c r="Y48" s="169"/>
      <c r="Z48" s="180">
        <f t="shared" si="0"/>
        <v>3.6</v>
      </c>
      <c r="AA48" s="169"/>
      <c r="AB48" s="169"/>
      <c r="AC48" s="180" t="e">
        <f t="shared" si="1"/>
        <v>#DIV/0!</v>
      </c>
      <c r="AD48" s="169"/>
      <c r="AE48" s="169"/>
      <c r="AF48" s="180" t="e">
        <f t="shared" si="2"/>
        <v>#DIV/0!</v>
      </c>
      <c r="AG48" s="180" t="s">
        <v>212</v>
      </c>
      <c r="AH48" s="363">
        <v>41</v>
      </c>
    </row>
    <row r="49" spans="1:34" x14ac:dyDescent="0.25">
      <c r="A49" s="363">
        <v>42</v>
      </c>
      <c r="B49" s="176">
        <f>'Asistencia 10°BCInf '!B46</f>
        <v>0</v>
      </c>
      <c r="C49" s="169"/>
      <c r="D49" s="169"/>
      <c r="E49" s="169"/>
      <c r="F49" s="169"/>
      <c r="G49" s="170"/>
      <c r="H49" s="181"/>
      <c r="I49" s="181"/>
      <c r="J49" s="181">
        <v>3.5</v>
      </c>
      <c r="K49" s="181">
        <v>4</v>
      </c>
      <c r="L49" s="181"/>
      <c r="M49" s="181"/>
      <c r="N49" s="169"/>
      <c r="O49" s="363">
        <v>42</v>
      </c>
      <c r="Q49" s="363">
        <v>42</v>
      </c>
      <c r="R49" s="169"/>
      <c r="S49" s="169"/>
      <c r="T49" s="169"/>
      <c r="U49" s="169"/>
      <c r="V49" s="169"/>
      <c r="W49" s="169"/>
      <c r="X49" s="169"/>
      <c r="Y49" s="169"/>
      <c r="Z49" s="180">
        <f t="shared" si="0"/>
        <v>2.9600000000000004</v>
      </c>
      <c r="AA49" s="169">
        <v>3</v>
      </c>
      <c r="AB49" s="169"/>
      <c r="AC49" s="180">
        <f t="shared" si="1"/>
        <v>0.30000000000000004</v>
      </c>
      <c r="AD49" s="169">
        <v>3</v>
      </c>
      <c r="AE49" s="169"/>
      <c r="AF49" s="180">
        <f t="shared" si="2"/>
        <v>0.30000000000000004</v>
      </c>
      <c r="AG49" s="180">
        <f t="shared" si="3"/>
        <v>3.5600000000000005</v>
      </c>
      <c r="AH49" s="363">
        <v>42</v>
      </c>
    </row>
    <row r="50" spans="1:34" x14ac:dyDescent="0.25">
      <c r="A50" s="363">
        <v>43</v>
      </c>
      <c r="B50" s="176"/>
      <c r="C50" s="169"/>
      <c r="D50" s="169"/>
      <c r="E50" s="169"/>
      <c r="F50" s="169"/>
      <c r="G50" s="170"/>
      <c r="H50" s="181"/>
      <c r="I50" s="181"/>
      <c r="J50" s="181"/>
      <c r="K50" s="181"/>
      <c r="L50" s="181"/>
      <c r="M50" s="181"/>
      <c r="N50" s="169"/>
      <c r="O50" s="363">
        <v>43</v>
      </c>
      <c r="Q50" s="363">
        <v>43</v>
      </c>
      <c r="R50" s="169">
        <v>5</v>
      </c>
      <c r="S50" s="169"/>
      <c r="T50" s="169"/>
      <c r="U50" s="169"/>
      <c r="V50" s="169"/>
      <c r="W50" s="169"/>
      <c r="X50" s="169"/>
      <c r="Y50" s="169"/>
      <c r="Z50" s="180">
        <f t="shared" si="0"/>
        <v>4</v>
      </c>
      <c r="AA50" s="169"/>
      <c r="AB50" s="169"/>
      <c r="AC50" s="180" t="e">
        <f t="shared" si="1"/>
        <v>#DIV/0!</v>
      </c>
      <c r="AD50" s="169"/>
      <c r="AE50" s="169"/>
      <c r="AF50" s="180" t="e">
        <f t="shared" si="2"/>
        <v>#DIV/0!</v>
      </c>
      <c r="AG50" s="180" t="e">
        <f t="shared" si="3"/>
        <v>#DIV/0!</v>
      </c>
      <c r="AH50" s="363">
        <v>43</v>
      </c>
    </row>
    <row r="51" spans="1:34" x14ac:dyDescent="0.25">
      <c r="A51" s="363">
        <v>44</v>
      </c>
      <c r="B51" s="176"/>
      <c r="C51" s="169"/>
      <c r="D51" s="169"/>
      <c r="E51" s="169"/>
      <c r="F51" s="169"/>
      <c r="G51" s="170"/>
      <c r="H51" s="181"/>
      <c r="I51" s="181"/>
      <c r="J51" s="181"/>
      <c r="K51" s="181"/>
      <c r="L51" s="181"/>
      <c r="M51" s="181"/>
      <c r="N51" s="169"/>
      <c r="O51" s="363">
        <v>44</v>
      </c>
      <c r="Q51" s="363">
        <v>44</v>
      </c>
      <c r="R51" s="169"/>
      <c r="S51" s="169"/>
      <c r="T51" s="169"/>
      <c r="U51" s="169"/>
      <c r="V51" s="169"/>
      <c r="W51" s="169"/>
      <c r="X51" s="169"/>
      <c r="Y51" s="169"/>
      <c r="Z51" s="180" t="e">
        <f t="shared" si="0"/>
        <v>#DIV/0!</v>
      </c>
      <c r="AA51" s="169"/>
      <c r="AB51" s="169"/>
      <c r="AC51" s="180" t="e">
        <f t="shared" si="1"/>
        <v>#DIV/0!</v>
      </c>
      <c r="AD51" s="169"/>
      <c r="AE51" s="169"/>
      <c r="AF51" s="180" t="e">
        <f t="shared" si="2"/>
        <v>#DIV/0!</v>
      </c>
      <c r="AG51" s="180"/>
      <c r="AH51" s="363">
        <v>44</v>
      </c>
    </row>
    <row r="52" spans="1:34" x14ac:dyDescent="0.25">
      <c r="A52" s="363">
        <v>45</v>
      </c>
      <c r="B52" s="176"/>
      <c r="C52" s="169"/>
      <c r="D52" s="169"/>
      <c r="E52" s="169"/>
      <c r="F52" s="169"/>
      <c r="G52" s="170"/>
      <c r="H52" s="181"/>
      <c r="I52" s="181"/>
      <c r="J52" s="181"/>
      <c r="K52" s="181"/>
      <c r="L52" s="181"/>
      <c r="M52" s="181"/>
      <c r="N52" s="169"/>
      <c r="O52" s="363">
        <v>45</v>
      </c>
      <c r="Q52" s="363">
        <v>45</v>
      </c>
      <c r="R52" s="169"/>
      <c r="S52" s="169"/>
      <c r="T52" s="169"/>
      <c r="U52" s="169"/>
      <c r="V52" s="169"/>
      <c r="W52" s="169"/>
      <c r="X52" s="169"/>
      <c r="Y52" s="169"/>
      <c r="Z52" s="180" t="e">
        <f t="shared" si="0"/>
        <v>#DIV/0!</v>
      </c>
      <c r="AA52" s="169"/>
      <c r="AB52" s="169"/>
      <c r="AC52" s="180" t="e">
        <f t="shared" si="1"/>
        <v>#DIV/0!</v>
      </c>
      <c r="AD52" s="169"/>
      <c r="AE52" s="169"/>
      <c r="AF52" s="180" t="e">
        <f t="shared" si="2"/>
        <v>#DIV/0!</v>
      </c>
      <c r="AG52" s="180"/>
      <c r="AH52" s="363">
        <v>45</v>
      </c>
    </row>
    <row r="53" spans="1:34" x14ac:dyDescent="0.25">
      <c r="A53" s="168"/>
      <c r="B53" s="176"/>
      <c r="C53" s="169"/>
      <c r="D53" s="169"/>
      <c r="E53" s="169"/>
      <c r="F53" s="169"/>
      <c r="G53" s="170"/>
      <c r="H53" s="181"/>
      <c r="I53" s="181"/>
      <c r="J53" s="181"/>
      <c r="K53" s="181"/>
      <c r="L53" s="181"/>
      <c r="M53" s="181"/>
      <c r="N53" s="169"/>
      <c r="O53" s="168"/>
      <c r="Q53" s="168"/>
      <c r="R53" s="169"/>
      <c r="S53" s="169"/>
      <c r="T53" s="169"/>
      <c r="U53" s="169"/>
      <c r="V53" s="169"/>
      <c r="W53" s="169"/>
      <c r="X53" s="169"/>
      <c r="Y53" s="169"/>
      <c r="Z53" s="180" t="e">
        <f t="shared" si="0"/>
        <v>#DIV/0!</v>
      </c>
      <c r="AA53" s="169"/>
      <c r="AB53" s="169"/>
      <c r="AC53" s="180" t="e">
        <f t="shared" si="1"/>
        <v>#DIV/0!</v>
      </c>
      <c r="AD53" s="169"/>
      <c r="AE53" s="169"/>
      <c r="AF53" s="180" t="e">
        <f t="shared" si="2"/>
        <v>#DIV/0!</v>
      </c>
      <c r="AG53" s="180"/>
      <c r="AH53" s="168">
        <v>42</v>
      </c>
    </row>
    <row r="54" spans="1:34" x14ac:dyDescent="0.25">
      <c r="A54" s="168"/>
      <c r="B54" s="176"/>
      <c r="C54" s="169"/>
      <c r="D54" s="169"/>
      <c r="E54" s="169"/>
      <c r="F54" s="169"/>
      <c r="G54" s="170"/>
      <c r="H54" s="181"/>
      <c r="I54" s="181"/>
      <c r="J54" s="181"/>
      <c r="K54" s="181"/>
      <c r="L54" s="181"/>
      <c r="M54" s="181"/>
      <c r="N54" s="169"/>
      <c r="O54" s="168"/>
      <c r="Q54" s="168"/>
      <c r="R54" s="169"/>
      <c r="S54" s="169"/>
      <c r="T54" s="169"/>
      <c r="U54" s="169"/>
      <c r="V54" s="169"/>
      <c r="W54" s="169"/>
      <c r="X54" s="169"/>
      <c r="Y54" s="169"/>
      <c r="Z54" s="180" t="e">
        <f t="shared" si="0"/>
        <v>#DIV/0!</v>
      </c>
      <c r="AA54" s="169"/>
      <c r="AB54" s="169"/>
      <c r="AC54" s="180" t="e">
        <f t="shared" si="1"/>
        <v>#DIV/0!</v>
      </c>
      <c r="AD54" s="169"/>
      <c r="AE54" s="169"/>
      <c r="AF54" s="180" t="e">
        <f t="shared" si="2"/>
        <v>#DIV/0!</v>
      </c>
      <c r="AG54" s="180"/>
      <c r="AH54" s="168">
        <v>43</v>
      </c>
    </row>
    <row r="55" spans="1:34" x14ac:dyDescent="0.25">
      <c r="A55" s="168"/>
      <c r="B55" s="176"/>
      <c r="C55" s="169"/>
      <c r="D55" s="169"/>
      <c r="E55" s="169"/>
      <c r="F55" s="169"/>
      <c r="G55" s="170"/>
      <c r="H55" s="181"/>
      <c r="I55" s="181"/>
      <c r="J55" s="181"/>
      <c r="K55" s="181"/>
      <c r="L55" s="181"/>
      <c r="M55" s="181"/>
      <c r="N55" s="169"/>
      <c r="O55" s="168"/>
      <c r="Q55" s="168"/>
      <c r="R55" s="169"/>
      <c r="S55" s="169"/>
      <c r="T55" s="169"/>
      <c r="U55" s="169"/>
      <c r="V55" s="169"/>
      <c r="W55" s="169"/>
      <c r="X55" s="169"/>
      <c r="Y55" s="169"/>
      <c r="Z55" s="180" t="e">
        <f t="shared" si="0"/>
        <v>#DIV/0!</v>
      </c>
      <c r="AA55" s="169"/>
      <c r="AB55" s="169"/>
      <c r="AC55" s="180" t="e">
        <f t="shared" si="1"/>
        <v>#DIV/0!</v>
      </c>
      <c r="AD55" s="169"/>
      <c r="AE55" s="169"/>
      <c r="AF55" s="180" t="e">
        <f t="shared" si="2"/>
        <v>#DIV/0!</v>
      </c>
      <c r="AG55" s="180"/>
      <c r="AH55" s="168">
        <v>44</v>
      </c>
    </row>
    <row r="56" spans="1:34" x14ac:dyDescent="0.25">
      <c r="A56" s="168"/>
      <c r="B56" s="176"/>
      <c r="C56" s="169"/>
      <c r="D56" s="169"/>
      <c r="E56" s="169"/>
      <c r="F56" s="169"/>
      <c r="G56" s="170"/>
      <c r="H56" s="181"/>
      <c r="I56" s="181"/>
      <c r="J56" s="181"/>
      <c r="K56" s="181"/>
      <c r="L56" s="181"/>
      <c r="M56" s="181"/>
      <c r="N56" s="169"/>
      <c r="O56" s="168"/>
      <c r="Q56" s="168"/>
      <c r="R56" s="169"/>
      <c r="S56" s="169"/>
      <c r="T56" s="169"/>
      <c r="U56" s="169"/>
      <c r="V56" s="169"/>
      <c r="W56" s="169"/>
      <c r="X56" s="169"/>
      <c r="Y56" s="169"/>
      <c r="Z56" s="180" t="e">
        <f t="shared" si="0"/>
        <v>#DIV/0!</v>
      </c>
      <c r="AA56" s="169"/>
      <c r="AB56" s="169"/>
      <c r="AC56" s="180" t="e">
        <f t="shared" si="1"/>
        <v>#DIV/0!</v>
      </c>
      <c r="AD56" s="169"/>
      <c r="AE56" s="169"/>
      <c r="AF56" s="180" t="e">
        <f t="shared" si="2"/>
        <v>#DIV/0!</v>
      </c>
      <c r="AG56" s="180"/>
      <c r="AH56" s="168">
        <v>45</v>
      </c>
    </row>
    <row r="57" spans="1:34" x14ac:dyDescent="0.25">
      <c r="A57" s="168"/>
      <c r="B57" s="176"/>
      <c r="C57" s="169"/>
      <c r="D57" s="169"/>
      <c r="E57" s="169"/>
      <c r="F57" s="169"/>
      <c r="G57" s="170"/>
      <c r="H57" s="181"/>
      <c r="I57" s="181"/>
      <c r="J57" s="181"/>
      <c r="K57" s="181"/>
      <c r="L57" s="181"/>
      <c r="M57" s="181"/>
      <c r="N57" s="169"/>
      <c r="O57" s="168"/>
      <c r="Q57" s="168"/>
      <c r="R57" s="169"/>
      <c r="S57" s="169"/>
      <c r="T57" s="169"/>
      <c r="U57" s="169"/>
      <c r="V57" s="169"/>
      <c r="W57" s="169"/>
      <c r="X57" s="169"/>
      <c r="Y57" s="169"/>
      <c r="Z57" s="180" t="e">
        <f t="shared" si="0"/>
        <v>#DIV/0!</v>
      </c>
      <c r="AA57" s="169"/>
      <c r="AB57" s="169"/>
      <c r="AC57" s="180" t="e">
        <f t="shared" si="1"/>
        <v>#DIV/0!</v>
      </c>
      <c r="AD57" s="169"/>
      <c r="AE57" s="169"/>
      <c r="AF57" s="180" t="e">
        <f t="shared" si="2"/>
        <v>#DIV/0!</v>
      </c>
      <c r="AG57" s="180"/>
      <c r="AH57" s="168">
        <v>4.5999999999999996</v>
      </c>
    </row>
    <row r="58" spans="1:34" ht="16.5" customHeight="1" x14ac:dyDescent="0.25">
      <c r="A58" s="442"/>
      <c r="B58" s="465" t="s">
        <v>13</v>
      </c>
      <c r="C58" s="457"/>
      <c r="D58" s="457"/>
      <c r="E58" s="457"/>
      <c r="F58" s="457"/>
      <c r="G58" s="461"/>
      <c r="H58" s="452"/>
      <c r="I58" s="452" t="s">
        <v>730</v>
      </c>
      <c r="J58" s="452" t="s">
        <v>784</v>
      </c>
      <c r="K58" s="452" t="s">
        <v>860</v>
      </c>
      <c r="L58" s="457"/>
      <c r="M58" s="457"/>
      <c r="N58" s="457"/>
      <c r="O58" s="442"/>
      <c r="Q58" s="450"/>
      <c r="R58" s="450"/>
      <c r="S58" s="450"/>
      <c r="T58" s="450"/>
      <c r="U58" s="450"/>
      <c r="V58" s="450"/>
      <c r="W58" s="450"/>
      <c r="X58" s="450"/>
      <c r="Y58" s="450"/>
      <c r="Z58" s="450"/>
      <c r="AA58" s="450"/>
      <c r="AB58" s="450"/>
      <c r="AC58" s="450"/>
      <c r="AD58" s="450"/>
      <c r="AE58" s="450"/>
      <c r="AF58" s="450"/>
      <c r="AG58" s="450"/>
      <c r="AH58" s="450"/>
    </row>
    <row r="59" spans="1:34" x14ac:dyDescent="0.25">
      <c r="A59" s="442"/>
      <c r="B59" s="465"/>
      <c r="C59" s="457"/>
      <c r="D59" s="457"/>
      <c r="E59" s="457"/>
      <c r="F59" s="457"/>
      <c r="G59" s="461"/>
      <c r="H59" s="452"/>
      <c r="I59" s="452"/>
      <c r="J59" s="452"/>
      <c r="K59" s="452"/>
      <c r="L59" s="457"/>
      <c r="M59" s="457"/>
      <c r="N59" s="457"/>
      <c r="O59" s="442"/>
      <c r="Q59" s="450"/>
      <c r="R59" s="450"/>
      <c r="S59" s="450"/>
      <c r="T59" s="450"/>
      <c r="U59" s="450"/>
      <c r="V59" s="450"/>
      <c r="W59" s="450"/>
      <c r="X59" s="450"/>
      <c r="Y59" s="450"/>
      <c r="Z59" s="450"/>
      <c r="AA59" s="450"/>
      <c r="AB59" s="450"/>
      <c r="AC59" s="450"/>
      <c r="AD59" s="450"/>
      <c r="AE59" s="450"/>
      <c r="AF59" s="450"/>
      <c r="AG59" s="450"/>
      <c r="AH59" s="450"/>
    </row>
    <row r="60" spans="1:34" x14ac:dyDescent="0.25">
      <c r="A60" s="442"/>
      <c r="B60" s="465"/>
      <c r="C60" s="457"/>
      <c r="D60" s="457"/>
      <c r="E60" s="457"/>
      <c r="F60" s="457"/>
      <c r="G60" s="461"/>
      <c r="H60" s="452"/>
      <c r="I60" s="452"/>
      <c r="J60" s="452"/>
      <c r="K60" s="452"/>
      <c r="L60" s="457"/>
      <c r="M60" s="457"/>
      <c r="N60" s="457"/>
      <c r="O60" s="442"/>
      <c r="Q60" s="450"/>
      <c r="R60" s="450"/>
      <c r="S60" s="450"/>
      <c r="T60" s="450"/>
      <c r="U60" s="450"/>
      <c r="V60" s="450"/>
      <c r="W60" s="450"/>
      <c r="X60" s="450"/>
      <c r="Y60" s="450"/>
      <c r="Z60" s="450"/>
      <c r="AA60" s="450"/>
      <c r="AB60" s="450"/>
      <c r="AC60" s="450"/>
      <c r="AD60" s="450"/>
      <c r="AE60" s="450"/>
      <c r="AF60" s="450"/>
      <c r="AG60" s="450"/>
      <c r="AH60" s="450"/>
    </row>
    <row r="61" spans="1:34" ht="25.5" customHeight="1" x14ac:dyDescent="0.25">
      <c r="A61" s="442"/>
      <c r="B61" s="465"/>
      <c r="C61" s="457"/>
      <c r="D61" s="457"/>
      <c r="E61" s="457"/>
      <c r="F61" s="457"/>
      <c r="G61" s="461"/>
      <c r="H61" s="452"/>
      <c r="I61" s="452"/>
      <c r="J61" s="452"/>
      <c r="K61" s="452"/>
      <c r="L61" s="457"/>
      <c r="M61" s="457"/>
      <c r="N61" s="457"/>
      <c r="O61" s="442"/>
      <c r="Q61" s="450"/>
      <c r="R61" s="450"/>
      <c r="S61" s="450"/>
      <c r="T61" s="450"/>
      <c r="U61" s="450"/>
      <c r="V61" s="450"/>
      <c r="W61" s="450"/>
      <c r="X61" s="450"/>
      <c r="Y61" s="450"/>
      <c r="Z61" s="450"/>
      <c r="AA61" s="450"/>
      <c r="AB61" s="450"/>
      <c r="AC61" s="450"/>
      <c r="AD61" s="450"/>
      <c r="AE61" s="450"/>
      <c r="AF61" s="450"/>
      <c r="AG61" s="450"/>
      <c r="AH61" s="450"/>
    </row>
    <row r="62" spans="1:34" ht="56.45" customHeight="1" x14ac:dyDescent="0.25">
      <c r="A62" s="442"/>
      <c r="B62" s="465"/>
      <c r="C62" s="457"/>
      <c r="D62" s="457"/>
      <c r="E62" s="457"/>
      <c r="F62" s="457"/>
      <c r="G62" s="461"/>
      <c r="H62" s="452"/>
      <c r="I62" s="452"/>
      <c r="J62" s="452"/>
      <c r="K62" s="452"/>
      <c r="L62" s="457"/>
      <c r="M62" s="457"/>
      <c r="N62" s="457"/>
      <c r="O62" s="442"/>
      <c r="Q62" s="450"/>
      <c r="R62" s="450"/>
      <c r="S62" s="450"/>
      <c r="T62" s="450"/>
      <c r="U62" s="450"/>
      <c r="V62" s="450"/>
      <c r="W62" s="450"/>
      <c r="X62" s="450"/>
      <c r="Y62" s="450"/>
      <c r="Z62" s="450"/>
      <c r="AA62" s="450"/>
      <c r="AB62" s="450"/>
      <c r="AC62" s="450"/>
      <c r="AD62" s="450"/>
      <c r="AE62" s="450"/>
      <c r="AF62" s="450"/>
      <c r="AG62" s="450"/>
      <c r="AH62" s="450"/>
    </row>
    <row r="63" spans="1:34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spans="1:34" ht="15.75" x14ac:dyDescent="0.25">
      <c r="A64" s="11"/>
      <c r="B64" t="s">
        <v>728</v>
      </c>
    </row>
    <row r="65" spans="2:18" x14ac:dyDescent="0.25">
      <c r="B65" t="s">
        <v>729</v>
      </c>
      <c r="I65">
        <v>4.7</v>
      </c>
    </row>
    <row r="66" spans="2:18" x14ac:dyDescent="0.25">
      <c r="B66" t="s">
        <v>731</v>
      </c>
      <c r="I66">
        <v>2.5</v>
      </c>
      <c r="R66">
        <v>5</v>
      </c>
    </row>
    <row r="67" spans="2:18" x14ac:dyDescent="0.25">
      <c r="B67" t="s">
        <v>732</v>
      </c>
      <c r="I67">
        <v>3.7</v>
      </c>
      <c r="K67">
        <v>4</v>
      </c>
    </row>
    <row r="68" spans="2:18" x14ac:dyDescent="0.25">
      <c r="B68" t="s">
        <v>817</v>
      </c>
      <c r="K68">
        <v>4</v>
      </c>
    </row>
    <row r="69" spans="2:18" x14ac:dyDescent="0.25">
      <c r="R69">
        <v>5</v>
      </c>
    </row>
  </sheetData>
  <mergeCells count="54">
    <mergeCell ref="AH58:AH62"/>
    <mergeCell ref="W58:W62"/>
    <mergeCell ref="X58:X62"/>
    <mergeCell ref="Y58:Y62"/>
    <mergeCell ref="Z58:Z62"/>
    <mergeCell ref="AA58:AA62"/>
    <mergeCell ref="AB58:AB62"/>
    <mergeCell ref="AC58:AC62"/>
    <mergeCell ref="AD58:AD62"/>
    <mergeCell ref="AE58:AE62"/>
    <mergeCell ref="AF58:AF62"/>
    <mergeCell ref="AG58:AG62"/>
    <mergeCell ref="L5:N7"/>
    <mergeCell ref="V58:V62"/>
    <mergeCell ref="J58:J62"/>
    <mergeCell ref="K58:K62"/>
    <mergeCell ref="L58:L62"/>
    <mergeCell ref="M58:M62"/>
    <mergeCell ref="N58:N62"/>
    <mergeCell ref="O58:O62"/>
    <mergeCell ref="Q58:Q62"/>
    <mergeCell ref="R58:R62"/>
    <mergeCell ref="S58:S62"/>
    <mergeCell ref="T58:T62"/>
    <mergeCell ref="U58:U62"/>
    <mergeCell ref="F58:F62"/>
    <mergeCell ref="G58:G62"/>
    <mergeCell ref="H58:H62"/>
    <mergeCell ref="I58:I62"/>
    <mergeCell ref="A5:A7"/>
    <mergeCell ref="B5:B7"/>
    <mergeCell ref="C5:G7"/>
    <mergeCell ref="H5:K7"/>
    <mergeCell ref="A58:A62"/>
    <mergeCell ref="B58:B62"/>
    <mergeCell ref="C58:C62"/>
    <mergeCell ref="D58:D62"/>
    <mergeCell ref="E58:E62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8:B57">
    <cfRule type="cellIs" dxfId="377" priority="1" operator="equal">
      <formula>0</formula>
    </cfRule>
  </conditionalFormatting>
  <conditionalFormatting sqref="C3:G3 N3:O3">
    <cfRule type="cellIs" dxfId="376" priority="2" operator="equal">
      <formula>0</formula>
    </cfRule>
  </conditionalFormatting>
  <conditionalFormatting sqref="Z9:Z57">
    <cfRule type="containsErrors" dxfId="375" priority="4">
      <formula>ISERROR(Z9)</formula>
    </cfRule>
  </conditionalFormatting>
  <conditionalFormatting sqref="AC9:AC57 AF9:AG57">
    <cfRule type="containsErrors" dxfId="374" priority="3">
      <formula>ISERROR(AC9)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AR153"/>
  <sheetViews>
    <sheetView topLeftCell="A22" zoomScale="196" zoomScaleNormal="196" workbookViewId="0">
      <selection activeCell="B43" sqref="B43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405" t="s">
        <v>5</v>
      </c>
      <c r="B1" s="405"/>
      <c r="C1" s="405"/>
      <c r="D1" s="405"/>
      <c r="E1" s="405"/>
      <c r="F1" s="405"/>
      <c r="G1" s="405"/>
      <c r="H1" s="405"/>
      <c r="I1" s="405"/>
      <c r="J1" s="405"/>
      <c r="K1" s="405"/>
      <c r="L1" s="405"/>
      <c r="M1" s="405"/>
      <c r="N1" s="405"/>
      <c r="O1" s="405"/>
      <c r="P1" s="405"/>
      <c r="Q1" s="405"/>
      <c r="R1" s="405"/>
      <c r="S1" s="405"/>
      <c r="T1" s="405"/>
      <c r="V1" s="386" t="s">
        <v>5</v>
      </c>
      <c r="W1" s="386"/>
      <c r="X1" s="386"/>
      <c r="Y1" s="386"/>
      <c r="Z1" s="386"/>
      <c r="AA1" s="386"/>
      <c r="AB1" s="386"/>
      <c r="AC1" s="386"/>
      <c r="AD1" s="386"/>
      <c r="AE1" s="386"/>
      <c r="AF1" s="386"/>
      <c r="AG1" s="386"/>
      <c r="AH1" s="386"/>
      <c r="AI1" s="386"/>
      <c r="AJ1" s="386"/>
      <c r="AK1" s="386"/>
      <c r="AL1" s="386"/>
      <c r="AM1" s="386"/>
      <c r="AN1" s="386"/>
      <c r="AO1" s="386"/>
      <c r="AP1" s="386"/>
      <c r="AQ1" s="386"/>
      <c r="AR1" s="386"/>
    </row>
    <row r="2" spans="1:44" x14ac:dyDescent="0.25">
      <c r="A2" s="404" t="s">
        <v>0</v>
      </c>
      <c r="B2" s="404"/>
      <c r="C2" s="415" t="str">
        <f>'Asistencia 10°BCInf '!C2:G2</f>
        <v>Tec, Inf</v>
      </c>
      <c r="D2" s="415"/>
      <c r="E2" s="415"/>
      <c r="F2" s="415"/>
      <c r="G2" s="415"/>
      <c r="H2" s="404" t="s">
        <v>1</v>
      </c>
      <c r="I2" s="404"/>
      <c r="J2" s="404"/>
      <c r="K2" s="404"/>
      <c r="L2" s="404"/>
      <c r="M2" s="404"/>
      <c r="N2" s="404"/>
      <c r="O2" s="404"/>
      <c r="P2" s="404"/>
      <c r="Q2" s="407" t="s">
        <v>285</v>
      </c>
      <c r="R2" s="407"/>
      <c r="S2" s="407"/>
      <c r="T2" s="408"/>
      <c r="V2" s="390" t="s">
        <v>3</v>
      </c>
      <c r="W2" s="390" t="s">
        <v>4</v>
      </c>
      <c r="X2" s="390"/>
      <c r="Y2" s="390"/>
      <c r="Z2" s="390"/>
      <c r="AA2" s="390"/>
      <c r="AB2" s="390"/>
      <c r="AC2" s="390"/>
      <c r="AD2" s="390"/>
      <c r="AE2" s="390"/>
      <c r="AF2" s="390"/>
      <c r="AG2" s="390"/>
      <c r="AH2" s="390"/>
      <c r="AI2" s="390"/>
      <c r="AJ2" s="390"/>
      <c r="AK2" s="390"/>
      <c r="AL2" s="390"/>
      <c r="AM2" s="390"/>
      <c r="AN2" s="390"/>
      <c r="AO2" s="390"/>
      <c r="AP2" s="400" t="s">
        <v>6</v>
      </c>
      <c r="AQ2" s="400" t="s">
        <v>7</v>
      </c>
      <c r="AR2" s="390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90"/>
      <c r="W3" s="390"/>
      <c r="X3" s="390"/>
      <c r="Y3" s="390"/>
      <c r="Z3" s="390"/>
      <c r="AA3" s="390"/>
      <c r="AB3" s="390"/>
      <c r="AC3" s="390"/>
      <c r="AD3" s="390"/>
      <c r="AE3" s="390"/>
      <c r="AF3" s="390"/>
      <c r="AG3" s="390"/>
      <c r="AH3" s="390"/>
      <c r="AI3" s="390"/>
      <c r="AJ3" s="390"/>
      <c r="AK3" s="390"/>
      <c r="AL3" s="390"/>
      <c r="AM3" s="390"/>
      <c r="AN3" s="390"/>
      <c r="AO3" s="390"/>
      <c r="AP3" s="400"/>
      <c r="AQ3" s="400"/>
      <c r="AR3" s="390"/>
    </row>
    <row r="4" spans="1:44" ht="15" customHeight="1" x14ac:dyDescent="0.25">
      <c r="A4" s="3" t="s">
        <v>3</v>
      </c>
      <c r="B4" s="3" t="s">
        <v>2</v>
      </c>
      <c r="C4" s="404" t="s">
        <v>4</v>
      </c>
      <c r="D4" s="404"/>
      <c r="E4" s="404"/>
      <c r="F4" s="404"/>
      <c r="G4" s="404"/>
      <c r="H4" s="404"/>
      <c r="I4" s="404"/>
      <c r="J4" s="404"/>
      <c r="K4" s="404"/>
      <c r="L4" s="404"/>
      <c r="M4" s="404"/>
      <c r="N4" s="404"/>
      <c r="O4" s="404"/>
      <c r="P4" s="404"/>
      <c r="Q4" s="404"/>
      <c r="R4" s="404"/>
      <c r="S4" s="404"/>
      <c r="T4" s="3" t="s">
        <v>3</v>
      </c>
      <c r="V4" s="390"/>
      <c r="W4" s="390"/>
      <c r="X4" s="390"/>
      <c r="Y4" s="390"/>
      <c r="Z4" s="390"/>
      <c r="AA4" s="390"/>
      <c r="AB4" s="390"/>
      <c r="AC4" s="390"/>
      <c r="AD4" s="390"/>
      <c r="AE4" s="390"/>
      <c r="AF4" s="390"/>
      <c r="AG4" s="390"/>
      <c r="AH4" s="390"/>
      <c r="AI4" s="390"/>
      <c r="AJ4" s="390"/>
      <c r="AK4" s="390"/>
      <c r="AL4" s="390"/>
      <c r="AM4" s="390"/>
      <c r="AN4" s="390"/>
      <c r="AO4" s="390"/>
      <c r="AP4" s="400"/>
      <c r="AQ4" s="400"/>
      <c r="AR4" s="390"/>
    </row>
    <row r="5" spans="1:44" x14ac:dyDescent="0.25">
      <c r="A5" s="381">
        <v>1</v>
      </c>
      <c r="B5" s="30" t="str">
        <f>'Listado de Estudiantes'!AA4</f>
        <v>Abrego, Erick</v>
      </c>
      <c r="C5" s="156"/>
      <c r="D5" s="156"/>
      <c r="E5" s="156"/>
      <c r="F5" s="181"/>
      <c r="G5" s="156"/>
      <c r="H5" s="156"/>
      <c r="I5" s="156"/>
      <c r="J5" s="156"/>
      <c r="K5" s="156"/>
      <c r="L5" s="156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381">
        <v>2</v>
      </c>
      <c r="B6" s="30" t="str">
        <f>'Listado de Estudiantes'!AA5</f>
        <v>Abrego, Leyka</v>
      </c>
      <c r="C6" s="156"/>
      <c r="D6" s="156"/>
      <c r="E6" s="156"/>
      <c r="F6" s="181"/>
      <c r="G6" s="156"/>
      <c r="H6" s="156"/>
      <c r="I6" s="156"/>
      <c r="J6" s="156"/>
      <c r="K6" s="156"/>
      <c r="L6" s="156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47" si="0">COUNTIF(C6:AO6,"=T")</f>
        <v>0</v>
      </c>
      <c r="AQ6" s="5">
        <f t="shared" ref="AQ6:AQ47" si="1">COUNTIF(C6:AO6,"=A")</f>
        <v>0</v>
      </c>
      <c r="AR6" s="8">
        <v>2</v>
      </c>
    </row>
    <row r="7" spans="1:44" x14ac:dyDescent="0.25">
      <c r="A7" s="381">
        <v>3</v>
      </c>
      <c r="B7" s="30" t="str">
        <f>'Listado de Estudiantes'!AA6</f>
        <v>Abrego, Noris</v>
      </c>
      <c r="C7" s="156"/>
      <c r="D7" s="156"/>
      <c r="E7" s="156"/>
      <c r="F7" s="181"/>
      <c r="G7" s="156"/>
      <c r="H7" s="156"/>
      <c r="I7" s="156"/>
      <c r="J7" s="156"/>
      <c r="K7" s="156"/>
      <c r="L7" s="156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381">
        <v>4</v>
      </c>
      <c r="B8" s="30" t="str">
        <f>'Listado de Estudiantes'!AA7</f>
        <v>abrego, yarielka</v>
      </c>
      <c r="C8" s="156"/>
      <c r="D8" s="156"/>
      <c r="E8" s="156"/>
      <c r="F8" s="181"/>
      <c r="G8" s="156"/>
      <c r="H8" s="156"/>
      <c r="I8" s="156"/>
      <c r="J8" s="156"/>
      <c r="K8" s="156"/>
      <c r="L8" s="156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0</v>
      </c>
      <c r="AR8" s="8">
        <v>4</v>
      </c>
    </row>
    <row r="9" spans="1:44" x14ac:dyDescent="0.25">
      <c r="A9" s="381">
        <v>5</v>
      </c>
      <c r="B9" s="30" t="str">
        <f>'Listado de Estudiantes'!AA8</f>
        <v>Baker, Aquilino</v>
      </c>
      <c r="C9" s="156"/>
      <c r="D9" s="156"/>
      <c r="E9" s="156"/>
      <c r="F9" s="181"/>
      <c r="G9" s="156"/>
      <c r="H9" s="156"/>
      <c r="I9" s="156"/>
      <c r="J9" s="156"/>
      <c r="K9" s="156"/>
      <c r="L9" s="156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381">
        <v>6</v>
      </c>
      <c r="B10" s="30" t="str">
        <f>'Listado de Estudiantes'!AA9</f>
        <v>Barnad, Armando</v>
      </c>
      <c r="C10" s="156"/>
      <c r="D10" s="156"/>
      <c r="E10" s="156"/>
      <c r="F10" s="181"/>
      <c r="G10" s="156"/>
      <c r="H10" s="156"/>
      <c r="I10" s="156"/>
      <c r="J10" s="156"/>
      <c r="K10" s="156"/>
      <c r="L10" s="156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381">
        <v>7</v>
      </c>
      <c r="B11" s="30" t="str">
        <f>'Listado de Estudiantes'!AA10</f>
        <v>Barnard, Yamileth</v>
      </c>
      <c r="C11" s="156"/>
      <c r="D11" s="156"/>
      <c r="E11" s="156"/>
      <c r="F11" s="181"/>
      <c r="G11" s="156"/>
      <c r="H11" s="156"/>
      <c r="I11" s="156"/>
      <c r="J11" s="156"/>
      <c r="K11" s="156"/>
      <c r="L11" s="156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381">
        <v>8</v>
      </c>
      <c r="B12" s="30" t="str">
        <f>'Listado de Estudiantes'!AA11</f>
        <v>Castillo, Gerardo</v>
      </c>
      <c r="C12" s="156"/>
      <c r="D12" s="156"/>
      <c r="E12" s="156"/>
      <c r="F12" s="181"/>
      <c r="G12" s="156"/>
      <c r="H12" s="156"/>
      <c r="I12" s="156"/>
      <c r="J12" s="156"/>
      <c r="K12" s="156"/>
      <c r="L12" s="156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5">
        <f t="shared" si="1"/>
        <v>0</v>
      </c>
      <c r="AR12" s="8">
        <v>8</v>
      </c>
    </row>
    <row r="13" spans="1:44" x14ac:dyDescent="0.25">
      <c r="A13" s="381">
        <v>9</v>
      </c>
      <c r="B13" s="30" t="str">
        <f>'Listado de Estudiantes'!AA12</f>
        <v>Ellington, Yessica</v>
      </c>
      <c r="C13" s="156"/>
      <c r="D13" s="156"/>
      <c r="E13" s="156"/>
      <c r="F13" s="181"/>
      <c r="G13" s="156"/>
      <c r="H13" s="156"/>
      <c r="I13" s="156"/>
      <c r="J13" s="156"/>
      <c r="K13" s="156"/>
      <c r="L13" s="156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381">
        <v>10</v>
      </c>
      <c r="B14" s="30" t="str">
        <f>'Listado de Estudiantes'!AA13</f>
        <v>Farquez, Diana</v>
      </c>
      <c r="C14" s="156"/>
      <c r="D14" s="156"/>
      <c r="E14" s="156"/>
      <c r="F14" s="181"/>
      <c r="G14" s="156"/>
      <c r="H14" s="156"/>
      <c r="I14" s="156"/>
      <c r="J14" s="156"/>
      <c r="K14" s="156"/>
      <c r="L14" s="156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381">
        <v>11</v>
      </c>
      <c r="B15" s="30" t="str">
        <f>'Listado de Estudiantes'!AA14</f>
        <v>Garcia, Carlos</v>
      </c>
      <c r="C15" s="156"/>
      <c r="D15" s="156"/>
      <c r="E15" s="156"/>
      <c r="F15" s="181"/>
      <c r="G15" s="156"/>
      <c r="H15" s="156"/>
      <c r="I15" s="156"/>
      <c r="J15" s="156"/>
      <c r="K15" s="156"/>
      <c r="L15" s="156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381">
        <v>12</v>
      </c>
      <c r="B16" s="30" t="str">
        <f>'Listado de Estudiantes'!AA15</f>
        <v>Gonzalez, Gean</v>
      </c>
      <c r="C16" s="156"/>
      <c r="D16" s="156"/>
      <c r="E16" s="156"/>
      <c r="F16" s="181"/>
      <c r="G16" s="156"/>
      <c r="H16" s="156"/>
      <c r="I16" s="156"/>
      <c r="J16" s="156"/>
      <c r="K16" s="156"/>
      <c r="L16" s="156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381">
        <v>13</v>
      </c>
      <c r="B17" s="30" t="str">
        <f>'Listado de Estudiantes'!AA16</f>
        <v>Gonzalez, Yaneth</v>
      </c>
      <c r="C17" s="156"/>
      <c r="D17" s="156"/>
      <c r="E17" s="156"/>
      <c r="F17" s="181"/>
      <c r="G17" s="156"/>
      <c r="H17" s="156"/>
      <c r="I17" s="156"/>
      <c r="J17" s="156"/>
      <c r="K17" s="156"/>
      <c r="L17" s="156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381">
        <v>14</v>
      </c>
      <c r="B18" s="30" t="str">
        <f>'Listado de Estudiantes'!AA17</f>
        <v>Jimenez, Aquilino</v>
      </c>
      <c r="C18" s="156"/>
      <c r="D18" s="156"/>
      <c r="E18" s="156"/>
      <c r="F18" s="181"/>
      <c r="G18" s="156"/>
      <c r="H18" s="156"/>
      <c r="I18" s="156"/>
      <c r="J18" s="156"/>
      <c r="K18" s="156"/>
      <c r="L18" s="156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381">
        <v>15</v>
      </c>
      <c r="B19" s="30" t="str">
        <f>'Listado de Estudiantes'!AA18</f>
        <v>Jimenez, Beatriz</v>
      </c>
      <c r="C19" s="156"/>
      <c r="D19" s="156"/>
      <c r="E19" s="156"/>
      <c r="F19" s="181"/>
      <c r="G19" s="156"/>
      <c r="H19" s="156"/>
      <c r="I19" s="156"/>
      <c r="J19" s="156"/>
      <c r="K19" s="156"/>
      <c r="L19" s="156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366">
        <v>16</v>
      </c>
      <c r="B20" s="30" t="str">
        <f>'Listado de Estudiantes'!AA19</f>
        <v>Lange, Karla</v>
      </c>
      <c r="C20" s="376"/>
      <c r="D20" s="376"/>
      <c r="E20" s="376"/>
      <c r="F20" s="373"/>
      <c r="G20" s="376"/>
      <c r="H20" s="376"/>
      <c r="I20" s="376"/>
      <c r="J20" s="376"/>
      <c r="K20" s="376"/>
      <c r="L20" s="376"/>
      <c r="M20" s="356"/>
      <c r="N20" s="356"/>
      <c r="O20" s="356"/>
      <c r="P20" s="356"/>
      <c r="Q20" s="356"/>
      <c r="R20" s="356"/>
      <c r="S20" s="357"/>
      <c r="T20" s="377"/>
      <c r="V20" s="355"/>
      <c r="W20" s="356"/>
      <c r="X20" s="356"/>
      <c r="Y20" s="356"/>
      <c r="Z20" s="356"/>
      <c r="AA20" s="356"/>
      <c r="AB20" s="356"/>
      <c r="AC20" s="356"/>
      <c r="AD20" s="356"/>
      <c r="AE20" s="356"/>
      <c r="AF20" s="356"/>
      <c r="AG20" s="356"/>
      <c r="AH20" s="356"/>
      <c r="AI20" s="356"/>
      <c r="AJ20" s="356"/>
      <c r="AK20" s="356"/>
      <c r="AL20" s="356"/>
      <c r="AM20" s="356"/>
      <c r="AN20" s="356"/>
      <c r="AO20" s="356"/>
      <c r="AP20" s="356"/>
      <c r="AQ20" s="356"/>
      <c r="AR20" s="355"/>
    </row>
    <row r="21" spans="1:44" x14ac:dyDescent="0.25">
      <c r="A21" s="381">
        <v>17</v>
      </c>
      <c r="B21" s="30" t="str">
        <f>'Listado de Estudiantes'!AA20</f>
        <v>Martinez, Mileidy</v>
      </c>
      <c r="C21" s="156"/>
      <c r="D21" s="156"/>
      <c r="E21" s="156"/>
      <c r="F21" s="181"/>
      <c r="G21" s="156"/>
      <c r="H21" s="156"/>
      <c r="I21" s="156"/>
      <c r="J21" s="156"/>
      <c r="K21" s="156"/>
      <c r="L21" s="156"/>
      <c r="M21" s="5"/>
      <c r="N21" s="5"/>
      <c r="O21" s="5"/>
      <c r="P21" s="5"/>
      <c r="Q21" s="5"/>
      <c r="R21" s="5"/>
      <c r="S21" s="4"/>
      <c r="T21" s="9">
        <v>16</v>
      </c>
      <c r="V21" s="8">
        <v>16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16</v>
      </c>
    </row>
    <row r="22" spans="1:44" x14ac:dyDescent="0.25">
      <c r="A22" s="381">
        <v>18</v>
      </c>
      <c r="B22" s="30" t="str">
        <f>'Listado de Estudiantes'!AA21</f>
        <v>miranda, amelia</v>
      </c>
      <c r="C22" s="156"/>
      <c r="D22" s="156"/>
      <c r="E22" s="156"/>
      <c r="F22" s="181"/>
      <c r="G22" s="156"/>
      <c r="H22" s="156"/>
      <c r="I22" s="156"/>
      <c r="J22" s="156"/>
      <c r="K22" s="156"/>
      <c r="L22" s="156"/>
      <c r="M22" s="5"/>
      <c r="N22" s="5"/>
      <c r="O22" s="5"/>
      <c r="P22" s="5"/>
      <c r="Q22" s="5"/>
      <c r="R22" s="5"/>
      <c r="S22" s="4"/>
      <c r="T22" s="9">
        <v>17</v>
      </c>
      <c r="V22" s="8">
        <v>17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17</v>
      </c>
    </row>
    <row r="23" spans="1:44" x14ac:dyDescent="0.25">
      <c r="A23" s="381">
        <v>19</v>
      </c>
      <c r="B23" s="30" t="str">
        <f>'Listado de Estudiantes'!AA22</f>
        <v>miranda, evelio</v>
      </c>
      <c r="C23" s="156"/>
      <c r="D23" s="156"/>
      <c r="E23" s="156"/>
      <c r="F23" s="181"/>
      <c r="G23" s="156"/>
      <c r="H23" s="156"/>
      <c r="I23" s="156"/>
      <c r="J23" s="156"/>
      <c r="K23" s="156"/>
      <c r="L23" s="156"/>
      <c r="M23" s="5"/>
      <c r="N23" s="5"/>
      <c r="O23" s="5"/>
      <c r="P23" s="5"/>
      <c r="Q23" s="5"/>
      <c r="R23" s="5"/>
      <c r="S23" s="4"/>
      <c r="T23" s="9">
        <v>18</v>
      </c>
      <c r="V23" s="8">
        <v>18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18</v>
      </c>
    </row>
    <row r="24" spans="1:44" x14ac:dyDescent="0.25">
      <c r="A24" s="381">
        <v>20</v>
      </c>
      <c r="B24" s="30" t="str">
        <f>'Listado de Estudiantes'!AA23</f>
        <v>miranda, Rolando</v>
      </c>
      <c r="C24" s="156"/>
      <c r="D24" s="156"/>
      <c r="E24" s="156"/>
      <c r="F24" s="181"/>
      <c r="G24" s="156"/>
      <c r="H24" s="156"/>
      <c r="I24" s="156"/>
      <c r="J24" s="156"/>
      <c r="K24" s="156"/>
      <c r="L24" s="156"/>
      <c r="M24" s="5"/>
      <c r="N24" s="5"/>
      <c r="O24" s="5"/>
      <c r="P24" s="5"/>
      <c r="Q24" s="5"/>
      <c r="R24" s="5"/>
      <c r="S24" s="4"/>
      <c r="T24" s="9">
        <v>19</v>
      </c>
      <c r="V24" s="8">
        <v>19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19</v>
      </c>
    </row>
    <row r="25" spans="1:44" x14ac:dyDescent="0.25">
      <c r="A25" s="381">
        <v>21</v>
      </c>
      <c r="B25" s="30" t="str">
        <f>'Listado de Estudiantes'!AA24</f>
        <v>Montezuma, Tadeo</v>
      </c>
      <c r="C25" s="156"/>
      <c r="D25" s="156"/>
      <c r="E25" s="156"/>
      <c r="F25" s="181"/>
      <c r="G25" s="156"/>
      <c r="H25" s="156"/>
      <c r="I25" s="156"/>
      <c r="J25" s="156"/>
      <c r="K25" s="156"/>
      <c r="L25" s="156"/>
      <c r="M25" s="5"/>
      <c r="N25" s="5"/>
      <c r="O25" s="5"/>
      <c r="P25" s="5"/>
      <c r="Q25" s="5"/>
      <c r="R25" s="5"/>
      <c r="S25" s="4"/>
      <c r="T25" s="9">
        <v>20</v>
      </c>
      <c r="V25" s="8">
        <v>20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20</v>
      </c>
    </row>
    <row r="26" spans="1:44" x14ac:dyDescent="0.25">
      <c r="A26" s="366">
        <v>22</v>
      </c>
      <c r="B26" s="30" t="str">
        <f>'Listado de Estudiantes'!AA25</f>
        <v>Montezuma, Nadia</v>
      </c>
      <c r="C26" s="376"/>
      <c r="D26" s="376"/>
      <c r="E26" s="376"/>
      <c r="F26" s="373"/>
      <c r="G26" s="376"/>
      <c r="H26" s="376"/>
      <c r="I26" s="376"/>
      <c r="J26" s="376"/>
      <c r="K26" s="376"/>
      <c r="L26" s="376"/>
      <c r="M26" s="356"/>
      <c r="N26" s="356"/>
      <c r="O26" s="356"/>
      <c r="P26" s="356"/>
      <c r="Q26" s="356"/>
      <c r="R26" s="356"/>
      <c r="S26" s="357"/>
      <c r="T26" s="377"/>
      <c r="V26" s="355"/>
      <c r="W26" s="356"/>
      <c r="X26" s="356"/>
      <c r="Y26" s="356"/>
      <c r="Z26" s="356"/>
      <c r="AA26" s="356"/>
      <c r="AB26" s="356"/>
      <c r="AC26" s="356"/>
      <c r="AD26" s="356"/>
      <c r="AE26" s="356"/>
      <c r="AF26" s="356"/>
      <c r="AG26" s="356"/>
      <c r="AH26" s="356"/>
      <c r="AI26" s="356"/>
      <c r="AJ26" s="356"/>
      <c r="AK26" s="356"/>
      <c r="AL26" s="356"/>
      <c r="AM26" s="356"/>
      <c r="AN26" s="356"/>
      <c r="AO26" s="356"/>
      <c r="AP26" s="356"/>
      <c r="AQ26" s="356"/>
      <c r="AR26" s="355"/>
    </row>
    <row r="27" spans="1:44" x14ac:dyDescent="0.25">
      <c r="A27" s="381">
        <v>23</v>
      </c>
      <c r="B27" s="30" t="str">
        <f>'Listado de Estudiantes'!AA26</f>
        <v>Morales, Felicia</v>
      </c>
      <c r="C27" s="156"/>
      <c r="D27" s="156"/>
      <c r="E27" s="156"/>
      <c r="F27" s="181"/>
      <c r="G27" s="156"/>
      <c r="H27" s="156"/>
      <c r="I27" s="156"/>
      <c r="J27" s="156"/>
      <c r="K27" s="156"/>
      <c r="L27" s="156"/>
      <c r="M27" s="5"/>
      <c r="N27" s="5"/>
      <c r="O27" s="5"/>
      <c r="P27" s="5"/>
      <c r="Q27" s="5"/>
      <c r="R27" s="5"/>
      <c r="S27" s="4"/>
      <c r="T27" s="9">
        <v>21</v>
      </c>
      <c r="V27" s="8">
        <v>21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21</v>
      </c>
    </row>
    <row r="28" spans="1:44" x14ac:dyDescent="0.25">
      <c r="A28" s="381">
        <v>24</v>
      </c>
      <c r="B28" s="30" t="str">
        <f>'Listado de Estudiantes'!AA27</f>
        <v>Morales, Felipe</v>
      </c>
      <c r="C28" s="156"/>
      <c r="D28" s="156"/>
      <c r="E28" s="156"/>
      <c r="F28" s="181"/>
      <c r="G28" s="156"/>
      <c r="H28" s="156"/>
      <c r="I28" s="156"/>
      <c r="J28" s="156"/>
      <c r="K28" s="156"/>
      <c r="L28" s="156"/>
      <c r="M28" s="5"/>
      <c r="N28" s="5"/>
      <c r="O28" s="5"/>
      <c r="P28" s="5"/>
      <c r="Q28" s="5"/>
      <c r="R28" s="5"/>
      <c r="S28" s="4"/>
      <c r="T28" s="9">
        <v>22</v>
      </c>
      <c r="V28" s="8">
        <v>22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22</v>
      </c>
    </row>
    <row r="29" spans="1:44" x14ac:dyDescent="0.25">
      <c r="A29" s="381">
        <v>25</v>
      </c>
      <c r="B29" s="30" t="str">
        <f>'Listado de Estudiantes'!AA28</f>
        <v>Morales, Marleny</v>
      </c>
      <c r="C29" s="156"/>
      <c r="D29" s="156"/>
      <c r="E29" s="156"/>
      <c r="F29" s="181"/>
      <c r="G29" s="156"/>
      <c r="H29" s="156"/>
      <c r="I29" s="156"/>
      <c r="J29" s="156"/>
      <c r="K29" s="156"/>
      <c r="L29" s="156"/>
      <c r="M29" s="5"/>
      <c r="N29" s="5"/>
      <c r="O29" s="5"/>
      <c r="P29" s="5"/>
      <c r="Q29" s="5"/>
      <c r="R29" s="5"/>
      <c r="S29" s="4"/>
      <c r="T29" s="9">
        <v>23</v>
      </c>
      <c r="V29" s="8">
        <v>23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23</v>
      </c>
    </row>
    <row r="30" spans="1:44" x14ac:dyDescent="0.25">
      <c r="A30" s="381">
        <v>26</v>
      </c>
      <c r="B30" s="30" t="str">
        <f>'Listado de Estudiantes'!AA29</f>
        <v>Palacio, Aquilino</v>
      </c>
      <c r="C30" s="156"/>
      <c r="D30" s="156"/>
      <c r="E30" s="156"/>
      <c r="F30" s="181"/>
      <c r="G30" s="156"/>
      <c r="H30" s="156"/>
      <c r="I30" s="156"/>
      <c r="J30" s="156"/>
      <c r="K30" s="156"/>
      <c r="L30" s="156"/>
      <c r="M30" s="5"/>
      <c r="N30" s="5"/>
      <c r="O30" s="5"/>
      <c r="P30" s="5"/>
      <c r="Q30" s="5"/>
      <c r="R30" s="5"/>
      <c r="S30" s="4"/>
      <c r="T30" s="9">
        <v>24</v>
      </c>
      <c r="V30" s="8">
        <v>24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24</v>
      </c>
    </row>
    <row r="31" spans="1:44" x14ac:dyDescent="0.25">
      <c r="A31" s="381">
        <v>27</v>
      </c>
      <c r="B31" s="30" t="str">
        <f>'Listado de Estudiantes'!AA30</f>
        <v>Palacio, Elizabeth</v>
      </c>
      <c r="C31" s="156"/>
      <c r="D31" s="156"/>
      <c r="E31" s="156"/>
      <c r="F31" s="181"/>
      <c r="G31" s="156"/>
      <c r="H31" s="156"/>
      <c r="I31" s="156"/>
      <c r="J31" s="156"/>
      <c r="K31" s="156"/>
      <c r="L31" s="156"/>
      <c r="M31" s="5"/>
      <c r="N31" s="5"/>
      <c r="O31" s="5"/>
      <c r="P31" s="5"/>
      <c r="Q31" s="5"/>
      <c r="R31" s="5"/>
      <c r="S31" s="4"/>
      <c r="T31" s="9">
        <v>25</v>
      </c>
      <c r="V31" s="8">
        <v>25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25</v>
      </c>
    </row>
    <row r="32" spans="1:44" x14ac:dyDescent="0.25">
      <c r="A32" s="381">
        <v>28</v>
      </c>
      <c r="B32" s="30" t="str">
        <f>'Listado de Estudiantes'!AA31</f>
        <v>Pinto, RaÃ¹l</v>
      </c>
      <c r="C32" s="156"/>
      <c r="D32" s="156"/>
      <c r="E32" s="156"/>
      <c r="F32" s="181"/>
      <c r="G32" s="156"/>
      <c r="H32" s="156"/>
      <c r="I32" s="156"/>
      <c r="J32" s="156"/>
      <c r="K32" s="156"/>
      <c r="L32" s="156"/>
      <c r="M32" s="5"/>
      <c r="N32" s="5"/>
      <c r="O32" s="5"/>
      <c r="P32" s="5"/>
      <c r="Q32" s="5"/>
      <c r="R32" s="5"/>
      <c r="S32" s="4"/>
      <c r="T32" s="9">
        <v>26</v>
      </c>
      <c r="V32" s="8">
        <v>26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26</v>
      </c>
    </row>
    <row r="33" spans="1:44" x14ac:dyDescent="0.25">
      <c r="A33" s="381">
        <v>29</v>
      </c>
      <c r="B33" s="30" t="str">
        <f>'Listado de Estudiantes'!AA32</f>
        <v>Quintero, Esther</v>
      </c>
      <c r="C33" s="156"/>
      <c r="D33" s="156"/>
      <c r="E33" s="156"/>
      <c r="F33" s="181"/>
      <c r="G33" s="156"/>
      <c r="H33" s="156"/>
      <c r="I33" s="156"/>
      <c r="J33" s="156"/>
      <c r="K33" s="156"/>
      <c r="L33" s="156"/>
      <c r="M33" s="5"/>
      <c r="N33" s="5"/>
      <c r="O33" s="5"/>
      <c r="P33" s="5"/>
      <c r="Q33" s="5"/>
      <c r="R33" s="5"/>
      <c r="S33" s="4"/>
      <c r="T33" s="9">
        <v>27</v>
      </c>
      <c r="V33" s="8">
        <v>27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27</v>
      </c>
    </row>
    <row r="34" spans="1:44" x14ac:dyDescent="0.25">
      <c r="A34" s="381">
        <v>30</v>
      </c>
      <c r="B34" s="30" t="str">
        <f>'Listado de Estudiantes'!AA33</f>
        <v>Quintero, Mateo</v>
      </c>
      <c r="C34" s="156"/>
      <c r="D34" s="156"/>
      <c r="E34" s="156"/>
      <c r="F34" s="181"/>
      <c r="G34" s="156"/>
      <c r="H34" s="156"/>
      <c r="I34" s="156"/>
      <c r="J34" s="156"/>
      <c r="K34" s="156"/>
      <c r="L34" s="156"/>
      <c r="M34" s="5"/>
      <c r="N34" s="5"/>
      <c r="O34" s="5"/>
      <c r="P34" s="5"/>
      <c r="Q34" s="5"/>
      <c r="R34" s="5"/>
      <c r="S34" s="4"/>
      <c r="T34" s="9">
        <v>28</v>
      </c>
      <c r="V34" s="8">
        <v>28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28</v>
      </c>
    </row>
    <row r="35" spans="1:44" x14ac:dyDescent="0.25">
      <c r="A35" s="381">
        <v>31</v>
      </c>
      <c r="B35" s="30" t="str">
        <f>'Listado de Estudiantes'!AA34</f>
        <v>Quintero, Yorlenis</v>
      </c>
      <c r="C35" s="156"/>
      <c r="D35" s="156"/>
      <c r="E35" s="156"/>
      <c r="F35" s="181"/>
      <c r="G35" s="156"/>
      <c r="H35" s="156"/>
      <c r="I35" s="156"/>
      <c r="J35" s="156"/>
      <c r="K35" s="156"/>
      <c r="L35" s="156"/>
      <c r="M35" s="5"/>
      <c r="N35" s="5"/>
      <c r="O35" s="5"/>
      <c r="P35" s="5"/>
      <c r="Q35" s="5"/>
      <c r="R35" s="5"/>
      <c r="S35" s="4"/>
      <c r="T35" s="9">
        <v>29</v>
      </c>
      <c r="V35" s="8">
        <v>29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29</v>
      </c>
    </row>
    <row r="36" spans="1:44" x14ac:dyDescent="0.25">
      <c r="A36" s="381">
        <v>32</v>
      </c>
      <c r="B36" s="30" t="str">
        <f>'Listado de Estudiantes'!AA35</f>
        <v>Santamaria, Yariel</v>
      </c>
      <c r="C36" s="156"/>
      <c r="D36" s="156"/>
      <c r="E36" s="156"/>
      <c r="F36" s="181"/>
      <c r="G36" s="156"/>
      <c r="H36" s="156"/>
      <c r="I36" s="156"/>
      <c r="J36" s="156"/>
      <c r="K36" s="156"/>
      <c r="L36" s="156"/>
      <c r="M36" s="5"/>
      <c r="N36" s="5"/>
      <c r="O36" s="5"/>
      <c r="P36" s="5"/>
      <c r="Q36" s="5"/>
      <c r="R36" s="5"/>
      <c r="S36" s="4"/>
      <c r="T36" s="9">
        <v>30</v>
      </c>
      <c r="V36" s="8">
        <v>30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30</v>
      </c>
    </row>
    <row r="37" spans="1:44" x14ac:dyDescent="0.25">
      <c r="A37" s="381">
        <v>33</v>
      </c>
      <c r="B37" s="30" t="str">
        <f>'Listado de Estudiantes'!AA36</f>
        <v>Santos , Izameth</v>
      </c>
      <c r="C37" s="156"/>
      <c r="D37" s="156"/>
      <c r="E37" s="156"/>
      <c r="F37" s="181"/>
      <c r="G37" s="156"/>
      <c r="H37" s="156"/>
      <c r="I37" s="156"/>
      <c r="J37" s="156"/>
      <c r="K37" s="156"/>
      <c r="L37" s="156"/>
      <c r="M37" s="5"/>
      <c r="N37" s="5"/>
      <c r="O37" s="5"/>
      <c r="P37" s="5"/>
      <c r="Q37" s="5"/>
      <c r="R37" s="5"/>
      <c r="S37" s="4"/>
      <c r="T37" s="9">
        <v>31</v>
      </c>
      <c r="V37" s="8">
        <v>31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31</v>
      </c>
    </row>
    <row r="38" spans="1:44" x14ac:dyDescent="0.25">
      <c r="A38" s="381">
        <v>34</v>
      </c>
      <c r="B38" s="30" t="str">
        <f>'Listado de Estudiantes'!AA37</f>
        <v>Santos, Maria</v>
      </c>
      <c r="C38" s="156"/>
      <c r="D38" s="156"/>
      <c r="E38" s="156"/>
      <c r="F38" s="181"/>
      <c r="G38" s="156"/>
      <c r="H38" s="156"/>
      <c r="I38" s="156"/>
      <c r="J38" s="156"/>
      <c r="K38" s="156"/>
      <c r="L38" s="156"/>
      <c r="M38" s="5"/>
      <c r="N38" s="5"/>
      <c r="O38" s="5"/>
      <c r="P38" s="5"/>
      <c r="Q38" s="5"/>
      <c r="R38" s="5"/>
      <c r="S38" s="4"/>
      <c r="T38" s="9">
        <v>32</v>
      </c>
      <c r="V38" s="8">
        <v>32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32</v>
      </c>
    </row>
    <row r="39" spans="1:44" x14ac:dyDescent="0.25">
      <c r="A39" s="381">
        <v>35</v>
      </c>
      <c r="B39" s="30" t="str">
        <f>'Listado de Estudiantes'!AA38</f>
        <v>Santos, Wilberto</v>
      </c>
      <c r="C39" s="156"/>
      <c r="D39" s="156"/>
      <c r="E39" s="156"/>
      <c r="F39" s="181"/>
      <c r="G39" s="156"/>
      <c r="H39" s="156"/>
      <c r="I39" s="156"/>
      <c r="J39" s="156"/>
      <c r="K39" s="156"/>
      <c r="L39" s="156"/>
      <c r="M39" s="5"/>
      <c r="N39" s="5"/>
      <c r="O39" s="5"/>
      <c r="P39" s="5"/>
      <c r="Q39" s="5"/>
      <c r="R39" s="5"/>
      <c r="S39" s="4"/>
      <c r="T39" s="9">
        <v>33</v>
      </c>
      <c r="V39" s="8">
        <v>33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33</v>
      </c>
    </row>
    <row r="40" spans="1:44" x14ac:dyDescent="0.25">
      <c r="A40" s="381">
        <v>36</v>
      </c>
      <c r="B40" s="30" t="str">
        <f>'Listado de Estudiantes'!AA39</f>
        <v>Silva, Fredy</v>
      </c>
      <c r="C40" s="156"/>
      <c r="D40" s="156"/>
      <c r="E40" s="156"/>
      <c r="F40" s="181"/>
      <c r="G40" s="156"/>
      <c r="H40" s="156"/>
      <c r="I40" s="156"/>
      <c r="J40" s="156"/>
      <c r="K40" s="156"/>
      <c r="L40" s="156"/>
      <c r="M40" s="5"/>
      <c r="N40" s="5"/>
      <c r="O40" s="5"/>
      <c r="P40" s="5"/>
      <c r="Q40" s="5"/>
      <c r="R40" s="5"/>
      <c r="S40" s="4"/>
      <c r="T40" s="9">
        <v>34</v>
      </c>
      <c r="V40" s="8">
        <v>34</v>
      </c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>
        <f t="shared" si="0"/>
        <v>0</v>
      </c>
      <c r="AQ40" s="5">
        <f t="shared" si="1"/>
        <v>0</v>
      </c>
      <c r="AR40" s="8">
        <v>34</v>
      </c>
    </row>
    <row r="41" spans="1:44" x14ac:dyDescent="0.25">
      <c r="A41" s="366">
        <v>37</v>
      </c>
      <c r="B41" s="30" t="str">
        <f>'Listado de Estudiantes'!AA40</f>
        <v>Silva, Yariceth</v>
      </c>
      <c r="C41" s="376"/>
      <c r="D41" s="376"/>
      <c r="E41" s="376"/>
      <c r="F41" s="373"/>
      <c r="G41" s="376"/>
      <c r="H41" s="376"/>
      <c r="I41" s="376"/>
      <c r="J41" s="376"/>
      <c r="K41" s="376"/>
      <c r="L41" s="376"/>
      <c r="M41" s="356"/>
      <c r="N41" s="356"/>
      <c r="O41" s="356"/>
      <c r="P41" s="356"/>
      <c r="Q41" s="356"/>
      <c r="R41" s="356"/>
      <c r="S41" s="357"/>
      <c r="T41" s="377"/>
      <c r="V41" s="355"/>
      <c r="W41" s="356"/>
      <c r="X41" s="356"/>
      <c r="Y41" s="356"/>
      <c r="Z41" s="356"/>
      <c r="AA41" s="356"/>
      <c r="AB41" s="356"/>
      <c r="AC41" s="356"/>
      <c r="AD41" s="356"/>
      <c r="AE41" s="356"/>
      <c r="AF41" s="356"/>
      <c r="AG41" s="356"/>
      <c r="AH41" s="356"/>
      <c r="AI41" s="356"/>
      <c r="AJ41" s="356"/>
      <c r="AK41" s="356"/>
      <c r="AL41" s="356"/>
      <c r="AM41" s="356"/>
      <c r="AN41" s="356"/>
      <c r="AO41" s="356"/>
      <c r="AP41" s="356"/>
      <c r="AQ41" s="356"/>
      <c r="AR41" s="355"/>
    </row>
    <row r="42" spans="1:44" x14ac:dyDescent="0.25">
      <c r="A42" s="381">
        <v>38</v>
      </c>
      <c r="B42" s="30" t="str">
        <f>'Listado de Estudiantes'!AA41</f>
        <v>Trotman, Georgina</v>
      </c>
      <c r="C42" s="156"/>
      <c r="D42" s="156"/>
      <c r="E42" s="156"/>
      <c r="F42" s="181"/>
      <c r="G42" s="156"/>
      <c r="H42" s="156"/>
      <c r="I42" s="156"/>
      <c r="J42" s="156"/>
      <c r="K42" s="156"/>
      <c r="L42" s="156"/>
      <c r="M42" s="5"/>
      <c r="N42" s="5"/>
      <c r="O42" s="5"/>
      <c r="P42" s="5"/>
      <c r="Q42" s="5"/>
      <c r="R42" s="5"/>
      <c r="S42" s="4"/>
      <c r="T42" s="9">
        <v>35</v>
      </c>
      <c r="V42" s="8">
        <v>35</v>
      </c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>
        <f t="shared" si="0"/>
        <v>0</v>
      </c>
      <c r="AQ42" s="5">
        <f t="shared" si="1"/>
        <v>0</v>
      </c>
      <c r="AR42" s="8">
        <v>35</v>
      </c>
    </row>
    <row r="43" spans="1:44" x14ac:dyDescent="0.25">
      <c r="A43" s="381">
        <v>39</v>
      </c>
      <c r="B43" s="30" t="str">
        <f>'Listado de Estudiantes'!AA42</f>
        <v>Trotman, Yoel</v>
      </c>
      <c r="C43" s="156"/>
      <c r="D43" s="156"/>
      <c r="E43" s="156"/>
      <c r="F43" s="181"/>
      <c r="G43" s="156"/>
      <c r="H43" s="156"/>
      <c r="I43" s="156"/>
      <c r="J43" s="156"/>
      <c r="K43" s="156"/>
      <c r="L43" s="156"/>
      <c r="M43" s="5"/>
      <c r="N43" s="5"/>
      <c r="O43" s="5"/>
      <c r="P43" s="5"/>
      <c r="Q43" s="5"/>
      <c r="R43" s="5"/>
      <c r="S43" s="4"/>
      <c r="T43" s="8">
        <v>36</v>
      </c>
      <c r="V43" s="8">
        <v>36</v>
      </c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>
        <f t="shared" si="0"/>
        <v>0</v>
      </c>
      <c r="AQ43" s="5">
        <f t="shared" si="1"/>
        <v>0</v>
      </c>
      <c r="AR43" s="8">
        <v>36</v>
      </c>
    </row>
    <row r="44" spans="1:44" x14ac:dyDescent="0.25">
      <c r="A44" s="381">
        <v>40</v>
      </c>
      <c r="B44" s="30" t="str">
        <f>'Listado de Estudiantes'!AA43</f>
        <v>Viagra, Elvis</v>
      </c>
      <c r="C44" s="156"/>
      <c r="D44" s="156"/>
      <c r="E44" s="156"/>
      <c r="F44" s="181"/>
      <c r="G44" s="156"/>
      <c r="H44" s="156"/>
      <c r="I44" s="156"/>
      <c r="J44" s="156"/>
      <c r="K44" s="156"/>
      <c r="L44" s="156"/>
      <c r="M44" s="5"/>
      <c r="N44" s="5"/>
      <c r="O44" s="5"/>
      <c r="P44" s="5"/>
      <c r="Q44" s="5"/>
      <c r="R44" s="5"/>
      <c r="S44" s="4"/>
      <c r="T44" s="8">
        <v>37</v>
      </c>
      <c r="V44" s="8">
        <v>37</v>
      </c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>
        <f t="shared" si="0"/>
        <v>0</v>
      </c>
      <c r="AQ44" s="5">
        <f t="shared" si="1"/>
        <v>0</v>
      </c>
      <c r="AR44" s="8">
        <v>37</v>
      </c>
    </row>
    <row r="45" spans="1:44" x14ac:dyDescent="0.25">
      <c r="A45" s="381">
        <v>41</v>
      </c>
      <c r="B45" s="30" t="str">
        <f>'Listado de Estudiantes'!AA44</f>
        <v>Vidal, Orlando</v>
      </c>
      <c r="C45" s="156"/>
      <c r="D45" s="156"/>
      <c r="E45" s="156"/>
      <c r="F45" s="181"/>
      <c r="G45" s="156"/>
      <c r="H45" s="156"/>
      <c r="I45" s="156"/>
      <c r="J45" s="156"/>
      <c r="K45" s="156"/>
      <c r="L45" s="156"/>
      <c r="M45" s="5"/>
      <c r="N45" s="5"/>
      <c r="O45" s="5"/>
      <c r="P45" s="5"/>
      <c r="Q45" s="5"/>
      <c r="R45" s="5"/>
      <c r="S45" s="4"/>
      <c r="T45" s="8">
        <v>38</v>
      </c>
      <c r="V45" s="8">
        <v>38</v>
      </c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>
        <f t="shared" si="0"/>
        <v>0</v>
      </c>
      <c r="AQ45" s="5">
        <f t="shared" si="1"/>
        <v>0</v>
      </c>
      <c r="AR45" s="8">
        <v>38</v>
      </c>
    </row>
    <row r="46" spans="1:44" x14ac:dyDescent="0.25">
      <c r="A46" s="381">
        <v>42</v>
      </c>
      <c r="B46" s="30"/>
      <c r="C46" s="156"/>
      <c r="D46" s="156"/>
      <c r="E46" s="156"/>
      <c r="F46" s="181"/>
      <c r="G46" s="156"/>
      <c r="H46" s="156"/>
      <c r="I46" s="156"/>
      <c r="J46" s="156"/>
      <c r="K46" s="156"/>
      <c r="L46" s="156"/>
      <c r="M46" s="5"/>
      <c r="N46" s="5"/>
      <c r="O46" s="5"/>
      <c r="P46" s="5"/>
      <c r="Q46" s="5"/>
      <c r="R46" s="5"/>
      <c r="S46" s="4"/>
      <c r="T46" s="8">
        <v>39</v>
      </c>
      <c r="V46" s="8">
        <v>39</v>
      </c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>
        <f t="shared" si="0"/>
        <v>0</v>
      </c>
      <c r="AQ46" s="5">
        <f t="shared" si="1"/>
        <v>0</v>
      </c>
      <c r="AR46" s="8">
        <v>39</v>
      </c>
    </row>
    <row r="47" spans="1:44" x14ac:dyDescent="0.25">
      <c r="A47" s="381">
        <v>43</v>
      </c>
      <c r="B47" s="30"/>
      <c r="C47" s="156"/>
      <c r="D47" s="156"/>
      <c r="E47" s="156"/>
      <c r="F47" s="181"/>
      <c r="G47" s="156"/>
      <c r="H47" s="156"/>
      <c r="I47" s="156"/>
      <c r="J47" s="156"/>
      <c r="K47" s="156"/>
      <c r="L47" s="156"/>
      <c r="M47" s="5"/>
      <c r="N47" s="5"/>
      <c r="O47" s="5"/>
      <c r="P47" s="5"/>
      <c r="Q47" s="5"/>
      <c r="R47" s="5"/>
      <c r="S47" s="4"/>
      <c r="T47" s="8">
        <v>40</v>
      </c>
      <c r="V47" s="8">
        <v>40</v>
      </c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>
        <f t="shared" si="0"/>
        <v>0</v>
      </c>
      <c r="AQ47" s="5">
        <f t="shared" si="1"/>
        <v>0</v>
      </c>
      <c r="AR47" s="8">
        <v>40</v>
      </c>
    </row>
    <row r="48" spans="1:44" x14ac:dyDescent="0.25">
      <c r="A48" s="381">
        <v>44</v>
      </c>
      <c r="B48" s="5">
        <f>'Listado de Estudiantes'!AK44</f>
        <v>0</v>
      </c>
      <c r="C48" s="156"/>
      <c r="D48" s="156"/>
      <c r="E48" s="156"/>
      <c r="F48" s="181"/>
      <c r="G48" s="156"/>
      <c r="H48" s="156"/>
      <c r="I48" s="156"/>
      <c r="J48" s="156"/>
      <c r="K48" s="156"/>
      <c r="L48" s="167"/>
      <c r="M48" s="160"/>
      <c r="N48" s="160"/>
      <c r="O48" s="160"/>
      <c r="P48" s="160"/>
      <c r="Q48" s="160"/>
      <c r="R48" s="160"/>
      <c r="S48" s="161"/>
      <c r="T48" s="159">
        <v>41</v>
      </c>
      <c r="V48" s="159">
        <v>41</v>
      </c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159">
        <v>41</v>
      </c>
    </row>
    <row r="49" spans="1:44" x14ac:dyDescent="0.25">
      <c r="A49" s="381">
        <v>45</v>
      </c>
      <c r="B49" s="5">
        <f>'Listado de Estudiantes'!AK45</f>
        <v>0</v>
      </c>
      <c r="C49" s="156"/>
      <c r="D49" s="156"/>
      <c r="E49" s="156"/>
      <c r="F49" s="181"/>
      <c r="G49" s="156"/>
      <c r="H49" s="156"/>
      <c r="I49" s="156"/>
      <c r="J49" s="156"/>
      <c r="K49" s="156"/>
      <c r="L49" s="167"/>
      <c r="M49" s="160"/>
      <c r="N49" s="160"/>
      <c r="O49" s="160"/>
      <c r="P49" s="160"/>
      <c r="Q49" s="160"/>
      <c r="R49" s="160"/>
      <c r="S49" s="161"/>
      <c r="T49" s="159">
        <v>42</v>
      </c>
      <c r="V49" s="159">
        <v>42</v>
      </c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159">
        <v>42</v>
      </c>
    </row>
    <row r="50" spans="1:44" x14ac:dyDescent="0.25">
      <c r="A50" s="381">
        <v>46</v>
      </c>
      <c r="B50" s="5">
        <f>'Listado de Estudiantes'!AK46</f>
        <v>0</v>
      </c>
      <c r="C50" s="156"/>
      <c r="D50" s="156"/>
      <c r="E50" s="156"/>
      <c r="F50" s="181"/>
      <c r="G50" s="156"/>
      <c r="H50" s="156"/>
      <c r="I50" s="156"/>
      <c r="J50" s="156"/>
      <c r="K50" s="156"/>
      <c r="L50" s="167"/>
      <c r="M50" s="160"/>
      <c r="N50" s="160"/>
      <c r="O50" s="160"/>
      <c r="P50" s="160"/>
      <c r="Q50" s="160"/>
      <c r="R50" s="160"/>
      <c r="S50" s="161"/>
      <c r="T50" s="159">
        <v>43</v>
      </c>
      <c r="V50" s="159">
        <v>43</v>
      </c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159">
        <v>43</v>
      </c>
    </row>
    <row r="51" spans="1:44" x14ac:dyDescent="0.25">
      <c r="A51" s="381">
        <v>47</v>
      </c>
      <c r="B51" s="5">
        <f>'Listado de Estudiantes'!AK47</f>
        <v>0</v>
      </c>
      <c r="C51" s="156"/>
      <c r="D51" s="156"/>
      <c r="E51" s="156"/>
      <c r="F51" s="181"/>
      <c r="G51" s="156"/>
      <c r="H51" s="156"/>
      <c r="I51" s="156"/>
      <c r="J51" s="156"/>
      <c r="K51" s="156"/>
      <c r="L51" s="167"/>
      <c r="M51" s="160"/>
      <c r="N51" s="160"/>
      <c r="O51" s="160"/>
      <c r="P51" s="160"/>
      <c r="Q51" s="160"/>
      <c r="R51" s="160"/>
      <c r="S51" s="161"/>
      <c r="T51" s="159">
        <v>44</v>
      </c>
      <c r="V51" s="159">
        <v>44</v>
      </c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159">
        <v>44</v>
      </c>
    </row>
    <row r="52" spans="1:44" x14ac:dyDescent="0.25">
      <c r="A52" s="381">
        <v>48</v>
      </c>
      <c r="B52" s="5">
        <f>'Listado de Estudiantes'!AK48</f>
        <v>0</v>
      </c>
      <c r="C52" s="156"/>
      <c r="D52" s="156"/>
      <c r="E52" s="156"/>
      <c r="F52" s="156"/>
      <c r="G52" s="156"/>
      <c r="H52" s="156"/>
      <c r="I52" s="156"/>
      <c r="J52" s="156"/>
      <c r="K52" s="156"/>
      <c r="L52" s="167"/>
      <c r="M52" s="160"/>
      <c r="N52" s="160"/>
      <c r="O52" s="160"/>
      <c r="P52" s="160"/>
      <c r="Q52" s="160"/>
      <c r="R52" s="160"/>
      <c r="S52" s="161"/>
      <c r="T52" s="159">
        <v>45</v>
      </c>
      <c r="V52" s="159">
        <v>45</v>
      </c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8">
        <v>45</v>
      </c>
    </row>
    <row r="53" spans="1:44" x14ac:dyDescent="0.25">
      <c r="A53" s="381">
        <v>49</v>
      </c>
      <c r="B53" s="5">
        <f>'Listado de Estudiantes'!AK49</f>
        <v>0</v>
      </c>
      <c r="C53" s="167"/>
      <c r="D53" s="167"/>
      <c r="E53" s="167"/>
      <c r="F53" s="167"/>
      <c r="G53" s="167"/>
      <c r="H53" s="167"/>
      <c r="I53" s="167"/>
      <c r="J53" s="167"/>
      <c r="K53" s="167"/>
      <c r="L53" s="167"/>
      <c r="M53" s="160"/>
      <c r="N53" s="160"/>
      <c r="O53" s="160"/>
      <c r="P53" s="160"/>
      <c r="Q53" s="160"/>
      <c r="R53" s="160"/>
      <c r="S53" s="161"/>
      <c r="T53" s="159">
        <v>46</v>
      </c>
      <c r="V53" s="159">
        <v>46</v>
      </c>
      <c r="W53" s="160"/>
      <c r="X53" s="160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8">
        <v>46</v>
      </c>
    </row>
    <row r="54" spans="1:44" x14ac:dyDescent="0.25">
      <c r="A54" s="409"/>
      <c r="B54" s="410"/>
      <c r="C54" s="401"/>
      <c r="D54" s="401"/>
      <c r="E54" s="401"/>
      <c r="F54" s="401"/>
      <c r="G54" s="401"/>
      <c r="H54" s="401"/>
      <c r="I54" s="401"/>
      <c r="J54" s="401"/>
      <c r="K54" s="401"/>
      <c r="L54" s="436"/>
      <c r="M54" s="436"/>
      <c r="N54" s="436"/>
      <c r="O54" s="436"/>
      <c r="P54" s="436"/>
      <c r="Q54" s="436"/>
      <c r="R54" s="436"/>
      <c r="S54" s="387"/>
      <c r="T54" s="387"/>
      <c r="V54" s="387"/>
      <c r="W54" s="387"/>
      <c r="X54" s="387"/>
      <c r="Y54" s="450"/>
      <c r="Z54" s="450"/>
      <c r="AA54" s="450"/>
      <c r="AB54" s="450"/>
      <c r="AC54" s="450"/>
      <c r="AD54" s="450"/>
      <c r="AE54" s="450"/>
      <c r="AF54" s="450"/>
      <c r="AG54" s="450"/>
      <c r="AH54" s="450"/>
      <c r="AI54" s="450"/>
      <c r="AJ54" s="450"/>
      <c r="AK54" s="450"/>
      <c r="AL54" s="450"/>
      <c r="AM54" s="450"/>
      <c r="AN54" s="450"/>
      <c r="AO54" s="450"/>
      <c r="AP54" s="450"/>
      <c r="AQ54" s="450"/>
      <c r="AR54" s="450"/>
    </row>
    <row r="55" spans="1:44" x14ac:dyDescent="0.25">
      <c r="A55" s="411"/>
      <c r="B55" s="412"/>
      <c r="C55" s="402"/>
      <c r="D55" s="402"/>
      <c r="E55" s="402"/>
      <c r="F55" s="402"/>
      <c r="G55" s="402"/>
      <c r="H55" s="402"/>
      <c r="I55" s="402"/>
      <c r="J55" s="402"/>
      <c r="K55" s="402"/>
      <c r="L55" s="437"/>
      <c r="M55" s="437"/>
      <c r="N55" s="437"/>
      <c r="O55" s="437"/>
      <c r="P55" s="437"/>
      <c r="Q55" s="437"/>
      <c r="R55" s="437"/>
      <c r="S55" s="388"/>
      <c r="T55" s="388"/>
      <c r="V55" s="388"/>
      <c r="W55" s="388"/>
      <c r="X55" s="388"/>
      <c r="Y55" s="450"/>
      <c r="Z55" s="450"/>
      <c r="AA55" s="450"/>
      <c r="AB55" s="450"/>
      <c r="AC55" s="450"/>
      <c r="AD55" s="450"/>
      <c r="AE55" s="450"/>
      <c r="AF55" s="450"/>
      <c r="AG55" s="450"/>
      <c r="AH55" s="450"/>
      <c r="AI55" s="450"/>
      <c r="AJ55" s="450"/>
      <c r="AK55" s="450"/>
      <c r="AL55" s="450"/>
      <c r="AM55" s="450"/>
      <c r="AN55" s="450"/>
      <c r="AO55" s="450"/>
      <c r="AP55" s="450"/>
      <c r="AQ55" s="450"/>
      <c r="AR55" s="450"/>
    </row>
    <row r="56" spans="1:44" x14ac:dyDescent="0.25">
      <c r="A56" s="411"/>
      <c r="B56" s="412"/>
      <c r="C56" s="402"/>
      <c r="D56" s="402"/>
      <c r="E56" s="402"/>
      <c r="F56" s="402"/>
      <c r="G56" s="402"/>
      <c r="H56" s="402"/>
      <c r="I56" s="402"/>
      <c r="J56" s="402"/>
      <c r="K56" s="402"/>
      <c r="L56" s="437"/>
      <c r="M56" s="437"/>
      <c r="N56" s="437"/>
      <c r="O56" s="437"/>
      <c r="P56" s="437"/>
      <c r="Q56" s="437"/>
      <c r="R56" s="437"/>
      <c r="S56" s="388"/>
      <c r="T56" s="388"/>
      <c r="V56" s="388"/>
      <c r="W56" s="388"/>
      <c r="X56" s="388"/>
      <c r="Y56" s="450"/>
      <c r="Z56" s="450"/>
      <c r="AA56" s="450"/>
      <c r="AB56" s="450"/>
      <c r="AC56" s="450"/>
      <c r="AD56" s="450"/>
      <c r="AE56" s="450"/>
      <c r="AF56" s="450"/>
      <c r="AG56" s="450"/>
      <c r="AH56" s="450"/>
      <c r="AI56" s="450"/>
      <c r="AJ56" s="450"/>
      <c r="AK56" s="450"/>
      <c r="AL56" s="450"/>
      <c r="AM56" s="450"/>
      <c r="AN56" s="450"/>
      <c r="AO56" s="450"/>
      <c r="AP56" s="450"/>
      <c r="AQ56" s="450"/>
      <c r="AR56" s="450"/>
    </row>
    <row r="57" spans="1:44" x14ac:dyDescent="0.25">
      <c r="A57" s="411"/>
      <c r="B57" s="412"/>
      <c r="C57" s="402"/>
      <c r="D57" s="402"/>
      <c r="E57" s="402"/>
      <c r="F57" s="402"/>
      <c r="G57" s="402"/>
      <c r="H57" s="402"/>
      <c r="I57" s="402"/>
      <c r="J57" s="402"/>
      <c r="K57" s="402"/>
      <c r="L57" s="437"/>
      <c r="M57" s="437"/>
      <c r="N57" s="437"/>
      <c r="O57" s="437"/>
      <c r="P57" s="437"/>
      <c r="Q57" s="437"/>
      <c r="R57" s="437"/>
      <c r="S57" s="388"/>
      <c r="T57" s="388"/>
      <c r="V57" s="388"/>
      <c r="W57" s="388"/>
      <c r="X57" s="388"/>
      <c r="Y57" s="450"/>
      <c r="Z57" s="450"/>
      <c r="AA57" s="450"/>
      <c r="AB57" s="450"/>
      <c r="AC57" s="450"/>
      <c r="AD57" s="450"/>
      <c r="AE57" s="450"/>
      <c r="AF57" s="450"/>
      <c r="AG57" s="450"/>
      <c r="AH57" s="450"/>
      <c r="AI57" s="450"/>
      <c r="AJ57" s="450"/>
      <c r="AK57" s="450"/>
      <c r="AL57" s="450"/>
      <c r="AM57" s="450"/>
      <c r="AN57" s="450"/>
      <c r="AO57" s="450"/>
      <c r="AP57" s="450"/>
      <c r="AQ57" s="450"/>
      <c r="AR57" s="450"/>
    </row>
    <row r="58" spans="1:44" x14ac:dyDescent="0.25">
      <c r="A58" s="411"/>
      <c r="B58" s="412"/>
      <c r="C58" s="402"/>
      <c r="D58" s="402"/>
      <c r="E58" s="402"/>
      <c r="F58" s="402"/>
      <c r="G58" s="402"/>
      <c r="H58" s="402"/>
      <c r="I58" s="402"/>
      <c r="J58" s="402"/>
      <c r="K58" s="402"/>
      <c r="L58" s="437"/>
      <c r="M58" s="437"/>
      <c r="N58" s="437"/>
      <c r="O58" s="437"/>
      <c r="P58" s="437"/>
      <c r="Q58" s="437"/>
      <c r="R58" s="437"/>
      <c r="S58" s="388"/>
      <c r="T58" s="388"/>
      <c r="V58" s="388"/>
      <c r="W58" s="388"/>
      <c r="X58" s="388"/>
      <c r="Y58" s="450"/>
      <c r="Z58" s="450"/>
      <c r="AA58" s="450"/>
      <c r="AB58" s="450"/>
      <c r="AC58" s="450"/>
      <c r="AD58" s="450"/>
      <c r="AE58" s="450"/>
      <c r="AF58" s="450"/>
      <c r="AG58" s="450"/>
      <c r="AH58" s="450"/>
      <c r="AI58" s="450"/>
      <c r="AJ58" s="450"/>
      <c r="AK58" s="450"/>
      <c r="AL58" s="450"/>
      <c r="AM58" s="450"/>
      <c r="AN58" s="450"/>
      <c r="AO58" s="450"/>
      <c r="AP58" s="450"/>
      <c r="AQ58" s="450"/>
      <c r="AR58" s="450"/>
    </row>
    <row r="59" spans="1:44" x14ac:dyDescent="0.25">
      <c r="A59" s="411"/>
      <c r="B59" s="412"/>
      <c r="C59" s="402"/>
      <c r="D59" s="402"/>
      <c r="E59" s="402"/>
      <c r="F59" s="402"/>
      <c r="G59" s="402"/>
      <c r="H59" s="402"/>
      <c r="I59" s="402"/>
      <c r="J59" s="402"/>
      <c r="K59" s="402"/>
      <c r="L59" s="437"/>
      <c r="M59" s="437"/>
      <c r="N59" s="437"/>
      <c r="O59" s="437"/>
      <c r="P59" s="437"/>
      <c r="Q59" s="437"/>
      <c r="R59" s="437"/>
      <c r="S59" s="388"/>
      <c r="T59" s="388"/>
      <c r="V59" s="388"/>
      <c r="W59" s="388"/>
      <c r="X59" s="388"/>
      <c r="Y59" s="450"/>
      <c r="Z59" s="450"/>
      <c r="AA59" s="450"/>
      <c r="AB59" s="450"/>
      <c r="AC59" s="450"/>
      <c r="AD59" s="450"/>
      <c r="AE59" s="450"/>
      <c r="AF59" s="450"/>
      <c r="AG59" s="450"/>
      <c r="AH59" s="450"/>
      <c r="AI59" s="450"/>
      <c r="AJ59" s="450"/>
      <c r="AK59" s="450"/>
      <c r="AL59" s="450"/>
      <c r="AM59" s="450"/>
      <c r="AN59" s="450"/>
      <c r="AO59" s="450"/>
      <c r="AP59" s="450"/>
      <c r="AQ59" s="450"/>
      <c r="AR59" s="450"/>
    </row>
    <row r="60" spans="1:44" x14ac:dyDescent="0.25">
      <c r="A60" s="411"/>
      <c r="B60" s="412"/>
      <c r="C60" s="402"/>
      <c r="D60" s="402"/>
      <c r="E60" s="402"/>
      <c r="F60" s="402"/>
      <c r="G60" s="402"/>
      <c r="H60" s="402"/>
      <c r="I60" s="402"/>
      <c r="J60" s="402"/>
      <c r="K60" s="402"/>
      <c r="L60" s="437"/>
      <c r="M60" s="437"/>
      <c r="N60" s="437"/>
      <c r="O60" s="437"/>
      <c r="P60" s="437"/>
      <c r="Q60" s="437"/>
      <c r="R60" s="437"/>
      <c r="S60" s="388"/>
      <c r="T60" s="388"/>
      <c r="V60" s="388"/>
      <c r="W60" s="388"/>
      <c r="X60" s="388"/>
      <c r="Y60" s="450"/>
      <c r="Z60" s="450"/>
      <c r="AA60" s="450"/>
      <c r="AB60" s="450"/>
      <c r="AC60" s="450"/>
      <c r="AD60" s="450"/>
      <c r="AE60" s="450"/>
      <c r="AF60" s="450"/>
      <c r="AG60" s="450"/>
      <c r="AH60" s="450"/>
      <c r="AI60" s="450"/>
      <c r="AJ60" s="450"/>
      <c r="AK60" s="450"/>
      <c r="AL60" s="450"/>
      <c r="AM60" s="450"/>
      <c r="AN60" s="450"/>
      <c r="AO60" s="450"/>
      <c r="AP60" s="450"/>
      <c r="AQ60" s="450"/>
      <c r="AR60" s="450"/>
    </row>
    <row r="61" spans="1:44" x14ac:dyDescent="0.25">
      <c r="A61" s="411"/>
      <c r="B61" s="412"/>
      <c r="C61" s="402"/>
      <c r="D61" s="402"/>
      <c r="E61" s="402"/>
      <c r="F61" s="402"/>
      <c r="G61" s="402"/>
      <c r="H61" s="402"/>
      <c r="I61" s="402"/>
      <c r="J61" s="402"/>
      <c r="K61" s="402"/>
      <c r="L61" s="437"/>
      <c r="M61" s="437"/>
      <c r="N61" s="437"/>
      <c r="O61" s="437"/>
      <c r="P61" s="437"/>
      <c r="Q61" s="437"/>
      <c r="R61" s="437"/>
      <c r="S61" s="388"/>
      <c r="T61" s="388"/>
      <c r="V61" s="388"/>
      <c r="W61" s="388"/>
      <c r="X61" s="388"/>
      <c r="Y61" s="450"/>
      <c r="Z61" s="450"/>
      <c r="AA61" s="450"/>
      <c r="AB61" s="450"/>
      <c r="AC61" s="450"/>
      <c r="AD61" s="450"/>
      <c r="AE61" s="450"/>
      <c r="AF61" s="450"/>
      <c r="AG61" s="450"/>
      <c r="AH61" s="450"/>
      <c r="AI61" s="450"/>
      <c r="AJ61" s="450"/>
      <c r="AK61" s="450"/>
      <c r="AL61" s="450"/>
      <c r="AM61" s="450"/>
      <c r="AN61" s="450"/>
      <c r="AO61" s="450"/>
      <c r="AP61" s="450"/>
      <c r="AQ61" s="450"/>
      <c r="AR61" s="450"/>
    </row>
    <row r="62" spans="1:44" x14ac:dyDescent="0.25">
      <c r="A62" s="411"/>
      <c r="B62" s="412"/>
      <c r="C62" s="402"/>
      <c r="D62" s="402"/>
      <c r="E62" s="402"/>
      <c r="F62" s="402"/>
      <c r="G62" s="402"/>
      <c r="H62" s="402"/>
      <c r="I62" s="402"/>
      <c r="J62" s="402"/>
      <c r="K62" s="402"/>
      <c r="L62" s="437"/>
      <c r="M62" s="437"/>
      <c r="N62" s="437"/>
      <c r="O62" s="437"/>
      <c r="P62" s="437"/>
      <c r="Q62" s="437"/>
      <c r="R62" s="437"/>
      <c r="S62" s="388"/>
      <c r="T62" s="388"/>
      <c r="V62" s="388"/>
      <c r="W62" s="388"/>
      <c r="X62" s="388"/>
      <c r="Y62" s="450"/>
      <c r="Z62" s="450"/>
      <c r="AA62" s="450"/>
      <c r="AB62" s="450"/>
      <c r="AC62" s="450"/>
      <c r="AD62" s="450"/>
      <c r="AE62" s="450"/>
      <c r="AF62" s="450"/>
      <c r="AG62" s="450"/>
      <c r="AH62" s="450"/>
      <c r="AI62" s="450"/>
      <c r="AJ62" s="450"/>
      <c r="AK62" s="450"/>
      <c r="AL62" s="450"/>
      <c r="AM62" s="450"/>
      <c r="AN62" s="450"/>
      <c r="AO62" s="450"/>
      <c r="AP62" s="450"/>
      <c r="AQ62" s="450"/>
      <c r="AR62" s="450"/>
    </row>
    <row r="63" spans="1:44" x14ac:dyDescent="0.25">
      <c r="A63" s="411"/>
      <c r="B63" s="412"/>
      <c r="C63" s="402"/>
      <c r="D63" s="402"/>
      <c r="E63" s="402"/>
      <c r="F63" s="402"/>
      <c r="G63" s="402"/>
      <c r="H63" s="402"/>
      <c r="I63" s="402"/>
      <c r="J63" s="402"/>
      <c r="K63" s="402"/>
      <c r="L63" s="437"/>
      <c r="M63" s="437"/>
      <c r="N63" s="437"/>
      <c r="O63" s="437"/>
      <c r="P63" s="437"/>
      <c r="Q63" s="437"/>
      <c r="R63" s="437"/>
      <c r="S63" s="388"/>
      <c r="T63" s="388"/>
      <c r="V63" s="388"/>
      <c r="W63" s="388"/>
      <c r="X63" s="388"/>
      <c r="Y63" s="450"/>
      <c r="Z63" s="450"/>
      <c r="AA63" s="450"/>
      <c r="AB63" s="450"/>
      <c r="AC63" s="450"/>
      <c r="AD63" s="450"/>
      <c r="AE63" s="450"/>
      <c r="AF63" s="450"/>
      <c r="AG63" s="450"/>
      <c r="AH63" s="450"/>
      <c r="AI63" s="450"/>
      <c r="AJ63" s="450"/>
      <c r="AK63" s="450"/>
      <c r="AL63" s="450"/>
      <c r="AM63" s="450"/>
      <c r="AN63" s="450"/>
      <c r="AO63" s="450"/>
      <c r="AP63" s="450"/>
      <c r="AQ63" s="450"/>
      <c r="AR63" s="450"/>
    </row>
    <row r="64" spans="1:44" x14ac:dyDescent="0.25">
      <c r="A64" s="413"/>
      <c r="B64" s="414"/>
      <c r="C64" s="403"/>
      <c r="D64" s="403"/>
      <c r="E64" s="403"/>
      <c r="F64" s="403"/>
      <c r="G64" s="403"/>
      <c r="H64" s="403"/>
      <c r="I64" s="403"/>
      <c r="J64" s="403"/>
      <c r="K64" s="403"/>
      <c r="L64" s="438"/>
      <c r="M64" s="438"/>
      <c r="N64" s="438"/>
      <c r="O64" s="438"/>
      <c r="P64" s="438"/>
      <c r="Q64" s="438"/>
      <c r="R64" s="438"/>
      <c r="S64" s="389"/>
      <c r="T64" s="389"/>
      <c r="V64" s="389"/>
      <c r="W64" s="389"/>
      <c r="X64" s="389"/>
      <c r="Y64" s="450"/>
      <c r="Z64" s="450"/>
      <c r="AA64" s="450"/>
      <c r="AB64" s="450"/>
      <c r="AC64" s="450"/>
      <c r="AD64" s="450"/>
      <c r="AE64" s="450"/>
      <c r="AF64" s="450"/>
      <c r="AG64" s="450"/>
      <c r="AH64" s="450"/>
      <c r="AI64" s="450"/>
      <c r="AJ64" s="450"/>
      <c r="AK64" s="450"/>
      <c r="AL64" s="450"/>
      <c r="AM64" s="450"/>
      <c r="AN64" s="450"/>
      <c r="AO64" s="450"/>
      <c r="AP64" s="450"/>
      <c r="AQ64" s="450"/>
      <c r="AR64" s="450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</sheetData>
  <mergeCells count="52">
    <mergeCell ref="AO54:AO64"/>
    <mergeCell ref="AP54:AR64"/>
    <mergeCell ref="AI54:AI64"/>
    <mergeCell ref="AJ54:AJ64"/>
    <mergeCell ref="AK54:AK64"/>
    <mergeCell ref="AL54:AL64"/>
    <mergeCell ref="AM54:AM64"/>
    <mergeCell ref="AN54:AN64"/>
    <mergeCell ref="AH54:AH64"/>
    <mergeCell ref="W54:W64"/>
    <mergeCell ref="X54:X64"/>
    <mergeCell ref="Y54:Y64"/>
    <mergeCell ref="Z54:Z64"/>
    <mergeCell ref="AA54:AA64"/>
    <mergeCell ref="AB54:AB64"/>
    <mergeCell ref="AC54:AC64"/>
    <mergeCell ref="AD54:AD64"/>
    <mergeCell ref="AE54:AE64"/>
    <mergeCell ref="AF54:AF64"/>
    <mergeCell ref="AG54:AG64"/>
    <mergeCell ref="G54:G64"/>
    <mergeCell ref="H54:H64"/>
    <mergeCell ref="I54:I64"/>
    <mergeCell ref="V54:V64"/>
    <mergeCell ref="J54:J64"/>
    <mergeCell ref="K54:K64"/>
    <mergeCell ref="L54:L64"/>
    <mergeCell ref="M54:M64"/>
    <mergeCell ref="N54:N64"/>
    <mergeCell ref="O54:O64"/>
    <mergeCell ref="P54:P64"/>
    <mergeCell ref="Q54:Q64"/>
    <mergeCell ref="R54:R64"/>
    <mergeCell ref="S54:S64"/>
    <mergeCell ref="T54:T64"/>
    <mergeCell ref="A54:B64"/>
    <mergeCell ref="C54:C64"/>
    <mergeCell ref="D54:D64"/>
    <mergeCell ref="E54:E64"/>
    <mergeCell ref="F54:F64"/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</mergeCells>
  <conditionalFormatting sqref="B5:B53">
    <cfRule type="cellIs" dxfId="373" priority="1" operator="equal">
      <formula>0</formula>
    </cfRule>
  </conditionalFormatting>
  <conditionalFormatting sqref="AP5:AQ53">
    <cfRule type="cellIs" dxfId="372" priority="2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AH69"/>
  <sheetViews>
    <sheetView topLeftCell="J31" zoomScale="142" zoomScaleNormal="142" workbookViewId="0">
      <selection activeCell="A40" sqref="A40:XFD40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39" t="s">
        <v>8</v>
      </c>
      <c r="B2" s="439"/>
      <c r="C2" s="439"/>
      <c r="D2" s="439"/>
      <c r="E2" s="439"/>
      <c r="F2" s="439"/>
      <c r="G2" s="439"/>
      <c r="H2" s="439"/>
      <c r="I2" s="439"/>
      <c r="J2" s="439"/>
      <c r="K2" s="439"/>
      <c r="L2" s="439"/>
      <c r="M2" s="439"/>
      <c r="N2" s="439"/>
      <c r="O2" s="439"/>
      <c r="Q2" s="440" t="s">
        <v>8</v>
      </c>
      <c r="R2" s="440"/>
      <c r="S2" s="440"/>
      <c r="T2" s="440"/>
      <c r="U2" s="440"/>
      <c r="V2" s="440"/>
      <c r="W2" s="440"/>
      <c r="X2" s="440"/>
      <c r="Y2" s="440"/>
      <c r="Z2" s="440"/>
      <c r="AA2" s="440"/>
      <c r="AB2" s="440"/>
      <c r="AC2" s="440"/>
      <c r="AD2" s="440"/>
      <c r="AE2" s="440"/>
      <c r="AF2" s="440"/>
      <c r="AG2" s="440"/>
      <c r="AH2" s="440"/>
    </row>
    <row r="3" spans="1:34" x14ac:dyDescent="0.25">
      <c r="A3" s="404" t="s">
        <v>0</v>
      </c>
      <c r="B3" s="404"/>
      <c r="C3" s="441" t="str">
        <f>'Asistencia 11°ACInf'!C2</f>
        <v>Tec, Inf</v>
      </c>
      <c r="D3" s="441"/>
      <c r="E3" s="441"/>
      <c r="F3" s="441"/>
      <c r="G3" s="441"/>
      <c r="H3" s="404" t="s">
        <v>14</v>
      </c>
      <c r="I3" s="404"/>
      <c r="J3" s="404"/>
      <c r="K3" s="404"/>
      <c r="L3" s="404"/>
      <c r="M3" s="404"/>
      <c r="N3" s="441" t="str">
        <f>'Asistencia 11°ACInf'!Q2</f>
        <v>11°AC-2</v>
      </c>
      <c r="O3" s="441"/>
      <c r="Q3" s="390" t="s">
        <v>3</v>
      </c>
      <c r="R3" s="442" t="s">
        <v>15</v>
      </c>
      <c r="S3" s="442"/>
      <c r="T3" s="442"/>
      <c r="U3" s="442"/>
      <c r="V3" s="442" t="s">
        <v>16</v>
      </c>
      <c r="W3" s="442"/>
      <c r="X3" s="442"/>
      <c r="Y3" s="443" t="s">
        <v>17</v>
      </c>
      <c r="Z3" s="443" t="s">
        <v>18</v>
      </c>
      <c r="AA3" s="442" t="s">
        <v>19</v>
      </c>
      <c r="AB3" s="442"/>
      <c r="AC3" s="442"/>
      <c r="AD3" s="442" t="s">
        <v>20</v>
      </c>
      <c r="AE3" s="442"/>
      <c r="AF3" s="442"/>
      <c r="AG3" s="444" t="s">
        <v>21</v>
      </c>
      <c r="AH3" s="390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390"/>
      <c r="R4" s="442"/>
      <c r="S4" s="442"/>
      <c r="T4" s="442"/>
      <c r="U4" s="442"/>
      <c r="V4" s="442"/>
      <c r="W4" s="442"/>
      <c r="X4" s="442"/>
      <c r="Y4" s="443"/>
      <c r="Z4" s="443"/>
      <c r="AA4" s="442"/>
      <c r="AB4" s="442"/>
      <c r="AC4" s="442"/>
      <c r="AD4" s="442"/>
      <c r="AE4" s="442"/>
      <c r="AF4" s="442"/>
      <c r="AG4" s="444"/>
      <c r="AH4" s="390"/>
    </row>
    <row r="5" spans="1:34" ht="26.25" customHeight="1" x14ac:dyDescent="0.25">
      <c r="A5" s="442" t="s">
        <v>3</v>
      </c>
      <c r="B5" s="442" t="s">
        <v>12</v>
      </c>
      <c r="C5" s="442" t="s">
        <v>9</v>
      </c>
      <c r="D5" s="442"/>
      <c r="E5" s="442"/>
      <c r="F5" s="442"/>
      <c r="G5" s="442"/>
      <c r="H5" s="442" t="s">
        <v>10</v>
      </c>
      <c r="I5" s="442"/>
      <c r="J5" s="442"/>
      <c r="K5" s="442"/>
      <c r="L5" s="442" t="s">
        <v>11</v>
      </c>
      <c r="M5" s="442"/>
      <c r="N5" s="442"/>
      <c r="O5" s="442" t="s">
        <v>3</v>
      </c>
      <c r="Q5" s="390"/>
      <c r="R5" s="442"/>
      <c r="S5" s="442"/>
      <c r="T5" s="442"/>
      <c r="U5" s="442"/>
      <c r="V5" s="442"/>
      <c r="W5" s="442"/>
      <c r="X5" s="442"/>
      <c r="Y5" s="443"/>
      <c r="Z5" s="443"/>
      <c r="AA5" s="442"/>
      <c r="AB5" s="442"/>
      <c r="AC5" s="442"/>
      <c r="AD5" s="442"/>
      <c r="AE5" s="442"/>
      <c r="AF5" s="442"/>
      <c r="AG5" s="444"/>
      <c r="AH5" s="390"/>
    </row>
    <row r="6" spans="1:34" ht="15" customHeight="1" x14ac:dyDescent="0.25">
      <c r="A6" s="442"/>
      <c r="B6" s="442"/>
      <c r="C6" s="442"/>
      <c r="D6" s="442"/>
      <c r="E6" s="442"/>
      <c r="F6" s="442"/>
      <c r="G6" s="442"/>
      <c r="H6" s="442"/>
      <c r="I6" s="442"/>
      <c r="J6" s="442"/>
      <c r="K6" s="442"/>
      <c r="L6" s="442"/>
      <c r="M6" s="442"/>
      <c r="N6" s="442"/>
      <c r="O6" s="442"/>
      <c r="Q6" s="390"/>
      <c r="R6" s="442"/>
      <c r="S6" s="442"/>
      <c r="T6" s="442"/>
      <c r="U6" s="442"/>
      <c r="V6" s="442"/>
      <c r="W6" s="442"/>
      <c r="X6" s="442"/>
      <c r="Y6" s="443"/>
      <c r="Z6" s="443"/>
      <c r="AA6" s="442"/>
      <c r="AB6" s="442"/>
      <c r="AC6" s="442"/>
      <c r="AD6" s="442"/>
      <c r="AE6" s="442"/>
      <c r="AF6" s="442"/>
      <c r="AG6" s="444"/>
      <c r="AH6" s="390"/>
    </row>
    <row r="7" spans="1:34" ht="6.75" customHeight="1" x14ac:dyDescent="0.25">
      <c r="A7" s="442"/>
      <c r="B7" s="442"/>
      <c r="C7" s="442"/>
      <c r="D7" s="442"/>
      <c r="E7" s="442"/>
      <c r="F7" s="442"/>
      <c r="G7" s="442"/>
      <c r="H7" s="442"/>
      <c r="I7" s="442"/>
      <c r="J7" s="442"/>
      <c r="K7" s="442"/>
      <c r="L7" s="442"/>
      <c r="M7" s="442"/>
      <c r="N7" s="442"/>
      <c r="O7" s="442"/>
      <c r="Q7" s="390"/>
      <c r="R7" s="442"/>
      <c r="S7" s="442"/>
      <c r="T7" s="442"/>
      <c r="U7" s="442"/>
      <c r="V7" s="442"/>
      <c r="W7" s="442"/>
      <c r="X7" s="442"/>
      <c r="Y7" s="443"/>
      <c r="Z7" s="443"/>
      <c r="AA7" s="442"/>
      <c r="AB7" s="442"/>
      <c r="AC7" s="442"/>
      <c r="AD7" s="442"/>
      <c r="AE7" s="442"/>
      <c r="AF7" s="442"/>
      <c r="AG7" s="444"/>
      <c r="AH7" s="390"/>
    </row>
    <row r="8" spans="1:34" x14ac:dyDescent="0.25">
      <c r="A8" s="168">
        <v>1</v>
      </c>
      <c r="B8" s="179" t="str">
        <f>'Listado de Estudiantes'!AA4</f>
        <v>Abrego, Erick</v>
      </c>
      <c r="C8" s="181"/>
      <c r="D8" s="181"/>
      <c r="E8" s="181"/>
      <c r="F8" s="181"/>
      <c r="G8" s="170"/>
      <c r="H8" s="170"/>
      <c r="I8" s="170"/>
      <c r="J8" s="181"/>
      <c r="K8" s="181"/>
      <c r="L8" s="181"/>
      <c r="M8" s="181"/>
      <c r="N8" s="181"/>
      <c r="O8" s="381">
        <v>1</v>
      </c>
      <c r="Q8" s="381">
        <v>1</v>
      </c>
      <c r="R8" s="169"/>
      <c r="S8" s="169"/>
      <c r="T8" s="169"/>
      <c r="U8" s="169"/>
      <c r="V8" s="169">
        <v>5</v>
      </c>
      <c r="W8" s="169"/>
      <c r="X8" s="169"/>
      <c r="Y8" s="169"/>
      <c r="Z8" s="180">
        <f>((ROUNDDOWN(AVERAGE(C8:N8,R8:Y8),1))*0.8)</f>
        <v>4</v>
      </c>
      <c r="AA8" s="169">
        <v>5</v>
      </c>
      <c r="AB8" s="169"/>
      <c r="AC8" s="180">
        <f>((ROUNDDOWN(AVERAGE(AA8:AB8),1))*0.1)</f>
        <v>0.5</v>
      </c>
      <c r="AD8" s="169">
        <v>5</v>
      </c>
      <c r="AE8" s="169"/>
      <c r="AF8" s="180">
        <f>((ROUNDDOWN(AVERAGE(AD8:AE8),1))*0.1)</f>
        <v>0.5</v>
      </c>
      <c r="AG8" s="180">
        <f>Z8+AC8+AF8</f>
        <v>5</v>
      </c>
      <c r="AH8" s="381">
        <v>1</v>
      </c>
    </row>
    <row r="9" spans="1:34" x14ac:dyDescent="0.25">
      <c r="A9" s="168">
        <v>2</v>
      </c>
      <c r="B9" s="179" t="str">
        <f>'Listado de Estudiantes'!AA5</f>
        <v>Abrego, Leyka</v>
      </c>
      <c r="C9" s="169"/>
      <c r="D9" s="169"/>
      <c r="E9" s="169"/>
      <c r="F9" s="169"/>
      <c r="G9" s="170"/>
      <c r="H9" s="170"/>
      <c r="I9" s="169"/>
      <c r="J9" s="169"/>
      <c r="K9" s="169"/>
      <c r="L9" s="169"/>
      <c r="M9" s="169"/>
      <c r="N9" s="169"/>
      <c r="O9" s="381">
        <v>2</v>
      </c>
      <c r="Q9" s="381">
        <v>2</v>
      </c>
      <c r="R9" s="169"/>
      <c r="S9" s="169"/>
      <c r="T9" s="169"/>
      <c r="U9" s="169"/>
      <c r="V9" s="169">
        <v>5</v>
      </c>
      <c r="W9" s="169"/>
      <c r="X9" s="169"/>
      <c r="Y9" s="169"/>
      <c r="Z9" s="180">
        <f t="shared" ref="Z9:Z56" si="0">((ROUNDDOWN(AVERAGE(C9:N9,R9:Y9),1))*0.8)</f>
        <v>4</v>
      </c>
      <c r="AA9" s="169">
        <v>5</v>
      </c>
      <c r="AB9" s="169"/>
      <c r="AC9" s="180">
        <f t="shared" ref="AC9:AC56" si="1">((ROUNDDOWN(AVERAGE(AA9:AB9),1))*0.1)</f>
        <v>0.5</v>
      </c>
      <c r="AD9" s="169">
        <v>5</v>
      </c>
      <c r="AE9" s="169"/>
      <c r="AF9" s="180">
        <f t="shared" ref="AF9:AF56" si="2">((ROUNDDOWN(AVERAGE(AD9:AE9),1))*0.1)</f>
        <v>0.5</v>
      </c>
      <c r="AG9" s="180">
        <f t="shared" ref="AG9:AG56" si="3">Z9+AC9+AF9</f>
        <v>5</v>
      </c>
      <c r="AH9" s="381">
        <v>2</v>
      </c>
    </row>
    <row r="10" spans="1:34" x14ac:dyDescent="0.25">
      <c r="A10" s="168">
        <v>3</v>
      </c>
      <c r="B10" s="179" t="str">
        <f>'Listado de Estudiantes'!AA6</f>
        <v>Abrego, Noris</v>
      </c>
      <c r="C10" s="169"/>
      <c r="D10" s="169"/>
      <c r="E10" s="169"/>
      <c r="F10" s="169"/>
      <c r="G10" s="170"/>
      <c r="H10" s="170"/>
      <c r="I10" s="169"/>
      <c r="J10" s="169"/>
      <c r="K10" s="169"/>
      <c r="L10" s="169"/>
      <c r="M10" s="169"/>
      <c r="N10" s="169"/>
      <c r="O10" s="381">
        <v>3</v>
      </c>
      <c r="Q10" s="381">
        <v>3</v>
      </c>
      <c r="R10" s="169"/>
      <c r="S10" s="169"/>
      <c r="T10" s="169"/>
      <c r="U10" s="169"/>
      <c r="V10" s="169">
        <v>5</v>
      </c>
      <c r="W10" s="169"/>
      <c r="X10" s="169"/>
      <c r="Y10" s="169"/>
      <c r="Z10" s="180">
        <f t="shared" si="0"/>
        <v>4</v>
      </c>
      <c r="AA10" s="169">
        <v>3</v>
      </c>
      <c r="AB10" s="169"/>
      <c r="AC10" s="180">
        <f t="shared" si="1"/>
        <v>0.30000000000000004</v>
      </c>
      <c r="AD10" s="169">
        <v>3</v>
      </c>
      <c r="AE10" s="169"/>
      <c r="AF10" s="180">
        <f t="shared" si="2"/>
        <v>0.30000000000000004</v>
      </c>
      <c r="AG10" s="180">
        <f t="shared" si="3"/>
        <v>4.5999999999999996</v>
      </c>
      <c r="AH10" s="381">
        <v>3</v>
      </c>
    </row>
    <row r="11" spans="1:34" x14ac:dyDescent="0.25">
      <c r="A11" s="168">
        <v>4</v>
      </c>
      <c r="B11" s="179" t="str">
        <f>'Listado de Estudiantes'!AA7</f>
        <v>abrego, yarielka</v>
      </c>
      <c r="C11" s="169"/>
      <c r="D11" s="169"/>
      <c r="E11" s="169"/>
      <c r="F11" s="169"/>
      <c r="G11" s="170"/>
      <c r="H11" s="170">
        <v>5</v>
      </c>
      <c r="I11" s="169">
        <v>5</v>
      </c>
      <c r="J11" s="169"/>
      <c r="K11" s="169"/>
      <c r="L11" s="169">
        <v>5</v>
      </c>
      <c r="M11" s="169"/>
      <c r="N11" s="169"/>
      <c r="O11" s="381">
        <v>4</v>
      </c>
      <c r="Q11" s="381">
        <v>4</v>
      </c>
      <c r="R11" s="169"/>
      <c r="S11" s="169"/>
      <c r="T11" s="169"/>
      <c r="U11" s="169"/>
      <c r="V11" s="169"/>
      <c r="W11" s="169"/>
      <c r="X11" s="169"/>
      <c r="Y11" s="169"/>
      <c r="Z11" s="180">
        <f t="shared" si="0"/>
        <v>4</v>
      </c>
      <c r="AA11" s="169"/>
      <c r="AB11" s="169"/>
      <c r="AC11" s="180" t="e">
        <f t="shared" si="1"/>
        <v>#DIV/0!</v>
      </c>
      <c r="AD11" s="169"/>
      <c r="AE11" s="169"/>
      <c r="AF11" s="180" t="e">
        <f t="shared" si="2"/>
        <v>#DIV/0!</v>
      </c>
      <c r="AG11" s="180" t="s">
        <v>212</v>
      </c>
      <c r="AH11" s="381">
        <v>4</v>
      </c>
    </row>
    <row r="12" spans="1:34" x14ac:dyDescent="0.25">
      <c r="A12" s="168">
        <v>5</v>
      </c>
      <c r="B12" s="179" t="str">
        <f>'Listado de Estudiantes'!AA8</f>
        <v>Baker, Aquilino</v>
      </c>
      <c r="C12" s="169"/>
      <c r="D12" s="169"/>
      <c r="E12" s="169"/>
      <c r="F12" s="169"/>
      <c r="G12" s="170"/>
      <c r="H12" s="170"/>
      <c r="I12" s="169"/>
      <c r="J12" s="169"/>
      <c r="K12" s="169"/>
      <c r="L12" s="169"/>
      <c r="M12" s="169"/>
      <c r="N12" s="169"/>
      <c r="O12" s="381">
        <v>5</v>
      </c>
      <c r="Q12" s="381">
        <v>5</v>
      </c>
      <c r="R12" s="169"/>
      <c r="S12" s="169"/>
      <c r="T12" s="169"/>
      <c r="U12" s="169"/>
      <c r="V12" s="169">
        <v>5</v>
      </c>
      <c r="W12" s="169"/>
      <c r="X12" s="169"/>
      <c r="Y12" s="169"/>
      <c r="Z12" s="180">
        <f t="shared" si="0"/>
        <v>4</v>
      </c>
      <c r="AA12" s="169">
        <v>4</v>
      </c>
      <c r="AB12" s="169"/>
      <c r="AC12" s="180">
        <f t="shared" si="1"/>
        <v>0.4</v>
      </c>
      <c r="AD12" s="169">
        <v>4</v>
      </c>
      <c r="AE12" s="169"/>
      <c r="AF12" s="180">
        <f t="shared" si="2"/>
        <v>0.4</v>
      </c>
      <c r="AG12" s="180">
        <f t="shared" si="3"/>
        <v>4.8000000000000007</v>
      </c>
      <c r="AH12" s="381">
        <v>5</v>
      </c>
    </row>
    <row r="13" spans="1:34" x14ac:dyDescent="0.25">
      <c r="A13" s="168">
        <v>6</v>
      </c>
      <c r="B13" s="179" t="str">
        <f>'Listado de Estudiantes'!AA9</f>
        <v>Barnad, Armando</v>
      </c>
      <c r="C13" s="169"/>
      <c r="D13" s="169"/>
      <c r="E13" s="169"/>
      <c r="F13" s="169"/>
      <c r="G13" s="170"/>
      <c r="H13" s="170"/>
      <c r="I13" s="169"/>
      <c r="J13" s="169"/>
      <c r="K13" s="169"/>
      <c r="L13" s="169"/>
      <c r="M13" s="169"/>
      <c r="N13" s="169"/>
      <c r="O13" s="381">
        <v>6</v>
      </c>
      <c r="Q13" s="381">
        <v>6</v>
      </c>
      <c r="R13" s="169"/>
      <c r="S13" s="169"/>
      <c r="T13" s="169"/>
      <c r="U13" s="169"/>
      <c r="V13" s="169">
        <v>5</v>
      </c>
      <c r="W13" s="169"/>
      <c r="X13" s="169"/>
      <c r="Y13" s="169"/>
      <c r="Z13" s="180">
        <f t="shared" si="0"/>
        <v>4</v>
      </c>
      <c r="AA13" s="169">
        <v>3</v>
      </c>
      <c r="AB13" s="169"/>
      <c r="AC13" s="180">
        <f t="shared" si="1"/>
        <v>0.30000000000000004</v>
      </c>
      <c r="AD13" s="169">
        <v>3</v>
      </c>
      <c r="AE13" s="169"/>
      <c r="AF13" s="180">
        <f t="shared" si="2"/>
        <v>0.30000000000000004</v>
      </c>
      <c r="AG13" s="180">
        <f t="shared" si="3"/>
        <v>4.5999999999999996</v>
      </c>
      <c r="AH13" s="381">
        <v>6</v>
      </c>
    </row>
    <row r="14" spans="1:34" x14ac:dyDescent="0.25">
      <c r="A14" s="168">
        <v>7</v>
      </c>
      <c r="B14" s="179" t="str">
        <f>'Listado de Estudiantes'!AA10</f>
        <v>Barnard, Yamileth</v>
      </c>
      <c r="C14" s="169"/>
      <c r="D14" s="169"/>
      <c r="E14" s="169"/>
      <c r="F14" s="169"/>
      <c r="G14" s="170"/>
      <c r="H14" s="170"/>
      <c r="I14" s="169"/>
      <c r="J14" s="169"/>
      <c r="K14" s="169"/>
      <c r="L14" s="169"/>
      <c r="M14" s="169"/>
      <c r="N14" s="169"/>
      <c r="O14" s="381">
        <v>7</v>
      </c>
      <c r="Q14" s="381">
        <v>7</v>
      </c>
      <c r="R14" s="169"/>
      <c r="S14" s="169"/>
      <c r="T14" s="169"/>
      <c r="U14" s="169"/>
      <c r="V14" s="169"/>
      <c r="W14" s="169"/>
      <c r="X14" s="169"/>
      <c r="Y14" s="169"/>
      <c r="Z14" s="180" t="e">
        <f t="shared" si="0"/>
        <v>#DIV/0!</v>
      </c>
      <c r="AA14" s="169"/>
      <c r="AB14" s="169"/>
      <c r="AC14" s="180" t="e">
        <f t="shared" si="1"/>
        <v>#DIV/0!</v>
      </c>
      <c r="AD14" s="169"/>
      <c r="AE14" s="169"/>
      <c r="AF14" s="180" t="e">
        <f t="shared" si="2"/>
        <v>#DIV/0!</v>
      </c>
      <c r="AG14" s="180" t="s">
        <v>212</v>
      </c>
      <c r="AH14" s="381">
        <v>7</v>
      </c>
    </row>
    <row r="15" spans="1:34" x14ac:dyDescent="0.25">
      <c r="A15" s="168">
        <v>8</v>
      </c>
      <c r="B15" s="179" t="str">
        <f>'Listado de Estudiantes'!AA11</f>
        <v>Castillo, Gerardo</v>
      </c>
      <c r="C15" s="169"/>
      <c r="D15" s="169"/>
      <c r="E15" s="169"/>
      <c r="F15" s="169"/>
      <c r="G15" s="170">
        <v>4</v>
      </c>
      <c r="H15" s="170">
        <v>5</v>
      </c>
      <c r="I15" s="169"/>
      <c r="J15" s="169"/>
      <c r="K15" s="169"/>
      <c r="L15" s="169"/>
      <c r="M15" s="169"/>
      <c r="N15" s="169"/>
      <c r="O15" s="381">
        <v>8</v>
      </c>
      <c r="Q15" s="381">
        <v>8</v>
      </c>
      <c r="R15" s="169"/>
      <c r="S15" s="169"/>
      <c r="T15" s="169"/>
      <c r="U15" s="169"/>
      <c r="V15" s="169">
        <v>5</v>
      </c>
      <c r="W15" s="169"/>
      <c r="X15" s="169"/>
      <c r="Y15" s="169"/>
      <c r="Z15" s="180">
        <f t="shared" si="0"/>
        <v>3.6799999999999997</v>
      </c>
      <c r="AA15" s="169">
        <v>5</v>
      </c>
      <c r="AB15" s="169"/>
      <c r="AC15" s="180">
        <f t="shared" si="1"/>
        <v>0.5</v>
      </c>
      <c r="AD15" s="169">
        <v>5</v>
      </c>
      <c r="AE15" s="169"/>
      <c r="AF15" s="180">
        <f t="shared" si="2"/>
        <v>0.5</v>
      </c>
      <c r="AG15" s="180">
        <f t="shared" si="3"/>
        <v>4.68</v>
      </c>
      <c r="AH15" s="381">
        <v>8</v>
      </c>
    </row>
    <row r="16" spans="1:34" x14ac:dyDescent="0.25">
      <c r="A16" s="168">
        <v>9</v>
      </c>
      <c r="B16" s="179" t="str">
        <f>'Listado de Estudiantes'!AA12</f>
        <v>Ellington, Yessica</v>
      </c>
      <c r="C16" s="169"/>
      <c r="D16" s="169"/>
      <c r="E16" s="169"/>
      <c r="F16" s="169"/>
      <c r="G16" s="170"/>
      <c r="H16" s="170"/>
      <c r="I16" s="169"/>
      <c r="J16" s="169"/>
      <c r="K16" s="169"/>
      <c r="L16" s="169"/>
      <c r="M16" s="169"/>
      <c r="N16" s="169"/>
      <c r="O16" s="381">
        <v>9</v>
      </c>
      <c r="Q16" s="381">
        <v>9</v>
      </c>
      <c r="R16" s="169"/>
      <c r="S16" s="169"/>
      <c r="T16" s="169"/>
      <c r="U16" s="169"/>
      <c r="V16" s="169"/>
      <c r="W16" s="169"/>
      <c r="X16" s="169"/>
      <c r="Y16" s="169"/>
      <c r="Z16" s="180" t="e">
        <f t="shared" si="0"/>
        <v>#DIV/0!</v>
      </c>
      <c r="AA16" s="169"/>
      <c r="AB16" s="169"/>
      <c r="AC16" s="180" t="e">
        <f t="shared" si="1"/>
        <v>#DIV/0!</v>
      </c>
      <c r="AD16" s="169"/>
      <c r="AE16" s="169"/>
      <c r="AF16" s="180" t="e">
        <f t="shared" si="2"/>
        <v>#DIV/0!</v>
      </c>
      <c r="AG16" s="180" t="s">
        <v>212</v>
      </c>
      <c r="AH16" s="381">
        <v>9</v>
      </c>
    </row>
    <row r="17" spans="1:34" x14ac:dyDescent="0.25">
      <c r="A17" s="168">
        <v>10</v>
      </c>
      <c r="B17" s="179" t="str">
        <f>'Listado de Estudiantes'!AA13</f>
        <v>Farquez, Diana</v>
      </c>
      <c r="C17" s="169"/>
      <c r="D17" s="169"/>
      <c r="E17" s="169"/>
      <c r="F17" s="169"/>
      <c r="G17" s="170"/>
      <c r="H17" s="170"/>
      <c r="I17" s="169"/>
      <c r="J17" s="169"/>
      <c r="K17" s="169"/>
      <c r="L17" s="169"/>
      <c r="M17" s="169"/>
      <c r="N17" s="169"/>
      <c r="O17" s="381">
        <v>10</v>
      </c>
      <c r="Q17" s="381">
        <v>10</v>
      </c>
      <c r="R17" s="169"/>
      <c r="S17" s="169"/>
      <c r="T17" s="169"/>
      <c r="U17" s="183"/>
      <c r="V17" s="169"/>
      <c r="W17" s="169"/>
      <c r="X17" s="169"/>
      <c r="Y17" s="169"/>
      <c r="Z17" s="180" t="e">
        <f t="shared" si="0"/>
        <v>#DIV/0!</v>
      </c>
      <c r="AA17" s="169"/>
      <c r="AB17" s="169"/>
      <c r="AC17" s="180" t="e">
        <f t="shared" si="1"/>
        <v>#DIV/0!</v>
      </c>
      <c r="AD17" s="169"/>
      <c r="AE17" s="169"/>
      <c r="AF17" s="180" t="e">
        <f t="shared" si="2"/>
        <v>#DIV/0!</v>
      </c>
      <c r="AG17" s="180" t="s">
        <v>212</v>
      </c>
      <c r="AH17" s="381">
        <v>10</v>
      </c>
    </row>
    <row r="18" spans="1:34" x14ac:dyDescent="0.25">
      <c r="A18" s="168">
        <v>11</v>
      </c>
      <c r="B18" s="179" t="str">
        <f>'Listado de Estudiantes'!AA14</f>
        <v>Garcia, Carlos</v>
      </c>
      <c r="C18" s="169"/>
      <c r="D18" s="169"/>
      <c r="E18" s="169"/>
      <c r="F18" s="169"/>
      <c r="G18" s="170"/>
      <c r="H18" s="170"/>
      <c r="I18" s="169"/>
      <c r="J18" s="169"/>
      <c r="K18" s="169"/>
      <c r="L18" s="169"/>
      <c r="M18" s="169"/>
      <c r="N18" s="169"/>
      <c r="O18" s="381">
        <v>11</v>
      </c>
      <c r="Q18" s="381">
        <v>11</v>
      </c>
      <c r="R18" s="169"/>
      <c r="S18" s="169"/>
      <c r="T18" s="169"/>
      <c r="U18" s="169"/>
      <c r="V18" s="169">
        <v>5</v>
      </c>
      <c r="W18" s="169"/>
      <c r="X18" s="169"/>
      <c r="Y18" s="169"/>
      <c r="Z18" s="180">
        <f t="shared" si="0"/>
        <v>4</v>
      </c>
      <c r="AA18" s="169">
        <v>5</v>
      </c>
      <c r="AB18" s="169"/>
      <c r="AC18" s="180">
        <f t="shared" si="1"/>
        <v>0.5</v>
      </c>
      <c r="AD18" s="169">
        <v>5</v>
      </c>
      <c r="AE18" s="169"/>
      <c r="AF18" s="180">
        <f t="shared" si="2"/>
        <v>0.5</v>
      </c>
      <c r="AG18" s="180">
        <f t="shared" si="3"/>
        <v>5</v>
      </c>
      <c r="AH18" s="381">
        <v>11</v>
      </c>
    </row>
    <row r="19" spans="1:34" x14ac:dyDescent="0.25">
      <c r="A19" s="168">
        <v>12</v>
      </c>
      <c r="B19" s="179" t="str">
        <f>'Listado de Estudiantes'!AA15</f>
        <v>Gonzalez, Gean</v>
      </c>
      <c r="C19" s="169"/>
      <c r="D19" s="169"/>
      <c r="E19" s="169"/>
      <c r="F19" s="169"/>
      <c r="G19" s="170"/>
      <c r="H19" s="170"/>
      <c r="I19" s="169"/>
      <c r="J19" s="169"/>
      <c r="K19" s="169"/>
      <c r="L19" s="169"/>
      <c r="M19" s="169"/>
      <c r="N19" s="169"/>
      <c r="O19" s="381">
        <v>12</v>
      </c>
      <c r="Q19" s="381">
        <v>12</v>
      </c>
      <c r="R19" s="169"/>
      <c r="S19" s="169"/>
      <c r="T19" s="169"/>
      <c r="U19" s="169"/>
      <c r="V19" s="169">
        <v>5</v>
      </c>
      <c r="W19" s="169"/>
      <c r="X19" s="169"/>
      <c r="Y19" s="169"/>
      <c r="Z19" s="180">
        <f t="shared" si="0"/>
        <v>4</v>
      </c>
      <c r="AA19" s="169">
        <v>5</v>
      </c>
      <c r="AB19" s="169"/>
      <c r="AC19" s="180">
        <f t="shared" si="1"/>
        <v>0.5</v>
      </c>
      <c r="AD19" s="169">
        <v>5</v>
      </c>
      <c r="AE19" s="169"/>
      <c r="AF19" s="180">
        <f t="shared" si="2"/>
        <v>0.5</v>
      </c>
      <c r="AG19" s="180">
        <f t="shared" si="3"/>
        <v>5</v>
      </c>
      <c r="AH19" s="381">
        <v>12</v>
      </c>
    </row>
    <row r="20" spans="1:34" x14ac:dyDescent="0.25">
      <c r="A20" s="168">
        <v>13</v>
      </c>
      <c r="B20" s="179" t="str">
        <f>'Listado de Estudiantes'!AA16</f>
        <v>Gonzalez, Yaneth</v>
      </c>
      <c r="C20" s="169"/>
      <c r="D20" s="169"/>
      <c r="E20" s="169"/>
      <c r="F20" s="169"/>
      <c r="G20" s="170">
        <v>5</v>
      </c>
      <c r="H20" s="170">
        <v>5</v>
      </c>
      <c r="I20" s="169">
        <v>5</v>
      </c>
      <c r="J20" s="169">
        <v>5</v>
      </c>
      <c r="K20" s="169"/>
      <c r="L20" s="169"/>
      <c r="M20" s="169"/>
      <c r="N20" s="169"/>
      <c r="O20" s="381">
        <v>13</v>
      </c>
      <c r="Q20" s="381">
        <v>13</v>
      </c>
      <c r="R20" s="169"/>
      <c r="S20" s="169"/>
      <c r="T20" s="169"/>
      <c r="U20" s="169"/>
      <c r="V20" s="169">
        <v>5</v>
      </c>
      <c r="W20" s="169"/>
      <c r="X20" s="169"/>
      <c r="Y20" s="169"/>
      <c r="Z20" s="180">
        <f t="shared" si="0"/>
        <v>4</v>
      </c>
      <c r="AA20" s="169">
        <v>5</v>
      </c>
      <c r="AB20" s="169"/>
      <c r="AC20" s="180">
        <f t="shared" si="1"/>
        <v>0.5</v>
      </c>
      <c r="AD20" s="169">
        <v>5</v>
      </c>
      <c r="AE20" s="169"/>
      <c r="AF20" s="180">
        <f t="shared" si="2"/>
        <v>0.5</v>
      </c>
      <c r="AG20" s="180">
        <f t="shared" si="3"/>
        <v>5</v>
      </c>
      <c r="AH20" s="381">
        <v>13</v>
      </c>
    </row>
    <row r="21" spans="1:34" x14ac:dyDescent="0.25">
      <c r="A21" s="168">
        <v>14</v>
      </c>
      <c r="B21" s="179" t="str">
        <f>'Listado de Estudiantes'!AA17</f>
        <v>Jimenez, Aquilino</v>
      </c>
      <c r="C21" s="169"/>
      <c r="D21" s="169"/>
      <c r="E21" s="169"/>
      <c r="F21" s="169"/>
      <c r="G21" s="170"/>
      <c r="H21" s="170"/>
      <c r="I21" s="169"/>
      <c r="J21" s="169"/>
      <c r="K21" s="169"/>
      <c r="L21" s="169"/>
      <c r="M21" s="169"/>
      <c r="N21" s="169"/>
      <c r="O21" s="381">
        <v>14</v>
      </c>
      <c r="Q21" s="381">
        <v>14</v>
      </c>
      <c r="R21" s="169"/>
      <c r="S21" s="169"/>
      <c r="T21" s="169"/>
      <c r="U21" s="169"/>
      <c r="V21" s="169">
        <v>5</v>
      </c>
      <c r="W21" s="169"/>
      <c r="X21" s="169"/>
      <c r="Y21" s="169"/>
      <c r="Z21" s="180">
        <f t="shared" si="0"/>
        <v>4</v>
      </c>
      <c r="AA21" s="169">
        <v>5</v>
      </c>
      <c r="AB21" s="169"/>
      <c r="AC21" s="180">
        <f t="shared" si="1"/>
        <v>0.5</v>
      </c>
      <c r="AD21" s="169">
        <v>5</v>
      </c>
      <c r="AE21" s="169"/>
      <c r="AF21" s="180">
        <f t="shared" si="2"/>
        <v>0.5</v>
      </c>
      <c r="AG21" s="180">
        <f t="shared" si="3"/>
        <v>5</v>
      </c>
      <c r="AH21" s="381">
        <v>14</v>
      </c>
    </row>
    <row r="22" spans="1:34" x14ac:dyDescent="0.25">
      <c r="A22" s="168">
        <v>15</v>
      </c>
      <c r="B22" s="179" t="str">
        <f>'Listado de Estudiantes'!AA18</f>
        <v>Jimenez, Beatriz</v>
      </c>
      <c r="C22" s="169"/>
      <c r="D22" s="169"/>
      <c r="E22" s="169"/>
      <c r="F22" s="169"/>
      <c r="G22" s="170"/>
      <c r="H22" s="170"/>
      <c r="I22" s="169">
        <v>5</v>
      </c>
      <c r="J22" s="169"/>
      <c r="K22" s="169"/>
      <c r="L22" s="169"/>
      <c r="M22" s="169"/>
      <c r="N22" s="169"/>
      <c r="O22" s="381">
        <v>15</v>
      </c>
      <c r="Q22" s="381">
        <v>15</v>
      </c>
      <c r="R22" s="169"/>
      <c r="S22" s="169"/>
      <c r="T22" s="169"/>
      <c r="U22" s="169"/>
      <c r="V22" s="169">
        <v>5</v>
      </c>
      <c r="W22" s="169"/>
      <c r="X22" s="169"/>
      <c r="Y22" s="169"/>
      <c r="Z22" s="180">
        <f t="shared" si="0"/>
        <v>4</v>
      </c>
      <c r="AA22" s="169">
        <v>5</v>
      </c>
      <c r="AB22" s="169"/>
      <c r="AC22" s="180">
        <f t="shared" si="1"/>
        <v>0.5</v>
      </c>
      <c r="AD22" s="169">
        <v>5</v>
      </c>
      <c r="AE22" s="169"/>
      <c r="AF22" s="180">
        <f t="shared" si="2"/>
        <v>0.5</v>
      </c>
      <c r="AG22" s="180">
        <f t="shared" si="3"/>
        <v>5</v>
      </c>
      <c r="AH22" s="381">
        <v>15</v>
      </c>
    </row>
    <row r="23" spans="1:34" x14ac:dyDescent="0.25">
      <c r="A23" s="366">
        <v>16</v>
      </c>
      <c r="B23" s="179" t="str">
        <f>'Listado de Estudiantes'!AA19</f>
        <v>Lange, Karla</v>
      </c>
      <c r="C23" s="371"/>
      <c r="D23" s="371"/>
      <c r="E23" s="371"/>
      <c r="F23" s="371"/>
      <c r="G23" s="372">
        <v>5</v>
      </c>
      <c r="H23" s="372">
        <v>5</v>
      </c>
      <c r="I23" s="371">
        <v>5</v>
      </c>
      <c r="J23" s="371">
        <v>5</v>
      </c>
      <c r="K23" s="371"/>
      <c r="L23" s="371"/>
      <c r="M23" s="371"/>
      <c r="N23" s="371"/>
      <c r="O23" s="366">
        <v>16</v>
      </c>
      <c r="Q23" s="366">
        <v>16</v>
      </c>
      <c r="R23" s="371"/>
      <c r="S23" s="371"/>
      <c r="T23" s="371"/>
      <c r="U23" s="371"/>
      <c r="V23" s="371">
        <v>5</v>
      </c>
      <c r="W23" s="371"/>
      <c r="X23" s="371"/>
      <c r="Y23" s="371"/>
      <c r="Z23" s="180">
        <f t="shared" si="0"/>
        <v>4</v>
      </c>
      <c r="AA23" s="371">
        <v>5</v>
      </c>
      <c r="AB23" s="371"/>
      <c r="AC23" s="353">
        <f t="shared" si="1"/>
        <v>0.5</v>
      </c>
      <c r="AD23" s="371">
        <v>5</v>
      </c>
      <c r="AE23" s="371"/>
      <c r="AF23" s="353">
        <f t="shared" si="2"/>
        <v>0.5</v>
      </c>
      <c r="AG23" s="180">
        <f t="shared" si="3"/>
        <v>5</v>
      </c>
      <c r="AH23" s="366">
        <v>16</v>
      </c>
    </row>
    <row r="24" spans="1:34" x14ac:dyDescent="0.25">
      <c r="A24" s="168">
        <v>17</v>
      </c>
      <c r="B24" s="179" t="str">
        <f>'Listado de Estudiantes'!AA20</f>
        <v>Martinez, Mileidy</v>
      </c>
      <c r="C24" s="169"/>
      <c r="D24" s="169"/>
      <c r="E24" s="169"/>
      <c r="F24" s="169"/>
      <c r="G24" s="170"/>
      <c r="H24" s="170"/>
      <c r="I24" s="169"/>
      <c r="J24" s="169"/>
      <c r="K24" s="169"/>
      <c r="L24" s="169"/>
      <c r="M24" s="169"/>
      <c r="N24" s="169"/>
      <c r="O24" s="381">
        <v>17</v>
      </c>
      <c r="Q24" s="381">
        <v>17</v>
      </c>
      <c r="R24" s="169"/>
      <c r="S24" s="169"/>
      <c r="T24" s="169"/>
      <c r="U24" s="169"/>
      <c r="V24" s="169">
        <v>5</v>
      </c>
      <c r="W24" s="169"/>
      <c r="X24" s="169"/>
      <c r="Y24" s="169"/>
      <c r="Z24" s="180">
        <f t="shared" si="0"/>
        <v>4</v>
      </c>
      <c r="AA24" s="169">
        <v>4.5</v>
      </c>
      <c r="AB24" s="169"/>
      <c r="AC24" s="180">
        <f t="shared" si="1"/>
        <v>0.45</v>
      </c>
      <c r="AD24" s="169">
        <v>4.5</v>
      </c>
      <c r="AE24" s="169"/>
      <c r="AF24" s="180">
        <f t="shared" si="2"/>
        <v>0.45</v>
      </c>
      <c r="AG24" s="180">
        <f t="shared" si="3"/>
        <v>4.9000000000000004</v>
      </c>
      <c r="AH24" s="381">
        <v>17</v>
      </c>
    </row>
    <row r="25" spans="1:34" x14ac:dyDescent="0.25">
      <c r="A25" s="168">
        <v>18</v>
      </c>
      <c r="B25" s="179" t="str">
        <f>'Listado de Estudiantes'!AA21</f>
        <v>miranda, amelia</v>
      </c>
      <c r="C25" s="169"/>
      <c r="D25" s="169"/>
      <c r="E25" s="169"/>
      <c r="F25" s="169"/>
      <c r="G25" s="170"/>
      <c r="H25" s="170">
        <v>5</v>
      </c>
      <c r="I25" s="169">
        <v>5</v>
      </c>
      <c r="J25" s="169"/>
      <c r="K25" s="169"/>
      <c r="L25" s="169">
        <v>5</v>
      </c>
      <c r="M25" s="169"/>
      <c r="N25" s="169"/>
      <c r="O25" s="381">
        <v>18</v>
      </c>
      <c r="Q25" s="381">
        <v>18</v>
      </c>
      <c r="R25" s="169"/>
      <c r="S25" s="169"/>
      <c r="T25" s="169"/>
      <c r="U25" s="169"/>
      <c r="V25" s="169">
        <v>5</v>
      </c>
      <c r="W25" s="169"/>
      <c r="X25" s="169"/>
      <c r="Y25" s="169"/>
      <c r="Z25" s="180">
        <f t="shared" si="0"/>
        <v>4</v>
      </c>
      <c r="AA25" s="169">
        <v>5</v>
      </c>
      <c r="AB25" s="169"/>
      <c r="AC25" s="180">
        <f t="shared" si="1"/>
        <v>0.5</v>
      </c>
      <c r="AD25" s="169">
        <v>5</v>
      </c>
      <c r="AE25" s="169"/>
      <c r="AF25" s="180">
        <f t="shared" si="2"/>
        <v>0.5</v>
      </c>
      <c r="AG25" s="180">
        <f t="shared" si="3"/>
        <v>5</v>
      </c>
      <c r="AH25" s="381">
        <v>18</v>
      </c>
    </row>
    <row r="26" spans="1:34" x14ac:dyDescent="0.25">
      <c r="A26" s="168">
        <v>19</v>
      </c>
      <c r="B26" s="179" t="str">
        <f>'Listado de Estudiantes'!AA22</f>
        <v>miranda, evelio</v>
      </c>
      <c r="C26" s="169"/>
      <c r="D26" s="169"/>
      <c r="E26" s="169"/>
      <c r="F26" s="169"/>
      <c r="G26" s="170"/>
      <c r="H26" s="170"/>
      <c r="I26" s="169"/>
      <c r="J26" s="169"/>
      <c r="K26" s="169"/>
      <c r="L26" s="169"/>
      <c r="M26" s="169"/>
      <c r="N26" s="169"/>
      <c r="O26" s="381">
        <v>19</v>
      </c>
      <c r="Q26" s="381">
        <v>19</v>
      </c>
      <c r="R26" s="169"/>
      <c r="S26" s="169"/>
      <c r="T26" s="169"/>
      <c r="U26" s="169"/>
      <c r="V26" s="169">
        <v>5</v>
      </c>
      <c r="W26" s="169"/>
      <c r="X26" s="169"/>
      <c r="Y26" s="169"/>
      <c r="Z26" s="180">
        <f t="shared" si="0"/>
        <v>4</v>
      </c>
      <c r="AA26" s="169">
        <v>4.8</v>
      </c>
      <c r="AB26" s="169"/>
      <c r="AC26" s="180">
        <f t="shared" si="1"/>
        <v>0.48</v>
      </c>
      <c r="AD26" s="169">
        <v>3</v>
      </c>
      <c r="AE26" s="169"/>
      <c r="AF26" s="180">
        <f t="shared" si="2"/>
        <v>0.30000000000000004</v>
      </c>
      <c r="AG26" s="180">
        <f t="shared" si="3"/>
        <v>4.78</v>
      </c>
      <c r="AH26" s="381">
        <v>19</v>
      </c>
    </row>
    <row r="27" spans="1:34" x14ac:dyDescent="0.25">
      <c r="A27" s="168">
        <v>20</v>
      </c>
      <c r="B27" s="179" t="str">
        <f>'Listado de Estudiantes'!AA23</f>
        <v>miranda, Rolando</v>
      </c>
      <c r="C27" s="169"/>
      <c r="D27" s="169"/>
      <c r="E27" s="169"/>
      <c r="F27" s="169"/>
      <c r="G27" s="170"/>
      <c r="H27" s="170"/>
      <c r="I27" s="169"/>
      <c r="J27" s="169"/>
      <c r="K27" s="169"/>
      <c r="L27" s="169"/>
      <c r="M27" s="169"/>
      <c r="N27" s="169"/>
      <c r="O27" s="381">
        <v>20</v>
      </c>
      <c r="Q27" s="381">
        <v>20</v>
      </c>
      <c r="R27" s="169"/>
      <c r="S27" s="169"/>
      <c r="T27" s="169"/>
      <c r="U27" s="169"/>
      <c r="V27" s="169">
        <v>5</v>
      </c>
      <c r="W27" s="169"/>
      <c r="X27" s="169"/>
      <c r="Y27" s="169"/>
      <c r="Z27" s="180">
        <f t="shared" si="0"/>
        <v>4</v>
      </c>
      <c r="AA27" s="169">
        <v>5</v>
      </c>
      <c r="AB27" s="169"/>
      <c r="AC27" s="180">
        <f t="shared" si="1"/>
        <v>0.5</v>
      </c>
      <c r="AD27" s="169">
        <v>5</v>
      </c>
      <c r="AE27" s="169"/>
      <c r="AF27" s="180">
        <f t="shared" si="2"/>
        <v>0.5</v>
      </c>
      <c r="AG27" s="180">
        <f t="shared" si="3"/>
        <v>5</v>
      </c>
      <c r="AH27" s="381">
        <v>20</v>
      </c>
    </row>
    <row r="28" spans="1:34" x14ac:dyDescent="0.25">
      <c r="A28" s="168">
        <v>21</v>
      </c>
      <c r="B28" s="179" t="str">
        <f>'Listado de Estudiantes'!AA24</f>
        <v>Montezuma, Tadeo</v>
      </c>
      <c r="C28" s="169"/>
      <c r="D28" s="169"/>
      <c r="E28" s="169"/>
      <c r="F28" s="169"/>
      <c r="G28" s="170"/>
      <c r="H28" s="170">
        <v>5</v>
      </c>
      <c r="I28" s="169"/>
      <c r="J28" s="169"/>
      <c r="K28" s="169"/>
      <c r="L28" s="169"/>
      <c r="M28" s="169"/>
      <c r="N28" s="169"/>
      <c r="O28" s="381">
        <v>21</v>
      </c>
      <c r="Q28" s="381">
        <v>21</v>
      </c>
      <c r="R28" s="169"/>
      <c r="S28" s="169"/>
      <c r="T28" s="169"/>
      <c r="U28" s="169"/>
      <c r="V28" s="169"/>
      <c r="W28" s="169"/>
      <c r="X28" s="169"/>
      <c r="Y28" s="169"/>
      <c r="Z28" s="180">
        <f t="shared" si="0"/>
        <v>4</v>
      </c>
      <c r="AA28" s="169"/>
      <c r="AB28" s="169"/>
      <c r="AC28" s="180" t="e">
        <f t="shared" si="1"/>
        <v>#DIV/0!</v>
      </c>
      <c r="AD28" s="169"/>
      <c r="AE28" s="169"/>
      <c r="AF28" s="180" t="e">
        <f t="shared" si="2"/>
        <v>#DIV/0!</v>
      </c>
      <c r="AG28" s="180" t="s">
        <v>212</v>
      </c>
      <c r="AH28" s="381">
        <v>21</v>
      </c>
    </row>
    <row r="29" spans="1:34" x14ac:dyDescent="0.25">
      <c r="A29" s="366">
        <v>22</v>
      </c>
      <c r="B29" s="179" t="str">
        <f>'Listado de Estudiantes'!AA25</f>
        <v>Montezuma, Nadia</v>
      </c>
      <c r="C29" s="371"/>
      <c r="D29" s="371"/>
      <c r="E29" s="371"/>
      <c r="F29" s="371"/>
      <c r="G29" s="372"/>
      <c r="H29" s="372"/>
      <c r="I29" s="371"/>
      <c r="J29" s="371"/>
      <c r="K29" s="371"/>
      <c r="L29" s="371"/>
      <c r="M29" s="371"/>
      <c r="N29" s="371"/>
      <c r="O29" s="366">
        <v>22</v>
      </c>
      <c r="Q29" s="366">
        <v>22</v>
      </c>
      <c r="R29" s="371"/>
      <c r="S29" s="371"/>
      <c r="T29" s="371"/>
      <c r="U29" s="371"/>
      <c r="V29" s="371"/>
      <c r="W29" s="371"/>
      <c r="X29" s="371"/>
      <c r="Y29" s="371"/>
      <c r="Z29" s="353"/>
      <c r="AA29" s="371"/>
      <c r="AB29" s="371"/>
      <c r="AC29" s="353"/>
      <c r="AD29" s="371"/>
      <c r="AE29" s="371"/>
      <c r="AF29" s="353"/>
      <c r="AG29" s="353"/>
      <c r="AH29" s="366">
        <v>22</v>
      </c>
    </row>
    <row r="30" spans="1:34" x14ac:dyDescent="0.25">
      <c r="A30" s="168">
        <v>23</v>
      </c>
      <c r="B30" s="179" t="str">
        <f>'Listado de Estudiantes'!AA26</f>
        <v>Morales, Felicia</v>
      </c>
      <c r="C30" s="169"/>
      <c r="D30" s="169"/>
      <c r="E30" s="169"/>
      <c r="F30" s="169"/>
      <c r="G30" s="170"/>
      <c r="H30" s="170">
        <v>5</v>
      </c>
      <c r="I30" s="169">
        <v>5</v>
      </c>
      <c r="J30" s="169"/>
      <c r="K30" s="169"/>
      <c r="L30" s="169"/>
      <c r="M30" s="169"/>
      <c r="N30" s="169"/>
      <c r="O30" s="381">
        <v>23</v>
      </c>
      <c r="Q30" s="381">
        <v>23</v>
      </c>
      <c r="R30" s="169"/>
      <c r="S30" s="169"/>
      <c r="T30" s="169"/>
      <c r="U30" s="169"/>
      <c r="V30" s="169">
        <v>5</v>
      </c>
      <c r="W30" s="169"/>
      <c r="X30" s="169"/>
      <c r="Y30" s="169"/>
      <c r="Z30" s="180">
        <f t="shared" si="0"/>
        <v>4</v>
      </c>
      <c r="AA30" s="169">
        <v>4.5999999999999996</v>
      </c>
      <c r="AB30" s="169"/>
      <c r="AC30" s="180">
        <f t="shared" si="1"/>
        <v>0.45999999999999996</v>
      </c>
      <c r="AD30" s="169">
        <v>5</v>
      </c>
      <c r="AE30" s="169"/>
      <c r="AF30" s="180">
        <f t="shared" si="2"/>
        <v>0.5</v>
      </c>
      <c r="AG30" s="180">
        <f t="shared" si="3"/>
        <v>4.96</v>
      </c>
      <c r="AH30" s="381">
        <v>23</v>
      </c>
    </row>
    <row r="31" spans="1:34" x14ac:dyDescent="0.25">
      <c r="A31" s="168">
        <v>24</v>
      </c>
      <c r="B31" s="179" t="str">
        <f>'Listado de Estudiantes'!AA27</f>
        <v>Morales, Felipe</v>
      </c>
      <c r="C31" s="169"/>
      <c r="D31" s="169"/>
      <c r="E31" s="169"/>
      <c r="F31" s="169"/>
      <c r="G31" s="170"/>
      <c r="H31" s="170">
        <v>4.5999999999999996</v>
      </c>
      <c r="I31" s="169"/>
      <c r="J31" s="169"/>
      <c r="K31" s="169"/>
      <c r="L31" s="169"/>
      <c r="M31" s="169"/>
      <c r="N31" s="169"/>
      <c r="O31" s="381">
        <v>24</v>
      </c>
      <c r="Q31" s="381">
        <v>24</v>
      </c>
      <c r="R31" s="169"/>
      <c r="S31" s="169"/>
      <c r="T31" s="169"/>
      <c r="U31" s="169"/>
      <c r="V31" s="169">
        <v>5</v>
      </c>
      <c r="W31" s="169"/>
      <c r="X31" s="169"/>
      <c r="Y31" s="169"/>
      <c r="Z31" s="180">
        <f t="shared" si="0"/>
        <v>3.84</v>
      </c>
      <c r="AA31" s="169">
        <v>4</v>
      </c>
      <c r="AB31" s="169"/>
      <c r="AC31" s="180">
        <f t="shared" si="1"/>
        <v>0.4</v>
      </c>
      <c r="AD31" s="169">
        <v>3</v>
      </c>
      <c r="AE31" s="169"/>
      <c r="AF31" s="180">
        <f t="shared" si="2"/>
        <v>0.30000000000000004</v>
      </c>
      <c r="AG31" s="180">
        <f t="shared" si="3"/>
        <v>4.54</v>
      </c>
      <c r="AH31" s="381">
        <v>24</v>
      </c>
    </row>
    <row r="32" spans="1:34" x14ac:dyDescent="0.25">
      <c r="A32" s="168">
        <v>25</v>
      </c>
      <c r="B32" s="179" t="str">
        <f>'Listado de Estudiantes'!AA28</f>
        <v>Morales, Marleny</v>
      </c>
      <c r="C32" s="169"/>
      <c r="D32" s="169"/>
      <c r="E32" s="169"/>
      <c r="F32" s="169"/>
      <c r="G32" s="170"/>
      <c r="H32" s="170">
        <v>5</v>
      </c>
      <c r="I32" s="169"/>
      <c r="J32" s="169"/>
      <c r="K32" s="169"/>
      <c r="L32" s="169"/>
      <c r="M32" s="169"/>
      <c r="N32" s="169"/>
      <c r="O32" s="381">
        <v>25</v>
      </c>
      <c r="Q32" s="381">
        <v>25</v>
      </c>
      <c r="R32" s="169"/>
      <c r="S32" s="169"/>
      <c r="T32" s="169"/>
      <c r="U32" s="169"/>
      <c r="V32" s="169">
        <v>5</v>
      </c>
      <c r="W32" s="169"/>
      <c r="X32" s="169"/>
      <c r="Y32" s="169"/>
      <c r="Z32" s="180">
        <f t="shared" si="0"/>
        <v>4</v>
      </c>
      <c r="AA32" s="169">
        <v>2.4</v>
      </c>
      <c r="AB32" s="169"/>
      <c r="AC32" s="180">
        <f t="shared" si="1"/>
        <v>0.24</v>
      </c>
      <c r="AD32" s="169">
        <v>2.4</v>
      </c>
      <c r="AE32" s="169"/>
      <c r="AF32" s="180">
        <f t="shared" si="2"/>
        <v>0.24</v>
      </c>
      <c r="AG32" s="180">
        <f t="shared" si="3"/>
        <v>4.4800000000000004</v>
      </c>
      <c r="AH32" s="381">
        <v>25</v>
      </c>
    </row>
    <row r="33" spans="1:34" x14ac:dyDescent="0.25">
      <c r="A33" s="168">
        <v>26</v>
      </c>
      <c r="B33" s="179" t="str">
        <f>'Listado de Estudiantes'!AA29</f>
        <v>Palacio, Aquilino</v>
      </c>
      <c r="C33" s="169"/>
      <c r="D33" s="169"/>
      <c r="E33" s="169"/>
      <c r="F33" s="169"/>
      <c r="G33" s="170"/>
      <c r="H33" s="170">
        <v>5</v>
      </c>
      <c r="I33" s="169"/>
      <c r="J33" s="169"/>
      <c r="K33" s="169"/>
      <c r="L33" s="169"/>
      <c r="M33" s="169"/>
      <c r="N33" s="169"/>
      <c r="O33" s="381">
        <v>26</v>
      </c>
      <c r="Q33" s="381">
        <v>26</v>
      </c>
      <c r="R33" s="169"/>
      <c r="S33" s="169"/>
      <c r="T33" s="169"/>
      <c r="U33" s="169"/>
      <c r="V33" s="169">
        <v>5</v>
      </c>
      <c r="W33" s="169"/>
      <c r="X33" s="169"/>
      <c r="Y33" s="169"/>
      <c r="Z33" s="180">
        <f t="shared" si="0"/>
        <v>4</v>
      </c>
      <c r="AA33" s="169">
        <v>4.5</v>
      </c>
      <c r="AB33" s="169"/>
      <c r="AC33" s="180">
        <f t="shared" si="1"/>
        <v>0.45</v>
      </c>
      <c r="AD33" s="169">
        <v>3</v>
      </c>
      <c r="AE33" s="169"/>
      <c r="AF33" s="180">
        <f t="shared" si="2"/>
        <v>0.30000000000000004</v>
      </c>
      <c r="AG33" s="180">
        <f t="shared" si="3"/>
        <v>4.75</v>
      </c>
      <c r="AH33" s="381">
        <v>26</v>
      </c>
    </row>
    <row r="34" spans="1:34" x14ac:dyDescent="0.25">
      <c r="A34" s="168">
        <v>27</v>
      </c>
      <c r="B34" s="179" t="str">
        <f>'Listado de Estudiantes'!AA30</f>
        <v>Palacio, Elizabeth</v>
      </c>
      <c r="C34" s="169"/>
      <c r="D34" s="169"/>
      <c r="E34" s="169"/>
      <c r="F34" s="169"/>
      <c r="G34" s="170"/>
      <c r="H34" s="170"/>
      <c r="I34" s="169"/>
      <c r="J34" s="169"/>
      <c r="K34" s="169"/>
      <c r="L34" s="169"/>
      <c r="M34" s="169"/>
      <c r="N34" s="169"/>
      <c r="O34" s="381">
        <v>27</v>
      </c>
      <c r="Q34" s="381">
        <v>27</v>
      </c>
      <c r="R34" s="169"/>
      <c r="S34" s="169"/>
      <c r="T34" s="169"/>
      <c r="U34" s="169"/>
      <c r="V34" s="169"/>
      <c r="W34" s="169"/>
      <c r="X34" s="169"/>
      <c r="Y34" s="169"/>
      <c r="Z34" s="180" t="e">
        <f t="shared" si="0"/>
        <v>#DIV/0!</v>
      </c>
      <c r="AA34" s="169"/>
      <c r="AB34" s="169"/>
      <c r="AC34" s="180" t="e">
        <f t="shared" si="1"/>
        <v>#DIV/0!</v>
      </c>
      <c r="AD34" s="169"/>
      <c r="AE34" s="169"/>
      <c r="AF34" s="180" t="e">
        <f t="shared" si="2"/>
        <v>#DIV/0!</v>
      </c>
      <c r="AG34" s="180" t="s">
        <v>212</v>
      </c>
      <c r="AH34" s="381">
        <v>27</v>
      </c>
    </row>
    <row r="35" spans="1:34" x14ac:dyDescent="0.25">
      <c r="A35" s="168">
        <v>28</v>
      </c>
      <c r="B35" s="179" t="str">
        <f>'Listado de Estudiantes'!AA31</f>
        <v>Pinto, RaÃ¹l</v>
      </c>
      <c r="C35" s="169"/>
      <c r="D35" s="169"/>
      <c r="E35" s="169"/>
      <c r="F35" s="169"/>
      <c r="G35" s="170"/>
      <c r="H35" s="170"/>
      <c r="I35" s="169"/>
      <c r="J35" s="169"/>
      <c r="K35" s="169"/>
      <c r="L35" s="169"/>
      <c r="M35" s="169"/>
      <c r="N35" s="169"/>
      <c r="O35" s="381">
        <v>28</v>
      </c>
      <c r="Q35" s="381">
        <v>28</v>
      </c>
      <c r="R35" s="169"/>
      <c r="S35" s="169"/>
      <c r="T35" s="169"/>
      <c r="U35" s="169"/>
      <c r="V35" s="169"/>
      <c r="W35" s="169"/>
      <c r="X35" s="169"/>
      <c r="Y35" s="169"/>
      <c r="Z35" s="180" t="e">
        <f t="shared" si="0"/>
        <v>#DIV/0!</v>
      </c>
      <c r="AA35" s="169"/>
      <c r="AB35" s="169"/>
      <c r="AC35" s="180" t="e">
        <f t="shared" si="1"/>
        <v>#DIV/0!</v>
      </c>
      <c r="AD35" s="169"/>
      <c r="AE35" s="169"/>
      <c r="AF35" s="180" t="e">
        <f t="shared" si="2"/>
        <v>#DIV/0!</v>
      </c>
      <c r="AG35" s="180" t="s">
        <v>212</v>
      </c>
      <c r="AH35" s="381">
        <v>28</v>
      </c>
    </row>
    <row r="36" spans="1:34" x14ac:dyDescent="0.25">
      <c r="A36" s="168">
        <v>29</v>
      </c>
      <c r="B36" s="179" t="str">
        <f>'Listado de Estudiantes'!AA32</f>
        <v>Quintero, Esther</v>
      </c>
      <c r="C36" s="169"/>
      <c r="D36" s="169"/>
      <c r="E36" s="169"/>
      <c r="F36" s="169"/>
      <c r="G36" s="170"/>
      <c r="H36" s="170">
        <v>5</v>
      </c>
      <c r="I36" s="169"/>
      <c r="J36" s="169"/>
      <c r="K36" s="169"/>
      <c r="L36" s="169"/>
      <c r="M36" s="169"/>
      <c r="N36" s="169"/>
      <c r="O36" s="381">
        <v>29</v>
      </c>
      <c r="Q36" s="381">
        <v>29</v>
      </c>
      <c r="R36" s="169"/>
      <c r="S36" s="169"/>
      <c r="T36" s="169"/>
      <c r="U36" s="169"/>
      <c r="V36" s="169"/>
      <c r="W36" s="169"/>
      <c r="X36" s="169"/>
      <c r="Y36" s="169"/>
      <c r="Z36" s="180">
        <f t="shared" si="0"/>
        <v>4</v>
      </c>
      <c r="AA36" s="169"/>
      <c r="AB36" s="169"/>
      <c r="AC36" s="180" t="e">
        <f t="shared" si="1"/>
        <v>#DIV/0!</v>
      </c>
      <c r="AD36" s="169"/>
      <c r="AE36" s="169"/>
      <c r="AF36" s="180" t="e">
        <f t="shared" si="2"/>
        <v>#DIV/0!</v>
      </c>
      <c r="AG36" s="180" t="s">
        <v>212</v>
      </c>
      <c r="AH36" s="381">
        <v>29</v>
      </c>
    </row>
    <row r="37" spans="1:34" x14ac:dyDescent="0.25">
      <c r="A37" s="168">
        <v>30</v>
      </c>
      <c r="B37" s="179" t="str">
        <f>'Listado de Estudiantes'!AA33</f>
        <v>Quintero, Mateo</v>
      </c>
      <c r="C37" s="169"/>
      <c r="D37" s="169"/>
      <c r="E37" s="169"/>
      <c r="F37" s="169"/>
      <c r="G37" s="170"/>
      <c r="H37" s="170"/>
      <c r="I37" s="169"/>
      <c r="J37" s="169"/>
      <c r="K37" s="169"/>
      <c r="L37" s="169"/>
      <c r="M37" s="169"/>
      <c r="N37" s="169"/>
      <c r="O37" s="381">
        <v>30</v>
      </c>
      <c r="Q37" s="381">
        <v>30</v>
      </c>
      <c r="R37" s="169"/>
      <c r="S37" s="169"/>
      <c r="T37" s="169"/>
      <c r="U37" s="169"/>
      <c r="V37" s="169">
        <v>5</v>
      </c>
      <c r="W37" s="169"/>
      <c r="X37" s="169"/>
      <c r="Y37" s="169"/>
      <c r="Z37" s="180">
        <f t="shared" si="0"/>
        <v>4</v>
      </c>
      <c r="AA37" s="169">
        <v>3.6</v>
      </c>
      <c r="AB37" s="169"/>
      <c r="AC37" s="180">
        <f t="shared" si="1"/>
        <v>0.36000000000000004</v>
      </c>
      <c r="AD37" s="169">
        <v>4.2</v>
      </c>
      <c r="AE37" s="169"/>
      <c r="AF37" s="180">
        <f t="shared" si="2"/>
        <v>0.42000000000000004</v>
      </c>
      <c r="AG37" s="180">
        <f t="shared" si="3"/>
        <v>4.78</v>
      </c>
      <c r="AH37" s="381">
        <v>30</v>
      </c>
    </row>
    <row r="38" spans="1:34" x14ac:dyDescent="0.25">
      <c r="A38" s="168">
        <v>31</v>
      </c>
      <c r="B38" s="179" t="str">
        <f>'Listado de Estudiantes'!AA34</f>
        <v>Quintero, Yorlenis</v>
      </c>
      <c r="C38" s="169"/>
      <c r="D38" s="169"/>
      <c r="E38" s="169"/>
      <c r="F38" s="169"/>
      <c r="G38" s="170"/>
      <c r="H38" s="170"/>
      <c r="I38" s="169"/>
      <c r="J38" s="169"/>
      <c r="K38" s="169"/>
      <c r="L38" s="169"/>
      <c r="M38" s="169"/>
      <c r="N38" s="169"/>
      <c r="O38" s="381">
        <v>31</v>
      </c>
      <c r="Q38" s="381">
        <v>31</v>
      </c>
      <c r="R38" s="169"/>
      <c r="S38" s="169"/>
      <c r="T38" s="169"/>
      <c r="U38" s="169"/>
      <c r="V38" s="169"/>
      <c r="W38" s="169"/>
      <c r="X38" s="169"/>
      <c r="Y38" s="169"/>
      <c r="Z38" s="180" t="e">
        <f t="shared" si="0"/>
        <v>#DIV/0!</v>
      </c>
      <c r="AA38" s="169"/>
      <c r="AB38" s="169"/>
      <c r="AC38" s="180" t="e">
        <f t="shared" si="1"/>
        <v>#DIV/0!</v>
      </c>
      <c r="AD38" s="169"/>
      <c r="AE38" s="169"/>
      <c r="AF38" s="180" t="e">
        <f t="shared" si="2"/>
        <v>#DIV/0!</v>
      </c>
      <c r="AG38" s="180" t="s">
        <v>212</v>
      </c>
      <c r="AH38" s="381">
        <v>31</v>
      </c>
    </row>
    <row r="39" spans="1:34" x14ac:dyDescent="0.25">
      <c r="A39" s="168">
        <v>32</v>
      </c>
      <c r="B39" s="179" t="str">
        <f>'Listado de Estudiantes'!AA35</f>
        <v>Santamaria, Yariel</v>
      </c>
      <c r="C39" s="169"/>
      <c r="D39" s="169"/>
      <c r="E39" s="169"/>
      <c r="F39" s="169"/>
      <c r="G39" s="170"/>
      <c r="H39" s="170"/>
      <c r="I39" s="169">
        <v>4.5999999999999996</v>
      </c>
      <c r="J39" s="169"/>
      <c r="K39" s="169"/>
      <c r="L39" s="169"/>
      <c r="M39" s="169"/>
      <c r="N39" s="169"/>
      <c r="O39" s="381">
        <v>32</v>
      </c>
      <c r="Q39" s="381">
        <v>32</v>
      </c>
      <c r="R39" s="169"/>
      <c r="S39" s="169"/>
      <c r="T39" s="169"/>
      <c r="U39" s="169"/>
      <c r="V39" s="169">
        <v>5</v>
      </c>
      <c r="W39" s="169"/>
      <c r="X39" s="169"/>
      <c r="Y39" s="169"/>
      <c r="Z39" s="180">
        <f t="shared" si="0"/>
        <v>3.84</v>
      </c>
      <c r="AA39" s="169">
        <v>2</v>
      </c>
      <c r="AB39" s="169"/>
      <c r="AC39" s="180">
        <f t="shared" si="1"/>
        <v>0.2</v>
      </c>
      <c r="AD39" s="169">
        <v>2</v>
      </c>
      <c r="AE39" s="169"/>
      <c r="AF39" s="180">
        <f t="shared" si="2"/>
        <v>0.2</v>
      </c>
      <c r="AG39" s="180">
        <f t="shared" si="3"/>
        <v>4.24</v>
      </c>
      <c r="AH39" s="381">
        <v>32</v>
      </c>
    </row>
    <row r="40" spans="1:34" x14ac:dyDescent="0.25">
      <c r="A40" s="168">
        <v>33</v>
      </c>
      <c r="B40" s="179" t="str">
        <f>'Listado de Estudiantes'!AA36</f>
        <v>Santos , Izameth</v>
      </c>
      <c r="C40" s="169"/>
      <c r="D40" s="169"/>
      <c r="E40" s="169"/>
      <c r="F40" s="169"/>
      <c r="G40" s="170">
        <v>2</v>
      </c>
      <c r="H40" s="170">
        <v>5</v>
      </c>
      <c r="I40" s="169">
        <v>5</v>
      </c>
      <c r="J40" s="169">
        <v>2</v>
      </c>
      <c r="K40" s="169"/>
      <c r="L40" s="169">
        <v>2</v>
      </c>
      <c r="M40" s="169"/>
      <c r="N40" s="169"/>
      <c r="O40" s="381">
        <v>33</v>
      </c>
      <c r="Q40" s="381">
        <v>33</v>
      </c>
      <c r="R40" s="169"/>
      <c r="S40" s="169"/>
      <c r="T40" s="169"/>
      <c r="U40" s="169"/>
      <c r="V40" s="169">
        <v>5</v>
      </c>
      <c r="W40" s="169"/>
      <c r="X40" s="169"/>
      <c r="Y40" s="169"/>
      <c r="Z40" s="180">
        <f t="shared" si="0"/>
        <v>2.8000000000000003</v>
      </c>
      <c r="AA40" s="169">
        <v>5</v>
      </c>
      <c r="AB40" s="169"/>
      <c r="AC40" s="180">
        <f t="shared" si="1"/>
        <v>0.5</v>
      </c>
      <c r="AD40" s="169">
        <v>5</v>
      </c>
      <c r="AE40" s="169"/>
      <c r="AF40" s="180">
        <f t="shared" si="2"/>
        <v>0.5</v>
      </c>
      <c r="AG40" s="180">
        <f t="shared" si="3"/>
        <v>3.8000000000000003</v>
      </c>
      <c r="AH40" s="381">
        <v>33</v>
      </c>
    </row>
    <row r="41" spans="1:34" x14ac:dyDescent="0.25">
      <c r="A41" s="168">
        <v>34</v>
      </c>
      <c r="B41" s="179" t="str">
        <f>'Listado de Estudiantes'!AA37</f>
        <v>Santos, Maria</v>
      </c>
      <c r="C41" s="169"/>
      <c r="D41" s="169"/>
      <c r="E41" s="169"/>
      <c r="F41" s="169"/>
      <c r="G41" s="170"/>
      <c r="H41" s="170"/>
      <c r="I41" s="169"/>
      <c r="J41" s="169"/>
      <c r="K41" s="169"/>
      <c r="L41" s="169"/>
      <c r="M41" s="169"/>
      <c r="N41" s="169"/>
      <c r="O41" s="381">
        <v>34</v>
      </c>
      <c r="Q41" s="381">
        <v>34</v>
      </c>
      <c r="R41" s="169"/>
      <c r="S41" s="169"/>
      <c r="T41" s="169"/>
      <c r="U41" s="169"/>
      <c r="V41" s="169"/>
      <c r="W41" s="169"/>
      <c r="X41" s="169"/>
      <c r="Y41" s="169"/>
      <c r="Z41" s="180" t="e">
        <f t="shared" si="0"/>
        <v>#DIV/0!</v>
      </c>
      <c r="AA41" s="169"/>
      <c r="AB41" s="169"/>
      <c r="AC41" s="180" t="e">
        <f t="shared" si="1"/>
        <v>#DIV/0!</v>
      </c>
      <c r="AD41" s="169"/>
      <c r="AE41" s="169"/>
      <c r="AF41" s="180" t="e">
        <f t="shared" si="2"/>
        <v>#DIV/0!</v>
      </c>
      <c r="AG41" s="180" t="s">
        <v>212</v>
      </c>
      <c r="AH41" s="381">
        <v>34</v>
      </c>
    </row>
    <row r="42" spans="1:34" x14ac:dyDescent="0.25">
      <c r="A42" s="168">
        <v>35</v>
      </c>
      <c r="B42" s="179" t="str">
        <f>'Listado de Estudiantes'!AA38</f>
        <v>Santos, Wilberto</v>
      </c>
      <c r="C42" s="169"/>
      <c r="D42" s="169"/>
      <c r="E42" s="169"/>
      <c r="F42" s="169"/>
      <c r="G42" s="170"/>
      <c r="H42" s="170"/>
      <c r="I42" s="169"/>
      <c r="J42" s="169"/>
      <c r="K42" s="169"/>
      <c r="L42" s="169"/>
      <c r="M42" s="169"/>
      <c r="N42" s="169"/>
      <c r="O42" s="381">
        <v>35</v>
      </c>
      <c r="Q42" s="381">
        <v>35</v>
      </c>
      <c r="R42" s="169"/>
      <c r="S42" s="169"/>
      <c r="T42" s="169"/>
      <c r="U42" s="169"/>
      <c r="V42" s="169">
        <v>5</v>
      </c>
      <c r="W42" s="169"/>
      <c r="X42" s="169"/>
      <c r="Y42" s="169"/>
      <c r="Z42" s="180">
        <f t="shared" si="0"/>
        <v>4</v>
      </c>
      <c r="AA42" s="169">
        <v>5</v>
      </c>
      <c r="AB42" s="169"/>
      <c r="AC42" s="180">
        <f t="shared" si="1"/>
        <v>0.5</v>
      </c>
      <c r="AD42" s="169">
        <v>3.8</v>
      </c>
      <c r="AE42" s="169"/>
      <c r="AF42" s="180">
        <f t="shared" si="2"/>
        <v>0.38</v>
      </c>
      <c r="AG42" s="180">
        <f t="shared" si="3"/>
        <v>4.88</v>
      </c>
      <c r="AH42" s="381">
        <v>35</v>
      </c>
    </row>
    <row r="43" spans="1:34" x14ac:dyDescent="0.25">
      <c r="A43" s="168">
        <v>36</v>
      </c>
      <c r="B43" s="179" t="str">
        <f>'Listado de Estudiantes'!AA39</f>
        <v>Silva, Fredy</v>
      </c>
      <c r="C43" s="169"/>
      <c r="D43" s="169"/>
      <c r="E43" s="169"/>
      <c r="F43" s="169"/>
      <c r="G43" s="170"/>
      <c r="H43" s="170">
        <v>5</v>
      </c>
      <c r="I43" s="169">
        <v>5</v>
      </c>
      <c r="J43" s="169"/>
      <c r="K43" s="169"/>
      <c r="L43" s="169"/>
      <c r="M43" s="169"/>
      <c r="N43" s="169"/>
      <c r="O43" s="381">
        <v>36</v>
      </c>
      <c r="Q43" s="381">
        <v>36</v>
      </c>
      <c r="R43" s="169"/>
      <c r="S43" s="169"/>
      <c r="T43" s="169"/>
      <c r="U43" s="169"/>
      <c r="V43" s="169">
        <v>5</v>
      </c>
      <c r="W43" s="169"/>
      <c r="X43" s="169"/>
      <c r="Y43" s="169"/>
      <c r="Z43" s="180">
        <f t="shared" si="0"/>
        <v>4</v>
      </c>
      <c r="AA43" s="169">
        <v>3</v>
      </c>
      <c r="AB43" s="169"/>
      <c r="AC43" s="180">
        <f t="shared" si="1"/>
        <v>0.30000000000000004</v>
      </c>
      <c r="AD43" s="169">
        <v>3.5</v>
      </c>
      <c r="AE43" s="169"/>
      <c r="AF43" s="180">
        <f t="shared" si="2"/>
        <v>0.35000000000000003</v>
      </c>
      <c r="AG43" s="180">
        <f t="shared" si="3"/>
        <v>4.6499999999999995</v>
      </c>
      <c r="AH43" s="381">
        <v>36</v>
      </c>
    </row>
    <row r="44" spans="1:34" x14ac:dyDescent="0.25">
      <c r="A44" s="366">
        <v>37</v>
      </c>
      <c r="B44" s="179" t="str">
        <f>'Listado de Estudiantes'!AA40</f>
        <v>Silva, Yariceth</v>
      </c>
      <c r="C44" s="371"/>
      <c r="D44" s="371"/>
      <c r="E44" s="371"/>
      <c r="F44" s="371"/>
      <c r="G44" s="372"/>
      <c r="H44" s="372"/>
      <c r="I44" s="371"/>
      <c r="J44" s="371"/>
      <c r="K44" s="371"/>
      <c r="L44" s="371"/>
      <c r="M44" s="371"/>
      <c r="N44" s="371"/>
      <c r="O44" s="366">
        <v>37</v>
      </c>
      <c r="Q44" s="366">
        <v>37</v>
      </c>
      <c r="R44" s="371"/>
      <c r="S44" s="371"/>
      <c r="T44" s="371"/>
      <c r="U44" s="371"/>
      <c r="V44" s="371"/>
      <c r="W44" s="371"/>
      <c r="X44" s="371"/>
      <c r="Y44" s="371"/>
      <c r="Z44" s="353"/>
      <c r="AA44" s="371"/>
      <c r="AB44" s="371"/>
      <c r="AC44" s="353"/>
      <c r="AD44" s="371"/>
      <c r="AE44" s="371"/>
      <c r="AF44" s="353"/>
      <c r="AG44" s="353"/>
      <c r="AH44" s="366">
        <v>37</v>
      </c>
    </row>
    <row r="45" spans="1:34" x14ac:dyDescent="0.25">
      <c r="A45" s="168">
        <v>38</v>
      </c>
      <c r="B45" s="179" t="str">
        <f>'Listado de Estudiantes'!AA41</f>
        <v>Trotman, Georgina</v>
      </c>
      <c r="C45" s="169"/>
      <c r="D45" s="169"/>
      <c r="E45" s="169"/>
      <c r="F45" s="169"/>
      <c r="G45" s="170">
        <v>3.8</v>
      </c>
      <c r="H45" s="170">
        <v>5</v>
      </c>
      <c r="I45" s="169"/>
      <c r="J45" s="169">
        <v>3.8</v>
      </c>
      <c r="K45" s="169"/>
      <c r="L45" s="169"/>
      <c r="M45" s="169"/>
      <c r="N45" s="169"/>
      <c r="O45" s="381">
        <v>38</v>
      </c>
      <c r="Q45" s="381">
        <v>38</v>
      </c>
      <c r="R45" s="169"/>
      <c r="S45" s="169"/>
      <c r="T45" s="169"/>
      <c r="U45" s="169"/>
      <c r="V45" s="169"/>
      <c r="W45" s="169"/>
      <c r="X45" s="169"/>
      <c r="Y45" s="169"/>
      <c r="Z45" s="180">
        <f t="shared" si="0"/>
        <v>3.3600000000000003</v>
      </c>
      <c r="AA45" s="169"/>
      <c r="AB45" s="169"/>
      <c r="AC45" s="180" t="e">
        <f t="shared" si="1"/>
        <v>#DIV/0!</v>
      </c>
      <c r="AD45" s="169"/>
      <c r="AE45" s="169"/>
      <c r="AF45" s="180" t="e">
        <f t="shared" si="2"/>
        <v>#DIV/0!</v>
      </c>
      <c r="AG45" s="180" t="e">
        <f t="shared" si="3"/>
        <v>#DIV/0!</v>
      </c>
      <c r="AH45" s="381">
        <v>38</v>
      </c>
    </row>
    <row r="46" spans="1:34" x14ac:dyDescent="0.25">
      <c r="A46" s="168">
        <v>39</v>
      </c>
      <c r="B46" s="179" t="str">
        <f>'Listado de Estudiantes'!AA42</f>
        <v>Trotman, Yoel</v>
      </c>
      <c r="C46" s="169"/>
      <c r="D46" s="169"/>
      <c r="E46" s="169"/>
      <c r="F46" s="169"/>
      <c r="G46" s="170"/>
      <c r="H46" s="170"/>
      <c r="I46" s="169"/>
      <c r="J46" s="169"/>
      <c r="K46" s="169"/>
      <c r="L46" s="169"/>
      <c r="M46" s="169"/>
      <c r="N46" s="169"/>
      <c r="O46" s="381">
        <v>39</v>
      </c>
      <c r="Q46" s="381">
        <v>39</v>
      </c>
      <c r="R46" s="169"/>
      <c r="S46" s="169"/>
      <c r="T46" s="169"/>
      <c r="U46" s="169"/>
      <c r="V46" s="169"/>
      <c r="W46" s="169"/>
      <c r="X46" s="169"/>
      <c r="Y46" s="169"/>
      <c r="Z46" s="180" t="e">
        <f t="shared" si="0"/>
        <v>#DIV/0!</v>
      </c>
      <c r="AA46" s="169"/>
      <c r="AB46" s="169"/>
      <c r="AC46" s="180" t="e">
        <f t="shared" si="1"/>
        <v>#DIV/0!</v>
      </c>
      <c r="AD46" s="169"/>
      <c r="AE46" s="169"/>
      <c r="AF46" s="180" t="e">
        <f t="shared" si="2"/>
        <v>#DIV/0!</v>
      </c>
      <c r="AG46" s="180" t="e">
        <f t="shared" si="3"/>
        <v>#DIV/0!</v>
      </c>
      <c r="AH46" s="381">
        <v>39</v>
      </c>
    </row>
    <row r="47" spans="1:34" x14ac:dyDescent="0.25">
      <c r="A47" s="168">
        <v>40</v>
      </c>
      <c r="B47" s="179" t="str">
        <f>'Listado de Estudiantes'!AA43</f>
        <v>Viagra, Elvis</v>
      </c>
      <c r="C47" s="169"/>
      <c r="D47" s="169"/>
      <c r="E47" s="169"/>
      <c r="F47" s="169"/>
      <c r="G47" s="170"/>
      <c r="H47" s="170"/>
      <c r="I47" s="169">
        <v>5</v>
      </c>
      <c r="J47" s="169"/>
      <c r="K47" s="169"/>
      <c r="L47" s="169"/>
      <c r="M47" s="169"/>
      <c r="N47" s="169"/>
      <c r="O47" s="381">
        <v>40</v>
      </c>
      <c r="Q47" s="381">
        <v>40</v>
      </c>
      <c r="R47" s="169"/>
      <c r="S47" s="169"/>
      <c r="T47" s="169"/>
      <c r="U47" s="169"/>
      <c r="V47" s="169"/>
      <c r="W47" s="169"/>
      <c r="X47" s="169"/>
      <c r="Y47" s="169"/>
      <c r="Z47" s="180">
        <f t="shared" si="0"/>
        <v>4</v>
      </c>
      <c r="AA47" s="169"/>
      <c r="AB47" s="169"/>
      <c r="AC47" s="180" t="e">
        <f t="shared" si="1"/>
        <v>#DIV/0!</v>
      </c>
      <c r="AD47" s="169"/>
      <c r="AE47" s="169"/>
      <c r="AF47" s="180" t="e">
        <f t="shared" si="2"/>
        <v>#DIV/0!</v>
      </c>
      <c r="AG47" s="180" t="e">
        <f t="shared" si="3"/>
        <v>#DIV/0!</v>
      </c>
      <c r="AH47" s="381">
        <v>40</v>
      </c>
    </row>
    <row r="48" spans="1:34" x14ac:dyDescent="0.25">
      <c r="A48" s="168">
        <v>41</v>
      </c>
      <c r="B48" s="179" t="str">
        <f>'Listado de Estudiantes'!AA44</f>
        <v>Vidal, Orlando</v>
      </c>
      <c r="C48" s="169"/>
      <c r="D48" s="169"/>
      <c r="E48" s="169"/>
      <c r="F48" s="169"/>
      <c r="G48" s="170"/>
      <c r="H48" s="170"/>
      <c r="I48" s="169"/>
      <c r="J48" s="169"/>
      <c r="K48" s="169"/>
      <c r="L48" s="169"/>
      <c r="M48" s="169"/>
      <c r="N48" s="169"/>
      <c r="O48" s="381">
        <v>41</v>
      </c>
      <c r="Q48" s="381">
        <v>41</v>
      </c>
      <c r="R48" s="169"/>
      <c r="S48" s="169"/>
      <c r="T48" s="169"/>
      <c r="U48" s="169"/>
      <c r="V48" s="169"/>
      <c r="W48" s="169"/>
      <c r="X48" s="169"/>
      <c r="Y48" s="169"/>
      <c r="Z48" s="180" t="e">
        <f t="shared" si="0"/>
        <v>#DIV/0!</v>
      </c>
      <c r="AA48" s="169"/>
      <c r="AB48" s="169"/>
      <c r="AC48" s="180" t="e">
        <f t="shared" si="1"/>
        <v>#DIV/0!</v>
      </c>
      <c r="AD48" s="169"/>
      <c r="AE48" s="169"/>
      <c r="AF48" s="180" t="e">
        <f t="shared" si="2"/>
        <v>#DIV/0!</v>
      </c>
      <c r="AG48" s="180" t="e">
        <f t="shared" si="3"/>
        <v>#DIV/0!</v>
      </c>
      <c r="AH48" s="381">
        <v>41</v>
      </c>
    </row>
    <row r="49" spans="1:34" x14ac:dyDescent="0.25">
      <c r="A49" s="168">
        <v>42</v>
      </c>
      <c r="B49" s="179"/>
      <c r="C49" s="169"/>
      <c r="D49" s="169"/>
      <c r="E49" s="169"/>
      <c r="F49" s="169"/>
      <c r="G49" s="170"/>
      <c r="H49" s="170">
        <v>5</v>
      </c>
      <c r="I49" s="169"/>
      <c r="J49" s="169">
        <v>5</v>
      </c>
      <c r="K49" s="169"/>
      <c r="L49" s="169"/>
      <c r="M49" s="169"/>
      <c r="N49" s="169"/>
      <c r="O49" s="381">
        <v>42</v>
      </c>
      <c r="Q49" s="381">
        <v>42</v>
      </c>
      <c r="R49" s="169"/>
      <c r="S49" s="169"/>
      <c r="T49" s="169"/>
      <c r="U49" s="169"/>
      <c r="V49" s="169"/>
      <c r="W49" s="169"/>
      <c r="X49" s="169"/>
      <c r="Y49" s="169"/>
      <c r="Z49" s="180">
        <f t="shared" si="0"/>
        <v>4</v>
      </c>
      <c r="AA49" s="169"/>
      <c r="AB49" s="169"/>
      <c r="AC49" s="180" t="e">
        <f t="shared" si="1"/>
        <v>#DIV/0!</v>
      </c>
      <c r="AD49" s="169"/>
      <c r="AE49" s="169"/>
      <c r="AF49" s="180" t="e">
        <f t="shared" si="2"/>
        <v>#DIV/0!</v>
      </c>
      <c r="AG49" s="180" t="e">
        <f t="shared" si="3"/>
        <v>#DIV/0!</v>
      </c>
      <c r="AH49" s="381">
        <v>42</v>
      </c>
    </row>
    <row r="50" spans="1:34" x14ac:dyDescent="0.25">
      <c r="A50" s="168">
        <v>43</v>
      </c>
      <c r="B50" s="179"/>
      <c r="C50" s="169"/>
      <c r="D50" s="169"/>
      <c r="E50" s="169"/>
      <c r="F50" s="169"/>
      <c r="G50" s="170"/>
      <c r="H50" s="170"/>
      <c r="I50" s="169"/>
      <c r="J50" s="169"/>
      <c r="K50" s="169"/>
      <c r="L50" s="169"/>
      <c r="M50" s="169"/>
      <c r="N50" s="169"/>
      <c r="O50" s="381">
        <v>43</v>
      </c>
      <c r="Q50" s="381">
        <v>43</v>
      </c>
      <c r="R50" s="169"/>
      <c r="S50" s="169"/>
      <c r="T50" s="169"/>
      <c r="U50" s="169"/>
      <c r="V50" s="169"/>
      <c r="W50" s="169"/>
      <c r="X50" s="169"/>
      <c r="Y50" s="169"/>
      <c r="Z50" s="180" t="e">
        <f t="shared" si="0"/>
        <v>#DIV/0!</v>
      </c>
      <c r="AA50" s="169"/>
      <c r="AB50" s="169"/>
      <c r="AC50" s="180" t="e">
        <f t="shared" si="1"/>
        <v>#DIV/0!</v>
      </c>
      <c r="AD50" s="169"/>
      <c r="AE50" s="169"/>
      <c r="AF50" s="180" t="e">
        <f t="shared" si="2"/>
        <v>#DIV/0!</v>
      </c>
      <c r="AG50" s="180" t="e">
        <f t="shared" si="3"/>
        <v>#DIV/0!</v>
      </c>
      <c r="AH50" s="381">
        <v>43</v>
      </c>
    </row>
    <row r="51" spans="1:34" x14ac:dyDescent="0.25">
      <c r="A51" s="168">
        <v>44</v>
      </c>
      <c r="B51" s="179">
        <f>'Listado de Estudiantes'!AK44</f>
        <v>0</v>
      </c>
      <c r="C51" s="169"/>
      <c r="D51" s="169"/>
      <c r="E51" s="169"/>
      <c r="F51" s="169"/>
      <c r="G51" s="170"/>
      <c r="H51" s="170"/>
      <c r="I51" s="169"/>
      <c r="J51" s="169"/>
      <c r="K51" s="169"/>
      <c r="L51" s="169"/>
      <c r="M51" s="169"/>
      <c r="N51" s="169"/>
      <c r="O51" s="381">
        <v>44</v>
      </c>
      <c r="Q51" s="381">
        <v>44</v>
      </c>
      <c r="R51" s="169"/>
      <c r="S51" s="169"/>
      <c r="T51" s="169"/>
      <c r="U51" s="169"/>
      <c r="V51" s="169"/>
      <c r="W51" s="169"/>
      <c r="X51" s="169"/>
      <c r="Y51" s="169"/>
      <c r="Z51" s="180" t="e">
        <f t="shared" si="0"/>
        <v>#DIV/0!</v>
      </c>
      <c r="AA51" s="169"/>
      <c r="AB51" s="169"/>
      <c r="AC51" s="180" t="e">
        <f t="shared" si="1"/>
        <v>#DIV/0!</v>
      </c>
      <c r="AD51" s="169"/>
      <c r="AE51" s="169"/>
      <c r="AF51" s="180" t="e">
        <f t="shared" si="2"/>
        <v>#DIV/0!</v>
      </c>
      <c r="AG51" s="180" t="e">
        <f t="shared" si="3"/>
        <v>#DIV/0!</v>
      </c>
      <c r="AH51" s="381">
        <v>44</v>
      </c>
    </row>
    <row r="52" spans="1:34" x14ac:dyDescent="0.25">
      <c r="A52" s="168">
        <v>45</v>
      </c>
      <c r="B52" s="179">
        <f>'Listado de Estudiantes'!AK45</f>
        <v>0</v>
      </c>
      <c r="C52" s="169"/>
      <c r="D52" s="169"/>
      <c r="E52" s="169"/>
      <c r="F52" s="169"/>
      <c r="G52" s="170"/>
      <c r="H52" s="170"/>
      <c r="I52" s="169"/>
      <c r="J52" s="169"/>
      <c r="K52" s="169"/>
      <c r="L52" s="169"/>
      <c r="M52" s="169"/>
      <c r="N52" s="169"/>
      <c r="O52" s="381">
        <v>45</v>
      </c>
      <c r="Q52" s="381">
        <v>45</v>
      </c>
      <c r="R52" s="169"/>
      <c r="S52" s="169"/>
      <c r="T52" s="169"/>
      <c r="U52" s="169"/>
      <c r="V52" s="169"/>
      <c r="W52" s="169"/>
      <c r="X52" s="169"/>
      <c r="Y52" s="169"/>
      <c r="Z52" s="180" t="e">
        <f t="shared" si="0"/>
        <v>#DIV/0!</v>
      </c>
      <c r="AA52" s="169"/>
      <c r="AB52" s="169"/>
      <c r="AC52" s="180" t="e">
        <f t="shared" si="1"/>
        <v>#DIV/0!</v>
      </c>
      <c r="AD52" s="169"/>
      <c r="AE52" s="169"/>
      <c r="AF52" s="180" t="e">
        <f t="shared" si="2"/>
        <v>#DIV/0!</v>
      </c>
      <c r="AG52" s="180" t="e">
        <f t="shared" si="3"/>
        <v>#DIV/0!</v>
      </c>
      <c r="AH52" s="381">
        <v>45</v>
      </c>
    </row>
    <row r="53" spans="1:34" x14ac:dyDescent="0.25">
      <c r="A53" s="168">
        <v>46</v>
      </c>
      <c r="B53" s="179">
        <f>'Listado de Estudiantes'!AK46</f>
        <v>0</v>
      </c>
      <c r="C53" s="169"/>
      <c r="D53" s="169"/>
      <c r="E53" s="169"/>
      <c r="F53" s="169"/>
      <c r="G53" s="170"/>
      <c r="H53" s="170"/>
      <c r="I53" s="169"/>
      <c r="J53" s="169"/>
      <c r="K53" s="169"/>
      <c r="L53" s="169"/>
      <c r="M53" s="169"/>
      <c r="N53" s="169"/>
      <c r="O53" s="381">
        <v>46</v>
      </c>
      <c r="Q53" s="381">
        <v>46</v>
      </c>
      <c r="R53" s="169"/>
      <c r="S53" s="169"/>
      <c r="T53" s="169"/>
      <c r="U53" s="169"/>
      <c r="V53" s="169"/>
      <c r="W53" s="169"/>
      <c r="X53" s="169"/>
      <c r="Y53" s="169"/>
      <c r="Z53" s="180" t="e">
        <f t="shared" si="0"/>
        <v>#DIV/0!</v>
      </c>
      <c r="AA53" s="169"/>
      <c r="AB53" s="169"/>
      <c r="AC53" s="180" t="e">
        <f t="shared" si="1"/>
        <v>#DIV/0!</v>
      </c>
      <c r="AD53" s="169"/>
      <c r="AE53" s="169"/>
      <c r="AF53" s="180" t="e">
        <f t="shared" si="2"/>
        <v>#DIV/0!</v>
      </c>
      <c r="AG53" s="180" t="e">
        <f t="shared" si="3"/>
        <v>#DIV/0!</v>
      </c>
      <c r="AH53" s="381">
        <v>46</v>
      </c>
    </row>
    <row r="54" spans="1:34" x14ac:dyDescent="0.25">
      <c r="A54" s="168">
        <v>47</v>
      </c>
      <c r="B54" s="179">
        <f>'Listado de Estudiantes'!AK47</f>
        <v>0</v>
      </c>
      <c r="C54" s="169"/>
      <c r="D54" s="169"/>
      <c r="E54" s="169"/>
      <c r="F54" s="169"/>
      <c r="G54" s="170"/>
      <c r="H54" s="170"/>
      <c r="I54" s="169"/>
      <c r="J54" s="169"/>
      <c r="K54" s="169"/>
      <c r="L54" s="169"/>
      <c r="M54" s="169"/>
      <c r="N54" s="169"/>
      <c r="O54" s="381">
        <v>47</v>
      </c>
      <c r="Q54" s="381">
        <v>47</v>
      </c>
      <c r="R54" s="169"/>
      <c r="S54" s="169"/>
      <c r="T54" s="169"/>
      <c r="U54" s="169"/>
      <c r="V54" s="169"/>
      <c r="W54" s="169"/>
      <c r="X54" s="169"/>
      <c r="Y54" s="169"/>
      <c r="Z54" s="180" t="e">
        <f t="shared" si="0"/>
        <v>#DIV/0!</v>
      </c>
      <c r="AA54" s="169"/>
      <c r="AB54" s="169"/>
      <c r="AC54" s="180" t="e">
        <f t="shared" si="1"/>
        <v>#DIV/0!</v>
      </c>
      <c r="AD54" s="169"/>
      <c r="AE54" s="169"/>
      <c r="AF54" s="180" t="e">
        <f t="shared" si="2"/>
        <v>#DIV/0!</v>
      </c>
      <c r="AG54" s="180" t="e">
        <f t="shared" si="3"/>
        <v>#DIV/0!</v>
      </c>
      <c r="AH54" s="381">
        <v>47</v>
      </c>
    </row>
    <row r="55" spans="1:34" x14ac:dyDescent="0.25">
      <c r="A55" s="168">
        <v>48</v>
      </c>
      <c r="B55" s="179">
        <f>'Listado de Estudiantes'!AK48</f>
        <v>0</v>
      </c>
      <c r="C55" s="169"/>
      <c r="D55" s="169"/>
      <c r="E55" s="169"/>
      <c r="F55" s="169"/>
      <c r="G55" s="170"/>
      <c r="H55" s="170"/>
      <c r="I55" s="169"/>
      <c r="J55" s="169"/>
      <c r="K55" s="169"/>
      <c r="L55" s="169"/>
      <c r="M55" s="169"/>
      <c r="N55" s="169"/>
      <c r="O55" s="381">
        <v>48</v>
      </c>
      <c r="Q55" s="381">
        <v>48</v>
      </c>
      <c r="R55" s="169"/>
      <c r="S55" s="169"/>
      <c r="T55" s="169"/>
      <c r="U55" s="169"/>
      <c r="V55" s="169"/>
      <c r="W55" s="169"/>
      <c r="X55" s="169"/>
      <c r="Y55" s="169"/>
      <c r="Z55" s="180" t="e">
        <f t="shared" si="0"/>
        <v>#DIV/0!</v>
      </c>
      <c r="AA55" s="169"/>
      <c r="AB55" s="169"/>
      <c r="AC55" s="180" t="e">
        <f t="shared" si="1"/>
        <v>#DIV/0!</v>
      </c>
      <c r="AD55" s="169"/>
      <c r="AE55" s="169"/>
      <c r="AF55" s="180" t="e">
        <f t="shared" si="2"/>
        <v>#DIV/0!</v>
      </c>
      <c r="AG55" s="180" t="e">
        <f t="shared" si="3"/>
        <v>#DIV/0!</v>
      </c>
      <c r="AH55" s="381">
        <v>48</v>
      </c>
    </row>
    <row r="56" spans="1:34" x14ac:dyDescent="0.25">
      <c r="A56" s="168">
        <v>49</v>
      </c>
      <c r="B56" s="179">
        <f>'Listado de Estudiantes'!AK49</f>
        <v>0</v>
      </c>
      <c r="C56" s="169"/>
      <c r="D56" s="169"/>
      <c r="E56" s="169"/>
      <c r="F56" s="169"/>
      <c r="G56" s="170"/>
      <c r="H56" s="170"/>
      <c r="I56" s="169"/>
      <c r="J56" s="169"/>
      <c r="K56" s="169"/>
      <c r="L56" s="169"/>
      <c r="M56" s="169"/>
      <c r="N56" s="169"/>
      <c r="O56" s="381">
        <v>49</v>
      </c>
      <c r="Q56" s="381">
        <v>49</v>
      </c>
      <c r="R56" s="169"/>
      <c r="S56" s="169"/>
      <c r="T56" s="169"/>
      <c r="U56" s="169"/>
      <c r="V56" s="169"/>
      <c r="W56" s="169"/>
      <c r="X56" s="169"/>
      <c r="Y56" s="169"/>
      <c r="Z56" s="180" t="e">
        <f t="shared" si="0"/>
        <v>#DIV/0!</v>
      </c>
      <c r="AA56" s="169"/>
      <c r="AB56" s="169"/>
      <c r="AC56" s="180" t="e">
        <f t="shared" si="1"/>
        <v>#DIV/0!</v>
      </c>
      <c r="AD56" s="169"/>
      <c r="AE56" s="169"/>
      <c r="AF56" s="180" t="e">
        <f t="shared" si="2"/>
        <v>#DIV/0!</v>
      </c>
      <c r="AG56" s="180" t="e">
        <f t="shared" si="3"/>
        <v>#DIV/0!</v>
      </c>
      <c r="AH56" s="381">
        <v>49</v>
      </c>
    </row>
    <row r="57" spans="1:34" x14ac:dyDescent="0.25">
      <c r="A57" s="442"/>
      <c r="B57" s="442"/>
      <c r="C57" s="457"/>
      <c r="D57" s="457"/>
      <c r="E57" s="457"/>
      <c r="F57" s="457"/>
      <c r="G57" s="452" t="s">
        <v>882</v>
      </c>
      <c r="H57" s="452" t="s">
        <v>772</v>
      </c>
      <c r="I57" s="451" t="s">
        <v>782</v>
      </c>
      <c r="J57" s="451" t="s">
        <v>881</v>
      </c>
      <c r="K57" s="451"/>
      <c r="L57" s="451" t="s">
        <v>883</v>
      </c>
      <c r="M57" s="451"/>
      <c r="N57" s="457"/>
      <c r="O57" s="442"/>
      <c r="Q57" s="450"/>
      <c r="R57" s="450"/>
      <c r="S57" s="450"/>
      <c r="T57" s="450"/>
      <c r="U57" s="450"/>
      <c r="V57" s="450"/>
      <c r="W57" s="450"/>
      <c r="X57" s="450"/>
      <c r="Y57" s="450"/>
      <c r="Z57" s="450"/>
      <c r="AA57" s="450"/>
      <c r="AB57" s="450"/>
      <c r="AC57" s="450"/>
      <c r="AD57" s="450"/>
      <c r="AE57" s="450"/>
      <c r="AF57" s="450"/>
      <c r="AG57" s="450"/>
      <c r="AH57" s="450"/>
    </row>
    <row r="58" spans="1:34" x14ac:dyDescent="0.25">
      <c r="A58" s="442"/>
      <c r="B58" s="442"/>
      <c r="C58" s="457"/>
      <c r="D58" s="457"/>
      <c r="E58" s="457"/>
      <c r="F58" s="457"/>
      <c r="G58" s="452"/>
      <c r="H58" s="452"/>
      <c r="I58" s="451"/>
      <c r="J58" s="451"/>
      <c r="K58" s="451"/>
      <c r="L58" s="451"/>
      <c r="M58" s="451"/>
      <c r="N58" s="457"/>
      <c r="O58" s="442"/>
      <c r="Q58" s="450"/>
      <c r="R58" s="450"/>
      <c r="S58" s="450"/>
      <c r="T58" s="450"/>
      <c r="U58" s="450"/>
      <c r="V58" s="450"/>
      <c r="W58" s="450"/>
      <c r="X58" s="450"/>
      <c r="Y58" s="450"/>
      <c r="Z58" s="450"/>
      <c r="AA58" s="450"/>
      <c r="AB58" s="450"/>
      <c r="AC58" s="450"/>
      <c r="AD58" s="450"/>
      <c r="AE58" s="450"/>
      <c r="AF58" s="450"/>
      <c r="AG58" s="450"/>
      <c r="AH58" s="450"/>
    </row>
    <row r="59" spans="1:34" ht="25.5" customHeight="1" x14ac:dyDescent="0.25">
      <c r="A59" s="442"/>
      <c r="B59" s="442"/>
      <c r="C59" s="457"/>
      <c r="D59" s="457"/>
      <c r="E59" s="457"/>
      <c r="F59" s="457"/>
      <c r="G59" s="452"/>
      <c r="H59" s="452"/>
      <c r="I59" s="451"/>
      <c r="J59" s="451"/>
      <c r="K59" s="451"/>
      <c r="L59" s="451"/>
      <c r="M59" s="451"/>
      <c r="N59" s="457"/>
      <c r="O59" s="442"/>
      <c r="Q59" s="450"/>
      <c r="R59" s="450"/>
      <c r="S59" s="450"/>
      <c r="T59" s="450"/>
      <c r="U59" s="450"/>
      <c r="V59" s="450"/>
      <c r="W59" s="450"/>
      <c r="X59" s="450"/>
      <c r="Y59" s="450"/>
      <c r="Z59" s="450"/>
      <c r="AA59" s="450"/>
      <c r="AB59" s="450"/>
      <c r="AC59" s="450"/>
      <c r="AD59" s="450"/>
      <c r="AE59" s="450"/>
      <c r="AF59" s="450"/>
      <c r="AG59" s="450"/>
      <c r="AH59" s="450"/>
    </row>
    <row r="60" spans="1:34" ht="26.25" customHeight="1" x14ac:dyDescent="0.25">
      <c r="A60" s="442"/>
      <c r="B60" s="442"/>
      <c r="C60" s="457"/>
      <c r="D60" s="457"/>
      <c r="E60" s="457"/>
      <c r="F60" s="457"/>
      <c r="G60" s="452"/>
      <c r="H60" s="452"/>
      <c r="I60" s="451"/>
      <c r="J60" s="451"/>
      <c r="K60" s="451"/>
      <c r="L60" s="451"/>
      <c r="M60" s="451"/>
      <c r="N60" s="457"/>
      <c r="O60" s="442"/>
      <c r="Q60" s="450"/>
      <c r="R60" s="450"/>
      <c r="S60" s="450"/>
      <c r="T60" s="450"/>
      <c r="U60" s="450"/>
      <c r="V60" s="450"/>
      <c r="W60" s="450"/>
      <c r="X60" s="450"/>
      <c r="Y60" s="450"/>
      <c r="Z60" s="450"/>
      <c r="AA60" s="450"/>
      <c r="AB60" s="450"/>
      <c r="AC60" s="450"/>
      <c r="AD60" s="450"/>
      <c r="AE60" s="450"/>
      <c r="AF60" s="450"/>
      <c r="AG60" s="450"/>
      <c r="AH60" s="450"/>
    </row>
    <row r="61" spans="1:34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34" ht="15.75" x14ac:dyDescent="0.25">
      <c r="A62" s="11"/>
    </row>
    <row r="69" spans="2:2" x14ac:dyDescent="0.25">
      <c r="B69" t="s">
        <v>870</v>
      </c>
    </row>
  </sheetData>
  <mergeCells count="54">
    <mergeCell ref="AH57:AH60"/>
    <mergeCell ref="W57:W60"/>
    <mergeCell ref="X57:X60"/>
    <mergeCell ref="Y57:Y60"/>
    <mergeCell ref="Z57:Z60"/>
    <mergeCell ref="AA57:AA60"/>
    <mergeCell ref="AB57:AB60"/>
    <mergeCell ref="AC57:AC60"/>
    <mergeCell ref="AD57:AD60"/>
    <mergeCell ref="AE57:AE60"/>
    <mergeCell ref="AF57:AF60"/>
    <mergeCell ref="AG57:AG60"/>
    <mergeCell ref="L5:N7"/>
    <mergeCell ref="V57:V60"/>
    <mergeCell ref="J57:J60"/>
    <mergeCell ref="K57:K60"/>
    <mergeCell ref="L57:L60"/>
    <mergeCell ref="M57:M60"/>
    <mergeCell ref="N57:N60"/>
    <mergeCell ref="O57:O60"/>
    <mergeCell ref="Q57:Q60"/>
    <mergeCell ref="R57:R60"/>
    <mergeCell ref="S57:S60"/>
    <mergeCell ref="T57:T60"/>
    <mergeCell ref="U57:U60"/>
    <mergeCell ref="F57:F60"/>
    <mergeCell ref="G57:G60"/>
    <mergeCell ref="H57:H60"/>
    <mergeCell ref="I57:I60"/>
    <mergeCell ref="A5:A7"/>
    <mergeCell ref="B5:B7"/>
    <mergeCell ref="C5:G7"/>
    <mergeCell ref="H5:K7"/>
    <mergeCell ref="A57:A60"/>
    <mergeCell ref="B57:B60"/>
    <mergeCell ref="C57:C60"/>
    <mergeCell ref="D57:D60"/>
    <mergeCell ref="E57:E60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8:B56">
    <cfRule type="cellIs" dxfId="371" priority="1" operator="equal">
      <formula>0</formula>
    </cfRule>
  </conditionalFormatting>
  <conditionalFormatting sqref="C3:G3 N3:O3">
    <cfRule type="cellIs" dxfId="370" priority="2" operator="equal">
      <formula>0</formula>
    </cfRule>
  </conditionalFormatting>
  <conditionalFormatting sqref="Z8:Z56">
    <cfRule type="containsErrors" dxfId="369" priority="4">
      <formula>ISERROR(Z8)</formula>
    </cfRule>
  </conditionalFormatting>
  <conditionalFormatting sqref="AC8:AC56 AF8:AG56">
    <cfRule type="containsErrors" dxfId="368" priority="3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AR139"/>
  <sheetViews>
    <sheetView workbookViewId="0">
      <selection activeCell="J12" sqref="J12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405" t="s">
        <v>5</v>
      </c>
      <c r="B1" s="405"/>
      <c r="C1" s="405"/>
      <c r="D1" s="405"/>
      <c r="E1" s="405"/>
      <c r="F1" s="405"/>
      <c r="G1" s="405"/>
      <c r="H1" s="405"/>
      <c r="I1" s="405"/>
      <c r="J1" s="405"/>
      <c r="K1" s="405"/>
      <c r="L1" s="405"/>
      <c r="M1" s="405"/>
      <c r="N1" s="405"/>
      <c r="O1" s="405"/>
      <c r="P1" s="405"/>
      <c r="Q1" s="405"/>
      <c r="R1" s="405"/>
      <c r="S1" s="405"/>
      <c r="T1" s="405"/>
      <c r="V1" s="386" t="s">
        <v>5</v>
      </c>
      <c r="W1" s="386"/>
      <c r="X1" s="386"/>
      <c r="Y1" s="386"/>
      <c r="Z1" s="386"/>
      <c r="AA1" s="386"/>
      <c r="AB1" s="386"/>
      <c r="AC1" s="386"/>
      <c r="AD1" s="386"/>
      <c r="AE1" s="386"/>
      <c r="AF1" s="386"/>
      <c r="AG1" s="386"/>
      <c r="AH1" s="386"/>
      <c r="AI1" s="386"/>
      <c r="AJ1" s="386"/>
      <c r="AK1" s="386"/>
      <c r="AL1" s="386"/>
      <c r="AM1" s="386"/>
      <c r="AN1" s="386"/>
      <c r="AO1" s="386"/>
      <c r="AP1" s="386"/>
      <c r="AQ1" s="386"/>
      <c r="AR1" s="386"/>
    </row>
    <row r="2" spans="1:44" x14ac:dyDescent="0.25">
      <c r="A2" s="404" t="s">
        <v>0</v>
      </c>
      <c r="B2" s="404"/>
      <c r="C2" s="415" t="s">
        <v>119</v>
      </c>
      <c r="D2" s="415"/>
      <c r="E2" s="415"/>
      <c r="F2" s="415"/>
      <c r="G2" s="415"/>
      <c r="H2" s="404" t="s">
        <v>1</v>
      </c>
      <c r="I2" s="404"/>
      <c r="J2" s="404"/>
      <c r="K2" s="404"/>
      <c r="L2" s="404"/>
      <c r="M2" s="404"/>
      <c r="N2" s="404"/>
      <c r="O2" s="404"/>
      <c r="P2" s="404"/>
      <c r="Q2" s="407" t="s">
        <v>188</v>
      </c>
      <c r="R2" s="407"/>
      <c r="S2" s="407"/>
      <c r="T2" s="408"/>
      <c r="V2" s="390" t="s">
        <v>3</v>
      </c>
      <c r="W2" s="390" t="s">
        <v>4</v>
      </c>
      <c r="X2" s="390"/>
      <c r="Y2" s="390"/>
      <c r="Z2" s="390"/>
      <c r="AA2" s="390"/>
      <c r="AB2" s="390"/>
      <c r="AC2" s="390"/>
      <c r="AD2" s="390"/>
      <c r="AE2" s="390"/>
      <c r="AF2" s="390"/>
      <c r="AG2" s="390"/>
      <c r="AH2" s="390"/>
      <c r="AI2" s="390"/>
      <c r="AJ2" s="390"/>
      <c r="AK2" s="390"/>
      <c r="AL2" s="390"/>
      <c r="AM2" s="390"/>
      <c r="AN2" s="390"/>
      <c r="AO2" s="390"/>
      <c r="AP2" s="400" t="s">
        <v>6</v>
      </c>
      <c r="AQ2" s="400" t="s">
        <v>7</v>
      </c>
      <c r="AR2" s="390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90"/>
      <c r="W3" s="390"/>
      <c r="X3" s="390"/>
      <c r="Y3" s="390"/>
      <c r="Z3" s="390"/>
      <c r="AA3" s="390"/>
      <c r="AB3" s="390"/>
      <c r="AC3" s="390"/>
      <c r="AD3" s="390"/>
      <c r="AE3" s="390"/>
      <c r="AF3" s="390"/>
      <c r="AG3" s="390"/>
      <c r="AH3" s="390"/>
      <c r="AI3" s="390"/>
      <c r="AJ3" s="390"/>
      <c r="AK3" s="390"/>
      <c r="AL3" s="390"/>
      <c r="AM3" s="390"/>
      <c r="AN3" s="390"/>
      <c r="AO3" s="390"/>
      <c r="AP3" s="400"/>
      <c r="AQ3" s="400"/>
      <c r="AR3" s="390"/>
    </row>
    <row r="4" spans="1:44" ht="15" customHeight="1" x14ac:dyDescent="0.25">
      <c r="A4" s="3" t="s">
        <v>3</v>
      </c>
      <c r="B4" s="3" t="s">
        <v>2</v>
      </c>
      <c r="C4" s="404" t="s">
        <v>4</v>
      </c>
      <c r="D4" s="404"/>
      <c r="E4" s="404"/>
      <c r="F4" s="404"/>
      <c r="G4" s="404"/>
      <c r="H4" s="404"/>
      <c r="I4" s="404"/>
      <c r="J4" s="404"/>
      <c r="K4" s="404"/>
      <c r="L4" s="404"/>
      <c r="M4" s="404"/>
      <c r="N4" s="404"/>
      <c r="O4" s="404"/>
      <c r="P4" s="404"/>
      <c r="Q4" s="404"/>
      <c r="R4" s="404"/>
      <c r="S4" s="404"/>
      <c r="T4" s="3" t="s">
        <v>3</v>
      </c>
      <c r="V4" s="390"/>
      <c r="W4" s="390"/>
      <c r="X4" s="390"/>
      <c r="Y4" s="390"/>
      <c r="Z4" s="390"/>
      <c r="AA4" s="390"/>
      <c r="AB4" s="390"/>
      <c r="AC4" s="390"/>
      <c r="AD4" s="390"/>
      <c r="AE4" s="390"/>
      <c r="AF4" s="390"/>
      <c r="AG4" s="390"/>
      <c r="AH4" s="390"/>
      <c r="AI4" s="390"/>
      <c r="AJ4" s="390"/>
      <c r="AK4" s="390"/>
      <c r="AL4" s="390"/>
      <c r="AM4" s="390"/>
      <c r="AN4" s="390"/>
      <c r="AO4" s="390"/>
      <c r="AP4" s="400"/>
      <c r="AQ4" s="400"/>
      <c r="AR4" s="390"/>
    </row>
    <row r="5" spans="1:44" x14ac:dyDescent="0.25">
      <c r="A5" s="8">
        <v>1</v>
      </c>
      <c r="B5" s="30" t="str">
        <f>'Listado de Estudiantes'!AP4</f>
        <v>Abrego, Danilo</v>
      </c>
      <c r="C5" s="5" t="s">
        <v>685</v>
      </c>
      <c r="D5" s="5" t="s">
        <v>685</v>
      </c>
      <c r="E5" s="5" t="s">
        <v>685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30" t="str">
        <f>'Listado de Estudiantes'!AP5</f>
        <v>Augusto, Alexandro</v>
      </c>
      <c r="C6" s="5" t="s">
        <v>685</v>
      </c>
      <c r="D6" s="5" t="s">
        <v>685</v>
      </c>
      <c r="E6" s="5" t="s">
        <v>685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0</v>
      </c>
      <c r="AR6" s="8">
        <v>2</v>
      </c>
    </row>
    <row r="7" spans="1:44" x14ac:dyDescent="0.25">
      <c r="A7" s="8">
        <v>3</v>
      </c>
      <c r="B7" s="30" t="str">
        <f>'Listado de Estudiantes'!AP6</f>
        <v>Carrillo, Leidy</v>
      </c>
      <c r="C7" s="5" t="s">
        <v>685</v>
      </c>
      <c r="D7" s="5" t="s">
        <v>685</v>
      </c>
      <c r="E7" s="5" t="s">
        <v>685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8">
        <v>4</v>
      </c>
      <c r="B8" s="30" t="str">
        <f>'Listado de Estudiantes'!AP7</f>
        <v>Escalante, Edgar</v>
      </c>
      <c r="C8" s="5" t="s">
        <v>685</v>
      </c>
      <c r="D8" s="5" t="s">
        <v>685</v>
      </c>
      <c r="E8" s="5" t="s">
        <v>685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30" t="str">
        <f>'Listado de Estudiantes'!AP8</f>
        <v>Garay, Gerson</v>
      </c>
      <c r="C9" s="5" t="s">
        <v>684</v>
      </c>
      <c r="D9" s="5" t="s">
        <v>685</v>
      </c>
      <c r="E9" s="5" t="s">
        <v>684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8">
        <v>6</v>
      </c>
      <c r="B10" s="30" t="str">
        <f>'Listado de Estudiantes'!AP9</f>
        <v>Jimenez, Lusinia</v>
      </c>
      <c r="C10" s="5" t="s">
        <v>684</v>
      </c>
      <c r="D10" s="5" t="s">
        <v>684</v>
      </c>
      <c r="E10" s="5" t="s">
        <v>684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30" t="str">
        <f>'Listado de Estudiantes'!AP10</f>
        <v>Jimenez, Nathalia</v>
      </c>
      <c r="C11" s="5" t="s">
        <v>685</v>
      </c>
      <c r="D11" s="5" t="s">
        <v>684</v>
      </c>
      <c r="E11" s="5" t="s">
        <v>685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30" t="str">
        <f>'Listado de Estudiantes'!AP11</f>
        <v>Jimenez, Noris</v>
      </c>
      <c r="C12" s="5" t="s">
        <v>684</v>
      </c>
      <c r="D12" s="5" t="s">
        <v>684</v>
      </c>
      <c r="E12" s="5" t="s">
        <v>26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1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30" t="str">
        <f>'Listado de Estudiantes'!AP12</f>
        <v>Machado , Fernando</v>
      </c>
      <c r="C13" s="5" t="s">
        <v>89</v>
      </c>
      <c r="D13" s="5" t="s">
        <v>89</v>
      </c>
      <c r="E13" s="5" t="s">
        <v>89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30" t="str">
        <f>'Listado de Estudiantes'!AP13</f>
        <v>Palacio, Romario</v>
      </c>
      <c r="C14" s="5" t="s">
        <v>684</v>
      </c>
      <c r="D14" s="5" t="s">
        <v>685</v>
      </c>
      <c r="E14" s="5" t="s">
        <v>685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30" t="str">
        <f>'Listado de Estudiantes'!AP14</f>
        <v>Santos, Maria</v>
      </c>
      <c r="C15" s="5" t="s">
        <v>684</v>
      </c>
      <c r="D15" s="5" t="s">
        <v>684</v>
      </c>
      <c r="E15" s="5" t="s">
        <v>685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30">
        <f>'Listado de Estudiantes'!AP15</f>
        <v>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30">
        <f>'Listado de Estudiantes'!AP16</f>
        <v>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30">
        <f>'Listado de Estudiantes'!AP17</f>
        <v>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30">
        <f>'Listado de Estudiantes'!AP18</f>
        <v>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8">
        <v>16</v>
      </c>
      <c r="B20" s="30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30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30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30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30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30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30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30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30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30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30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8">
        <v>27</v>
      </c>
      <c r="B31" s="30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30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30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30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30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30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30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30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30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409"/>
      <c r="B40" s="410"/>
      <c r="C40" s="401"/>
      <c r="D40" s="401"/>
      <c r="E40" s="466">
        <v>45421</v>
      </c>
      <c r="F40" s="466"/>
      <c r="G40" s="466"/>
      <c r="H40" s="466"/>
      <c r="I40" s="466"/>
      <c r="J40" s="466"/>
      <c r="K40" s="466"/>
      <c r="L40" s="436"/>
      <c r="M40" s="436"/>
      <c r="N40" s="436"/>
      <c r="O40" s="436"/>
      <c r="P40" s="436"/>
      <c r="Q40" s="436"/>
      <c r="R40" s="436"/>
      <c r="S40" s="387"/>
      <c r="T40" s="387"/>
      <c r="V40" s="387"/>
      <c r="W40" s="387"/>
      <c r="X40" s="387"/>
      <c r="Y40" s="387"/>
      <c r="Z40" s="387"/>
      <c r="AA40" s="387"/>
      <c r="AB40" s="387"/>
      <c r="AC40" s="387"/>
      <c r="AD40" s="387"/>
      <c r="AE40" s="387"/>
      <c r="AF40" s="387"/>
      <c r="AG40" s="387"/>
      <c r="AH40" s="387"/>
      <c r="AI40" s="387"/>
      <c r="AJ40" s="387"/>
      <c r="AK40" s="387"/>
      <c r="AL40" s="387"/>
      <c r="AM40" s="387"/>
      <c r="AN40" s="387"/>
      <c r="AO40" s="387"/>
      <c r="AP40" s="391"/>
      <c r="AQ40" s="392"/>
      <c r="AR40" s="393"/>
    </row>
    <row r="41" spans="1:44" x14ac:dyDescent="0.25">
      <c r="A41" s="411"/>
      <c r="B41" s="412"/>
      <c r="C41" s="402"/>
      <c r="D41" s="402"/>
      <c r="E41" s="467"/>
      <c r="F41" s="467"/>
      <c r="G41" s="467"/>
      <c r="H41" s="467"/>
      <c r="I41" s="467"/>
      <c r="J41" s="467"/>
      <c r="K41" s="467"/>
      <c r="L41" s="437"/>
      <c r="M41" s="437"/>
      <c r="N41" s="437"/>
      <c r="O41" s="437"/>
      <c r="P41" s="437"/>
      <c r="Q41" s="437"/>
      <c r="R41" s="437"/>
      <c r="S41" s="388"/>
      <c r="T41" s="388"/>
      <c r="V41" s="388"/>
      <c r="W41" s="388"/>
      <c r="X41" s="388"/>
      <c r="Y41" s="388"/>
      <c r="Z41" s="388"/>
      <c r="AA41" s="388"/>
      <c r="AB41" s="388"/>
      <c r="AC41" s="388"/>
      <c r="AD41" s="388"/>
      <c r="AE41" s="388"/>
      <c r="AF41" s="388"/>
      <c r="AG41" s="388"/>
      <c r="AH41" s="388"/>
      <c r="AI41" s="388"/>
      <c r="AJ41" s="388"/>
      <c r="AK41" s="388"/>
      <c r="AL41" s="388"/>
      <c r="AM41" s="388"/>
      <c r="AN41" s="388"/>
      <c r="AO41" s="388"/>
      <c r="AP41" s="394"/>
      <c r="AQ41" s="395"/>
      <c r="AR41" s="396"/>
    </row>
    <row r="42" spans="1:44" x14ac:dyDescent="0.25">
      <c r="A42" s="411"/>
      <c r="B42" s="412"/>
      <c r="C42" s="402"/>
      <c r="D42" s="402"/>
      <c r="E42" s="467"/>
      <c r="F42" s="467"/>
      <c r="G42" s="467"/>
      <c r="H42" s="467"/>
      <c r="I42" s="467"/>
      <c r="J42" s="467"/>
      <c r="K42" s="467"/>
      <c r="L42" s="437"/>
      <c r="M42" s="437"/>
      <c r="N42" s="437"/>
      <c r="O42" s="437"/>
      <c r="P42" s="437"/>
      <c r="Q42" s="437"/>
      <c r="R42" s="437"/>
      <c r="S42" s="388"/>
      <c r="T42" s="388"/>
      <c r="V42" s="388"/>
      <c r="W42" s="388"/>
      <c r="X42" s="388"/>
      <c r="Y42" s="388"/>
      <c r="Z42" s="388"/>
      <c r="AA42" s="388"/>
      <c r="AB42" s="388"/>
      <c r="AC42" s="388"/>
      <c r="AD42" s="388"/>
      <c r="AE42" s="388"/>
      <c r="AF42" s="388"/>
      <c r="AG42" s="388"/>
      <c r="AH42" s="388"/>
      <c r="AI42" s="388"/>
      <c r="AJ42" s="388"/>
      <c r="AK42" s="388"/>
      <c r="AL42" s="388"/>
      <c r="AM42" s="388"/>
      <c r="AN42" s="388"/>
      <c r="AO42" s="388"/>
      <c r="AP42" s="394"/>
      <c r="AQ42" s="395"/>
      <c r="AR42" s="396"/>
    </row>
    <row r="43" spans="1:44" x14ac:dyDescent="0.25">
      <c r="A43" s="411"/>
      <c r="B43" s="412"/>
      <c r="C43" s="402"/>
      <c r="D43" s="402"/>
      <c r="E43" s="467"/>
      <c r="F43" s="467"/>
      <c r="G43" s="467"/>
      <c r="H43" s="467"/>
      <c r="I43" s="467"/>
      <c r="J43" s="467"/>
      <c r="K43" s="467"/>
      <c r="L43" s="437"/>
      <c r="M43" s="437"/>
      <c r="N43" s="437"/>
      <c r="O43" s="437"/>
      <c r="P43" s="437"/>
      <c r="Q43" s="437"/>
      <c r="R43" s="437"/>
      <c r="S43" s="388"/>
      <c r="T43" s="388"/>
      <c r="V43" s="388"/>
      <c r="W43" s="388"/>
      <c r="X43" s="388"/>
      <c r="Y43" s="388"/>
      <c r="Z43" s="388"/>
      <c r="AA43" s="388"/>
      <c r="AB43" s="388"/>
      <c r="AC43" s="388"/>
      <c r="AD43" s="388"/>
      <c r="AE43" s="388"/>
      <c r="AF43" s="388"/>
      <c r="AG43" s="388"/>
      <c r="AH43" s="388"/>
      <c r="AI43" s="388"/>
      <c r="AJ43" s="388"/>
      <c r="AK43" s="388"/>
      <c r="AL43" s="388"/>
      <c r="AM43" s="388"/>
      <c r="AN43" s="388"/>
      <c r="AO43" s="388"/>
      <c r="AP43" s="394"/>
      <c r="AQ43" s="395"/>
      <c r="AR43" s="396"/>
    </row>
    <row r="44" spans="1:44" x14ac:dyDescent="0.25">
      <c r="A44" s="411"/>
      <c r="B44" s="412"/>
      <c r="C44" s="402"/>
      <c r="D44" s="402"/>
      <c r="E44" s="467"/>
      <c r="F44" s="467"/>
      <c r="G44" s="467"/>
      <c r="H44" s="467"/>
      <c r="I44" s="467"/>
      <c r="J44" s="467"/>
      <c r="K44" s="467"/>
      <c r="L44" s="437"/>
      <c r="M44" s="437"/>
      <c r="N44" s="437"/>
      <c r="O44" s="437"/>
      <c r="P44" s="437"/>
      <c r="Q44" s="437"/>
      <c r="R44" s="437"/>
      <c r="S44" s="388"/>
      <c r="T44" s="388"/>
      <c r="V44" s="388"/>
      <c r="W44" s="388"/>
      <c r="X44" s="388"/>
      <c r="Y44" s="388"/>
      <c r="Z44" s="388"/>
      <c r="AA44" s="388"/>
      <c r="AB44" s="388"/>
      <c r="AC44" s="388"/>
      <c r="AD44" s="388"/>
      <c r="AE44" s="388"/>
      <c r="AF44" s="388"/>
      <c r="AG44" s="388"/>
      <c r="AH44" s="388"/>
      <c r="AI44" s="388"/>
      <c r="AJ44" s="388"/>
      <c r="AK44" s="388"/>
      <c r="AL44" s="388"/>
      <c r="AM44" s="388"/>
      <c r="AN44" s="388"/>
      <c r="AO44" s="388"/>
      <c r="AP44" s="394"/>
      <c r="AQ44" s="395"/>
      <c r="AR44" s="396"/>
    </row>
    <row r="45" spans="1:44" x14ac:dyDescent="0.25">
      <c r="A45" s="411"/>
      <c r="B45" s="412"/>
      <c r="C45" s="402"/>
      <c r="D45" s="402"/>
      <c r="E45" s="467"/>
      <c r="F45" s="467"/>
      <c r="G45" s="467"/>
      <c r="H45" s="467"/>
      <c r="I45" s="467"/>
      <c r="J45" s="467"/>
      <c r="K45" s="467"/>
      <c r="L45" s="437"/>
      <c r="M45" s="437"/>
      <c r="N45" s="437"/>
      <c r="O45" s="437"/>
      <c r="P45" s="437"/>
      <c r="Q45" s="437"/>
      <c r="R45" s="437"/>
      <c r="S45" s="388"/>
      <c r="T45" s="388"/>
      <c r="V45" s="388"/>
      <c r="W45" s="388"/>
      <c r="X45" s="388"/>
      <c r="Y45" s="388"/>
      <c r="Z45" s="388"/>
      <c r="AA45" s="388"/>
      <c r="AB45" s="388"/>
      <c r="AC45" s="388"/>
      <c r="AD45" s="388"/>
      <c r="AE45" s="388"/>
      <c r="AF45" s="388"/>
      <c r="AG45" s="388"/>
      <c r="AH45" s="388"/>
      <c r="AI45" s="388"/>
      <c r="AJ45" s="388"/>
      <c r="AK45" s="388"/>
      <c r="AL45" s="388"/>
      <c r="AM45" s="388"/>
      <c r="AN45" s="388"/>
      <c r="AO45" s="388"/>
      <c r="AP45" s="394"/>
      <c r="AQ45" s="395"/>
      <c r="AR45" s="396"/>
    </row>
    <row r="46" spans="1:44" x14ac:dyDescent="0.25">
      <c r="A46" s="411"/>
      <c r="B46" s="412"/>
      <c r="C46" s="402"/>
      <c r="D46" s="402"/>
      <c r="E46" s="467"/>
      <c r="F46" s="467"/>
      <c r="G46" s="467"/>
      <c r="H46" s="467"/>
      <c r="I46" s="467"/>
      <c r="J46" s="467"/>
      <c r="K46" s="467"/>
      <c r="L46" s="437"/>
      <c r="M46" s="437"/>
      <c r="N46" s="437"/>
      <c r="O46" s="437"/>
      <c r="P46" s="437"/>
      <c r="Q46" s="437"/>
      <c r="R46" s="437"/>
      <c r="S46" s="388"/>
      <c r="T46" s="388"/>
      <c r="V46" s="388"/>
      <c r="W46" s="388"/>
      <c r="X46" s="388"/>
      <c r="Y46" s="388"/>
      <c r="Z46" s="388"/>
      <c r="AA46" s="388"/>
      <c r="AB46" s="388"/>
      <c r="AC46" s="388"/>
      <c r="AD46" s="388"/>
      <c r="AE46" s="388"/>
      <c r="AF46" s="388"/>
      <c r="AG46" s="388"/>
      <c r="AH46" s="388"/>
      <c r="AI46" s="388"/>
      <c r="AJ46" s="388"/>
      <c r="AK46" s="388"/>
      <c r="AL46" s="388"/>
      <c r="AM46" s="388"/>
      <c r="AN46" s="388"/>
      <c r="AO46" s="388"/>
      <c r="AP46" s="394"/>
      <c r="AQ46" s="395"/>
      <c r="AR46" s="396"/>
    </row>
    <row r="47" spans="1:44" x14ac:dyDescent="0.25">
      <c r="A47" s="411"/>
      <c r="B47" s="412"/>
      <c r="C47" s="402"/>
      <c r="D47" s="402"/>
      <c r="E47" s="467"/>
      <c r="F47" s="467"/>
      <c r="G47" s="467"/>
      <c r="H47" s="467"/>
      <c r="I47" s="467"/>
      <c r="J47" s="467"/>
      <c r="K47" s="467"/>
      <c r="L47" s="437"/>
      <c r="M47" s="437"/>
      <c r="N47" s="437"/>
      <c r="O47" s="437"/>
      <c r="P47" s="437"/>
      <c r="Q47" s="437"/>
      <c r="R47" s="437"/>
      <c r="S47" s="388"/>
      <c r="T47" s="388"/>
      <c r="V47" s="388"/>
      <c r="W47" s="388"/>
      <c r="X47" s="388"/>
      <c r="Y47" s="388"/>
      <c r="Z47" s="388"/>
      <c r="AA47" s="388"/>
      <c r="AB47" s="388"/>
      <c r="AC47" s="388"/>
      <c r="AD47" s="388"/>
      <c r="AE47" s="388"/>
      <c r="AF47" s="388"/>
      <c r="AG47" s="388"/>
      <c r="AH47" s="388"/>
      <c r="AI47" s="388"/>
      <c r="AJ47" s="388"/>
      <c r="AK47" s="388"/>
      <c r="AL47" s="388"/>
      <c r="AM47" s="388"/>
      <c r="AN47" s="388"/>
      <c r="AO47" s="388"/>
      <c r="AP47" s="394"/>
      <c r="AQ47" s="395"/>
      <c r="AR47" s="396"/>
    </row>
    <row r="48" spans="1:44" x14ac:dyDescent="0.25">
      <c r="A48" s="411"/>
      <c r="B48" s="412"/>
      <c r="C48" s="402"/>
      <c r="D48" s="402"/>
      <c r="E48" s="467"/>
      <c r="F48" s="467"/>
      <c r="G48" s="467"/>
      <c r="H48" s="467"/>
      <c r="I48" s="467"/>
      <c r="J48" s="467"/>
      <c r="K48" s="467"/>
      <c r="L48" s="437"/>
      <c r="M48" s="437"/>
      <c r="N48" s="437"/>
      <c r="O48" s="437"/>
      <c r="P48" s="437"/>
      <c r="Q48" s="437"/>
      <c r="R48" s="437"/>
      <c r="S48" s="388"/>
      <c r="T48" s="388"/>
      <c r="V48" s="388"/>
      <c r="W48" s="388"/>
      <c r="X48" s="388"/>
      <c r="Y48" s="388"/>
      <c r="Z48" s="388"/>
      <c r="AA48" s="388"/>
      <c r="AB48" s="388"/>
      <c r="AC48" s="388"/>
      <c r="AD48" s="388"/>
      <c r="AE48" s="388"/>
      <c r="AF48" s="388"/>
      <c r="AG48" s="388"/>
      <c r="AH48" s="388"/>
      <c r="AI48" s="388"/>
      <c r="AJ48" s="388"/>
      <c r="AK48" s="388"/>
      <c r="AL48" s="388"/>
      <c r="AM48" s="388"/>
      <c r="AN48" s="388"/>
      <c r="AO48" s="388"/>
      <c r="AP48" s="394"/>
      <c r="AQ48" s="395"/>
      <c r="AR48" s="396"/>
    </row>
    <row r="49" spans="1:44" x14ac:dyDescent="0.25">
      <c r="A49" s="411"/>
      <c r="B49" s="412"/>
      <c r="C49" s="402"/>
      <c r="D49" s="402"/>
      <c r="E49" s="467"/>
      <c r="F49" s="467"/>
      <c r="G49" s="467"/>
      <c r="H49" s="467"/>
      <c r="I49" s="467"/>
      <c r="J49" s="467"/>
      <c r="K49" s="467"/>
      <c r="L49" s="437"/>
      <c r="M49" s="437"/>
      <c r="N49" s="437"/>
      <c r="O49" s="437"/>
      <c r="P49" s="437"/>
      <c r="Q49" s="437"/>
      <c r="R49" s="437"/>
      <c r="S49" s="388"/>
      <c r="T49" s="388"/>
      <c r="V49" s="388"/>
      <c r="W49" s="388"/>
      <c r="X49" s="388"/>
      <c r="Y49" s="388"/>
      <c r="Z49" s="388"/>
      <c r="AA49" s="388"/>
      <c r="AB49" s="388"/>
      <c r="AC49" s="388"/>
      <c r="AD49" s="388"/>
      <c r="AE49" s="388"/>
      <c r="AF49" s="388"/>
      <c r="AG49" s="388"/>
      <c r="AH49" s="388"/>
      <c r="AI49" s="388"/>
      <c r="AJ49" s="388"/>
      <c r="AK49" s="388"/>
      <c r="AL49" s="388"/>
      <c r="AM49" s="388"/>
      <c r="AN49" s="388"/>
      <c r="AO49" s="388"/>
      <c r="AP49" s="394"/>
      <c r="AQ49" s="395"/>
      <c r="AR49" s="396"/>
    </row>
    <row r="50" spans="1:44" x14ac:dyDescent="0.25">
      <c r="A50" s="413"/>
      <c r="B50" s="414"/>
      <c r="C50" s="403"/>
      <c r="D50" s="403"/>
      <c r="E50" s="468"/>
      <c r="F50" s="468"/>
      <c r="G50" s="468"/>
      <c r="H50" s="468"/>
      <c r="I50" s="468"/>
      <c r="J50" s="468"/>
      <c r="K50" s="468"/>
      <c r="L50" s="438"/>
      <c r="M50" s="438"/>
      <c r="N50" s="438"/>
      <c r="O50" s="438"/>
      <c r="P50" s="438"/>
      <c r="Q50" s="438"/>
      <c r="R50" s="438"/>
      <c r="S50" s="389"/>
      <c r="T50" s="389"/>
      <c r="V50" s="389"/>
      <c r="W50" s="389"/>
      <c r="X50" s="389"/>
      <c r="Y50" s="389"/>
      <c r="Z50" s="389"/>
      <c r="AA50" s="389"/>
      <c r="AB50" s="389"/>
      <c r="AC50" s="389"/>
      <c r="AD50" s="389"/>
      <c r="AE50" s="389"/>
      <c r="AF50" s="389"/>
      <c r="AG50" s="389"/>
      <c r="AH50" s="389"/>
      <c r="AI50" s="389"/>
      <c r="AJ50" s="389"/>
      <c r="AK50" s="389"/>
      <c r="AL50" s="389"/>
      <c r="AM50" s="389"/>
      <c r="AN50" s="389"/>
      <c r="AO50" s="389"/>
      <c r="AP50" s="397"/>
      <c r="AQ50" s="398"/>
      <c r="AR50" s="399"/>
    </row>
    <row r="51" spans="1:4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4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4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4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4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4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4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4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4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4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4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</sheetData>
  <mergeCells count="52">
    <mergeCell ref="AO40:AO50"/>
    <mergeCell ref="AP40:AR50"/>
    <mergeCell ref="AI40:AI50"/>
    <mergeCell ref="AJ40:AJ50"/>
    <mergeCell ref="AK40:AK50"/>
    <mergeCell ref="AL40:AL50"/>
    <mergeCell ref="AM40:AM50"/>
    <mergeCell ref="AN40:AN50"/>
    <mergeCell ref="AH40:AH50"/>
    <mergeCell ref="W40:W50"/>
    <mergeCell ref="X40:X50"/>
    <mergeCell ref="Y40:Y50"/>
    <mergeCell ref="Z40:Z50"/>
    <mergeCell ref="AA40:AA50"/>
    <mergeCell ref="AB40:AB50"/>
    <mergeCell ref="AC40:AC50"/>
    <mergeCell ref="AD40:AD50"/>
    <mergeCell ref="AE40:AE50"/>
    <mergeCell ref="AF40:AF50"/>
    <mergeCell ref="AG40:AG50"/>
    <mergeCell ref="G40:G50"/>
    <mergeCell ref="H40:H50"/>
    <mergeCell ref="I40:I50"/>
    <mergeCell ref="V40:V50"/>
    <mergeCell ref="J40:J50"/>
    <mergeCell ref="K40:K50"/>
    <mergeCell ref="L40:L50"/>
    <mergeCell ref="M40:M50"/>
    <mergeCell ref="N40:N50"/>
    <mergeCell ref="O40:O50"/>
    <mergeCell ref="P40:P50"/>
    <mergeCell ref="Q40:Q50"/>
    <mergeCell ref="R40:R50"/>
    <mergeCell ref="S40:S50"/>
    <mergeCell ref="T40:T50"/>
    <mergeCell ref="A40:B50"/>
    <mergeCell ref="C40:C50"/>
    <mergeCell ref="D40:D50"/>
    <mergeCell ref="E40:E50"/>
    <mergeCell ref="F40:F50"/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</mergeCells>
  <conditionalFormatting sqref="B5:B39">
    <cfRule type="cellIs" dxfId="367" priority="1" operator="equal">
      <formula>0</formula>
    </cfRule>
  </conditionalFormatting>
  <conditionalFormatting sqref="AP5:AQ39">
    <cfRule type="cellIs" dxfId="366" priority="2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AH49"/>
  <sheetViews>
    <sheetView topLeftCell="A6" zoomScale="95" zoomScaleNormal="95" workbookViewId="0">
      <selection activeCell="C13" sqref="C13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39" t="s">
        <v>8</v>
      </c>
      <c r="B2" s="439"/>
      <c r="C2" s="439"/>
      <c r="D2" s="439"/>
      <c r="E2" s="439"/>
      <c r="F2" s="439"/>
      <c r="G2" s="439"/>
      <c r="H2" s="439"/>
      <c r="I2" s="439"/>
      <c r="J2" s="439"/>
      <c r="K2" s="439"/>
      <c r="L2" s="439"/>
      <c r="M2" s="439"/>
      <c r="N2" s="439"/>
      <c r="O2" s="439"/>
      <c r="Q2" s="440" t="s">
        <v>8</v>
      </c>
      <c r="R2" s="440"/>
      <c r="S2" s="440"/>
      <c r="T2" s="440"/>
      <c r="U2" s="440"/>
      <c r="V2" s="440"/>
      <c r="W2" s="440"/>
      <c r="X2" s="440"/>
      <c r="Y2" s="440"/>
      <c r="Z2" s="440"/>
      <c r="AA2" s="440"/>
      <c r="AB2" s="440"/>
      <c r="AC2" s="440"/>
      <c r="AD2" s="440"/>
      <c r="AE2" s="440"/>
      <c r="AF2" s="440"/>
      <c r="AG2" s="440"/>
      <c r="AH2" s="440"/>
    </row>
    <row r="3" spans="1:34" x14ac:dyDescent="0.25">
      <c r="A3" s="469" t="s">
        <v>0</v>
      </c>
      <c r="B3" s="469"/>
      <c r="C3" s="470" t="s">
        <v>777</v>
      </c>
      <c r="D3" s="470"/>
      <c r="E3" s="470"/>
      <c r="F3" s="470"/>
      <c r="G3" s="470"/>
      <c r="H3" s="469" t="s">
        <v>14</v>
      </c>
      <c r="I3" s="469"/>
      <c r="J3" s="469"/>
      <c r="K3" s="469"/>
      <c r="L3" s="469"/>
      <c r="M3" s="469"/>
      <c r="N3" s="470" t="s">
        <v>778</v>
      </c>
      <c r="O3" s="470"/>
      <c r="Q3" s="471" t="s">
        <v>3</v>
      </c>
      <c r="R3" s="448" t="s">
        <v>15</v>
      </c>
      <c r="S3" s="448"/>
      <c r="T3" s="448"/>
      <c r="U3" s="448"/>
      <c r="V3" s="448" t="s">
        <v>16</v>
      </c>
      <c r="W3" s="448"/>
      <c r="X3" s="448"/>
      <c r="Y3" s="472" t="s">
        <v>17</v>
      </c>
      <c r="Z3" s="472" t="s">
        <v>18</v>
      </c>
      <c r="AA3" s="448" t="s">
        <v>19</v>
      </c>
      <c r="AB3" s="448"/>
      <c r="AC3" s="448"/>
      <c r="AD3" s="448" t="s">
        <v>20</v>
      </c>
      <c r="AE3" s="448"/>
      <c r="AF3" s="448"/>
      <c r="AG3" s="473" t="s">
        <v>21</v>
      </c>
      <c r="AH3" s="471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471"/>
      <c r="R4" s="448"/>
      <c r="S4" s="448"/>
      <c r="T4" s="448"/>
      <c r="U4" s="448"/>
      <c r="V4" s="448"/>
      <c r="W4" s="448"/>
      <c r="X4" s="448"/>
      <c r="Y4" s="472"/>
      <c r="Z4" s="472"/>
      <c r="AA4" s="448"/>
      <c r="AB4" s="448"/>
      <c r="AC4" s="448"/>
      <c r="AD4" s="448"/>
      <c r="AE4" s="448"/>
      <c r="AF4" s="448"/>
      <c r="AG4" s="473"/>
      <c r="AH4" s="471"/>
    </row>
    <row r="5" spans="1:34" ht="26.25" customHeight="1" x14ac:dyDescent="0.25">
      <c r="A5" s="448" t="s">
        <v>3</v>
      </c>
      <c r="B5" s="448" t="s">
        <v>12</v>
      </c>
      <c r="C5" s="448" t="s">
        <v>9</v>
      </c>
      <c r="D5" s="448"/>
      <c r="E5" s="448"/>
      <c r="F5" s="448"/>
      <c r="G5" s="448"/>
      <c r="H5" s="448" t="s">
        <v>10</v>
      </c>
      <c r="I5" s="448"/>
      <c r="J5" s="448"/>
      <c r="K5" s="448"/>
      <c r="L5" s="448" t="s">
        <v>11</v>
      </c>
      <c r="M5" s="448"/>
      <c r="N5" s="448"/>
      <c r="O5" s="448" t="s">
        <v>3</v>
      </c>
      <c r="Q5" s="471"/>
      <c r="R5" s="448"/>
      <c r="S5" s="448"/>
      <c r="T5" s="448"/>
      <c r="U5" s="448"/>
      <c r="V5" s="448"/>
      <c r="W5" s="448"/>
      <c r="X5" s="448"/>
      <c r="Y5" s="472"/>
      <c r="Z5" s="472"/>
      <c r="AA5" s="448"/>
      <c r="AB5" s="448"/>
      <c r="AC5" s="448"/>
      <c r="AD5" s="448"/>
      <c r="AE5" s="448"/>
      <c r="AF5" s="448"/>
      <c r="AG5" s="473"/>
      <c r="AH5" s="471"/>
    </row>
    <row r="6" spans="1:34" ht="15" customHeight="1" x14ac:dyDescent="0.25">
      <c r="A6" s="448"/>
      <c r="B6" s="448"/>
      <c r="C6" s="448"/>
      <c r="D6" s="448"/>
      <c r="E6" s="448"/>
      <c r="F6" s="448"/>
      <c r="G6" s="448"/>
      <c r="H6" s="448"/>
      <c r="I6" s="448"/>
      <c r="J6" s="448"/>
      <c r="K6" s="448"/>
      <c r="L6" s="448"/>
      <c r="M6" s="448"/>
      <c r="N6" s="448"/>
      <c r="O6" s="448"/>
      <c r="Q6" s="471"/>
      <c r="R6" s="448"/>
      <c r="S6" s="448"/>
      <c r="T6" s="448"/>
      <c r="U6" s="448"/>
      <c r="V6" s="448"/>
      <c r="W6" s="448"/>
      <c r="X6" s="448"/>
      <c r="Y6" s="472"/>
      <c r="Z6" s="472"/>
      <c r="AA6" s="448"/>
      <c r="AB6" s="448"/>
      <c r="AC6" s="448"/>
      <c r="AD6" s="448"/>
      <c r="AE6" s="448"/>
      <c r="AF6" s="448"/>
      <c r="AG6" s="473"/>
      <c r="AH6" s="471"/>
    </row>
    <row r="7" spans="1:34" ht="6.75" customHeight="1" x14ac:dyDescent="0.25">
      <c r="A7" s="448"/>
      <c r="B7" s="448"/>
      <c r="C7" s="448"/>
      <c r="D7" s="448"/>
      <c r="E7" s="448"/>
      <c r="F7" s="448"/>
      <c r="G7" s="448"/>
      <c r="H7" s="448"/>
      <c r="I7" s="448"/>
      <c r="J7" s="448"/>
      <c r="K7" s="448"/>
      <c r="L7" s="448"/>
      <c r="M7" s="448"/>
      <c r="N7" s="448"/>
      <c r="O7" s="448"/>
      <c r="Q7" s="471"/>
      <c r="R7" s="448"/>
      <c r="S7" s="448"/>
      <c r="T7" s="448"/>
      <c r="U7" s="448"/>
      <c r="V7" s="448"/>
      <c r="W7" s="448"/>
      <c r="X7" s="448"/>
      <c r="Y7" s="472"/>
      <c r="Z7" s="472"/>
      <c r="AA7" s="448"/>
      <c r="AB7" s="448"/>
      <c r="AC7" s="448"/>
      <c r="AD7" s="448"/>
      <c r="AE7" s="448"/>
      <c r="AF7" s="448"/>
      <c r="AG7" s="473"/>
      <c r="AH7" s="471"/>
    </row>
    <row r="8" spans="1:34" x14ac:dyDescent="0.25">
      <c r="A8" s="194">
        <v>1</v>
      </c>
      <c r="B8" s="195" t="str">
        <f>'Listado de Estudiantes'!AP4</f>
        <v>Abrego, Danilo</v>
      </c>
      <c r="C8" s="196"/>
      <c r="D8" s="196"/>
      <c r="E8" s="196"/>
      <c r="F8" s="196"/>
      <c r="G8" s="197"/>
      <c r="H8" s="197">
        <v>5</v>
      </c>
      <c r="I8" s="197"/>
      <c r="J8" s="196"/>
      <c r="K8" s="196"/>
      <c r="L8" s="196"/>
      <c r="M8" s="196"/>
      <c r="N8" s="196"/>
      <c r="O8" s="194">
        <v>1</v>
      </c>
      <c r="Q8" s="194">
        <v>1</v>
      </c>
      <c r="R8" s="198"/>
      <c r="S8" s="198"/>
      <c r="T8" s="198"/>
      <c r="U8" s="198"/>
      <c r="V8" s="198"/>
      <c r="W8" s="198"/>
      <c r="X8" s="198"/>
      <c r="Y8" s="198"/>
      <c r="Z8" s="199"/>
      <c r="AA8" s="198"/>
      <c r="AB8" s="198"/>
      <c r="AC8" s="199"/>
      <c r="AD8" s="198"/>
      <c r="AE8" s="198"/>
      <c r="AF8" s="199"/>
      <c r="AG8" s="199" t="s">
        <v>212</v>
      </c>
      <c r="AH8" s="194"/>
    </row>
    <row r="9" spans="1:34" x14ac:dyDescent="0.25">
      <c r="A9" s="194">
        <v>2</v>
      </c>
      <c r="B9" s="195" t="str">
        <f>'Listado de Estudiantes'!AP5</f>
        <v>Augusto, Alexandro</v>
      </c>
      <c r="C9" s="198"/>
      <c r="D9" s="198"/>
      <c r="E9" s="198"/>
      <c r="F9" s="198"/>
      <c r="G9" s="197"/>
      <c r="H9" s="197"/>
      <c r="I9" s="198"/>
      <c r="J9" s="198"/>
      <c r="K9" s="198"/>
      <c r="L9" s="198"/>
      <c r="M9" s="198"/>
      <c r="N9" s="198"/>
      <c r="O9" s="194">
        <v>2</v>
      </c>
      <c r="Q9" s="194">
        <v>2</v>
      </c>
      <c r="R9" s="198"/>
      <c r="S9" s="198"/>
      <c r="T9" s="198"/>
      <c r="U9" s="198"/>
      <c r="V9" s="198"/>
      <c r="W9" s="198"/>
      <c r="X9" s="198"/>
      <c r="Y9" s="198"/>
      <c r="Z9" s="199"/>
      <c r="AA9" s="198"/>
      <c r="AB9" s="198"/>
      <c r="AC9" s="199"/>
      <c r="AD9" s="198"/>
      <c r="AE9" s="198"/>
      <c r="AF9" s="199"/>
      <c r="AG9" s="199"/>
      <c r="AH9" s="194"/>
    </row>
    <row r="10" spans="1:34" x14ac:dyDescent="0.25">
      <c r="A10" s="194">
        <v>3</v>
      </c>
      <c r="B10" s="195" t="str">
        <f>'Listado de Estudiantes'!AP6</f>
        <v>Carrillo, Leidy</v>
      </c>
      <c r="C10" s="198"/>
      <c r="D10" s="198"/>
      <c r="E10" s="198"/>
      <c r="F10" s="198"/>
      <c r="G10" s="197"/>
      <c r="H10" s="197"/>
      <c r="I10" s="198"/>
      <c r="J10" s="198"/>
      <c r="K10" s="198"/>
      <c r="L10" s="198"/>
      <c r="M10" s="198"/>
      <c r="N10" s="198"/>
      <c r="O10" s="194">
        <v>3</v>
      </c>
      <c r="Q10" s="194">
        <v>3</v>
      </c>
      <c r="R10" s="198"/>
      <c r="S10" s="198"/>
      <c r="T10" s="198"/>
      <c r="U10" s="198"/>
      <c r="V10" s="198"/>
      <c r="W10" s="198"/>
      <c r="X10" s="198"/>
      <c r="Y10" s="198"/>
      <c r="Z10" s="199"/>
      <c r="AA10" s="198"/>
      <c r="AB10" s="198"/>
      <c r="AC10" s="199"/>
      <c r="AD10" s="198"/>
      <c r="AE10" s="198"/>
      <c r="AF10" s="199"/>
      <c r="AG10" s="199"/>
      <c r="AH10" s="194"/>
    </row>
    <row r="11" spans="1:34" x14ac:dyDescent="0.25">
      <c r="A11" s="194">
        <v>4</v>
      </c>
      <c r="B11" s="195" t="str">
        <f>'Listado de Estudiantes'!AP7</f>
        <v>Escalante, Edgar</v>
      </c>
      <c r="C11" s="198"/>
      <c r="D11" s="198"/>
      <c r="E11" s="198"/>
      <c r="F11" s="198"/>
      <c r="G11" s="197"/>
      <c r="H11" s="197"/>
      <c r="I11" s="198"/>
      <c r="J11" s="198"/>
      <c r="K11" s="198"/>
      <c r="L11" s="198"/>
      <c r="M11" s="198"/>
      <c r="N11" s="198"/>
      <c r="O11" s="194">
        <v>4</v>
      </c>
      <c r="Q11" s="194">
        <v>4</v>
      </c>
      <c r="R11" s="198"/>
      <c r="S11" s="198"/>
      <c r="T11" s="198"/>
      <c r="U11" s="198"/>
      <c r="V11" s="198"/>
      <c r="W11" s="198"/>
      <c r="X11" s="198"/>
      <c r="Y11" s="198"/>
      <c r="Z11" s="199"/>
      <c r="AA11" s="198"/>
      <c r="AB11" s="198"/>
      <c r="AC11" s="199"/>
      <c r="AD11" s="198"/>
      <c r="AE11" s="198"/>
      <c r="AF11" s="199"/>
      <c r="AG11" s="199"/>
      <c r="AH11" s="194"/>
    </row>
    <row r="12" spans="1:34" x14ac:dyDescent="0.25">
      <c r="A12" s="194">
        <v>5</v>
      </c>
      <c r="B12" s="195" t="str">
        <f>'Listado de Estudiantes'!AP8</f>
        <v>Garay, Gerson</v>
      </c>
      <c r="C12" s="198">
        <v>4.5999999999999996</v>
      </c>
      <c r="D12" s="198">
        <v>4</v>
      </c>
      <c r="E12" s="198"/>
      <c r="F12" s="198"/>
      <c r="G12" s="197"/>
      <c r="H12" s="197">
        <v>5</v>
      </c>
      <c r="I12" s="198">
        <v>5</v>
      </c>
      <c r="J12" s="198"/>
      <c r="K12" s="198"/>
      <c r="L12" s="198"/>
      <c r="M12" s="198"/>
      <c r="N12" s="198"/>
      <c r="O12" s="194">
        <v>5</v>
      </c>
      <c r="Q12" s="194">
        <v>5</v>
      </c>
      <c r="R12" s="198"/>
      <c r="S12" s="198"/>
      <c r="T12" s="198"/>
      <c r="U12" s="198"/>
      <c r="V12" s="198"/>
      <c r="W12" s="198"/>
      <c r="X12" s="198"/>
      <c r="Y12" s="198"/>
      <c r="Z12" s="199"/>
      <c r="AA12" s="198"/>
      <c r="AB12" s="198"/>
      <c r="AC12" s="199"/>
      <c r="AD12" s="198"/>
      <c r="AE12" s="198"/>
      <c r="AF12" s="199"/>
      <c r="AG12" s="199"/>
      <c r="AH12" s="194"/>
    </row>
    <row r="13" spans="1:34" x14ac:dyDescent="0.25">
      <c r="A13" s="194">
        <v>6</v>
      </c>
      <c r="B13" s="195" t="str">
        <f>'Listado de Estudiantes'!AP9</f>
        <v>Jimenez, Lusinia</v>
      </c>
      <c r="C13" s="198">
        <v>5</v>
      </c>
      <c r="D13" s="198">
        <v>5</v>
      </c>
      <c r="E13" s="198"/>
      <c r="F13" s="198"/>
      <c r="G13" s="197"/>
      <c r="H13" s="197">
        <v>4.5</v>
      </c>
      <c r="I13" s="198">
        <v>5</v>
      </c>
      <c r="J13" s="198">
        <v>5</v>
      </c>
      <c r="K13" s="198"/>
      <c r="L13" s="198"/>
      <c r="M13" s="198"/>
      <c r="N13" s="198"/>
      <c r="O13" s="194">
        <v>6</v>
      </c>
      <c r="Q13" s="194">
        <v>6</v>
      </c>
      <c r="R13" s="198"/>
      <c r="S13" s="198"/>
      <c r="T13" s="198"/>
      <c r="U13" s="198"/>
      <c r="V13" s="198"/>
      <c r="W13" s="198"/>
      <c r="X13" s="198"/>
      <c r="Y13" s="198"/>
      <c r="Z13" s="199"/>
      <c r="AA13" s="198"/>
      <c r="AB13" s="198"/>
      <c r="AC13" s="199"/>
      <c r="AD13" s="198"/>
      <c r="AE13" s="198"/>
      <c r="AF13" s="199"/>
      <c r="AG13" s="199"/>
      <c r="AH13" s="194"/>
    </row>
    <row r="14" spans="1:34" x14ac:dyDescent="0.25">
      <c r="A14" s="194">
        <v>7</v>
      </c>
      <c r="B14" s="195" t="str">
        <f>'Listado de Estudiantes'!AP10</f>
        <v>Jimenez, Nathalia</v>
      </c>
      <c r="C14" s="198">
        <v>3.7</v>
      </c>
      <c r="D14" s="198"/>
      <c r="E14" s="198"/>
      <c r="F14" s="198"/>
      <c r="G14" s="197"/>
      <c r="H14" s="197"/>
      <c r="I14" s="198"/>
      <c r="J14" s="198">
        <v>5</v>
      </c>
      <c r="K14" s="198"/>
      <c r="L14" s="198"/>
      <c r="M14" s="198"/>
      <c r="N14" s="198"/>
      <c r="O14" s="194">
        <v>7</v>
      </c>
      <c r="Q14" s="194">
        <v>7</v>
      </c>
      <c r="R14" s="198"/>
      <c r="S14" s="198"/>
      <c r="T14" s="198"/>
      <c r="U14" s="198"/>
      <c r="V14" s="198"/>
      <c r="W14" s="198"/>
      <c r="X14" s="198"/>
      <c r="Y14" s="198"/>
      <c r="Z14" s="199"/>
      <c r="AA14" s="198"/>
      <c r="AB14" s="198"/>
      <c r="AC14" s="199"/>
      <c r="AD14" s="198"/>
      <c r="AE14" s="198"/>
      <c r="AF14" s="199"/>
      <c r="AG14" s="199"/>
      <c r="AH14" s="194"/>
    </row>
    <row r="15" spans="1:34" x14ac:dyDescent="0.25">
      <c r="A15" s="194">
        <v>8</v>
      </c>
      <c r="B15" s="195" t="str">
        <f>'Listado de Estudiantes'!AP11</f>
        <v>Jimenez, Noris</v>
      </c>
      <c r="C15" s="198">
        <v>3.7</v>
      </c>
      <c r="D15" s="198">
        <v>5</v>
      </c>
      <c r="E15" s="198"/>
      <c r="F15" s="198"/>
      <c r="G15" s="197"/>
      <c r="H15" s="197">
        <v>4.5</v>
      </c>
      <c r="I15" s="198">
        <v>5</v>
      </c>
      <c r="J15" s="198">
        <v>5</v>
      </c>
      <c r="K15" s="198"/>
      <c r="L15" s="198"/>
      <c r="M15" s="198"/>
      <c r="N15" s="198"/>
      <c r="O15" s="194">
        <v>8</v>
      </c>
      <c r="Q15" s="194">
        <v>8</v>
      </c>
      <c r="R15" s="198"/>
      <c r="S15" s="198"/>
      <c r="T15" s="198"/>
      <c r="U15" s="198"/>
      <c r="V15" s="198"/>
      <c r="W15" s="198"/>
      <c r="X15" s="198"/>
      <c r="Y15" s="198"/>
      <c r="Z15" s="199"/>
      <c r="AA15" s="198"/>
      <c r="AB15" s="198"/>
      <c r="AC15" s="199"/>
      <c r="AD15" s="198"/>
      <c r="AE15" s="198"/>
      <c r="AF15" s="199"/>
      <c r="AG15" s="199"/>
      <c r="AH15" s="194"/>
    </row>
    <row r="16" spans="1:34" x14ac:dyDescent="0.25">
      <c r="A16" s="194">
        <v>9</v>
      </c>
      <c r="B16" s="195" t="str">
        <f>'Listado de Estudiantes'!AP12</f>
        <v>Machado , Fernando</v>
      </c>
      <c r="C16" s="198"/>
      <c r="D16" s="198"/>
      <c r="E16" s="198"/>
      <c r="F16" s="198"/>
      <c r="G16" s="197"/>
      <c r="H16" s="197"/>
      <c r="I16" s="198"/>
      <c r="J16" s="198"/>
      <c r="K16" s="198"/>
      <c r="L16" s="198"/>
      <c r="M16" s="198"/>
      <c r="N16" s="198"/>
      <c r="O16" s="194">
        <v>9</v>
      </c>
      <c r="Q16" s="194">
        <v>9</v>
      </c>
      <c r="R16" s="198"/>
      <c r="S16" s="198"/>
      <c r="T16" s="198"/>
      <c r="U16" s="198"/>
      <c r="V16" s="198"/>
      <c r="W16" s="198"/>
      <c r="X16" s="198"/>
      <c r="Y16" s="198"/>
      <c r="Z16" s="199"/>
      <c r="AA16" s="198"/>
      <c r="AB16" s="198"/>
      <c r="AC16" s="199"/>
      <c r="AD16" s="198"/>
      <c r="AE16" s="198"/>
      <c r="AF16" s="199"/>
      <c r="AG16" s="199"/>
      <c r="AH16" s="194"/>
    </row>
    <row r="17" spans="1:34" x14ac:dyDescent="0.25">
      <c r="A17" s="194">
        <v>10</v>
      </c>
      <c r="B17" s="195" t="str">
        <f>'Listado de Estudiantes'!AP13</f>
        <v>Palacio, Romario</v>
      </c>
      <c r="C17" s="198"/>
      <c r="D17" s="198"/>
      <c r="E17" s="198"/>
      <c r="F17" s="198"/>
      <c r="G17" s="197"/>
      <c r="H17" s="197">
        <v>4.5</v>
      </c>
      <c r="I17" s="198">
        <v>5</v>
      </c>
      <c r="J17" s="198"/>
      <c r="K17" s="198"/>
      <c r="L17" s="198"/>
      <c r="M17" s="198"/>
      <c r="N17" s="198"/>
      <c r="O17" s="194">
        <v>10</v>
      </c>
      <c r="Q17" s="194">
        <v>10</v>
      </c>
      <c r="R17" s="198"/>
      <c r="S17" s="198"/>
      <c r="T17" s="198"/>
      <c r="U17" s="198"/>
      <c r="V17" s="198"/>
      <c r="W17" s="198"/>
      <c r="X17" s="198"/>
      <c r="Y17" s="198"/>
      <c r="Z17" s="199"/>
      <c r="AA17" s="198"/>
      <c r="AB17" s="198"/>
      <c r="AC17" s="199"/>
      <c r="AD17" s="198"/>
      <c r="AE17" s="198"/>
      <c r="AF17" s="199"/>
      <c r="AG17" s="199"/>
      <c r="AH17" s="194"/>
    </row>
    <row r="18" spans="1:34" x14ac:dyDescent="0.25">
      <c r="A18" s="194">
        <v>11</v>
      </c>
      <c r="B18" s="195" t="str">
        <f>'Listado de Estudiantes'!AP14</f>
        <v>Santos, Maria</v>
      </c>
      <c r="C18" s="198">
        <v>5</v>
      </c>
      <c r="D18" s="198"/>
      <c r="E18" s="198"/>
      <c r="F18" s="198"/>
      <c r="G18" s="197"/>
      <c r="H18" s="197">
        <v>5</v>
      </c>
      <c r="I18" s="198">
        <v>4.5999999999999996</v>
      </c>
      <c r="J18" s="198">
        <v>5</v>
      </c>
      <c r="K18" s="198"/>
      <c r="L18" s="198"/>
      <c r="M18" s="198"/>
      <c r="N18" s="198"/>
      <c r="O18" s="194">
        <v>11</v>
      </c>
      <c r="Q18" s="194">
        <v>11</v>
      </c>
      <c r="R18" s="198"/>
      <c r="S18" s="198"/>
      <c r="T18" s="198"/>
      <c r="U18" s="198"/>
      <c r="V18" s="198"/>
      <c r="W18" s="198"/>
      <c r="X18" s="198"/>
      <c r="Y18" s="198"/>
      <c r="Z18" s="199"/>
      <c r="AA18" s="198"/>
      <c r="AB18" s="198"/>
      <c r="AC18" s="199"/>
      <c r="AD18" s="198"/>
      <c r="AE18" s="198"/>
      <c r="AF18" s="199"/>
      <c r="AG18" s="199"/>
      <c r="AH18" s="194"/>
    </row>
    <row r="19" spans="1:34" x14ac:dyDescent="0.25">
      <c r="A19" s="194">
        <v>12</v>
      </c>
      <c r="B19" s="195">
        <f>'Listado de Estudiantes'!AP15</f>
        <v>0</v>
      </c>
      <c r="C19" s="198"/>
      <c r="D19" s="198"/>
      <c r="E19" s="198"/>
      <c r="F19" s="198"/>
      <c r="G19" s="197"/>
      <c r="H19" s="197"/>
      <c r="I19" s="198"/>
      <c r="J19" s="198"/>
      <c r="K19" s="198"/>
      <c r="L19" s="198"/>
      <c r="M19" s="198"/>
      <c r="N19" s="198"/>
      <c r="O19" s="194">
        <v>12</v>
      </c>
      <c r="Q19" s="194">
        <v>12</v>
      </c>
      <c r="R19" s="198"/>
      <c r="S19" s="198"/>
      <c r="T19" s="198"/>
      <c r="U19" s="198"/>
      <c r="V19" s="198"/>
      <c r="W19" s="198"/>
      <c r="X19" s="198"/>
      <c r="Y19" s="198"/>
      <c r="Z19" s="199"/>
      <c r="AA19" s="198"/>
      <c r="AB19" s="198"/>
      <c r="AC19" s="199"/>
      <c r="AD19" s="198"/>
      <c r="AE19" s="198"/>
      <c r="AF19" s="199"/>
      <c r="AG19" s="199"/>
      <c r="AH19" s="194"/>
    </row>
    <row r="20" spans="1:34" x14ac:dyDescent="0.25">
      <c r="A20" s="194">
        <v>13</v>
      </c>
      <c r="B20" s="195">
        <f>'Listado de Estudiantes'!AP16</f>
        <v>0</v>
      </c>
      <c r="C20" s="198"/>
      <c r="D20" s="198"/>
      <c r="E20" s="198"/>
      <c r="F20" s="198"/>
      <c r="G20" s="197"/>
      <c r="H20" s="197"/>
      <c r="I20" s="198"/>
      <c r="J20" s="198"/>
      <c r="K20" s="198"/>
      <c r="L20" s="198"/>
      <c r="M20" s="198"/>
      <c r="N20" s="198"/>
      <c r="O20" s="194">
        <v>13</v>
      </c>
      <c r="Q20" s="194">
        <v>13</v>
      </c>
      <c r="R20" s="198"/>
      <c r="S20" s="198"/>
      <c r="T20" s="198"/>
      <c r="U20" s="198"/>
      <c r="V20" s="198"/>
      <c r="W20" s="198"/>
      <c r="X20" s="198"/>
      <c r="Y20" s="198"/>
      <c r="Z20" s="199"/>
      <c r="AA20" s="198"/>
      <c r="AB20" s="198"/>
      <c r="AC20" s="199"/>
      <c r="AD20" s="198"/>
      <c r="AE20" s="198"/>
      <c r="AF20" s="199"/>
      <c r="AG20" s="199"/>
      <c r="AH20" s="194"/>
    </row>
    <row r="21" spans="1:34" x14ac:dyDescent="0.25">
      <c r="A21" s="194">
        <v>14</v>
      </c>
      <c r="B21" s="195">
        <f>'Listado de Estudiantes'!AP17</f>
        <v>0</v>
      </c>
      <c r="C21" s="198"/>
      <c r="D21" s="198"/>
      <c r="E21" s="198"/>
      <c r="F21" s="198"/>
      <c r="G21" s="197"/>
      <c r="H21" s="197"/>
      <c r="I21" s="198"/>
      <c r="J21" s="198"/>
      <c r="K21" s="198"/>
      <c r="L21" s="198"/>
      <c r="M21" s="198"/>
      <c r="N21" s="198"/>
      <c r="O21" s="194">
        <v>14</v>
      </c>
      <c r="Q21" s="194">
        <v>14</v>
      </c>
      <c r="R21" s="198"/>
      <c r="S21" s="198"/>
      <c r="T21" s="198"/>
      <c r="U21" s="198"/>
      <c r="V21" s="198"/>
      <c r="W21" s="198"/>
      <c r="X21" s="198"/>
      <c r="Y21" s="198"/>
      <c r="Z21" s="199"/>
      <c r="AA21" s="198"/>
      <c r="AB21" s="198"/>
      <c r="AC21" s="199"/>
      <c r="AD21" s="198"/>
      <c r="AE21" s="198"/>
      <c r="AF21" s="199"/>
      <c r="AG21" s="199"/>
      <c r="AH21" s="194"/>
    </row>
    <row r="22" spans="1:34" x14ac:dyDescent="0.25">
      <c r="A22" s="194">
        <v>15</v>
      </c>
      <c r="B22" s="195">
        <f>'Listado de Estudiantes'!AP18</f>
        <v>0</v>
      </c>
      <c r="C22" s="198"/>
      <c r="D22" s="198"/>
      <c r="E22" s="198"/>
      <c r="F22" s="198"/>
      <c r="G22" s="197"/>
      <c r="H22" s="197"/>
      <c r="I22" s="198"/>
      <c r="J22" s="198"/>
      <c r="K22" s="198"/>
      <c r="L22" s="198"/>
      <c r="M22" s="198"/>
      <c r="N22" s="198"/>
      <c r="O22" s="194">
        <v>15</v>
      </c>
      <c r="Q22" s="194">
        <v>15</v>
      </c>
      <c r="R22" s="198"/>
      <c r="S22" s="198"/>
      <c r="T22" s="198"/>
      <c r="U22" s="198"/>
      <c r="V22" s="198"/>
      <c r="W22" s="198"/>
      <c r="X22" s="198"/>
      <c r="Y22" s="198"/>
      <c r="Z22" s="199"/>
      <c r="AA22" s="198"/>
      <c r="AB22" s="198"/>
      <c r="AC22" s="199"/>
      <c r="AD22" s="198"/>
      <c r="AE22" s="198"/>
      <c r="AF22" s="199"/>
      <c r="AG22" s="199"/>
      <c r="AH22" s="194"/>
    </row>
    <row r="23" spans="1:34" x14ac:dyDescent="0.25">
      <c r="A23" s="194">
        <v>16</v>
      </c>
      <c r="B23" s="195"/>
      <c r="C23" s="198"/>
      <c r="D23" s="198"/>
      <c r="E23" s="198"/>
      <c r="F23" s="198"/>
      <c r="G23" s="197"/>
      <c r="H23" s="197"/>
      <c r="I23" s="198"/>
      <c r="J23" s="198"/>
      <c r="K23" s="198"/>
      <c r="L23" s="198"/>
      <c r="M23" s="198"/>
      <c r="N23" s="198"/>
      <c r="O23" s="194">
        <v>16</v>
      </c>
      <c r="Q23" s="194">
        <v>16</v>
      </c>
      <c r="R23" s="198"/>
      <c r="S23" s="198"/>
      <c r="T23" s="198"/>
      <c r="U23" s="198"/>
      <c r="V23" s="198"/>
      <c r="W23" s="198"/>
      <c r="X23" s="198"/>
      <c r="Y23" s="198"/>
      <c r="Z23" s="199"/>
      <c r="AA23" s="198"/>
      <c r="AB23" s="198"/>
      <c r="AC23" s="199"/>
      <c r="AD23" s="198"/>
      <c r="AE23" s="198"/>
      <c r="AF23" s="199"/>
      <c r="AG23" s="199"/>
      <c r="AH23" s="194"/>
    </row>
    <row r="24" spans="1:34" x14ac:dyDescent="0.25">
      <c r="A24" s="194">
        <v>17</v>
      </c>
      <c r="B24" s="195"/>
      <c r="C24" s="198"/>
      <c r="D24" s="198"/>
      <c r="E24" s="198"/>
      <c r="F24" s="198"/>
      <c r="G24" s="197"/>
      <c r="H24" s="197"/>
      <c r="I24" s="198"/>
      <c r="J24" s="198"/>
      <c r="K24" s="198"/>
      <c r="L24" s="198"/>
      <c r="M24" s="198"/>
      <c r="N24" s="198"/>
      <c r="O24" s="194">
        <v>17</v>
      </c>
      <c r="Q24" s="194">
        <v>17</v>
      </c>
      <c r="R24" s="198"/>
      <c r="S24" s="198"/>
      <c r="T24" s="198"/>
      <c r="U24" s="198"/>
      <c r="V24" s="198"/>
      <c r="W24" s="198"/>
      <c r="X24" s="198"/>
      <c r="Y24" s="198"/>
      <c r="Z24" s="199"/>
      <c r="AA24" s="198"/>
      <c r="AB24" s="198"/>
      <c r="AC24" s="199"/>
      <c r="AD24" s="198"/>
      <c r="AE24" s="198"/>
      <c r="AF24" s="199"/>
      <c r="AG24" s="199"/>
      <c r="AH24" s="194"/>
    </row>
    <row r="25" spans="1:34" x14ac:dyDescent="0.25">
      <c r="A25" s="194">
        <v>18</v>
      </c>
      <c r="B25" s="195"/>
      <c r="C25" s="198"/>
      <c r="D25" s="198"/>
      <c r="E25" s="198"/>
      <c r="F25" s="198"/>
      <c r="G25" s="197"/>
      <c r="H25" s="197"/>
      <c r="I25" s="198"/>
      <c r="J25" s="198"/>
      <c r="K25" s="198"/>
      <c r="L25" s="198"/>
      <c r="M25" s="198"/>
      <c r="N25" s="198"/>
      <c r="O25" s="194">
        <v>18</v>
      </c>
      <c r="Q25" s="194">
        <v>18</v>
      </c>
      <c r="R25" s="198"/>
      <c r="S25" s="198"/>
      <c r="T25" s="198"/>
      <c r="U25" s="198"/>
      <c r="V25" s="198"/>
      <c r="W25" s="198"/>
      <c r="X25" s="198"/>
      <c r="Y25" s="198"/>
      <c r="Z25" s="199"/>
      <c r="AA25" s="198"/>
      <c r="AB25" s="198"/>
      <c r="AC25" s="199"/>
      <c r="AD25" s="198"/>
      <c r="AE25" s="198"/>
      <c r="AF25" s="199"/>
      <c r="AG25" s="199"/>
      <c r="AH25" s="194"/>
    </row>
    <row r="26" spans="1:34" x14ac:dyDescent="0.25">
      <c r="A26" s="194">
        <v>19</v>
      </c>
      <c r="B26" s="195"/>
      <c r="C26" s="198"/>
      <c r="D26" s="198"/>
      <c r="E26" s="198"/>
      <c r="F26" s="198"/>
      <c r="G26" s="197"/>
      <c r="H26" s="197"/>
      <c r="I26" s="198"/>
      <c r="J26" s="198"/>
      <c r="K26" s="198"/>
      <c r="L26" s="198"/>
      <c r="M26" s="198"/>
      <c r="N26" s="198"/>
      <c r="O26" s="194">
        <v>19</v>
      </c>
      <c r="Q26" s="194">
        <v>19</v>
      </c>
      <c r="R26" s="198"/>
      <c r="S26" s="198"/>
      <c r="T26" s="198"/>
      <c r="U26" s="198"/>
      <c r="V26" s="198"/>
      <c r="W26" s="198"/>
      <c r="X26" s="198"/>
      <c r="Y26" s="198"/>
      <c r="Z26" s="199" t="e">
        <f t="shared" ref="Z26:Z42" si="0">((ROUNDDOWN(AVERAGE(C26:N26,R26:Y26),1))*0.8)</f>
        <v>#DIV/0!</v>
      </c>
      <c r="AA26" s="198"/>
      <c r="AB26" s="198"/>
      <c r="AC26" s="199" t="e">
        <f t="shared" ref="AC26:AC42" si="1">((ROUNDDOWN(AVERAGE(AA26:AB26),1))*0.1)</f>
        <v>#DIV/0!</v>
      </c>
      <c r="AD26" s="198"/>
      <c r="AE26" s="198"/>
      <c r="AF26" s="199" t="e">
        <f t="shared" ref="AF26:AF42" si="2">((ROUNDDOWN(AVERAGE(AD26:AE26),1))*0.1)</f>
        <v>#DIV/0!</v>
      </c>
      <c r="AG26" s="199" t="e">
        <f t="shared" ref="AG26:AG42" si="3">ROUNDDOWN(SUM(Z26,AC26,AF26),1)</f>
        <v>#DIV/0!</v>
      </c>
      <c r="AH26" s="194">
        <v>19</v>
      </c>
    </row>
    <row r="27" spans="1:34" x14ac:dyDescent="0.25">
      <c r="A27" s="194">
        <v>20</v>
      </c>
      <c r="B27" s="195"/>
      <c r="C27" s="198"/>
      <c r="D27" s="198"/>
      <c r="E27" s="198"/>
      <c r="F27" s="198"/>
      <c r="G27" s="197"/>
      <c r="H27" s="197"/>
      <c r="I27" s="198"/>
      <c r="J27" s="198"/>
      <c r="K27" s="198"/>
      <c r="L27" s="198"/>
      <c r="M27" s="198"/>
      <c r="N27" s="198"/>
      <c r="O27" s="194">
        <v>20</v>
      </c>
      <c r="Q27" s="194">
        <v>20</v>
      </c>
      <c r="R27" s="198"/>
      <c r="S27" s="198"/>
      <c r="T27" s="198"/>
      <c r="U27" s="198"/>
      <c r="V27" s="198"/>
      <c r="W27" s="198"/>
      <c r="X27" s="198"/>
      <c r="Y27" s="198"/>
      <c r="Z27" s="199" t="e">
        <f t="shared" si="0"/>
        <v>#DIV/0!</v>
      </c>
      <c r="AA27" s="198"/>
      <c r="AB27" s="198"/>
      <c r="AC27" s="199" t="e">
        <f t="shared" si="1"/>
        <v>#DIV/0!</v>
      </c>
      <c r="AD27" s="198"/>
      <c r="AE27" s="198"/>
      <c r="AF27" s="199" t="e">
        <f t="shared" si="2"/>
        <v>#DIV/0!</v>
      </c>
      <c r="AG27" s="199" t="e">
        <f t="shared" si="3"/>
        <v>#DIV/0!</v>
      </c>
      <c r="AH27" s="194">
        <v>20</v>
      </c>
    </row>
    <row r="28" spans="1:34" x14ac:dyDescent="0.25">
      <c r="A28" s="194">
        <v>21</v>
      </c>
      <c r="B28" s="195"/>
      <c r="C28" s="198"/>
      <c r="D28" s="198"/>
      <c r="E28" s="198"/>
      <c r="F28" s="198"/>
      <c r="G28" s="197"/>
      <c r="H28" s="197"/>
      <c r="I28" s="198"/>
      <c r="J28" s="198"/>
      <c r="K28" s="198"/>
      <c r="L28" s="198"/>
      <c r="M28" s="198"/>
      <c r="N28" s="198"/>
      <c r="O28" s="194">
        <v>21</v>
      </c>
      <c r="Q28" s="194">
        <v>21</v>
      </c>
      <c r="R28" s="198"/>
      <c r="S28" s="198"/>
      <c r="T28" s="198"/>
      <c r="U28" s="198"/>
      <c r="V28" s="198"/>
      <c r="W28" s="198"/>
      <c r="X28" s="198"/>
      <c r="Y28" s="198"/>
      <c r="Z28" s="199" t="e">
        <f t="shared" si="0"/>
        <v>#DIV/0!</v>
      </c>
      <c r="AA28" s="198"/>
      <c r="AB28" s="198"/>
      <c r="AC28" s="199" t="e">
        <f t="shared" si="1"/>
        <v>#DIV/0!</v>
      </c>
      <c r="AD28" s="198"/>
      <c r="AE28" s="198"/>
      <c r="AF28" s="199" t="e">
        <f t="shared" si="2"/>
        <v>#DIV/0!</v>
      </c>
      <c r="AG28" s="199" t="e">
        <f t="shared" si="3"/>
        <v>#DIV/0!</v>
      </c>
      <c r="AH28" s="194">
        <v>21</v>
      </c>
    </row>
    <row r="29" spans="1:34" x14ac:dyDescent="0.25">
      <c r="A29" s="194">
        <v>22</v>
      </c>
      <c r="B29" s="195"/>
      <c r="C29" s="198"/>
      <c r="D29" s="198"/>
      <c r="E29" s="198"/>
      <c r="F29" s="198"/>
      <c r="G29" s="197"/>
      <c r="H29" s="197"/>
      <c r="I29" s="198"/>
      <c r="J29" s="198"/>
      <c r="K29" s="198"/>
      <c r="L29" s="198"/>
      <c r="M29" s="198"/>
      <c r="N29" s="198"/>
      <c r="O29" s="194">
        <v>22</v>
      </c>
      <c r="Q29" s="194">
        <v>22</v>
      </c>
      <c r="R29" s="198"/>
      <c r="S29" s="198"/>
      <c r="T29" s="198"/>
      <c r="U29" s="198"/>
      <c r="V29" s="198"/>
      <c r="W29" s="198"/>
      <c r="X29" s="198"/>
      <c r="Y29" s="198"/>
      <c r="Z29" s="199" t="e">
        <f t="shared" si="0"/>
        <v>#DIV/0!</v>
      </c>
      <c r="AA29" s="198"/>
      <c r="AB29" s="198"/>
      <c r="AC29" s="199" t="e">
        <f t="shared" si="1"/>
        <v>#DIV/0!</v>
      </c>
      <c r="AD29" s="198"/>
      <c r="AE29" s="198"/>
      <c r="AF29" s="199" t="e">
        <f t="shared" si="2"/>
        <v>#DIV/0!</v>
      </c>
      <c r="AG29" s="199" t="e">
        <f t="shared" si="3"/>
        <v>#DIV/0!</v>
      </c>
      <c r="AH29" s="194">
        <v>22</v>
      </c>
    </row>
    <row r="30" spans="1:34" x14ac:dyDescent="0.25">
      <c r="A30" s="194">
        <v>23</v>
      </c>
      <c r="B30" s="195"/>
      <c r="C30" s="198"/>
      <c r="D30" s="198"/>
      <c r="E30" s="198"/>
      <c r="F30" s="198"/>
      <c r="G30" s="197"/>
      <c r="H30" s="197"/>
      <c r="I30" s="198"/>
      <c r="J30" s="198"/>
      <c r="K30" s="198"/>
      <c r="L30" s="198"/>
      <c r="M30" s="198"/>
      <c r="N30" s="198"/>
      <c r="O30" s="194">
        <v>23</v>
      </c>
      <c r="Q30" s="194">
        <v>23</v>
      </c>
      <c r="R30" s="198"/>
      <c r="S30" s="198"/>
      <c r="T30" s="198"/>
      <c r="U30" s="198"/>
      <c r="V30" s="198"/>
      <c r="W30" s="198"/>
      <c r="X30" s="198"/>
      <c r="Y30" s="198"/>
      <c r="Z30" s="199" t="e">
        <f t="shared" si="0"/>
        <v>#DIV/0!</v>
      </c>
      <c r="AA30" s="198"/>
      <c r="AB30" s="198"/>
      <c r="AC30" s="199" t="e">
        <f t="shared" si="1"/>
        <v>#DIV/0!</v>
      </c>
      <c r="AD30" s="198"/>
      <c r="AE30" s="198"/>
      <c r="AF30" s="199" t="e">
        <f t="shared" si="2"/>
        <v>#DIV/0!</v>
      </c>
      <c r="AG30" s="199" t="e">
        <f t="shared" si="3"/>
        <v>#DIV/0!</v>
      </c>
      <c r="AH30" s="194">
        <v>23</v>
      </c>
    </row>
    <row r="31" spans="1:34" x14ac:dyDescent="0.25">
      <c r="A31" s="194">
        <v>24</v>
      </c>
      <c r="B31" s="195"/>
      <c r="C31" s="198"/>
      <c r="D31" s="198"/>
      <c r="E31" s="198"/>
      <c r="F31" s="198"/>
      <c r="G31" s="197"/>
      <c r="H31" s="197"/>
      <c r="I31" s="198"/>
      <c r="J31" s="198"/>
      <c r="K31" s="198"/>
      <c r="L31" s="198"/>
      <c r="M31" s="198"/>
      <c r="N31" s="198"/>
      <c r="O31" s="194">
        <v>24</v>
      </c>
      <c r="Q31" s="194">
        <v>24</v>
      </c>
      <c r="R31" s="198"/>
      <c r="S31" s="198"/>
      <c r="T31" s="198"/>
      <c r="U31" s="198"/>
      <c r="V31" s="198"/>
      <c r="W31" s="198"/>
      <c r="X31" s="198"/>
      <c r="Y31" s="198"/>
      <c r="Z31" s="199" t="e">
        <f t="shared" si="0"/>
        <v>#DIV/0!</v>
      </c>
      <c r="AA31" s="198"/>
      <c r="AB31" s="198"/>
      <c r="AC31" s="199" t="e">
        <f t="shared" si="1"/>
        <v>#DIV/0!</v>
      </c>
      <c r="AD31" s="198"/>
      <c r="AE31" s="198"/>
      <c r="AF31" s="199" t="e">
        <f t="shared" si="2"/>
        <v>#DIV/0!</v>
      </c>
      <c r="AG31" s="199" t="e">
        <f t="shared" si="3"/>
        <v>#DIV/0!</v>
      </c>
      <c r="AH31" s="194">
        <v>24</v>
      </c>
    </row>
    <row r="32" spans="1:34" x14ac:dyDescent="0.25">
      <c r="A32" s="194">
        <v>25</v>
      </c>
      <c r="B32" s="195"/>
      <c r="C32" s="198"/>
      <c r="D32" s="198"/>
      <c r="E32" s="198"/>
      <c r="F32" s="198"/>
      <c r="G32" s="197"/>
      <c r="H32" s="197"/>
      <c r="I32" s="198"/>
      <c r="J32" s="198"/>
      <c r="K32" s="198"/>
      <c r="L32" s="198"/>
      <c r="M32" s="198"/>
      <c r="N32" s="198"/>
      <c r="O32" s="194">
        <v>25</v>
      </c>
      <c r="Q32" s="194">
        <v>25</v>
      </c>
      <c r="R32" s="198"/>
      <c r="S32" s="198"/>
      <c r="T32" s="198"/>
      <c r="U32" s="198"/>
      <c r="V32" s="198"/>
      <c r="W32" s="198"/>
      <c r="X32" s="198"/>
      <c r="Y32" s="198"/>
      <c r="Z32" s="199" t="e">
        <f t="shared" si="0"/>
        <v>#DIV/0!</v>
      </c>
      <c r="AA32" s="198"/>
      <c r="AB32" s="198"/>
      <c r="AC32" s="199" t="e">
        <f t="shared" si="1"/>
        <v>#DIV/0!</v>
      </c>
      <c r="AD32" s="198"/>
      <c r="AE32" s="198"/>
      <c r="AF32" s="199" t="e">
        <f t="shared" si="2"/>
        <v>#DIV/0!</v>
      </c>
      <c r="AG32" s="199" t="e">
        <f t="shared" si="3"/>
        <v>#DIV/0!</v>
      </c>
      <c r="AH32" s="194">
        <v>25</v>
      </c>
    </row>
    <row r="33" spans="1:34" x14ac:dyDescent="0.25">
      <c r="A33" s="194">
        <v>26</v>
      </c>
      <c r="B33" s="195"/>
      <c r="C33" s="198"/>
      <c r="D33" s="198"/>
      <c r="E33" s="198"/>
      <c r="F33" s="198"/>
      <c r="G33" s="197"/>
      <c r="H33" s="197"/>
      <c r="I33" s="198"/>
      <c r="J33" s="198"/>
      <c r="K33" s="198"/>
      <c r="L33" s="198"/>
      <c r="M33" s="198"/>
      <c r="N33" s="198"/>
      <c r="O33" s="194">
        <v>26</v>
      </c>
      <c r="Q33" s="194">
        <v>26</v>
      </c>
      <c r="R33" s="198"/>
      <c r="S33" s="198"/>
      <c r="T33" s="198"/>
      <c r="U33" s="198"/>
      <c r="V33" s="198"/>
      <c r="W33" s="198"/>
      <c r="X33" s="198"/>
      <c r="Y33" s="198"/>
      <c r="Z33" s="199" t="e">
        <f t="shared" si="0"/>
        <v>#DIV/0!</v>
      </c>
      <c r="AA33" s="198"/>
      <c r="AB33" s="198"/>
      <c r="AC33" s="199" t="e">
        <f t="shared" si="1"/>
        <v>#DIV/0!</v>
      </c>
      <c r="AD33" s="198"/>
      <c r="AE33" s="198"/>
      <c r="AF33" s="199" t="e">
        <f t="shared" si="2"/>
        <v>#DIV/0!</v>
      </c>
      <c r="AG33" s="199" t="e">
        <f t="shared" si="3"/>
        <v>#DIV/0!</v>
      </c>
      <c r="AH33" s="194">
        <v>26</v>
      </c>
    </row>
    <row r="34" spans="1:34" x14ac:dyDescent="0.25">
      <c r="A34" s="194">
        <v>27</v>
      </c>
      <c r="B34" s="195"/>
      <c r="C34" s="198"/>
      <c r="D34" s="198"/>
      <c r="E34" s="198"/>
      <c r="F34" s="198"/>
      <c r="G34" s="197"/>
      <c r="H34" s="197"/>
      <c r="I34" s="198"/>
      <c r="J34" s="198"/>
      <c r="K34" s="198"/>
      <c r="L34" s="198"/>
      <c r="M34" s="198"/>
      <c r="N34" s="198"/>
      <c r="O34" s="194">
        <v>27</v>
      </c>
      <c r="Q34" s="194">
        <v>27</v>
      </c>
      <c r="R34" s="198"/>
      <c r="S34" s="198"/>
      <c r="T34" s="198"/>
      <c r="U34" s="198"/>
      <c r="V34" s="198"/>
      <c r="W34" s="198"/>
      <c r="X34" s="198"/>
      <c r="Y34" s="198"/>
      <c r="Z34" s="199" t="e">
        <f t="shared" si="0"/>
        <v>#DIV/0!</v>
      </c>
      <c r="AA34" s="198"/>
      <c r="AB34" s="198"/>
      <c r="AC34" s="199" t="e">
        <f t="shared" si="1"/>
        <v>#DIV/0!</v>
      </c>
      <c r="AD34" s="198"/>
      <c r="AE34" s="198"/>
      <c r="AF34" s="199" t="e">
        <f t="shared" si="2"/>
        <v>#DIV/0!</v>
      </c>
      <c r="AG34" s="199" t="e">
        <f t="shared" si="3"/>
        <v>#DIV/0!</v>
      </c>
      <c r="AH34" s="194">
        <v>27</v>
      </c>
    </row>
    <row r="35" spans="1:34" x14ac:dyDescent="0.25">
      <c r="A35" s="194">
        <v>28</v>
      </c>
      <c r="B35" s="195"/>
      <c r="C35" s="198"/>
      <c r="D35" s="198"/>
      <c r="E35" s="198"/>
      <c r="F35" s="198"/>
      <c r="G35" s="197"/>
      <c r="H35" s="197"/>
      <c r="I35" s="198"/>
      <c r="J35" s="198"/>
      <c r="K35" s="198"/>
      <c r="L35" s="198"/>
      <c r="M35" s="198"/>
      <c r="N35" s="198"/>
      <c r="O35" s="194">
        <v>28</v>
      </c>
      <c r="Q35" s="194">
        <v>28</v>
      </c>
      <c r="R35" s="198"/>
      <c r="S35" s="198"/>
      <c r="T35" s="198"/>
      <c r="U35" s="198"/>
      <c r="V35" s="198"/>
      <c r="W35" s="198"/>
      <c r="X35" s="198"/>
      <c r="Y35" s="198"/>
      <c r="Z35" s="199" t="e">
        <f t="shared" si="0"/>
        <v>#DIV/0!</v>
      </c>
      <c r="AA35" s="198"/>
      <c r="AB35" s="198"/>
      <c r="AC35" s="199" t="e">
        <f t="shared" si="1"/>
        <v>#DIV/0!</v>
      </c>
      <c r="AD35" s="198"/>
      <c r="AE35" s="198"/>
      <c r="AF35" s="199" t="e">
        <f t="shared" si="2"/>
        <v>#DIV/0!</v>
      </c>
      <c r="AG35" s="199" t="e">
        <f t="shared" si="3"/>
        <v>#DIV/0!</v>
      </c>
      <c r="AH35" s="194">
        <v>28</v>
      </c>
    </row>
    <row r="36" spans="1:34" x14ac:dyDescent="0.25">
      <c r="A36" s="194">
        <v>29</v>
      </c>
      <c r="B36" s="195"/>
      <c r="C36" s="198"/>
      <c r="D36" s="198"/>
      <c r="E36" s="198"/>
      <c r="F36" s="198"/>
      <c r="G36" s="197"/>
      <c r="H36" s="197"/>
      <c r="I36" s="198"/>
      <c r="J36" s="198"/>
      <c r="K36" s="198"/>
      <c r="L36" s="198"/>
      <c r="M36" s="198"/>
      <c r="N36" s="198"/>
      <c r="O36" s="194">
        <v>29</v>
      </c>
      <c r="Q36" s="194">
        <v>29</v>
      </c>
      <c r="R36" s="198"/>
      <c r="S36" s="198"/>
      <c r="T36" s="198"/>
      <c r="U36" s="198"/>
      <c r="V36" s="198"/>
      <c r="W36" s="198"/>
      <c r="X36" s="198"/>
      <c r="Y36" s="198"/>
      <c r="Z36" s="199" t="e">
        <f t="shared" si="0"/>
        <v>#DIV/0!</v>
      </c>
      <c r="AA36" s="198"/>
      <c r="AB36" s="198"/>
      <c r="AC36" s="199" t="e">
        <f t="shared" si="1"/>
        <v>#DIV/0!</v>
      </c>
      <c r="AD36" s="198"/>
      <c r="AE36" s="198"/>
      <c r="AF36" s="199" t="e">
        <f t="shared" si="2"/>
        <v>#DIV/0!</v>
      </c>
      <c r="AG36" s="199" t="e">
        <f t="shared" si="3"/>
        <v>#DIV/0!</v>
      </c>
      <c r="AH36" s="194">
        <v>29</v>
      </c>
    </row>
    <row r="37" spans="1:34" x14ac:dyDescent="0.25">
      <c r="A37" s="194">
        <v>30</v>
      </c>
      <c r="B37" s="195"/>
      <c r="C37" s="198"/>
      <c r="D37" s="198"/>
      <c r="E37" s="198"/>
      <c r="F37" s="198"/>
      <c r="G37" s="197"/>
      <c r="H37" s="197"/>
      <c r="I37" s="198"/>
      <c r="J37" s="198"/>
      <c r="K37" s="198"/>
      <c r="L37" s="198"/>
      <c r="M37" s="198"/>
      <c r="N37" s="198"/>
      <c r="O37" s="194">
        <v>30</v>
      </c>
      <c r="Q37" s="194">
        <v>30</v>
      </c>
      <c r="R37" s="198"/>
      <c r="S37" s="198"/>
      <c r="T37" s="198"/>
      <c r="U37" s="198"/>
      <c r="V37" s="198"/>
      <c r="W37" s="198"/>
      <c r="X37" s="198"/>
      <c r="Y37" s="198"/>
      <c r="Z37" s="199" t="e">
        <f t="shared" si="0"/>
        <v>#DIV/0!</v>
      </c>
      <c r="AA37" s="198"/>
      <c r="AB37" s="198"/>
      <c r="AC37" s="199" t="e">
        <f t="shared" si="1"/>
        <v>#DIV/0!</v>
      </c>
      <c r="AD37" s="198"/>
      <c r="AE37" s="198"/>
      <c r="AF37" s="199" t="e">
        <f t="shared" si="2"/>
        <v>#DIV/0!</v>
      </c>
      <c r="AG37" s="199" t="e">
        <f t="shared" si="3"/>
        <v>#DIV/0!</v>
      </c>
      <c r="AH37" s="194">
        <v>30</v>
      </c>
    </row>
    <row r="38" spans="1:34" x14ac:dyDescent="0.25">
      <c r="A38" s="194">
        <v>31</v>
      </c>
      <c r="B38" s="195"/>
      <c r="C38" s="198"/>
      <c r="D38" s="198"/>
      <c r="E38" s="198"/>
      <c r="F38" s="198"/>
      <c r="G38" s="197"/>
      <c r="H38" s="197"/>
      <c r="I38" s="198"/>
      <c r="J38" s="198"/>
      <c r="K38" s="198"/>
      <c r="L38" s="198"/>
      <c r="M38" s="198"/>
      <c r="N38" s="198"/>
      <c r="O38" s="194">
        <v>31</v>
      </c>
      <c r="Q38" s="194">
        <v>31</v>
      </c>
      <c r="R38" s="198"/>
      <c r="S38" s="198"/>
      <c r="T38" s="198"/>
      <c r="U38" s="198"/>
      <c r="V38" s="198"/>
      <c r="W38" s="198"/>
      <c r="X38" s="198"/>
      <c r="Y38" s="198"/>
      <c r="Z38" s="199" t="e">
        <f t="shared" si="0"/>
        <v>#DIV/0!</v>
      </c>
      <c r="AA38" s="198"/>
      <c r="AB38" s="198"/>
      <c r="AC38" s="199" t="e">
        <f t="shared" si="1"/>
        <v>#DIV/0!</v>
      </c>
      <c r="AD38" s="198"/>
      <c r="AE38" s="198"/>
      <c r="AF38" s="199" t="e">
        <f t="shared" si="2"/>
        <v>#DIV/0!</v>
      </c>
      <c r="AG38" s="199" t="e">
        <f t="shared" si="3"/>
        <v>#DIV/0!</v>
      </c>
      <c r="AH38" s="194">
        <v>31</v>
      </c>
    </row>
    <row r="39" spans="1:34" x14ac:dyDescent="0.25">
      <c r="A39" s="194">
        <v>32</v>
      </c>
      <c r="B39" s="195"/>
      <c r="C39" s="198"/>
      <c r="D39" s="198"/>
      <c r="E39" s="198"/>
      <c r="F39" s="198"/>
      <c r="G39" s="197"/>
      <c r="H39" s="197"/>
      <c r="I39" s="198"/>
      <c r="J39" s="198"/>
      <c r="K39" s="198"/>
      <c r="L39" s="198"/>
      <c r="M39" s="198"/>
      <c r="N39" s="198"/>
      <c r="O39" s="194">
        <v>32</v>
      </c>
      <c r="Q39" s="194">
        <v>32</v>
      </c>
      <c r="R39" s="198"/>
      <c r="S39" s="198"/>
      <c r="T39" s="198"/>
      <c r="U39" s="198"/>
      <c r="V39" s="198"/>
      <c r="W39" s="198"/>
      <c r="X39" s="198"/>
      <c r="Y39" s="198"/>
      <c r="Z39" s="199" t="e">
        <f t="shared" si="0"/>
        <v>#DIV/0!</v>
      </c>
      <c r="AA39" s="198"/>
      <c r="AB39" s="198"/>
      <c r="AC39" s="199" t="e">
        <f t="shared" si="1"/>
        <v>#DIV/0!</v>
      </c>
      <c r="AD39" s="198"/>
      <c r="AE39" s="198"/>
      <c r="AF39" s="199" t="e">
        <f t="shared" si="2"/>
        <v>#DIV/0!</v>
      </c>
      <c r="AG39" s="199" t="e">
        <f t="shared" si="3"/>
        <v>#DIV/0!</v>
      </c>
      <c r="AH39" s="194">
        <v>32</v>
      </c>
    </row>
    <row r="40" spans="1:34" x14ac:dyDescent="0.25">
      <c r="A40" s="194">
        <v>33</v>
      </c>
      <c r="B40" s="195"/>
      <c r="C40" s="198"/>
      <c r="D40" s="198"/>
      <c r="E40" s="198"/>
      <c r="F40" s="198"/>
      <c r="G40" s="197"/>
      <c r="H40" s="197"/>
      <c r="I40" s="198"/>
      <c r="J40" s="198"/>
      <c r="K40" s="198"/>
      <c r="L40" s="198"/>
      <c r="M40" s="198"/>
      <c r="N40" s="198"/>
      <c r="O40" s="194">
        <v>33</v>
      </c>
      <c r="Q40" s="194">
        <v>33</v>
      </c>
      <c r="R40" s="198"/>
      <c r="S40" s="198"/>
      <c r="T40" s="198"/>
      <c r="U40" s="198"/>
      <c r="V40" s="198"/>
      <c r="W40" s="198"/>
      <c r="X40" s="198"/>
      <c r="Y40" s="198"/>
      <c r="Z40" s="199" t="e">
        <f t="shared" si="0"/>
        <v>#DIV/0!</v>
      </c>
      <c r="AA40" s="198"/>
      <c r="AB40" s="198"/>
      <c r="AC40" s="199" t="e">
        <f t="shared" si="1"/>
        <v>#DIV/0!</v>
      </c>
      <c r="AD40" s="198"/>
      <c r="AE40" s="198"/>
      <c r="AF40" s="199" t="e">
        <f t="shared" si="2"/>
        <v>#DIV/0!</v>
      </c>
      <c r="AG40" s="199" t="e">
        <f t="shared" si="3"/>
        <v>#DIV/0!</v>
      </c>
      <c r="AH40" s="194">
        <v>33</v>
      </c>
    </row>
    <row r="41" spans="1:34" x14ac:dyDescent="0.25">
      <c r="A41" s="194">
        <v>34</v>
      </c>
      <c r="B41" s="195"/>
      <c r="C41" s="198"/>
      <c r="D41" s="198"/>
      <c r="E41" s="198"/>
      <c r="F41" s="198"/>
      <c r="G41" s="197"/>
      <c r="H41" s="197"/>
      <c r="I41" s="198"/>
      <c r="J41" s="198"/>
      <c r="K41" s="198"/>
      <c r="L41" s="198"/>
      <c r="M41" s="198"/>
      <c r="N41" s="198"/>
      <c r="O41" s="194">
        <v>34</v>
      </c>
      <c r="Q41" s="194">
        <v>34</v>
      </c>
      <c r="R41" s="198"/>
      <c r="S41" s="198"/>
      <c r="T41" s="198"/>
      <c r="U41" s="198"/>
      <c r="V41" s="198"/>
      <c r="W41" s="198"/>
      <c r="X41" s="198"/>
      <c r="Y41" s="198"/>
      <c r="Z41" s="199" t="e">
        <f t="shared" si="0"/>
        <v>#DIV/0!</v>
      </c>
      <c r="AA41" s="198"/>
      <c r="AB41" s="198"/>
      <c r="AC41" s="199" t="e">
        <f t="shared" si="1"/>
        <v>#DIV/0!</v>
      </c>
      <c r="AD41" s="198"/>
      <c r="AE41" s="198"/>
      <c r="AF41" s="199" t="e">
        <f t="shared" si="2"/>
        <v>#DIV/0!</v>
      </c>
      <c r="AG41" s="199" t="e">
        <f t="shared" si="3"/>
        <v>#DIV/0!</v>
      </c>
      <c r="AH41" s="194">
        <v>34</v>
      </c>
    </row>
    <row r="42" spans="1:34" x14ac:dyDescent="0.25">
      <c r="A42" s="194">
        <v>35</v>
      </c>
      <c r="B42" s="195"/>
      <c r="C42" s="198"/>
      <c r="D42" s="198"/>
      <c r="E42" s="198"/>
      <c r="F42" s="198"/>
      <c r="G42" s="197"/>
      <c r="H42" s="197"/>
      <c r="I42" s="198"/>
      <c r="J42" s="198"/>
      <c r="K42" s="198"/>
      <c r="L42" s="198"/>
      <c r="M42" s="198"/>
      <c r="N42" s="198"/>
      <c r="O42" s="194">
        <v>35</v>
      </c>
      <c r="Q42" s="194">
        <v>35</v>
      </c>
      <c r="R42" s="198"/>
      <c r="S42" s="198"/>
      <c r="T42" s="198"/>
      <c r="U42" s="198"/>
      <c r="V42" s="198"/>
      <c r="W42" s="198"/>
      <c r="X42" s="198"/>
      <c r="Y42" s="198"/>
      <c r="Z42" s="199" t="e">
        <f t="shared" si="0"/>
        <v>#DIV/0!</v>
      </c>
      <c r="AA42" s="198"/>
      <c r="AB42" s="198"/>
      <c r="AC42" s="199" t="e">
        <f t="shared" si="1"/>
        <v>#DIV/0!</v>
      </c>
      <c r="AD42" s="198"/>
      <c r="AE42" s="198"/>
      <c r="AF42" s="199" t="e">
        <f t="shared" si="2"/>
        <v>#DIV/0!</v>
      </c>
      <c r="AG42" s="199" t="e">
        <f t="shared" si="3"/>
        <v>#DIV/0!</v>
      </c>
      <c r="AH42" s="194">
        <v>35</v>
      </c>
    </row>
    <row r="43" spans="1:34" ht="16.5" customHeight="1" x14ac:dyDescent="0.25">
      <c r="A43" s="448"/>
      <c r="B43" s="448" t="s">
        <v>13</v>
      </c>
      <c r="C43" s="447" t="s">
        <v>805</v>
      </c>
      <c r="D43" s="447" t="s">
        <v>818</v>
      </c>
      <c r="E43" s="445"/>
      <c r="F43" s="445"/>
      <c r="G43" s="474" t="s">
        <v>776</v>
      </c>
      <c r="H43" s="474" t="s">
        <v>775</v>
      </c>
      <c r="I43" s="447" t="s">
        <v>785</v>
      </c>
      <c r="J43" s="445"/>
      <c r="K43" s="445"/>
      <c r="L43" s="445"/>
      <c r="M43" s="445"/>
      <c r="N43" s="445"/>
      <c r="O43" s="448"/>
      <c r="Q43" s="449"/>
      <c r="R43" s="449"/>
      <c r="S43" s="449"/>
      <c r="T43" s="449"/>
      <c r="U43" s="449"/>
      <c r="V43" s="449"/>
      <c r="W43" s="449"/>
      <c r="X43" s="449"/>
      <c r="Y43" s="449"/>
      <c r="Z43" s="449"/>
      <c r="AA43" s="449"/>
      <c r="AB43" s="449"/>
      <c r="AC43" s="449"/>
      <c r="AD43" s="449"/>
      <c r="AE43" s="449"/>
      <c r="AF43" s="449"/>
      <c r="AG43" s="449"/>
      <c r="AH43" s="449"/>
    </row>
    <row r="44" spans="1:34" x14ac:dyDescent="0.25">
      <c r="A44" s="448"/>
      <c r="B44" s="448"/>
      <c r="C44" s="447"/>
      <c r="D44" s="447"/>
      <c r="E44" s="445"/>
      <c r="F44" s="445"/>
      <c r="G44" s="474"/>
      <c r="H44" s="474"/>
      <c r="I44" s="447"/>
      <c r="J44" s="445"/>
      <c r="K44" s="445"/>
      <c r="L44" s="445"/>
      <c r="M44" s="445"/>
      <c r="N44" s="445"/>
      <c r="O44" s="448"/>
      <c r="Q44" s="449"/>
      <c r="R44" s="449"/>
      <c r="S44" s="449"/>
      <c r="T44" s="449"/>
      <c r="U44" s="449"/>
      <c r="V44" s="449"/>
      <c r="W44" s="449"/>
      <c r="X44" s="449"/>
      <c r="Y44" s="449"/>
      <c r="Z44" s="449"/>
      <c r="AA44" s="449"/>
      <c r="AB44" s="449"/>
      <c r="AC44" s="449"/>
      <c r="AD44" s="449"/>
      <c r="AE44" s="449"/>
      <c r="AF44" s="449"/>
      <c r="AG44" s="449"/>
      <c r="AH44" s="449"/>
    </row>
    <row r="45" spans="1:34" x14ac:dyDescent="0.25">
      <c r="A45" s="448"/>
      <c r="B45" s="448"/>
      <c r="C45" s="447"/>
      <c r="D45" s="447"/>
      <c r="E45" s="445"/>
      <c r="F45" s="445"/>
      <c r="G45" s="474"/>
      <c r="H45" s="474"/>
      <c r="I45" s="447"/>
      <c r="J45" s="445"/>
      <c r="K45" s="445"/>
      <c r="L45" s="445"/>
      <c r="M45" s="445"/>
      <c r="N45" s="445"/>
      <c r="O45" s="448"/>
      <c r="Q45" s="449"/>
      <c r="R45" s="449"/>
      <c r="S45" s="449"/>
      <c r="T45" s="449"/>
      <c r="U45" s="449"/>
      <c r="V45" s="449"/>
      <c r="W45" s="449"/>
      <c r="X45" s="449"/>
      <c r="Y45" s="449"/>
      <c r="Z45" s="449"/>
      <c r="AA45" s="449"/>
      <c r="AB45" s="449"/>
      <c r="AC45" s="449"/>
      <c r="AD45" s="449"/>
      <c r="AE45" s="449"/>
      <c r="AF45" s="449"/>
      <c r="AG45" s="449"/>
      <c r="AH45" s="449"/>
    </row>
    <row r="46" spans="1:34" ht="25.5" customHeight="1" x14ac:dyDescent="0.25">
      <c r="A46" s="448"/>
      <c r="B46" s="448"/>
      <c r="C46" s="447"/>
      <c r="D46" s="447"/>
      <c r="E46" s="445"/>
      <c r="F46" s="445"/>
      <c r="G46" s="474"/>
      <c r="H46" s="474"/>
      <c r="I46" s="447"/>
      <c r="J46" s="445"/>
      <c r="K46" s="445"/>
      <c r="L46" s="445"/>
      <c r="M46" s="445"/>
      <c r="N46" s="445"/>
      <c r="O46" s="448"/>
      <c r="Q46" s="449"/>
      <c r="R46" s="449"/>
      <c r="S46" s="449"/>
      <c r="T46" s="449"/>
      <c r="U46" s="449"/>
      <c r="V46" s="449"/>
      <c r="W46" s="449"/>
      <c r="X46" s="449"/>
      <c r="Y46" s="449"/>
      <c r="Z46" s="449"/>
      <c r="AA46" s="449"/>
      <c r="AB46" s="449"/>
      <c r="AC46" s="449"/>
      <c r="AD46" s="449"/>
      <c r="AE46" s="449"/>
      <c r="AF46" s="449"/>
      <c r="AG46" s="449"/>
      <c r="AH46" s="449"/>
    </row>
    <row r="47" spans="1:34" ht="26.25" customHeight="1" x14ac:dyDescent="0.25">
      <c r="A47" s="448"/>
      <c r="B47" s="448"/>
      <c r="C47" s="447"/>
      <c r="D47" s="447"/>
      <c r="E47" s="445"/>
      <c r="F47" s="445"/>
      <c r="G47" s="474"/>
      <c r="H47" s="474"/>
      <c r="I47" s="447"/>
      <c r="J47" s="445"/>
      <c r="K47" s="445"/>
      <c r="L47" s="445"/>
      <c r="M47" s="445"/>
      <c r="N47" s="445"/>
      <c r="O47" s="448"/>
      <c r="Q47" s="449"/>
      <c r="R47" s="449"/>
      <c r="S47" s="449"/>
      <c r="T47" s="449"/>
      <c r="U47" s="449"/>
      <c r="V47" s="449"/>
      <c r="W47" s="449"/>
      <c r="X47" s="449"/>
      <c r="Y47" s="449"/>
      <c r="Z47" s="449"/>
      <c r="AA47" s="449"/>
      <c r="AB47" s="449"/>
      <c r="AC47" s="449"/>
      <c r="AD47" s="449"/>
      <c r="AE47" s="449"/>
      <c r="AF47" s="449"/>
      <c r="AG47" s="449"/>
      <c r="AH47" s="449"/>
    </row>
    <row r="48" spans="1:34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" ht="15.75" x14ac:dyDescent="0.25">
      <c r="A49" s="11"/>
    </row>
  </sheetData>
  <mergeCells count="54">
    <mergeCell ref="AH43:AH47"/>
    <mergeCell ref="W43:W47"/>
    <mergeCell ref="X43:X47"/>
    <mergeCell ref="Y43:Y47"/>
    <mergeCell ref="Z43:Z47"/>
    <mergeCell ref="AA43:AA47"/>
    <mergeCell ref="AB43:AB47"/>
    <mergeCell ref="AC43:AC47"/>
    <mergeCell ref="AD43:AD47"/>
    <mergeCell ref="AE43:AE47"/>
    <mergeCell ref="AF43:AF47"/>
    <mergeCell ref="AG43:AG47"/>
    <mergeCell ref="L5:N7"/>
    <mergeCell ref="V43:V47"/>
    <mergeCell ref="J43:J47"/>
    <mergeCell ref="K43:K47"/>
    <mergeCell ref="L43:L47"/>
    <mergeCell ref="M43:M47"/>
    <mergeCell ref="N43:N47"/>
    <mergeCell ref="O43:O47"/>
    <mergeCell ref="Q43:Q47"/>
    <mergeCell ref="R43:R47"/>
    <mergeCell ref="S43:S47"/>
    <mergeCell ref="T43:T47"/>
    <mergeCell ref="U43:U47"/>
    <mergeCell ref="F43:F47"/>
    <mergeCell ref="G43:G47"/>
    <mergeCell ref="H43:H47"/>
    <mergeCell ref="I43:I47"/>
    <mergeCell ref="A5:A7"/>
    <mergeCell ref="B5:B7"/>
    <mergeCell ref="C5:G7"/>
    <mergeCell ref="H5:K7"/>
    <mergeCell ref="A43:A47"/>
    <mergeCell ref="B43:B47"/>
    <mergeCell ref="C43:C47"/>
    <mergeCell ref="D43:D47"/>
    <mergeCell ref="E43:E47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8:B42">
    <cfRule type="cellIs" dxfId="365" priority="1" operator="equal">
      <formula>0</formula>
    </cfRule>
  </conditionalFormatting>
  <conditionalFormatting sqref="C3:G3 N3:O3">
    <cfRule type="cellIs" dxfId="364" priority="2" operator="equal">
      <formula>0</formula>
    </cfRule>
  </conditionalFormatting>
  <conditionalFormatting sqref="Z8:Z42">
    <cfRule type="containsErrors" dxfId="363" priority="4">
      <formula>ISERROR(Z8)</formula>
    </cfRule>
  </conditionalFormatting>
  <conditionalFormatting sqref="AC8:AC42 AF8:AG42">
    <cfRule type="containsErrors" dxfId="362" priority="3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R139"/>
  <sheetViews>
    <sheetView workbookViewId="0">
      <selection activeCell="G8" sqref="G8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405" t="s">
        <v>5</v>
      </c>
      <c r="B1" s="405"/>
      <c r="C1" s="405"/>
      <c r="D1" s="405"/>
      <c r="E1" s="405"/>
      <c r="F1" s="405"/>
      <c r="G1" s="405"/>
      <c r="H1" s="405"/>
      <c r="I1" s="405"/>
      <c r="J1" s="405"/>
      <c r="K1" s="405"/>
      <c r="L1" s="405"/>
      <c r="M1" s="405"/>
      <c r="N1" s="405"/>
      <c r="O1" s="405"/>
      <c r="P1" s="405"/>
      <c r="Q1" s="405"/>
      <c r="R1" s="405"/>
      <c r="S1" s="405"/>
      <c r="T1" s="405"/>
      <c r="V1" s="386" t="s">
        <v>5</v>
      </c>
      <c r="W1" s="386"/>
      <c r="X1" s="386"/>
      <c r="Y1" s="386"/>
      <c r="Z1" s="386"/>
      <c r="AA1" s="386"/>
      <c r="AB1" s="386"/>
      <c r="AC1" s="386"/>
      <c r="AD1" s="386"/>
      <c r="AE1" s="386"/>
      <c r="AF1" s="386"/>
      <c r="AG1" s="386"/>
      <c r="AH1" s="386"/>
      <c r="AI1" s="386"/>
      <c r="AJ1" s="386"/>
      <c r="AK1" s="386"/>
      <c r="AL1" s="386"/>
      <c r="AM1" s="386"/>
      <c r="AN1" s="386"/>
      <c r="AO1" s="386"/>
      <c r="AP1" s="386"/>
      <c r="AQ1" s="386"/>
      <c r="AR1" s="386"/>
    </row>
    <row r="2" spans="1:44" x14ac:dyDescent="0.25">
      <c r="A2" s="404" t="s">
        <v>0</v>
      </c>
      <c r="B2" s="404"/>
      <c r="C2" s="415" t="s">
        <v>119</v>
      </c>
      <c r="D2" s="415"/>
      <c r="E2" s="415"/>
      <c r="F2" s="415"/>
      <c r="G2" s="415"/>
      <c r="H2" s="404" t="s">
        <v>1</v>
      </c>
      <c r="I2" s="404"/>
      <c r="J2" s="404"/>
      <c r="K2" s="404"/>
      <c r="L2" s="404"/>
      <c r="M2" s="404"/>
      <c r="N2" s="404"/>
      <c r="O2" s="404"/>
      <c r="P2" s="404"/>
      <c r="Q2" s="407" t="s">
        <v>188</v>
      </c>
      <c r="R2" s="407"/>
      <c r="S2" s="407"/>
      <c r="T2" s="408"/>
      <c r="V2" s="390" t="s">
        <v>3</v>
      </c>
      <c r="W2" s="390" t="s">
        <v>4</v>
      </c>
      <c r="X2" s="390"/>
      <c r="Y2" s="390"/>
      <c r="Z2" s="390"/>
      <c r="AA2" s="390"/>
      <c r="AB2" s="390"/>
      <c r="AC2" s="390"/>
      <c r="AD2" s="390"/>
      <c r="AE2" s="390"/>
      <c r="AF2" s="390"/>
      <c r="AG2" s="390"/>
      <c r="AH2" s="390"/>
      <c r="AI2" s="390"/>
      <c r="AJ2" s="390"/>
      <c r="AK2" s="390"/>
      <c r="AL2" s="390"/>
      <c r="AM2" s="390"/>
      <c r="AN2" s="390"/>
      <c r="AO2" s="390"/>
      <c r="AP2" s="400" t="s">
        <v>6</v>
      </c>
      <c r="AQ2" s="400" t="s">
        <v>7</v>
      </c>
      <c r="AR2" s="390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90"/>
      <c r="W3" s="390"/>
      <c r="X3" s="390"/>
      <c r="Y3" s="390"/>
      <c r="Z3" s="390"/>
      <c r="AA3" s="390"/>
      <c r="AB3" s="390"/>
      <c r="AC3" s="390"/>
      <c r="AD3" s="390"/>
      <c r="AE3" s="390"/>
      <c r="AF3" s="390"/>
      <c r="AG3" s="390"/>
      <c r="AH3" s="390"/>
      <c r="AI3" s="390"/>
      <c r="AJ3" s="390"/>
      <c r="AK3" s="390"/>
      <c r="AL3" s="390"/>
      <c r="AM3" s="390"/>
      <c r="AN3" s="390"/>
      <c r="AO3" s="390"/>
      <c r="AP3" s="400"/>
      <c r="AQ3" s="400"/>
      <c r="AR3" s="390"/>
    </row>
    <row r="4" spans="1:44" ht="15" customHeight="1" x14ac:dyDescent="0.25">
      <c r="A4" s="3" t="s">
        <v>3</v>
      </c>
      <c r="B4" s="3" t="s">
        <v>2</v>
      </c>
      <c r="C4" s="404" t="s">
        <v>4</v>
      </c>
      <c r="D4" s="404"/>
      <c r="E4" s="404"/>
      <c r="F4" s="404"/>
      <c r="G4" s="404"/>
      <c r="H4" s="404"/>
      <c r="I4" s="404"/>
      <c r="J4" s="404"/>
      <c r="K4" s="404"/>
      <c r="L4" s="404"/>
      <c r="M4" s="404"/>
      <c r="N4" s="404"/>
      <c r="O4" s="404"/>
      <c r="P4" s="404"/>
      <c r="Q4" s="404"/>
      <c r="R4" s="404"/>
      <c r="S4" s="404"/>
      <c r="T4" s="3" t="s">
        <v>3</v>
      </c>
      <c r="V4" s="390"/>
      <c r="W4" s="390"/>
      <c r="X4" s="390"/>
      <c r="Y4" s="390"/>
      <c r="Z4" s="390"/>
      <c r="AA4" s="390"/>
      <c r="AB4" s="390"/>
      <c r="AC4" s="390"/>
      <c r="AD4" s="390"/>
      <c r="AE4" s="390"/>
      <c r="AF4" s="390"/>
      <c r="AG4" s="390"/>
      <c r="AH4" s="390"/>
      <c r="AI4" s="390"/>
      <c r="AJ4" s="390"/>
      <c r="AK4" s="390"/>
      <c r="AL4" s="390"/>
      <c r="AM4" s="390"/>
      <c r="AN4" s="390"/>
      <c r="AO4" s="390"/>
      <c r="AP4" s="400"/>
      <c r="AQ4" s="400"/>
      <c r="AR4" s="390"/>
    </row>
    <row r="5" spans="1:44" x14ac:dyDescent="0.25">
      <c r="A5" s="8">
        <v>1</v>
      </c>
      <c r="B5" s="30" t="str">
        <f>'Listado de Estudiantes'!AU4</f>
        <v>Abrego, yaricelda</v>
      </c>
      <c r="C5" s="5"/>
      <c r="D5" s="5"/>
      <c r="E5" s="5"/>
      <c r="F5" s="5" t="s">
        <v>684</v>
      </c>
      <c r="G5" s="5" t="s">
        <v>684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30" t="str">
        <f>'Listado de Estudiantes'!AU5</f>
        <v>Jimenez, Jose</v>
      </c>
      <c r="C6" s="5"/>
      <c r="D6" s="5"/>
      <c r="E6" s="5"/>
      <c r="F6" s="5" t="s">
        <v>685</v>
      </c>
      <c r="G6" s="5" t="s">
        <v>685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0</v>
      </c>
      <c r="AR6" s="8">
        <v>2</v>
      </c>
    </row>
    <row r="7" spans="1:44" x14ac:dyDescent="0.25">
      <c r="A7" s="8">
        <v>3</v>
      </c>
      <c r="B7" s="30" t="str">
        <f>'Listado de Estudiantes'!AU6</f>
        <v>Palacios, Yaquelin</v>
      </c>
      <c r="C7" s="5"/>
      <c r="D7" s="5"/>
      <c r="E7" s="5"/>
      <c r="F7" s="5" t="s">
        <v>684</v>
      </c>
      <c r="G7" s="5" t="s">
        <v>685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8">
        <v>4</v>
      </c>
      <c r="B8" s="30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30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8">
        <v>6</v>
      </c>
      <c r="B10" s="30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30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30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30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30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30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30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30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30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30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8">
        <v>16</v>
      </c>
      <c r="B20" s="30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30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30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30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30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30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30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30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30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30" t="str">
        <f>IF('Datos Generales'!G1=1,'Listado de Estudiantes'!B32,'Listado de Estudiantes'!G29)</f>
        <v>Quintero, Lorena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30" t="str">
        <f>IF('Datos Generales'!G1=1,'Listado de Estudiantes'!B33,'Listado de Estudiantes'!G30)</f>
        <v>Sanchez, Luis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8">
        <v>27</v>
      </c>
      <c r="B31" s="30" t="str">
        <f>IF('Datos Generales'!G1=1,'Listado de Estudiantes'!B34,'Listado de Estudiantes'!G31)</f>
        <v>Sanchez, Reynel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30" t="str">
        <f>IF('Datos Generales'!G1=1,'Listado de Estudiantes'!B35,'Listado de Estudiantes'!G32)</f>
        <v>Santos, Yuribeth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30" t="str">
        <f>IF('Datos Generales'!G1=1,'Listado de Estudiantes'!B37,'Listado de Estudiantes'!G33)</f>
        <v>Santos, Yuritza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30" t="str">
        <f>IF('Datos Generales'!G1=1,'Listado de Estudiantes'!B38,'Listado de Estudiantes'!G34)</f>
        <v>Serrano, Isaac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30" t="str">
        <f>IF('Datos Generales'!G1=1,'Listado de Estudiantes'!B39,'Listado de Estudiantes'!G35)</f>
        <v>Serrano, Kevin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30" t="str">
        <f>IF('Datos Generales'!G1=1,'Listado de Estudiantes'!B40,'Listado de Estudiantes'!G36)</f>
        <v>Smith, Leydi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30" t="str">
        <f>IF('Datos Generales'!G1=1,'Listado de Estudiantes'!B41,'Listado de Estudiantes'!G37)</f>
        <v>Pineda, Yesenia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30">
        <f>IF('Datos Generales'!G1=1,'Listado de Estudiantes'!B44,'Listado de Estudiantes'!G38)</f>
        <v>0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30">
        <f>IF('Datos Generales'!G1=1,'Listado de Estudiantes'!B45,'Listado de Estudiantes'!G39)</f>
        <v>0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409"/>
      <c r="B40" s="410"/>
      <c r="C40" s="436"/>
      <c r="D40" s="436"/>
      <c r="E40" s="436"/>
      <c r="F40" s="436"/>
      <c r="G40" s="436"/>
      <c r="H40" s="436"/>
      <c r="I40" s="436"/>
      <c r="J40" s="436"/>
      <c r="K40" s="436"/>
      <c r="L40" s="436"/>
      <c r="M40" s="436"/>
      <c r="N40" s="436"/>
      <c r="O40" s="436"/>
      <c r="P40" s="436"/>
      <c r="Q40" s="436"/>
      <c r="R40" s="436"/>
      <c r="S40" s="387"/>
      <c r="T40" s="387"/>
      <c r="V40" s="387"/>
      <c r="W40" s="387"/>
      <c r="X40" s="387"/>
      <c r="Y40" s="387"/>
      <c r="Z40" s="387"/>
      <c r="AA40" s="387"/>
      <c r="AB40" s="387"/>
      <c r="AC40" s="387"/>
      <c r="AD40" s="387"/>
      <c r="AE40" s="387"/>
      <c r="AF40" s="387"/>
      <c r="AG40" s="387"/>
      <c r="AH40" s="387"/>
      <c r="AI40" s="387"/>
      <c r="AJ40" s="387"/>
      <c r="AK40" s="387"/>
      <c r="AL40" s="387"/>
      <c r="AM40" s="387"/>
      <c r="AN40" s="387"/>
      <c r="AO40" s="387"/>
      <c r="AP40" s="391"/>
      <c r="AQ40" s="392"/>
      <c r="AR40" s="393"/>
    </row>
    <row r="41" spans="1:44" x14ac:dyDescent="0.25">
      <c r="A41" s="411"/>
      <c r="B41" s="412"/>
      <c r="C41" s="437"/>
      <c r="D41" s="437"/>
      <c r="E41" s="437"/>
      <c r="F41" s="437"/>
      <c r="G41" s="437"/>
      <c r="H41" s="437"/>
      <c r="I41" s="437"/>
      <c r="J41" s="437"/>
      <c r="K41" s="437"/>
      <c r="L41" s="437"/>
      <c r="M41" s="437"/>
      <c r="N41" s="437"/>
      <c r="O41" s="437"/>
      <c r="P41" s="437"/>
      <c r="Q41" s="437"/>
      <c r="R41" s="437"/>
      <c r="S41" s="388"/>
      <c r="T41" s="388"/>
      <c r="V41" s="388"/>
      <c r="W41" s="388"/>
      <c r="X41" s="388"/>
      <c r="Y41" s="388"/>
      <c r="Z41" s="388"/>
      <c r="AA41" s="388"/>
      <c r="AB41" s="388"/>
      <c r="AC41" s="388"/>
      <c r="AD41" s="388"/>
      <c r="AE41" s="388"/>
      <c r="AF41" s="388"/>
      <c r="AG41" s="388"/>
      <c r="AH41" s="388"/>
      <c r="AI41" s="388"/>
      <c r="AJ41" s="388"/>
      <c r="AK41" s="388"/>
      <c r="AL41" s="388"/>
      <c r="AM41" s="388"/>
      <c r="AN41" s="388"/>
      <c r="AO41" s="388"/>
      <c r="AP41" s="394"/>
      <c r="AQ41" s="395"/>
      <c r="AR41" s="396"/>
    </row>
    <row r="42" spans="1:44" x14ac:dyDescent="0.25">
      <c r="A42" s="411"/>
      <c r="B42" s="412"/>
      <c r="C42" s="437"/>
      <c r="D42" s="437"/>
      <c r="E42" s="437"/>
      <c r="F42" s="437"/>
      <c r="G42" s="437"/>
      <c r="H42" s="437"/>
      <c r="I42" s="437"/>
      <c r="J42" s="437"/>
      <c r="K42" s="437"/>
      <c r="L42" s="437"/>
      <c r="M42" s="437"/>
      <c r="N42" s="437"/>
      <c r="O42" s="437"/>
      <c r="P42" s="437"/>
      <c r="Q42" s="437"/>
      <c r="R42" s="437"/>
      <c r="S42" s="388"/>
      <c r="T42" s="388"/>
      <c r="V42" s="388"/>
      <c r="W42" s="388"/>
      <c r="X42" s="388"/>
      <c r="Y42" s="388"/>
      <c r="Z42" s="388"/>
      <c r="AA42" s="388"/>
      <c r="AB42" s="388"/>
      <c r="AC42" s="388"/>
      <c r="AD42" s="388"/>
      <c r="AE42" s="388"/>
      <c r="AF42" s="388"/>
      <c r="AG42" s="388"/>
      <c r="AH42" s="388"/>
      <c r="AI42" s="388"/>
      <c r="AJ42" s="388"/>
      <c r="AK42" s="388"/>
      <c r="AL42" s="388"/>
      <c r="AM42" s="388"/>
      <c r="AN42" s="388"/>
      <c r="AO42" s="388"/>
      <c r="AP42" s="394"/>
      <c r="AQ42" s="395"/>
      <c r="AR42" s="396"/>
    </row>
    <row r="43" spans="1:44" x14ac:dyDescent="0.25">
      <c r="A43" s="411"/>
      <c r="B43" s="412"/>
      <c r="C43" s="437"/>
      <c r="D43" s="437"/>
      <c r="E43" s="437"/>
      <c r="F43" s="437"/>
      <c r="G43" s="437"/>
      <c r="H43" s="437"/>
      <c r="I43" s="437"/>
      <c r="J43" s="437"/>
      <c r="K43" s="437"/>
      <c r="L43" s="437"/>
      <c r="M43" s="437"/>
      <c r="N43" s="437"/>
      <c r="O43" s="437"/>
      <c r="P43" s="437"/>
      <c r="Q43" s="437"/>
      <c r="R43" s="437"/>
      <c r="S43" s="388"/>
      <c r="T43" s="388"/>
      <c r="V43" s="388"/>
      <c r="W43" s="388"/>
      <c r="X43" s="388"/>
      <c r="Y43" s="388"/>
      <c r="Z43" s="388"/>
      <c r="AA43" s="388"/>
      <c r="AB43" s="388"/>
      <c r="AC43" s="388"/>
      <c r="AD43" s="388"/>
      <c r="AE43" s="388"/>
      <c r="AF43" s="388"/>
      <c r="AG43" s="388"/>
      <c r="AH43" s="388"/>
      <c r="AI43" s="388"/>
      <c r="AJ43" s="388"/>
      <c r="AK43" s="388"/>
      <c r="AL43" s="388"/>
      <c r="AM43" s="388"/>
      <c r="AN43" s="388"/>
      <c r="AO43" s="388"/>
      <c r="AP43" s="394"/>
      <c r="AQ43" s="395"/>
      <c r="AR43" s="396"/>
    </row>
    <row r="44" spans="1:44" x14ac:dyDescent="0.25">
      <c r="A44" s="411"/>
      <c r="B44" s="412"/>
      <c r="C44" s="437"/>
      <c r="D44" s="437"/>
      <c r="E44" s="437"/>
      <c r="F44" s="437"/>
      <c r="G44" s="437"/>
      <c r="H44" s="437"/>
      <c r="I44" s="437"/>
      <c r="J44" s="437"/>
      <c r="K44" s="437"/>
      <c r="L44" s="437"/>
      <c r="M44" s="437"/>
      <c r="N44" s="437"/>
      <c r="O44" s="437"/>
      <c r="P44" s="437"/>
      <c r="Q44" s="437"/>
      <c r="R44" s="437"/>
      <c r="S44" s="388"/>
      <c r="T44" s="388"/>
      <c r="V44" s="388"/>
      <c r="W44" s="388"/>
      <c r="X44" s="388"/>
      <c r="Y44" s="388"/>
      <c r="Z44" s="388"/>
      <c r="AA44" s="388"/>
      <c r="AB44" s="388"/>
      <c r="AC44" s="388"/>
      <c r="AD44" s="388"/>
      <c r="AE44" s="388"/>
      <c r="AF44" s="388"/>
      <c r="AG44" s="388"/>
      <c r="AH44" s="388"/>
      <c r="AI44" s="388"/>
      <c r="AJ44" s="388"/>
      <c r="AK44" s="388"/>
      <c r="AL44" s="388"/>
      <c r="AM44" s="388"/>
      <c r="AN44" s="388"/>
      <c r="AO44" s="388"/>
      <c r="AP44" s="394"/>
      <c r="AQ44" s="395"/>
      <c r="AR44" s="396"/>
    </row>
    <row r="45" spans="1:44" x14ac:dyDescent="0.25">
      <c r="A45" s="411"/>
      <c r="B45" s="412"/>
      <c r="C45" s="437"/>
      <c r="D45" s="437"/>
      <c r="E45" s="437"/>
      <c r="F45" s="437"/>
      <c r="G45" s="437"/>
      <c r="H45" s="437"/>
      <c r="I45" s="437"/>
      <c r="J45" s="437"/>
      <c r="K45" s="437"/>
      <c r="L45" s="437"/>
      <c r="M45" s="437"/>
      <c r="N45" s="437"/>
      <c r="O45" s="437"/>
      <c r="P45" s="437"/>
      <c r="Q45" s="437"/>
      <c r="R45" s="437"/>
      <c r="S45" s="388"/>
      <c r="T45" s="388"/>
      <c r="V45" s="388"/>
      <c r="W45" s="388"/>
      <c r="X45" s="388"/>
      <c r="Y45" s="388"/>
      <c r="Z45" s="388"/>
      <c r="AA45" s="388"/>
      <c r="AB45" s="388"/>
      <c r="AC45" s="388"/>
      <c r="AD45" s="388"/>
      <c r="AE45" s="388"/>
      <c r="AF45" s="388"/>
      <c r="AG45" s="388"/>
      <c r="AH45" s="388"/>
      <c r="AI45" s="388"/>
      <c r="AJ45" s="388"/>
      <c r="AK45" s="388"/>
      <c r="AL45" s="388"/>
      <c r="AM45" s="388"/>
      <c r="AN45" s="388"/>
      <c r="AO45" s="388"/>
      <c r="AP45" s="394"/>
      <c r="AQ45" s="395"/>
      <c r="AR45" s="396"/>
    </row>
    <row r="46" spans="1:44" x14ac:dyDescent="0.25">
      <c r="A46" s="411"/>
      <c r="B46" s="412"/>
      <c r="C46" s="437"/>
      <c r="D46" s="437"/>
      <c r="E46" s="437"/>
      <c r="F46" s="437"/>
      <c r="G46" s="437"/>
      <c r="H46" s="437"/>
      <c r="I46" s="437"/>
      <c r="J46" s="437"/>
      <c r="K46" s="437"/>
      <c r="L46" s="437"/>
      <c r="M46" s="437"/>
      <c r="N46" s="437"/>
      <c r="O46" s="437"/>
      <c r="P46" s="437"/>
      <c r="Q46" s="437"/>
      <c r="R46" s="437"/>
      <c r="S46" s="388"/>
      <c r="T46" s="388"/>
      <c r="V46" s="388"/>
      <c r="W46" s="388"/>
      <c r="X46" s="388"/>
      <c r="Y46" s="388"/>
      <c r="Z46" s="388"/>
      <c r="AA46" s="388"/>
      <c r="AB46" s="388"/>
      <c r="AC46" s="388"/>
      <c r="AD46" s="388"/>
      <c r="AE46" s="388"/>
      <c r="AF46" s="388"/>
      <c r="AG46" s="388"/>
      <c r="AH46" s="388"/>
      <c r="AI46" s="388"/>
      <c r="AJ46" s="388"/>
      <c r="AK46" s="388"/>
      <c r="AL46" s="388"/>
      <c r="AM46" s="388"/>
      <c r="AN46" s="388"/>
      <c r="AO46" s="388"/>
      <c r="AP46" s="394"/>
      <c r="AQ46" s="395"/>
      <c r="AR46" s="396"/>
    </row>
    <row r="47" spans="1:44" x14ac:dyDescent="0.25">
      <c r="A47" s="411"/>
      <c r="B47" s="412"/>
      <c r="C47" s="437"/>
      <c r="D47" s="437"/>
      <c r="E47" s="437"/>
      <c r="F47" s="437"/>
      <c r="G47" s="437"/>
      <c r="H47" s="437"/>
      <c r="I47" s="437"/>
      <c r="J47" s="437"/>
      <c r="K47" s="437"/>
      <c r="L47" s="437"/>
      <c r="M47" s="437"/>
      <c r="N47" s="437"/>
      <c r="O47" s="437"/>
      <c r="P47" s="437"/>
      <c r="Q47" s="437"/>
      <c r="R47" s="437"/>
      <c r="S47" s="388"/>
      <c r="T47" s="388"/>
      <c r="V47" s="388"/>
      <c r="W47" s="388"/>
      <c r="X47" s="388"/>
      <c r="Y47" s="388"/>
      <c r="Z47" s="388"/>
      <c r="AA47" s="388"/>
      <c r="AB47" s="388"/>
      <c r="AC47" s="388"/>
      <c r="AD47" s="388"/>
      <c r="AE47" s="388"/>
      <c r="AF47" s="388"/>
      <c r="AG47" s="388"/>
      <c r="AH47" s="388"/>
      <c r="AI47" s="388"/>
      <c r="AJ47" s="388"/>
      <c r="AK47" s="388"/>
      <c r="AL47" s="388"/>
      <c r="AM47" s="388"/>
      <c r="AN47" s="388"/>
      <c r="AO47" s="388"/>
      <c r="AP47" s="394"/>
      <c r="AQ47" s="395"/>
      <c r="AR47" s="396"/>
    </row>
    <row r="48" spans="1:44" x14ac:dyDescent="0.25">
      <c r="A48" s="411"/>
      <c r="B48" s="412"/>
      <c r="C48" s="437"/>
      <c r="D48" s="437"/>
      <c r="E48" s="437"/>
      <c r="F48" s="437"/>
      <c r="G48" s="437"/>
      <c r="H48" s="437"/>
      <c r="I48" s="437"/>
      <c r="J48" s="437"/>
      <c r="K48" s="437"/>
      <c r="L48" s="437"/>
      <c r="M48" s="437"/>
      <c r="N48" s="437"/>
      <c r="O48" s="437"/>
      <c r="P48" s="437"/>
      <c r="Q48" s="437"/>
      <c r="R48" s="437"/>
      <c r="S48" s="388"/>
      <c r="T48" s="388"/>
      <c r="V48" s="388"/>
      <c r="W48" s="388"/>
      <c r="X48" s="388"/>
      <c r="Y48" s="388"/>
      <c r="Z48" s="388"/>
      <c r="AA48" s="388"/>
      <c r="AB48" s="388"/>
      <c r="AC48" s="388"/>
      <c r="AD48" s="388"/>
      <c r="AE48" s="388"/>
      <c r="AF48" s="388"/>
      <c r="AG48" s="388"/>
      <c r="AH48" s="388"/>
      <c r="AI48" s="388"/>
      <c r="AJ48" s="388"/>
      <c r="AK48" s="388"/>
      <c r="AL48" s="388"/>
      <c r="AM48" s="388"/>
      <c r="AN48" s="388"/>
      <c r="AO48" s="388"/>
      <c r="AP48" s="394"/>
      <c r="AQ48" s="395"/>
      <c r="AR48" s="396"/>
    </row>
    <row r="49" spans="1:44" x14ac:dyDescent="0.25">
      <c r="A49" s="411"/>
      <c r="B49" s="412"/>
      <c r="C49" s="437"/>
      <c r="D49" s="437"/>
      <c r="E49" s="437"/>
      <c r="F49" s="437"/>
      <c r="G49" s="437"/>
      <c r="H49" s="437"/>
      <c r="I49" s="437"/>
      <c r="J49" s="437"/>
      <c r="K49" s="437"/>
      <c r="L49" s="437"/>
      <c r="M49" s="437"/>
      <c r="N49" s="437"/>
      <c r="O49" s="437"/>
      <c r="P49" s="437"/>
      <c r="Q49" s="437"/>
      <c r="R49" s="437"/>
      <c r="S49" s="388"/>
      <c r="T49" s="388"/>
      <c r="V49" s="388"/>
      <c r="W49" s="388"/>
      <c r="X49" s="388"/>
      <c r="Y49" s="388"/>
      <c r="Z49" s="388"/>
      <c r="AA49" s="388"/>
      <c r="AB49" s="388"/>
      <c r="AC49" s="388"/>
      <c r="AD49" s="388"/>
      <c r="AE49" s="388"/>
      <c r="AF49" s="388"/>
      <c r="AG49" s="388"/>
      <c r="AH49" s="388"/>
      <c r="AI49" s="388"/>
      <c r="AJ49" s="388"/>
      <c r="AK49" s="388"/>
      <c r="AL49" s="388"/>
      <c r="AM49" s="388"/>
      <c r="AN49" s="388"/>
      <c r="AO49" s="388"/>
      <c r="AP49" s="394"/>
      <c r="AQ49" s="395"/>
      <c r="AR49" s="396"/>
    </row>
    <row r="50" spans="1:44" x14ac:dyDescent="0.25">
      <c r="A50" s="413"/>
      <c r="B50" s="414"/>
      <c r="C50" s="438"/>
      <c r="D50" s="438"/>
      <c r="E50" s="438"/>
      <c r="F50" s="438"/>
      <c r="G50" s="438"/>
      <c r="H50" s="438"/>
      <c r="I50" s="438"/>
      <c r="J50" s="438"/>
      <c r="K50" s="438"/>
      <c r="L50" s="438"/>
      <c r="M50" s="438"/>
      <c r="N50" s="438"/>
      <c r="O50" s="438"/>
      <c r="P50" s="438"/>
      <c r="Q50" s="438"/>
      <c r="R50" s="438"/>
      <c r="S50" s="389"/>
      <c r="T50" s="389"/>
      <c r="V50" s="389"/>
      <c r="W50" s="389"/>
      <c r="X50" s="389"/>
      <c r="Y50" s="389"/>
      <c r="Z50" s="389"/>
      <c r="AA50" s="389"/>
      <c r="AB50" s="389"/>
      <c r="AC50" s="389"/>
      <c r="AD50" s="389"/>
      <c r="AE50" s="389"/>
      <c r="AF50" s="389"/>
      <c r="AG50" s="389"/>
      <c r="AH50" s="389"/>
      <c r="AI50" s="389"/>
      <c r="AJ50" s="389"/>
      <c r="AK50" s="389"/>
      <c r="AL50" s="389"/>
      <c r="AM50" s="389"/>
      <c r="AN50" s="389"/>
      <c r="AO50" s="389"/>
      <c r="AP50" s="397"/>
      <c r="AQ50" s="398"/>
      <c r="AR50" s="399"/>
    </row>
    <row r="51" spans="1:4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4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4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4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4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4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4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4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4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4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4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</sheetData>
  <mergeCells count="52">
    <mergeCell ref="AO40:AO50"/>
    <mergeCell ref="AP40:AR50"/>
    <mergeCell ref="AI40:AI50"/>
    <mergeCell ref="AJ40:AJ50"/>
    <mergeCell ref="AK40:AK50"/>
    <mergeCell ref="AL40:AL50"/>
    <mergeCell ref="AM40:AM50"/>
    <mergeCell ref="AN40:AN50"/>
    <mergeCell ref="AH40:AH50"/>
    <mergeCell ref="W40:W50"/>
    <mergeCell ref="X40:X50"/>
    <mergeCell ref="Y40:Y50"/>
    <mergeCell ref="Z40:Z50"/>
    <mergeCell ref="AA40:AA50"/>
    <mergeCell ref="AB40:AB50"/>
    <mergeCell ref="AC40:AC50"/>
    <mergeCell ref="AD40:AD50"/>
    <mergeCell ref="AE40:AE50"/>
    <mergeCell ref="AF40:AF50"/>
    <mergeCell ref="AG40:AG50"/>
    <mergeCell ref="G40:G50"/>
    <mergeCell ref="H40:H50"/>
    <mergeCell ref="I40:I50"/>
    <mergeCell ref="V40:V50"/>
    <mergeCell ref="J40:J50"/>
    <mergeCell ref="K40:K50"/>
    <mergeCell ref="L40:L50"/>
    <mergeCell ref="M40:M50"/>
    <mergeCell ref="N40:N50"/>
    <mergeCell ref="O40:O50"/>
    <mergeCell ref="P40:P50"/>
    <mergeCell ref="Q40:Q50"/>
    <mergeCell ref="R40:R50"/>
    <mergeCell ref="S40:S50"/>
    <mergeCell ref="T40:T50"/>
    <mergeCell ref="A40:B50"/>
    <mergeCell ref="C40:C50"/>
    <mergeCell ref="D40:D50"/>
    <mergeCell ref="E40:E50"/>
    <mergeCell ref="F40:F50"/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</mergeCells>
  <conditionalFormatting sqref="B5:B39">
    <cfRule type="cellIs" dxfId="361" priority="1" operator="equal">
      <formula>0</formula>
    </cfRule>
  </conditionalFormatting>
  <conditionalFormatting sqref="AP5:AQ39">
    <cfRule type="cellIs" dxfId="360" priority="2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I49"/>
  <sheetViews>
    <sheetView zoomScaleNormal="100" workbookViewId="0">
      <selection activeCell="M9" sqref="M9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  <col min="35" max="35" width="30.42578125" customWidth="1"/>
  </cols>
  <sheetData>
    <row r="1" spans="1:3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5" x14ac:dyDescent="0.25">
      <c r="A2" s="439" t="s">
        <v>8</v>
      </c>
      <c r="B2" s="439"/>
      <c r="C2" s="439"/>
      <c r="D2" s="439"/>
      <c r="E2" s="439"/>
      <c r="F2" s="439"/>
      <c r="G2" s="439"/>
      <c r="H2" s="439"/>
      <c r="I2" s="439"/>
      <c r="J2" s="439"/>
      <c r="K2" s="439"/>
      <c r="L2" s="439"/>
      <c r="M2" s="439"/>
      <c r="N2" s="439"/>
      <c r="O2" s="439"/>
      <c r="Q2" s="440" t="s">
        <v>8</v>
      </c>
      <c r="R2" s="440"/>
      <c r="S2" s="440"/>
      <c r="T2" s="440"/>
      <c r="U2" s="440"/>
      <c r="V2" s="440"/>
      <c r="W2" s="440"/>
      <c r="X2" s="440"/>
      <c r="Y2" s="440"/>
      <c r="Z2" s="440"/>
      <c r="AA2" s="440"/>
      <c r="AB2" s="440"/>
      <c r="AC2" s="440"/>
      <c r="AD2" s="440"/>
      <c r="AE2" s="440"/>
      <c r="AF2" s="440"/>
      <c r="AG2" s="440"/>
      <c r="AH2" s="440"/>
    </row>
    <row r="3" spans="1:35" x14ac:dyDescent="0.25">
      <c r="A3" s="469" t="s">
        <v>0</v>
      </c>
      <c r="B3" s="469"/>
      <c r="C3" s="470"/>
      <c r="D3" s="470"/>
      <c r="E3" s="470"/>
      <c r="F3" s="470"/>
      <c r="G3" s="470"/>
      <c r="H3" s="469" t="s">
        <v>14</v>
      </c>
      <c r="I3" s="469"/>
      <c r="J3" s="469"/>
      <c r="K3" s="469"/>
      <c r="L3" s="469"/>
      <c r="M3" s="469"/>
      <c r="N3" s="470"/>
      <c r="O3" s="470"/>
      <c r="Q3" s="471" t="s">
        <v>3</v>
      </c>
      <c r="R3" s="448" t="s">
        <v>15</v>
      </c>
      <c r="S3" s="448"/>
      <c r="T3" s="448"/>
      <c r="U3" s="448"/>
      <c r="V3" s="448" t="s">
        <v>16</v>
      </c>
      <c r="W3" s="448"/>
      <c r="X3" s="448"/>
      <c r="Y3" s="472"/>
      <c r="Z3" s="472" t="s">
        <v>18</v>
      </c>
      <c r="AA3" s="448" t="s">
        <v>19</v>
      </c>
      <c r="AB3" s="448"/>
      <c r="AC3" s="448"/>
      <c r="AD3" s="448" t="s">
        <v>20</v>
      </c>
      <c r="AE3" s="448"/>
      <c r="AF3" s="448"/>
      <c r="AG3" s="473" t="s">
        <v>21</v>
      </c>
      <c r="AH3" s="471" t="s">
        <v>3</v>
      </c>
    </row>
    <row r="4" spans="1:3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471"/>
      <c r="R4" s="448"/>
      <c r="S4" s="448"/>
      <c r="T4" s="448"/>
      <c r="U4" s="448"/>
      <c r="V4" s="448"/>
      <c r="W4" s="448"/>
      <c r="X4" s="448"/>
      <c r="Y4" s="472"/>
      <c r="Z4" s="472"/>
      <c r="AA4" s="448"/>
      <c r="AB4" s="448"/>
      <c r="AC4" s="448"/>
      <c r="AD4" s="448"/>
      <c r="AE4" s="448"/>
      <c r="AF4" s="448"/>
      <c r="AG4" s="473"/>
      <c r="AH4" s="471"/>
    </row>
    <row r="5" spans="1:35" ht="26.25" customHeight="1" x14ac:dyDescent="0.25">
      <c r="A5" s="448" t="s">
        <v>3</v>
      </c>
      <c r="B5" s="448" t="s">
        <v>12</v>
      </c>
      <c r="C5" s="448" t="s">
        <v>9</v>
      </c>
      <c r="D5" s="448"/>
      <c r="E5" s="448"/>
      <c r="F5" s="448"/>
      <c r="G5" s="448"/>
      <c r="H5" s="448" t="s">
        <v>10</v>
      </c>
      <c r="I5" s="448"/>
      <c r="J5" s="448"/>
      <c r="K5" s="448"/>
      <c r="L5" s="448" t="s">
        <v>11</v>
      </c>
      <c r="M5" s="448"/>
      <c r="N5" s="448"/>
      <c r="O5" s="448" t="s">
        <v>3</v>
      </c>
      <c r="Q5" s="471"/>
      <c r="R5" s="448"/>
      <c r="S5" s="448"/>
      <c r="T5" s="448"/>
      <c r="U5" s="448"/>
      <c r="V5" s="448"/>
      <c r="W5" s="448"/>
      <c r="X5" s="448"/>
      <c r="Y5" s="472"/>
      <c r="Z5" s="472"/>
      <c r="AA5" s="448"/>
      <c r="AB5" s="448"/>
      <c r="AC5" s="448"/>
      <c r="AD5" s="448"/>
      <c r="AE5" s="448"/>
      <c r="AF5" s="448"/>
      <c r="AG5" s="473"/>
      <c r="AH5" s="471"/>
    </row>
    <row r="6" spans="1:35" ht="15" customHeight="1" x14ac:dyDescent="0.25">
      <c r="A6" s="448"/>
      <c r="B6" s="448"/>
      <c r="C6" s="448"/>
      <c r="D6" s="448"/>
      <c r="E6" s="448"/>
      <c r="F6" s="448"/>
      <c r="G6" s="448"/>
      <c r="H6" s="448"/>
      <c r="I6" s="448"/>
      <c r="J6" s="448"/>
      <c r="K6" s="448"/>
      <c r="L6" s="448"/>
      <c r="M6" s="448"/>
      <c r="N6" s="448"/>
      <c r="O6" s="448"/>
      <c r="Q6" s="471"/>
      <c r="R6" s="448"/>
      <c r="S6" s="448"/>
      <c r="T6" s="448"/>
      <c r="U6" s="448"/>
      <c r="V6" s="448"/>
      <c r="W6" s="448"/>
      <c r="X6" s="448"/>
      <c r="Y6" s="472"/>
      <c r="Z6" s="472"/>
      <c r="AA6" s="448"/>
      <c r="AB6" s="448"/>
      <c r="AC6" s="448"/>
      <c r="AD6" s="448"/>
      <c r="AE6" s="448"/>
      <c r="AF6" s="448"/>
      <c r="AG6" s="473"/>
      <c r="AH6" s="471"/>
    </row>
    <row r="7" spans="1:35" ht="6.75" customHeight="1" x14ac:dyDescent="0.25">
      <c r="A7" s="448"/>
      <c r="B7" s="448"/>
      <c r="C7" s="448"/>
      <c r="D7" s="448"/>
      <c r="E7" s="448"/>
      <c r="F7" s="448"/>
      <c r="G7" s="448"/>
      <c r="H7" s="448"/>
      <c r="I7" s="448"/>
      <c r="J7" s="448"/>
      <c r="K7" s="448"/>
      <c r="L7" s="448"/>
      <c r="M7" s="448"/>
      <c r="N7" s="448"/>
      <c r="O7" s="448"/>
      <c r="Q7" s="471"/>
      <c r="R7" s="448"/>
      <c r="S7" s="448"/>
      <c r="T7" s="448"/>
      <c r="U7" s="448"/>
      <c r="V7" s="448"/>
      <c r="W7" s="448"/>
      <c r="X7" s="448"/>
      <c r="Y7" s="472"/>
      <c r="Z7" s="472"/>
      <c r="AA7" s="448"/>
      <c r="AB7" s="448"/>
      <c r="AC7" s="448"/>
      <c r="AD7" s="448"/>
      <c r="AE7" s="448"/>
      <c r="AF7" s="448"/>
      <c r="AG7" s="473"/>
      <c r="AH7" s="471"/>
    </row>
    <row r="8" spans="1:35" x14ac:dyDescent="0.25">
      <c r="A8" s="194">
        <v>1</v>
      </c>
      <c r="B8" s="214" t="str">
        <f>'Listado de Estudiantes'!AU4</f>
        <v>Abrego, yaricelda</v>
      </c>
      <c r="C8" s="196"/>
      <c r="D8" s="196"/>
      <c r="E8" s="196"/>
      <c r="F8" s="196"/>
      <c r="G8" s="197"/>
      <c r="H8" s="197">
        <v>5</v>
      </c>
      <c r="I8" s="197">
        <v>5</v>
      </c>
      <c r="J8" s="198">
        <v>3.3</v>
      </c>
      <c r="K8" s="196">
        <v>5</v>
      </c>
      <c r="L8" s="196"/>
      <c r="M8" s="196">
        <v>5</v>
      </c>
      <c r="N8" s="196"/>
      <c r="O8" s="194">
        <v>1</v>
      </c>
      <c r="Q8" s="194">
        <v>1</v>
      </c>
      <c r="R8" s="198">
        <v>5</v>
      </c>
      <c r="S8" s="198"/>
      <c r="T8" s="198"/>
      <c r="U8" s="198"/>
      <c r="V8" s="198"/>
      <c r="W8" s="198"/>
      <c r="X8" s="198"/>
      <c r="Y8" s="198"/>
      <c r="Z8" s="199">
        <f>((ROUNDDOWN(AVERAGE(C8:N8,R8:Y8),1))*0.8)</f>
        <v>3.7600000000000002</v>
      </c>
      <c r="AA8" s="198"/>
      <c r="AB8" s="198"/>
      <c r="AC8" s="199" t="e">
        <f>((ROUNDDOWN(AVERAGE(AA8:AB8),1))*0.1)</f>
        <v>#DIV/0!</v>
      </c>
      <c r="AD8" s="198"/>
      <c r="AE8" s="198"/>
      <c r="AF8" s="199" t="e">
        <f>((ROUNDDOWN(AVERAGE(AD8:AE8),1))*0.1)</f>
        <v>#DIV/0!</v>
      </c>
      <c r="AG8" s="199" t="s">
        <v>212</v>
      </c>
      <c r="AH8" s="194">
        <v>1</v>
      </c>
    </row>
    <row r="9" spans="1:35" x14ac:dyDescent="0.25">
      <c r="A9" s="194">
        <v>2</v>
      </c>
      <c r="B9" s="214" t="str">
        <f>'Listado de Estudiantes'!AU5</f>
        <v>Jimenez, Jose</v>
      </c>
      <c r="C9" s="198"/>
      <c r="D9" s="198"/>
      <c r="E9" s="198"/>
      <c r="F9" s="198"/>
      <c r="G9" s="197"/>
      <c r="H9" s="197"/>
      <c r="I9" s="198">
        <v>5</v>
      </c>
      <c r="J9" s="198">
        <v>3.3</v>
      </c>
      <c r="K9" s="198">
        <v>5</v>
      </c>
      <c r="L9" s="198">
        <v>5</v>
      </c>
      <c r="M9" s="198"/>
      <c r="N9" s="198"/>
      <c r="O9" s="194">
        <v>2</v>
      </c>
      <c r="Q9" s="194">
        <v>2</v>
      </c>
      <c r="R9" s="198"/>
      <c r="S9" s="198"/>
      <c r="T9" s="198"/>
      <c r="U9" s="198"/>
      <c r="V9" s="198"/>
      <c r="W9" s="198"/>
      <c r="X9" s="198"/>
      <c r="Y9" s="198"/>
      <c r="Z9" s="199">
        <f t="shared" ref="Z9:Z42" si="0">((ROUNDDOWN(AVERAGE(C9:N9,R9:Y9),1))*0.8)</f>
        <v>3.6</v>
      </c>
      <c r="AA9" s="198"/>
      <c r="AB9" s="198"/>
      <c r="AC9" s="199" t="e">
        <f t="shared" ref="AC9:AC42" si="1">((ROUNDDOWN(AVERAGE(AA9:AB9),1))*0.1)</f>
        <v>#DIV/0!</v>
      </c>
      <c r="AD9" s="198"/>
      <c r="AE9" s="198"/>
      <c r="AF9" s="199" t="e">
        <f t="shared" ref="AF9:AF42" si="2">((ROUNDDOWN(AVERAGE(AD9:AE9),1))*0.1)</f>
        <v>#DIV/0!</v>
      </c>
      <c r="AG9" s="199" t="s">
        <v>212</v>
      </c>
      <c r="AH9" s="194">
        <v>2</v>
      </c>
      <c r="AI9" t="s">
        <v>260</v>
      </c>
    </row>
    <row r="10" spans="1:35" x14ac:dyDescent="0.25">
      <c r="A10" s="194">
        <v>3</v>
      </c>
      <c r="B10" s="214" t="str">
        <f>'Listado de Estudiantes'!AU6</f>
        <v>Palacios, Yaquelin</v>
      </c>
      <c r="C10" s="198"/>
      <c r="D10" s="198"/>
      <c r="E10" s="198"/>
      <c r="F10" s="198"/>
      <c r="G10" s="197"/>
      <c r="H10" s="197">
        <v>5</v>
      </c>
      <c r="I10" s="198">
        <v>5</v>
      </c>
      <c r="J10" s="198">
        <v>4.2</v>
      </c>
      <c r="K10" s="198">
        <v>5</v>
      </c>
      <c r="L10" s="198"/>
      <c r="M10" s="198"/>
      <c r="N10" s="198"/>
      <c r="O10" s="194">
        <v>3</v>
      </c>
      <c r="Q10" s="194">
        <v>3</v>
      </c>
      <c r="R10" s="198">
        <v>5</v>
      </c>
      <c r="S10" s="198"/>
      <c r="T10" s="198"/>
      <c r="U10" s="198"/>
      <c r="V10" s="198"/>
      <c r="W10" s="198"/>
      <c r="X10" s="198"/>
      <c r="Y10" s="198"/>
      <c r="Z10" s="199">
        <f t="shared" si="0"/>
        <v>3.84</v>
      </c>
      <c r="AA10" s="198"/>
      <c r="AB10" s="198"/>
      <c r="AC10" s="199" t="e">
        <f t="shared" si="1"/>
        <v>#DIV/0!</v>
      </c>
      <c r="AD10" s="198"/>
      <c r="AE10" s="198"/>
      <c r="AF10" s="199" t="e">
        <f t="shared" si="2"/>
        <v>#DIV/0!</v>
      </c>
      <c r="AG10" s="199" t="e">
        <f t="shared" ref="AG10:AG42" si="3">ROUNDDOWN(SUM(Z10,AC10,AF10),1)</f>
        <v>#DIV/0!</v>
      </c>
      <c r="AH10" s="194">
        <v>3</v>
      </c>
    </row>
    <row r="11" spans="1:35" x14ac:dyDescent="0.25">
      <c r="A11" s="194">
        <v>4</v>
      </c>
      <c r="B11" s="214"/>
      <c r="C11" s="198"/>
      <c r="D11" s="198"/>
      <c r="E11" s="198"/>
      <c r="F11" s="198"/>
      <c r="G11" s="197"/>
      <c r="H11" s="197"/>
      <c r="I11" s="198"/>
      <c r="J11" s="198"/>
      <c r="K11" s="198"/>
      <c r="L11" s="198"/>
      <c r="M11" s="198"/>
      <c r="N11" s="198"/>
      <c r="O11" s="194">
        <v>4</v>
      </c>
      <c r="P11" t="s">
        <v>40</v>
      </c>
      <c r="Q11" s="194">
        <v>4</v>
      </c>
      <c r="R11" s="198"/>
      <c r="S11" s="198"/>
      <c r="T11" s="198"/>
      <c r="U11" s="198"/>
      <c r="V11" s="198"/>
      <c r="W11" s="198"/>
      <c r="X11" s="198"/>
      <c r="Y11" s="198"/>
      <c r="Z11" s="199" t="e">
        <f t="shared" si="0"/>
        <v>#DIV/0!</v>
      </c>
      <c r="AA11" s="198"/>
      <c r="AB11" s="198"/>
      <c r="AC11" s="199" t="e">
        <f t="shared" si="1"/>
        <v>#DIV/0!</v>
      </c>
      <c r="AD11" s="198"/>
      <c r="AE11" s="198"/>
      <c r="AF11" s="199" t="e">
        <f t="shared" si="2"/>
        <v>#DIV/0!</v>
      </c>
      <c r="AG11" s="199" t="e">
        <f t="shared" si="3"/>
        <v>#DIV/0!</v>
      </c>
      <c r="AH11" s="194">
        <v>4</v>
      </c>
    </row>
    <row r="12" spans="1:35" x14ac:dyDescent="0.25">
      <c r="A12" s="194">
        <v>5</v>
      </c>
      <c r="B12" s="214">
        <f>'Asistencia 12°ATTecCom'!B9</f>
        <v>0</v>
      </c>
      <c r="C12" s="198"/>
      <c r="D12" s="198"/>
      <c r="E12" s="198"/>
      <c r="F12" s="198"/>
      <c r="G12" s="197"/>
      <c r="H12" s="197"/>
      <c r="I12" s="198"/>
      <c r="J12" s="198"/>
      <c r="K12" s="198"/>
      <c r="L12" s="198"/>
      <c r="M12" s="198"/>
      <c r="N12" s="198"/>
      <c r="O12" s="194">
        <v>5</v>
      </c>
      <c r="Q12" s="194">
        <v>5</v>
      </c>
      <c r="R12" s="198"/>
      <c r="S12" s="198"/>
      <c r="T12" s="198"/>
      <c r="U12" s="198"/>
      <c r="V12" s="198"/>
      <c r="W12" s="198"/>
      <c r="X12" s="198"/>
      <c r="Y12" s="198"/>
      <c r="Z12" s="199" t="e">
        <f t="shared" si="0"/>
        <v>#DIV/0!</v>
      </c>
      <c r="AA12" s="198"/>
      <c r="AB12" s="198"/>
      <c r="AC12" s="199" t="e">
        <f t="shared" si="1"/>
        <v>#DIV/0!</v>
      </c>
      <c r="AD12" s="198"/>
      <c r="AE12" s="198"/>
      <c r="AF12" s="199" t="e">
        <f t="shared" si="2"/>
        <v>#DIV/0!</v>
      </c>
      <c r="AG12" s="199" t="e">
        <f t="shared" si="3"/>
        <v>#DIV/0!</v>
      </c>
      <c r="AH12" s="194">
        <v>5</v>
      </c>
    </row>
    <row r="13" spans="1:35" x14ac:dyDescent="0.25">
      <c r="A13" s="194">
        <v>6</v>
      </c>
      <c r="B13" s="214">
        <f>'Asistencia 12°ATTecCom'!B10</f>
        <v>0</v>
      </c>
      <c r="C13" s="198"/>
      <c r="D13" s="198"/>
      <c r="E13" s="198"/>
      <c r="F13" s="198"/>
      <c r="G13" s="197"/>
      <c r="H13" s="197"/>
      <c r="I13" s="198"/>
      <c r="J13" s="198"/>
      <c r="K13" s="198"/>
      <c r="L13" s="198"/>
      <c r="M13" s="198"/>
      <c r="N13" s="198"/>
      <c r="O13" s="194">
        <v>6</v>
      </c>
      <c r="Q13" s="194">
        <v>6</v>
      </c>
      <c r="R13" s="198"/>
      <c r="S13" s="198"/>
      <c r="T13" s="198"/>
      <c r="U13" s="198"/>
      <c r="V13" s="198"/>
      <c r="W13" s="198"/>
      <c r="X13" s="198"/>
      <c r="Y13" s="198"/>
      <c r="Z13" s="199" t="e">
        <f t="shared" si="0"/>
        <v>#DIV/0!</v>
      </c>
      <c r="AA13" s="198"/>
      <c r="AB13" s="198"/>
      <c r="AC13" s="199" t="e">
        <f t="shared" si="1"/>
        <v>#DIV/0!</v>
      </c>
      <c r="AD13" s="198"/>
      <c r="AE13" s="198"/>
      <c r="AF13" s="199" t="e">
        <f t="shared" si="2"/>
        <v>#DIV/0!</v>
      </c>
      <c r="AG13" s="199" t="e">
        <f t="shared" si="3"/>
        <v>#DIV/0!</v>
      </c>
      <c r="AH13" s="194">
        <v>6</v>
      </c>
    </row>
    <row r="14" spans="1:35" x14ac:dyDescent="0.25">
      <c r="A14" s="194">
        <v>7</v>
      </c>
      <c r="B14" s="214">
        <f>'Asistencia 12°ATTecCom'!B11</f>
        <v>0</v>
      </c>
      <c r="C14" s="198"/>
      <c r="D14" s="198"/>
      <c r="E14" s="198"/>
      <c r="F14" s="198"/>
      <c r="G14" s="197"/>
      <c r="H14" s="197"/>
      <c r="I14" s="198"/>
      <c r="J14" s="198"/>
      <c r="K14" s="198"/>
      <c r="L14" s="198"/>
      <c r="M14" s="198"/>
      <c r="N14" s="198"/>
      <c r="O14" s="194">
        <v>7</v>
      </c>
      <c r="Q14" s="194">
        <v>7</v>
      </c>
      <c r="R14" s="198"/>
      <c r="S14" s="198"/>
      <c r="T14" s="198"/>
      <c r="U14" s="198"/>
      <c r="V14" s="198"/>
      <c r="W14" s="198"/>
      <c r="X14" s="198"/>
      <c r="Y14" s="198"/>
      <c r="Z14" s="199" t="e">
        <f t="shared" si="0"/>
        <v>#DIV/0!</v>
      </c>
      <c r="AA14" s="198"/>
      <c r="AB14" s="198"/>
      <c r="AC14" s="199" t="e">
        <f t="shared" si="1"/>
        <v>#DIV/0!</v>
      </c>
      <c r="AD14" s="198"/>
      <c r="AE14" s="198"/>
      <c r="AF14" s="199" t="e">
        <f t="shared" si="2"/>
        <v>#DIV/0!</v>
      </c>
      <c r="AG14" s="199" t="e">
        <f t="shared" si="3"/>
        <v>#DIV/0!</v>
      </c>
      <c r="AH14" s="194">
        <v>7</v>
      </c>
    </row>
    <row r="15" spans="1:35" x14ac:dyDescent="0.25">
      <c r="A15" s="194">
        <v>8</v>
      </c>
      <c r="B15" s="214">
        <f>'Asistencia 12°ATTecCom'!B12</f>
        <v>0</v>
      </c>
      <c r="C15" s="198"/>
      <c r="D15" s="198"/>
      <c r="E15" s="198"/>
      <c r="F15" s="198"/>
      <c r="G15" s="197"/>
      <c r="H15" s="197"/>
      <c r="I15" s="198"/>
      <c r="J15" s="198"/>
      <c r="K15" s="198"/>
      <c r="L15" s="198"/>
      <c r="M15" s="198"/>
      <c r="N15" s="198"/>
      <c r="O15" s="194">
        <v>8</v>
      </c>
      <c r="Q15" s="194">
        <v>8</v>
      </c>
      <c r="R15" s="198"/>
      <c r="S15" s="198"/>
      <c r="T15" s="215"/>
      <c r="U15" s="198"/>
      <c r="V15" s="198"/>
      <c r="W15" s="198"/>
      <c r="X15" s="198"/>
      <c r="Y15" s="198"/>
      <c r="Z15" s="199" t="e">
        <f t="shared" si="0"/>
        <v>#DIV/0!</v>
      </c>
      <c r="AA15" s="198"/>
      <c r="AB15" s="198"/>
      <c r="AC15" s="199" t="e">
        <f t="shared" si="1"/>
        <v>#DIV/0!</v>
      </c>
      <c r="AD15" s="198"/>
      <c r="AE15" s="198"/>
      <c r="AF15" s="199" t="e">
        <f t="shared" si="2"/>
        <v>#DIV/0!</v>
      </c>
      <c r="AG15" s="199" t="e">
        <f t="shared" si="3"/>
        <v>#DIV/0!</v>
      </c>
      <c r="AH15" s="194">
        <v>8</v>
      </c>
    </row>
    <row r="16" spans="1:35" x14ac:dyDescent="0.25">
      <c r="A16" s="194">
        <v>9</v>
      </c>
      <c r="B16" s="214">
        <f>'Asistencia 12°ATTecCom'!B13</f>
        <v>0</v>
      </c>
      <c r="C16" s="198"/>
      <c r="D16" s="198"/>
      <c r="E16" s="198"/>
      <c r="F16" s="198"/>
      <c r="G16" s="197"/>
      <c r="H16" s="197"/>
      <c r="I16" s="198"/>
      <c r="J16" s="198"/>
      <c r="K16" s="198"/>
      <c r="L16" s="198"/>
      <c r="M16" s="198"/>
      <c r="N16" s="198"/>
      <c r="O16" s="194">
        <v>9</v>
      </c>
      <c r="Q16" s="194">
        <v>9</v>
      </c>
      <c r="R16" s="198"/>
      <c r="S16" s="198"/>
      <c r="T16" s="198"/>
      <c r="U16" s="198"/>
      <c r="V16" s="198"/>
      <c r="W16" s="198"/>
      <c r="X16" s="198"/>
      <c r="Y16" s="198"/>
      <c r="Z16" s="199" t="e">
        <f t="shared" si="0"/>
        <v>#DIV/0!</v>
      </c>
      <c r="AA16" s="198"/>
      <c r="AB16" s="198"/>
      <c r="AC16" s="199" t="e">
        <f t="shared" si="1"/>
        <v>#DIV/0!</v>
      </c>
      <c r="AD16" s="198"/>
      <c r="AE16" s="198"/>
      <c r="AF16" s="199" t="e">
        <f t="shared" si="2"/>
        <v>#DIV/0!</v>
      </c>
      <c r="AG16" s="199" t="e">
        <f t="shared" si="3"/>
        <v>#DIV/0!</v>
      </c>
      <c r="AH16" s="194">
        <v>9</v>
      </c>
    </row>
    <row r="17" spans="1:34" x14ac:dyDescent="0.25">
      <c r="A17" s="194">
        <v>10</v>
      </c>
      <c r="B17" s="214">
        <f>'Asistencia 12°ATTecCom'!B14</f>
        <v>0</v>
      </c>
      <c r="C17" s="198"/>
      <c r="D17" s="198"/>
      <c r="E17" s="198"/>
      <c r="F17" s="198"/>
      <c r="G17" s="197"/>
      <c r="H17" s="197"/>
      <c r="I17" s="198"/>
      <c r="J17" s="198"/>
      <c r="K17" s="198"/>
      <c r="L17" s="198"/>
      <c r="M17" s="198"/>
      <c r="N17" s="198"/>
      <c r="O17" s="194">
        <v>10</v>
      </c>
      <c r="Q17" s="194">
        <v>10</v>
      </c>
      <c r="R17" s="198"/>
      <c r="S17" s="198"/>
      <c r="T17" s="198"/>
      <c r="U17" s="198"/>
      <c r="V17" s="198"/>
      <c r="W17" s="198"/>
      <c r="X17" s="198"/>
      <c r="Y17" s="198"/>
      <c r="Z17" s="199" t="e">
        <f t="shared" si="0"/>
        <v>#DIV/0!</v>
      </c>
      <c r="AA17" s="198"/>
      <c r="AB17" s="198"/>
      <c r="AC17" s="199" t="e">
        <f t="shared" si="1"/>
        <v>#DIV/0!</v>
      </c>
      <c r="AD17" s="198"/>
      <c r="AE17" s="198"/>
      <c r="AF17" s="199" t="e">
        <f t="shared" si="2"/>
        <v>#DIV/0!</v>
      </c>
      <c r="AG17" s="199" t="e">
        <f t="shared" si="3"/>
        <v>#DIV/0!</v>
      </c>
      <c r="AH17" s="194">
        <v>10</v>
      </c>
    </row>
    <row r="18" spans="1:34" x14ac:dyDescent="0.25">
      <c r="A18" s="194">
        <v>11</v>
      </c>
      <c r="B18" s="214">
        <f>'Asistencia 12°ATTecCom'!B15</f>
        <v>0</v>
      </c>
      <c r="C18" s="198"/>
      <c r="D18" s="198"/>
      <c r="E18" s="198"/>
      <c r="F18" s="198"/>
      <c r="G18" s="197"/>
      <c r="H18" s="197"/>
      <c r="I18" s="198"/>
      <c r="J18" s="198"/>
      <c r="K18" s="198"/>
      <c r="L18" s="198"/>
      <c r="M18" s="198"/>
      <c r="N18" s="198"/>
      <c r="O18" s="194">
        <v>11</v>
      </c>
      <c r="Q18" s="194">
        <v>11</v>
      </c>
      <c r="R18" s="198"/>
      <c r="S18" s="198"/>
      <c r="T18" s="198"/>
      <c r="U18" s="198"/>
      <c r="V18" s="198"/>
      <c r="W18" s="198"/>
      <c r="X18" s="198"/>
      <c r="Y18" s="198"/>
      <c r="Z18" s="199" t="e">
        <f t="shared" si="0"/>
        <v>#DIV/0!</v>
      </c>
      <c r="AA18" s="198"/>
      <c r="AB18" s="198"/>
      <c r="AC18" s="199" t="e">
        <f t="shared" si="1"/>
        <v>#DIV/0!</v>
      </c>
      <c r="AD18" s="198"/>
      <c r="AE18" s="198"/>
      <c r="AF18" s="199" t="e">
        <f t="shared" si="2"/>
        <v>#DIV/0!</v>
      </c>
      <c r="AG18" s="199" t="e">
        <f t="shared" si="3"/>
        <v>#DIV/0!</v>
      </c>
      <c r="AH18" s="194">
        <v>11</v>
      </c>
    </row>
    <row r="19" spans="1:34" x14ac:dyDescent="0.25">
      <c r="A19" s="194">
        <v>12</v>
      </c>
      <c r="B19" s="214">
        <f>'Asistencia 12°ATTecCom'!B16</f>
        <v>0</v>
      </c>
      <c r="C19" s="198"/>
      <c r="D19" s="198"/>
      <c r="E19" s="198"/>
      <c r="F19" s="198"/>
      <c r="G19" s="197"/>
      <c r="H19" s="197"/>
      <c r="I19" s="198"/>
      <c r="J19" s="198"/>
      <c r="K19" s="198"/>
      <c r="L19" s="198"/>
      <c r="M19" s="198"/>
      <c r="N19" s="198"/>
      <c r="O19" s="194">
        <v>12</v>
      </c>
      <c r="Q19" s="194">
        <v>12</v>
      </c>
      <c r="R19" s="198"/>
      <c r="S19" s="198"/>
      <c r="T19" s="198"/>
      <c r="U19" s="198"/>
      <c r="V19" s="198"/>
      <c r="W19" s="198"/>
      <c r="X19" s="198"/>
      <c r="Y19" s="198"/>
      <c r="Z19" s="199" t="e">
        <f t="shared" si="0"/>
        <v>#DIV/0!</v>
      </c>
      <c r="AA19" s="198"/>
      <c r="AB19" s="198"/>
      <c r="AC19" s="199" t="e">
        <f t="shared" si="1"/>
        <v>#DIV/0!</v>
      </c>
      <c r="AD19" s="198"/>
      <c r="AE19" s="198"/>
      <c r="AF19" s="199" t="e">
        <f t="shared" si="2"/>
        <v>#DIV/0!</v>
      </c>
      <c r="AG19" s="199" t="e">
        <f t="shared" si="3"/>
        <v>#DIV/0!</v>
      </c>
      <c r="AH19" s="194">
        <v>12</v>
      </c>
    </row>
    <row r="20" spans="1:34" x14ac:dyDescent="0.25">
      <c r="A20" s="194">
        <v>13</v>
      </c>
      <c r="B20" s="214">
        <f>'Asistencia 12°ATTecCom'!B17</f>
        <v>0</v>
      </c>
      <c r="C20" s="198"/>
      <c r="D20" s="198"/>
      <c r="E20" s="198"/>
      <c r="F20" s="198"/>
      <c r="G20" s="197"/>
      <c r="H20" s="197"/>
      <c r="I20" s="198"/>
      <c r="J20" s="198"/>
      <c r="K20" s="198"/>
      <c r="L20" s="198"/>
      <c r="M20" s="198"/>
      <c r="N20" s="198"/>
      <c r="O20" s="194">
        <v>13</v>
      </c>
      <c r="Q20" s="194">
        <v>13</v>
      </c>
      <c r="R20" s="198"/>
      <c r="S20" s="198"/>
      <c r="T20" s="198"/>
      <c r="U20" s="198"/>
      <c r="V20" s="198"/>
      <c r="W20" s="198"/>
      <c r="X20" s="198"/>
      <c r="Y20" s="198"/>
      <c r="Z20" s="199" t="e">
        <f t="shared" si="0"/>
        <v>#DIV/0!</v>
      </c>
      <c r="AA20" s="198"/>
      <c r="AB20" s="198"/>
      <c r="AC20" s="199" t="e">
        <f t="shared" si="1"/>
        <v>#DIV/0!</v>
      </c>
      <c r="AD20" s="198"/>
      <c r="AE20" s="198"/>
      <c r="AF20" s="199" t="e">
        <f t="shared" si="2"/>
        <v>#DIV/0!</v>
      </c>
      <c r="AG20" s="199" t="e">
        <f t="shared" si="3"/>
        <v>#DIV/0!</v>
      </c>
      <c r="AH20" s="194">
        <v>13</v>
      </c>
    </row>
    <row r="21" spans="1:34" x14ac:dyDescent="0.25">
      <c r="A21" s="194">
        <v>14</v>
      </c>
      <c r="B21" s="214">
        <f>'Asistencia 12°ATTecCom'!B18</f>
        <v>0</v>
      </c>
      <c r="C21" s="198"/>
      <c r="D21" s="198"/>
      <c r="E21" s="198"/>
      <c r="F21" s="198"/>
      <c r="G21" s="197"/>
      <c r="H21" s="197"/>
      <c r="I21" s="198"/>
      <c r="J21" s="198"/>
      <c r="K21" s="198"/>
      <c r="L21" s="198"/>
      <c r="M21" s="198"/>
      <c r="N21" s="198"/>
      <c r="O21" s="194">
        <v>14</v>
      </c>
      <c r="Q21" s="194">
        <v>14</v>
      </c>
      <c r="R21" s="198"/>
      <c r="S21" s="198"/>
      <c r="T21" s="198"/>
      <c r="U21" s="198"/>
      <c r="V21" s="198"/>
      <c r="W21" s="198"/>
      <c r="X21" s="198"/>
      <c r="Y21" s="198"/>
      <c r="Z21" s="199" t="e">
        <f t="shared" si="0"/>
        <v>#DIV/0!</v>
      </c>
      <c r="AA21" s="198"/>
      <c r="AB21" s="198"/>
      <c r="AC21" s="199" t="e">
        <f t="shared" si="1"/>
        <v>#DIV/0!</v>
      </c>
      <c r="AD21" s="198"/>
      <c r="AE21" s="198"/>
      <c r="AF21" s="199" t="e">
        <f t="shared" si="2"/>
        <v>#DIV/0!</v>
      </c>
      <c r="AG21" s="199" t="e">
        <f t="shared" si="3"/>
        <v>#DIV/0!</v>
      </c>
      <c r="AH21" s="194">
        <v>14</v>
      </c>
    </row>
    <row r="22" spans="1:34" x14ac:dyDescent="0.25">
      <c r="A22" s="194">
        <v>15</v>
      </c>
      <c r="B22" s="214">
        <f>'Asistencia 12°ATTecCom'!B19</f>
        <v>0</v>
      </c>
      <c r="C22" s="198"/>
      <c r="D22" s="198"/>
      <c r="E22" s="198"/>
      <c r="F22" s="198"/>
      <c r="G22" s="197"/>
      <c r="H22" s="197"/>
      <c r="I22" s="198"/>
      <c r="J22" s="198"/>
      <c r="K22" s="198"/>
      <c r="L22" s="198"/>
      <c r="M22" s="198"/>
      <c r="N22" s="198"/>
      <c r="O22" s="194">
        <v>15</v>
      </c>
      <c r="Q22" s="194">
        <v>15</v>
      </c>
      <c r="R22" s="198"/>
      <c r="S22" s="198"/>
      <c r="T22" s="198"/>
      <c r="U22" s="198"/>
      <c r="V22" s="198"/>
      <c r="W22" s="198"/>
      <c r="X22" s="198"/>
      <c r="Y22" s="198"/>
      <c r="Z22" s="199" t="e">
        <f t="shared" si="0"/>
        <v>#DIV/0!</v>
      </c>
      <c r="AA22" s="198"/>
      <c r="AB22" s="198"/>
      <c r="AC22" s="199" t="e">
        <f t="shared" si="1"/>
        <v>#DIV/0!</v>
      </c>
      <c r="AD22" s="198"/>
      <c r="AE22" s="198"/>
      <c r="AF22" s="199" t="e">
        <f t="shared" si="2"/>
        <v>#DIV/0!</v>
      </c>
      <c r="AG22" s="199" t="e">
        <f t="shared" si="3"/>
        <v>#DIV/0!</v>
      </c>
      <c r="AH22" s="194">
        <v>15</v>
      </c>
    </row>
    <row r="23" spans="1:34" x14ac:dyDescent="0.25">
      <c r="A23" s="194">
        <v>16</v>
      </c>
      <c r="B23" s="214">
        <f>'Asistencia 12°ATTecCom'!B20</f>
        <v>0</v>
      </c>
      <c r="C23" s="198"/>
      <c r="D23" s="198"/>
      <c r="E23" s="198"/>
      <c r="F23" s="198"/>
      <c r="G23" s="197"/>
      <c r="H23" s="197"/>
      <c r="I23" s="198"/>
      <c r="J23" s="198"/>
      <c r="K23" s="198"/>
      <c r="L23" s="198"/>
      <c r="M23" s="198"/>
      <c r="N23" s="198"/>
      <c r="O23" s="194">
        <v>16</v>
      </c>
      <c r="Q23" s="194">
        <v>16</v>
      </c>
      <c r="R23" s="198"/>
      <c r="S23" s="198"/>
      <c r="T23" s="198"/>
      <c r="U23" s="198"/>
      <c r="V23" s="198"/>
      <c r="W23" s="198"/>
      <c r="X23" s="198"/>
      <c r="Y23" s="198"/>
      <c r="Z23" s="199" t="e">
        <f t="shared" si="0"/>
        <v>#DIV/0!</v>
      </c>
      <c r="AA23" s="198"/>
      <c r="AB23" s="198"/>
      <c r="AC23" s="199" t="e">
        <f t="shared" si="1"/>
        <v>#DIV/0!</v>
      </c>
      <c r="AD23" s="198"/>
      <c r="AE23" s="198"/>
      <c r="AF23" s="199" t="e">
        <f t="shared" si="2"/>
        <v>#DIV/0!</v>
      </c>
      <c r="AG23" s="199" t="e">
        <f t="shared" si="3"/>
        <v>#DIV/0!</v>
      </c>
      <c r="AH23" s="194">
        <v>16</v>
      </c>
    </row>
    <row r="24" spans="1:34" x14ac:dyDescent="0.25">
      <c r="A24" s="194">
        <v>17</v>
      </c>
      <c r="B24" s="214">
        <f>'Asistencia 12°ATTecCom'!B21</f>
        <v>0</v>
      </c>
      <c r="C24" s="198"/>
      <c r="D24" s="198"/>
      <c r="E24" s="198"/>
      <c r="F24" s="198"/>
      <c r="G24" s="197"/>
      <c r="H24" s="197"/>
      <c r="I24" s="198"/>
      <c r="J24" s="198"/>
      <c r="K24" s="198"/>
      <c r="L24" s="198"/>
      <c r="M24" s="198"/>
      <c r="N24" s="198"/>
      <c r="O24" s="194">
        <v>17</v>
      </c>
      <c r="Q24" s="194">
        <v>17</v>
      </c>
      <c r="R24" s="198"/>
      <c r="S24" s="198"/>
      <c r="T24" s="198"/>
      <c r="U24" s="198"/>
      <c r="V24" s="198"/>
      <c r="W24" s="198"/>
      <c r="X24" s="198"/>
      <c r="Y24" s="198"/>
      <c r="Z24" s="199" t="e">
        <f t="shared" si="0"/>
        <v>#DIV/0!</v>
      </c>
      <c r="AA24" s="198"/>
      <c r="AB24" s="198"/>
      <c r="AC24" s="199" t="e">
        <f t="shared" si="1"/>
        <v>#DIV/0!</v>
      </c>
      <c r="AD24" s="198"/>
      <c r="AE24" s="198"/>
      <c r="AF24" s="199" t="e">
        <f t="shared" si="2"/>
        <v>#DIV/0!</v>
      </c>
      <c r="AG24" s="199" t="e">
        <f t="shared" si="3"/>
        <v>#DIV/0!</v>
      </c>
      <c r="AH24" s="194">
        <v>17</v>
      </c>
    </row>
    <row r="25" spans="1:34" x14ac:dyDescent="0.25">
      <c r="A25" s="194">
        <v>18</v>
      </c>
      <c r="B25" s="214">
        <f>'Asistencia 12°ATTecCom'!B22</f>
        <v>0</v>
      </c>
      <c r="C25" s="198"/>
      <c r="D25" s="198"/>
      <c r="E25" s="198"/>
      <c r="F25" s="198"/>
      <c r="G25" s="197"/>
      <c r="H25" s="197"/>
      <c r="I25" s="198"/>
      <c r="J25" s="198"/>
      <c r="K25" s="198"/>
      <c r="L25" s="198"/>
      <c r="M25" s="198"/>
      <c r="N25" s="198"/>
      <c r="O25" s="194">
        <v>18</v>
      </c>
      <c r="Q25" s="194">
        <v>18</v>
      </c>
      <c r="R25" s="198"/>
      <c r="S25" s="198"/>
      <c r="T25" s="198"/>
      <c r="U25" s="198"/>
      <c r="V25" s="198"/>
      <c r="W25" s="198"/>
      <c r="X25" s="198"/>
      <c r="Y25" s="198"/>
      <c r="Z25" s="199" t="e">
        <f t="shared" si="0"/>
        <v>#DIV/0!</v>
      </c>
      <c r="AA25" s="198"/>
      <c r="AB25" s="198"/>
      <c r="AC25" s="199" t="e">
        <f t="shared" si="1"/>
        <v>#DIV/0!</v>
      </c>
      <c r="AD25" s="198"/>
      <c r="AE25" s="198"/>
      <c r="AF25" s="199" t="e">
        <f t="shared" si="2"/>
        <v>#DIV/0!</v>
      </c>
      <c r="AG25" s="199" t="e">
        <f t="shared" si="3"/>
        <v>#DIV/0!</v>
      </c>
      <c r="AH25" s="194">
        <v>18</v>
      </c>
    </row>
    <row r="26" spans="1:34" x14ac:dyDescent="0.25">
      <c r="A26" s="194">
        <v>19</v>
      </c>
      <c r="B26" s="214">
        <f>'Asistencia 12°ATTecCom'!B23</f>
        <v>0</v>
      </c>
      <c r="C26" s="198"/>
      <c r="D26" s="198"/>
      <c r="E26" s="198"/>
      <c r="F26" s="198"/>
      <c r="G26" s="197"/>
      <c r="H26" s="197"/>
      <c r="I26" s="198"/>
      <c r="J26" s="198"/>
      <c r="K26" s="198"/>
      <c r="L26" s="198"/>
      <c r="M26" s="198"/>
      <c r="N26" s="198"/>
      <c r="O26" s="194">
        <v>19</v>
      </c>
      <c r="Q26" s="194">
        <v>19</v>
      </c>
      <c r="R26" s="198"/>
      <c r="S26" s="198"/>
      <c r="T26" s="198"/>
      <c r="U26" s="198"/>
      <c r="V26" s="198"/>
      <c r="W26" s="198"/>
      <c r="X26" s="198"/>
      <c r="Y26" s="198"/>
      <c r="Z26" s="199" t="e">
        <f t="shared" si="0"/>
        <v>#DIV/0!</v>
      </c>
      <c r="AA26" s="198"/>
      <c r="AB26" s="198"/>
      <c r="AC26" s="199" t="e">
        <f t="shared" si="1"/>
        <v>#DIV/0!</v>
      </c>
      <c r="AD26" s="198"/>
      <c r="AE26" s="198"/>
      <c r="AF26" s="199" t="e">
        <f t="shared" si="2"/>
        <v>#DIV/0!</v>
      </c>
      <c r="AG26" s="199" t="e">
        <f t="shared" si="3"/>
        <v>#DIV/0!</v>
      </c>
      <c r="AH26" s="194">
        <v>19</v>
      </c>
    </row>
    <row r="27" spans="1:34" x14ac:dyDescent="0.25">
      <c r="A27" s="194">
        <v>20</v>
      </c>
      <c r="B27" s="214">
        <f>'Asistencia 12°ATTecCom'!B24</f>
        <v>0</v>
      </c>
      <c r="C27" s="198"/>
      <c r="D27" s="198"/>
      <c r="E27" s="198"/>
      <c r="F27" s="198"/>
      <c r="G27" s="197"/>
      <c r="H27" s="197"/>
      <c r="I27" s="198"/>
      <c r="J27" s="198"/>
      <c r="K27" s="198"/>
      <c r="L27" s="198"/>
      <c r="M27" s="198"/>
      <c r="N27" s="198"/>
      <c r="O27" s="194">
        <v>20</v>
      </c>
      <c r="Q27" s="194">
        <v>20</v>
      </c>
      <c r="R27" s="198"/>
      <c r="S27" s="198"/>
      <c r="T27" s="198"/>
      <c r="U27" s="198"/>
      <c r="V27" s="198"/>
      <c r="W27" s="198"/>
      <c r="X27" s="198"/>
      <c r="Y27" s="198"/>
      <c r="Z27" s="199" t="e">
        <f t="shared" si="0"/>
        <v>#DIV/0!</v>
      </c>
      <c r="AA27" s="198"/>
      <c r="AB27" s="198"/>
      <c r="AC27" s="199" t="e">
        <f t="shared" si="1"/>
        <v>#DIV/0!</v>
      </c>
      <c r="AD27" s="198"/>
      <c r="AE27" s="198"/>
      <c r="AF27" s="199" t="e">
        <f t="shared" si="2"/>
        <v>#DIV/0!</v>
      </c>
      <c r="AG27" s="199" t="e">
        <f t="shared" si="3"/>
        <v>#DIV/0!</v>
      </c>
      <c r="AH27" s="194">
        <v>20</v>
      </c>
    </row>
    <row r="28" spans="1:34" x14ac:dyDescent="0.25">
      <c r="A28" s="194">
        <v>21</v>
      </c>
      <c r="B28" s="214">
        <f>'Asistencia 12°ATTecCom'!B25</f>
        <v>0</v>
      </c>
      <c r="C28" s="198"/>
      <c r="D28" s="198"/>
      <c r="E28" s="198"/>
      <c r="F28" s="198"/>
      <c r="G28" s="197"/>
      <c r="H28" s="197"/>
      <c r="I28" s="198"/>
      <c r="J28" s="198"/>
      <c r="K28" s="198"/>
      <c r="L28" s="198"/>
      <c r="M28" s="198"/>
      <c r="N28" s="198"/>
      <c r="O28" s="194">
        <v>21</v>
      </c>
      <c r="Q28" s="194">
        <v>21</v>
      </c>
      <c r="R28" s="198"/>
      <c r="S28" s="198"/>
      <c r="T28" s="198"/>
      <c r="U28" s="198"/>
      <c r="V28" s="198"/>
      <c r="W28" s="198"/>
      <c r="X28" s="198"/>
      <c r="Y28" s="198"/>
      <c r="Z28" s="199" t="e">
        <f t="shared" si="0"/>
        <v>#DIV/0!</v>
      </c>
      <c r="AA28" s="198"/>
      <c r="AB28" s="198"/>
      <c r="AC28" s="199" t="e">
        <f t="shared" si="1"/>
        <v>#DIV/0!</v>
      </c>
      <c r="AD28" s="198"/>
      <c r="AE28" s="198"/>
      <c r="AF28" s="199" t="e">
        <f t="shared" si="2"/>
        <v>#DIV/0!</v>
      </c>
      <c r="AG28" s="199" t="e">
        <f t="shared" si="3"/>
        <v>#DIV/0!</v>
      </c>
      <c r="AH28" s="194">
        <v>21</v>
      </c>
    </row>
    <row r="29" spans="1:34" x14ac:dyDescent="0.25">
      <c r="A29" s="194">
        <v>22</v>
      </c>
      <c r="B29" s="214">
        <f>'Asistencia 12°ATTecCom'!B26</f>
        <v>0</v>
      </c>
      <c r="C29" s="198"/>
      <c r="D29" s="198"/>
      <c r="E29" s="198"/>
      <c r="F29" s="198"/>
      <c r="G29" s="197"/>
      <c r="H29" s="197"/>
      <c r="I29" s="198"/>
      <c r="J29" s="198"/>
      <c r="K29" s="198"/>
      <c r="L29" s="198"/>
      <c r="M29" s="198"/>
      <c r="N29" s="198"/>
      <c r="O29" s="194">
        <v>22</v>
      </c>
      <c r="Q29" s="194">
        <v>22</v>
      </c>
      <c r="R29" s="198"/>
      <c r="S29" s="198"/>
      <c r="T29" s="198"/>
      <c r="U29" s="198"/>
      <c r="V29" s="198"/>
      <c r="W29" s="198"/>
      <c r="X29" s="198"/>
      <c r="Y29" s="198"/>
      <c r="Z29" s="199" t="e">
        <f t="shared" si="0"/>
        <v>#DIV/0!</v>
      </c>
      <c r="AA29" s="198"/>
      <c r="AB29" s="198"/>
      <c r="AC29" s="199" t="e">
        <f t="shared" si="1"/>
        <v>#DIV/0!</v>
      </c>
      <c r="AD29" s="198"/>
      <c r="AE29" s="198"/>
      <c r="AF29" s="199" t="e">
        <f t="shared" si="2"/>
        <v>#DIV/0!</v>
      </c>
      <c r="AG29" s="199" t="e">
        <f t="shared" si="3"/>
        <v>#DIV/0!</v>
      </c>
      <c r="AH29" s="194">
        <v>22</v>
      </c>
    </row>
    <row r="30" spans="1:34" x14ac:dyDescent="0.25">
      <c r="A30" s="194">
        <v>23</v>
      </c>
      <c r="B30" s="214">
        <f>'Asistencia 12°ATTecCom'!B27</f>
        <v>0</v>
      </c>
      <c r="C30" s="198"/>
      <c r="D30" s="198"/>
      <c r="E30" s="198"/>
      <c r="F30" s="198"/>
      <c r="G30" s="197"/>
      <c r="H30" s="197"/>
      <c r="I30" s="198"/>
      <c r="J30" s="198"/>
      <c r="K30" s="198"/>
      <c r="L30" s="198"/>
      <c r="M30" s="198"/>
      <c r="N30" s="198"/>
      <c r="O30" s="194">
        <v>23</v>
      </c>
      <c r="Q30" s="194">
        <v>23</v>
      </c>
      <c r="R30" s="198"/>
      <c r="S30" s="198"/>
      <c r="T30" s="198"/>
      <c r="U30" s="198"/>
      <c r="V30" s="198"/>
      <c r="W30" s="198"/>
      <c r="X30" s="198"/>
      <c r="Y30" s="198"/>
      <c r="Z30" s="199" t="e">
        <f t="shared" si="0"/>
        <v>#DIV/0!</v>
      </c>
      <c r="AA30" s="198"/>
      <c r="AB30" s="198"/>
      <c r="AC30" s="199" t="e">
        <f t="shared" si="1"/>
        <v>#DIV/0!</v>
      </c>
      <c r="AD30" s="198"/>
      <c r="AE30" s="198"/>
      <c r="AF30" s="199" t="e">
        <f t="shared" si="2"/>
        <v>#DIV/0!</v>
      </c>
      <c r="AG30" s="199" t="e">
        <f t="shared" si="3"/>
        <v>#DIV/0!</v>
      </c>
      <c r="AH30" s="194">
        <v>23</v>
      </c>
    </row>
    <row r="31" spans="1:34" x14ac:dyDescent="0.25">
      <c r="A31" s="194">
        <v>24</v>
      </c>
      <c r="B31" s="214">
        <f>'Asistencia 12°ATTecCom'!B28</f>
        <v>0</v>
      </c>
      <c r="C31" s="198"/>
      <c r="D31" s="198"/>
      <c r="E31" s="198"/>
      <c r="F31" s="198"/>
      <c r="G31" s="197"/>
      <c r="H31" s="197"/>
      <c r="I31" s="198"/>
      <c r="J31" s="198"/>
      <c r="K31" s="198"/>
      <c r="L31" s="198"/>
      <c r="M31" s="198"/>
      <c r="N31" s="198"/>
      <c r="O31" s="194">
        <v>24</v>
      </c>
      <c r="Q31" s="194">
        <v>24</v>
      </c>
      <c r="R31" s="198"/>
      <c r="S31" s="198"/>
      <c r="T31" s="198"/>
      <c r="U31" s="198"/>
      <c r="V31" s="198"/>
      <c r="W31" s="198"/>
      <c r="X31" s="198"/>
      <c r="Y31" s="198"/>
      <c r="Z31" s="199" t="e">
        <f t="shared" si="0"/>
        <v>#DIV/0!</v>
      </c>
      <c r="AA31" s="198"/>
      <c r="AB31" s="198"/>
      <c r="AC31" s="199" t="e">
        <f t="shared" si="1"/>
        <v>#DIV/0!</v>
      </c>
      <c r="AD31" s="198"/>
      <c r="AE31" s="198"/>
      <c r="AF31" s="199" t="e">
        <f t="shared" si="2"/>
        <v>#DIV/0!</v>
      </c>
      <c r="AG31" s="199" t="e">
        <f t="shared" si="3"/>
        <v>#DIV/0!</v>
      </c>
      <c r="AH31" s="194">
        <v>24</v>
      </c>
    </row>
    <row r="32" spans="1:34" x14ac:dyDescent="0.25">
      <c r="A32" s="194">
        <v>25</v>
      </c>
      <c r="B32" s="214"/>
      <c r="C32" s="198"/>
      <c r="D32" s="198"/>
      <c r="E32" s="198"/>
      <c r="F32" s="198"/>
      <c r="G32" s="197"/>
      <c r="H32" s="197"/>
      <c r="I32" s="198"/>
      <c r="J32" s="198"/>
      <c r="K32" s="198"/>
      <c r="L32" s="198"/>
      <c r="M32" s="198"/>
      <c r="N32" s="198"/>
      <c r="O32" s="194">
        <v>25</v>
      </c>
      <c r="Q32" s="194">
        <v>25</v>
      </c>
      <c r="R32" s="198"/>
      <c r="S32" s="198"/>
      <c r="T32" s="198"/>
      <c r="U32" s="198"/>
      <c r="V32" s="198"/>
      <c r="W32" s="198"/>
      <c r="X32" s="198"/>
      <c r="Y32" s="198"/>
      <c r="Z32" s="199" t="e">
        <f t="shared" si="0"/>
        <v>#DIV/0!</v>
      </c>
      <c r="AA32" s="198"/>
      <c r="AB32" s="198"/>
      <c r="AC32" s="199" t="e">
        <f t="shared" si="1"/>
        <v>#DIV/0!</v>
      </c>
      <c r="AD32" s="198"/>
      <c r="AE32" s="198"/>
      <c r="AF32" s="199" t="e">
        <f t="shared" si="2"/>
        <v>#DIV/0!</v>
      </c>
      <c r="AG32" s="199" t="e">
        <f t="shared" si="3"/>
        <v>#DIV/0!</v>
      </c>
      <c r="AH32" s="194">
        <v>25</v>
      </c>
    </row>
    <row r="33" spans="1:34" x14ac:dyDescent="0.25">
      <c r="A33" s="194">
        <v>26</v>
      </c>
      <c r="B33" s="214"/>
      <c r="C33" s="198"/>
      <c r="D33" s="198"/>
      <c r="E33" s="198"/>
      <c r="F33" s="198"/>
      <c r="G33" s="197"/>
      <c r="H33" s="197"/>
      <c r="I33" s="198"/>
      <c r="J33" s="198"/>
      <c r="K33" s="198"/>
      <c r="L33" s="198"/>
      <c r="M33" s="198"/>
      <c r="N33" s="198"/>
      <c r="O33" s="194">
        <v>26</v>
      </c>
      <c r="Q33" s="194">
        <v>26</v>
      </c>
      <c r="R33" s="198"/>
      <c r="S33" s="198"/>
      <c r="T33" s="198"/>
      <c r="U33" s="198"/>
      <c r="V33" s="198"/>
      <c r="W33" s="198"/>
      <c r="X33" s="198"/>
      <c r="Y33" s="198"/>
      <c r="Z33" s="199" t="e">
        <f t="shared" si="0"/>
        <v>#DIV/0!</v>
      </c>
      <c r="AA33" s="198"/>
      <c r="AB33" s="198"/>
      <c r="AC33" s="199" t="e">
        <f t="shared" si="1"/>
        <v>#DIV/0!</v>
      </c>
      <c r="AD33" s="198"/>
      <c r="AE33" s="198"/>
      <c r="AF33" s="199" t="e">
        <f t="shared" si="2"/>
        <v>#DIV/0!</v>
      </c>
      <c r="AG33" s="199" t="e">
        <f t="shared" si="3"/>
        <v>#DIV/0!</v>
      </c>
      <c r="AH33" s="194">
        <v>26</v>
      </c>
    </row>
    <row r="34" spans="1:34" x14ac:dyDescent="0.25">
      <c r="A34" s="194">
        <v>27</v>
      </c>
      <c r="B34" s="214"/>
      <c r="C34" s="198"/>
      <c r="D34" s="198"/>
      <c r="E34" s="198"/>
      <c r="F34" s="198"/>
      <c r="G34" s="197"/>
      <c r="H34" s="197"/>
      <c r="I34" s="198"/>
      <c r="J34" s="198"/>
      <c r="K34" s="198"/>
      <c r="L34" s="198"/>
      <c r="M34" s="198"/>
      <c r="N34" s="198"/>
      <c r="O34" s="194">
        <v>27</v>
      </c>
      <c r="Q34" s="194">
        <v>27</v>
      </c>
      <c r="R34" s="198"/>
      <c r="S34" s="198"/>
      <c r="T34" s="198"/>
      <c r="U34" s="198"/>
      <c r="V34" s="198"/>
      <c r="W34" s="198"/>
      <c r="X34" s="198"/>
      <c r="Y34" s="198"/>
      <c r="Z34" s="199" t="e">
        <f t="shared" si="0"/>
        <v>#DIV/0!</v>
      </c>
      <c r="AA34" s="198"/>
      <c r="AB34" s="198"/>
      <c r="AC34" s="199" t="e">
        <f t="shared" si="1"/>
        <v>#DIV/0!</v>
      </c>
      <c r="AD34" s="198"/>
      <c r="AE34" s="198"/>
      <c r="AF34" s="199" t="e">
        <f t="shared" si="2"/>
        <v>#DIV/0!</v>
      </c>
      <c r="AG34" s="199" t="e">
        <f t="shared" si="3"/>
        <v>#DIV/0!</v>
      </c>
      <c r="AH34" s="194">
        <v>27</v>
      </c>
    </row>
    <row r="35" spans="1:34" x14ac:dyDescent="0.25">
      <c r="A35" s="194">
        <v>28</v>
      </c>
      <c r="B35" s="214"/>
      <c r="C35" s="198"/>
      <c r="D35" s="198"/>
      <c r="E35" s="198"/>
      <c r="F35" s="198"/>
      <c r="G35" s="197"/>
      <c r="H35" s="197"/>
      <c r="I35" s="198"/>
      <c r="J35" s="198"/>
      <c r="K35" s="198"/>
      <c r="L35" s="198"/>
      <c r="M35" s="198"/>
      <c r="N35" s="198"/>
      <c r="O35" s="194">
        <v>28</v>
      </c>
      <c r="Q35" s="194">
        <v>28</v>
      </c>
      <c r="R35" s="198"/>
      <c r="S35" s="198"/>
      <c r="T35" s="198"/>
      <c r="U35" s="198"/>
      <c r="V35" s="198"/>
      <c r="W35" s="198"/>
      <c r="X35" s="198"/>
      <c r="Y35" s="198"/>
      <c r="Z35" s="199" t="e">
        <f t="shared" si="0"/>
        <v>#DIV/0!</v>
      </c>
      <c r="AA35" s="198"/>
      <c r="AB35" s="198"/>
      <c r="AC35" s="199" t="e">
        <f t="shared" si="1"/>
        <v>#DIV/0!</v>
      </c>
      <c r="AD35" s="198"/>
      <c r="AE35" s="198"/>
      <c r="AF35" s="199" t="e">
        <f t="shared" si="2"/>
        <v>#DIV/0!</v>
      </c>
      <c r="AG35" s="199" t="e">
        <f t="shared" si="3"/>
        <v>#DIV/0!</v>
      </c>
      <c r="AH35" s="194">
        <v>28</v>
      </c>
    </row>
    <row r="36" spans="1:34" x14ac:dyDescent="0.25">
      <c r="A36" s="194">
        <v>29</v>
      </c>
      <c r="B36" s="214"/>
      <c r="C36" s="198"/>
      <c r="D36" s="198"/>
      <c r="E36" s="198"/>
      <c r="F36" s="198"/>
      <c r="G36" s="197"/>
      <c r="H36" s="197"/>
      <c r="I36" s="198"/>
      <c r="J36" s="198"/>
      <c r="K36" s="198"/>
      <c r="L36" s="198"/>
      <c r="M36" s="198"/>
      <c r="N36" s="198"/>
      <c r="O36" s="194">
        <v>29</v>
      </c>
      <c r="Q36" s="194">
        <v>29</v>
      </c>
      <c r="R36" s="198"/>
      <c r="S36" s="198"/>
      <c r="T36" s="198"/>
      <c r="U36" s="198"/>
      <c r="V36" s="198"/>
      <c r="W36" s="198"/>
      <c r="X36" s="198"/>
      <c r="Y36" s="198"/>
      <c r="Z36" s="199" t="e">
        <f t="shared" si="0"/>
        <v>#DIV/0!</v>
      </c>
      <c r="AA36" s="198"/>
      <c r="AB36" s="198"/>
      <c r="AC36" s="199" t="e">
        <f t="shared" si="1"/>
        <v>#DIV/0!</v>
      </c>
      <c r="AD36" s="198"/>
      <c r="AE36" s="198"/>
      <c r="AF36" s="199" t="e">
        <f t="shared" si="2"/>
        <v>#DIV/0!</v>
      </c>
      <c r="AG36" s="199" t="e">
        <f t="shared" si="3"/>
        <v>#DIV/0!</v>
      </c>
      <c r="AH36" s="194">
        <v>29</v>
      </c>
    </row>
    <row r="37" spans="1:34" x14ac:dyDescent="0.25">
      <c r="A37" s="194">
        <v>30</v>
      </c>
      <c r="B37" s="214"/>
      <c r="C37" s="198"/>
      <c r="D37" s="198"/>
      <c r="E37" s="198"/>
      <c r="F37" s="198"/>
      <c r="G37" s="197"/>
      <c r="H37" s="197"/>
      <c r="I37" s="198"/>
      <c r="J37" s="198"/>
      <c r="K37" s="198"/>
      <c r="L37" s="198"/>
      <c r="M37" s="198"/>
      <c r="N37" s="198"/>
      <c r="O37" s="194">
        <v>30</v>
      </c>
      <c r="Q37" s="194">
        <v>30</v>
      </c>
      <c r="R37" s="198"/>
      <c r="S37" s="198"/>
      <c r="T37" s="198"/>
      <c r="U37" s="198"/>
      <c r="V37" s="198"/>
      <c r="W37" s="198"/>
      <c r="X37" s="198"/>
      <c r="Y37" s="198"/>
      <c r="Z37" s="199" t="e">
        <f t="shared" si="0"/>
        <v>#DIV/0!</v>
      </c>
      <c r="AA37" s="198"/>
      <c r="AB37" s="198"/>
      <c r="AC37" s="199" t="e">
        <f t="shared" si="1"/>
        <v>#DIV/0!</v>
      </c>
      <c r="AD37" s="198"/>
      <c r="AE37" s="198"/>
      <c r="AF37" s="199" t="e">
        <f t="shared" si="2"/>
        <v>#DIV/0!</v>
      </c>
      <c r="AG37" s="199" t="e">
        <f t="shared" si="3"/>
        <v>#DIV/0!</v>
      </c>
      <c r="AH37" s="194">
        <v>30</v>
      </c>
    </row>
    <row r="38" spans="1:34" x14ac:dyDescent="0.25">
      <c r="A38" s="194">
        <v>31</v>
      </c>
      <c r="B38" s="214"/>
      <c r="C38" s="198"/>
      <c r="D38" s="198"/>
      <c r="E38" s="198"/>
      <c r="F38" s="198"/>
      <c r="G38" s="197"/>
      <c r="H38" s="197"/>
      <c r="I38" s="198"/>
      <c r="J38" s="198"/>
      <c r="K38" s="198"/>
      <c r="L38" s="198"/>
      <c r="M38" s="198"/>
      <c r="N38" s="198"/>
      <c r="O38" s="194">
        <v>31</v>
      </c>
      <c r="Q38" s="194">
        <v>31</v>
      </c>
      <c r="R38" s="198"/>
      <c r="S38" s="198"/>
      <c r="T38" s="198"/>
      <c r="U38" s="198"/>
      <c r="V38" s="198"/>
      <c r="W38" s="198"/>
      <c r="X38" s="198"/>
      <c r="Y38" s="198"/>
      <c r="Z38" s="199" t="e">
        <f t="shared" si="0"/>
        <v>#DIV/0!</v>
      </c>
      <c r="AA38" s="198"/>
      <c r="AB38" s="198"/>
      <c r="AC38" s="199" t="e">
        <f t="shared" si="1"/>
        <v>#DIV/0!</v>
      </c>
      <c r="AD38" s="198"/>
      <c r="AE38" s="198"/>
      <c r="AF38" s="199" t="e">
        <f t="shared" si="2"/>
        <v>#DIV/0!</v>
      </c>
      <c r="AG38" s="199" t="e">
        <f t="shared" si="3"/>
        <v>#DIV/0!</v>
      </c>
      <c r="AH38" s="194">
        <v>31</v>
      </c>
    </row>
    <row r="39" spans="1:34" x14ac:dyDescent="0.25">
      <c r="A39" s="194">
        <v>32</v>
      </c>
      <c r="B39" s="214"/>
      <c r="C39" s="198"/>
      <c r="D39" s="198"/>
      <c r="E39" s="198"/>
      <c r="F39" s="198"/>
      <c r="G39" s="197"/>
      <c r="H39" s="197"/>
      <c r="I39" s="198"/>
      <c r="J39" s="198"/>
      <c r="K39" s="198"/>
      <c r="L39" s="198"/>
      <c r="M39" s="198"/>
      <c r="N39" s="198"/>
      <c r="O39" s="194">
        <v>32</v>
      </c>
      <c r="Q39" s="194">
        <v>32</v>
      </c>
      <c r="R39" s="198"/>
      <c r="S39" s="198"/>
      <c r="T39" s="198"/>
      <c r="U39" s="198"/>
      <c r="V39" s="198"/>
      <c r="W39" s="198"/>
      <c r="X39" s="198"/>
      <c r="Y39" s="198"/>
      <c r="Z39" s="199" t="e">
        <f t="shared" si="0"/>
        <v>#DIV/0!</v>
      </c>
      <c r="AA39" s="198"/>
      <c r="AB39" s="198"/>
      <c r="AC39" s="199" t="e">
        <f t="shared" si="1"/>
        <v>#DIV/0!</v>
      </c>
      <c r="AD39" s="198"/>
      <c r="AE39" s="198"/>
      <c r="AF39" s="199" t="e">
        <f t="shared" si="2"/>
        <v>#DIV/0!</v>
      </c>
      <c r="AG39" s="199" t="e">
        <f t="shared" si="3"/>
        <v>#DIV/0!</v>
      </c>
      <c r="AH39" s="194">
        <v>32</v>
      </c>
    </row>
    <row r="40" spans="1:34" x14ac:dyDescent="0.25">
      <c r="A40" s="194">
        <v>33</v>
      </c>
      <c r="B40" s="214"/>
      <c r="C40" s="198"/>
      <c r="D40" s="198"/>
      <c r="E40" s="198"/>
      <c r="F40" s="198"/>
      <c r="G40" s="197"/>
      <c r="H40" s="197"/>
      <c r="I40" s="198"/>
      <c r="J40" s="198"/>
      <c r="K40" s="198"/>
      <c r="L40" s="198"/>
      <c r="M40" s="198"/>
      <c r="N40" s="198"/>
      <c r="O40" s="194">
        <v>33</v>
      </c>
      <c r="Q40" s="194">
        <v>33</v>
      </c>
      <c r="R40" s="198"/>
      <c r="S40" s="198"/>
      <c r="T40" s="198"/>
      <c r="U40" s="198"/>
      <c r="V40" s="198"/>
      <c r="W40" s="198"/>
      <c r="X40" s="198"/>
      <c r="Y40" s="198"/>
      <c r="Z40" s="199" t="e">
        <f t="shared" si="0"/>
        <v>#DIV/0!</v>
      </c>
      <c r="AA40" s="198"/>
      <c r="AB40" s="198"/>
      <c r="AC40" s="199" t="e">
        <f t="shared" si="1"/>
        <v>#DIV/0!</v>
      </c>
      <c r="AD40" s="198"/>
      <c r="AE40" s="198"/>
      <c r="AF40" s="199" t="e">
        <f t="shared" si="2"/>
        <v>#DIV/0!</v>
      </c>
      <c r="AG40" s="199" t="e">
        <f t="shared" si="3"/>
        <v>#DIV/0!</v>
      </c>
      <c r="AH40" s="194">
        <v>33</v>
      </c>
    </row>
    <row r="41" spans="1:34" x14ac:dyDescent="0.25">
      <c r="A41" s="194">
        <v>34</v>
      </c>
      <c r="B41" s="214"/>
      <c r="C41" s="198"/>
      <c r="D41" s="198"/>
      <c r="E41" s="198"/>
      <c r="F41" s="198"/>
      <c r="G41" s="197"/>
      <c r="H41" s="197"/>
      <c r="I41" s="198"/>
      <c r="J41" s="198"/>
      <c r="K41" s="198"/>
      <c r="L41" s="198"/>
      <c r="M41" s="198"/>
      <c r="N41" s="198"/>
      <c r="O41" s="194">
        <v>34</v>
      </c>
      <c r="Q41" s="194">
        <v>34</v>
      </c>
      <c r="R41" s="198"/>
      <c r="S41" s="198"/>
      <c r="T41" s="198"/>
      <c r="U41" s="198"/>
      <c r="V41" s="198"/>
      <c r="W41" s="198"/>
      <c r="X41" s="198"/>
      <c r="Y41" s="198"/>
      <c r="Z41" s="199" t="e">
        <f t="shared" si="0"/>
        <v>#DIV/0!</v>
      </c>
      <c r="AA41" s="198"/>
      <c r="AB41" s="198"/>
      <c r="AC41" s="199" t="e">
        <f t="shared" si="1"/>
        <v>#DIV/0!</v>
      </c>
      <c r="AD41" s="198"/>
      <c r="AE41" s="198"/>
      <c r="AF41" s="199" t="e">
        <f t="shared" si="2"/>
        <v>#DIV/0!</v>
      </c>
      <c r="AG41" s="199" t="e">
        <f t="shared" si="3"/>
        <v>#DIV/0!</v>
      </c>
      <c r="AH41" s="194">
        <v>34</v>
      </c>
    </row>
    <row r="42" spans="1:34" x14ac:dyDescent="0.25">
      <c r="A42" s="194">
        <v>35</v>
      </c>
      <c r="B42" s="214">
        <f>'Asistencia 12°ATTecCom'!B39</f>
        <v>0</v>
      </c>
      <c r="C42" s="198"/>
      <c r="D42" s="198"/>
      <c r="E42" s="198"/>
      <c r="F42" s="198"/>
      <c r="G42" s="197"/>
      <c r="H42" s="197"/>
      <c r="I42" s="198"/>
      <c r="J42" s="198"/>
      <c r="K42" s="198"/>
      <c r="L42" s="198"/>
      <c r="M42" s="198"/>
      <c r="N42" s="198"/>
      <c r="O42" s="194">
        <v>35</v>
      </c>
      <c r="Q42" s="194">
        <v>35</v>
      </c>
      <c r="R42" s="198"/>
      <c r="S42" s="198"/>
      <c r="T42" s="198"/>
      <c r="U42" s="198"/>
      <c r="V42" s="198"/>
      <c r="W42" s="198"/>
      <c r="X42" s="198"/>
      <c r="Y42" s="198"/>
      <c r="Z42" s="199" t="e">
        <f t="shared" si="0"/>
        <v>#DIV/0!</v>
      </c>
      <c r="AA42" s="198"/>
      <c r="AB42" s="198"/>
      <c r="AC42" s="199" t="e">
        <f t="shared" si="1"/>
        <v>#DIV/0!</v>
      </c>
      <c r="AD42" s="198"/>
      <c r="AE42" s="198"/>
      <c r="AF42" s="199" t="e">
        <f t="shared" si="2"/>
        <v>#DIV/0!</v>
      </c>
      <c r="AG42" s="199" t="e">
        <f t="shared" si="3"/>
        <v>#DIV/0!</v>
      </c>
      <c r="AH42" s="194">
        <v>35</v>
      </c>
    </row>
    <row r="43" spans="1:34" ht="16.5" customHeight="1" x14ac:dyDescent="0.25">
      <c r="A43" s="448"/>
      <c r="B43" s="448" t="s">
        <v>13</v>
      </c>
      <c r="C43" s="447"/>
      <c r="D43" s="447"/>
      <c r="E43" s="447"/>
      <c r="F43" s="447"/>
      <c r="G43" s="447"/>
      <c r="H43" s="447"/>
      <c r="I43" s="447" t="s">
        <v>809</v>
      </c>
      <c r="J43" s="447" t="s">
        <v>800</v>
      </c>
      <c r="K43" s="447" t="s">
        <v>772</v>
      </c>
      <c r="L43" s="447" t="s">
        <v>790</v>
      </c>
      <c r="M43" s="447" t="s">
        <v>820</v>
      </c>
      <c r="N43" s="447" t="s">
        <v>875</v>
      </c>
      <c r="O43" s="448"/>
      <c r="Q43" s="449"/>
      <c r="R43" s="449"/>
      <c r="S43" s="449"/>
      <c r="T43" s="449"/>
      <c r="U43" s="449"/>
      <c r="V43" s="449"/>
      <c r="W43" s="449"/>
      <c r="X43" s="449"/>
      <c r="Y43" s="449"/>
      <c r="Z43" s="449"/>
      <c r="AA43" s="449"/>
      <c r="AB43" s="449"/>
      <c r="AC43" s="449"/>
      <c r="AD43" s="449"/>
      <c r="AE43" s="449"/>
      <c r="AF43" s="449"/>
      <c r="AG43" s="449"/>
      <c r="AH43" s="449"/>
    </row>
    <row r="44" spans="1:34" x14ac:dyDescent="0.25">
      <c r="A44" s="448"/>
      <c r="B44" s="448"/>
      <c r="C44" s="447"/>
      <c r="D44" s="447"/>
      <c r="E44" s="447"/>
      <c r="F44" s="447"/>
      <c r="G44" s="447"/>
      <c r="H44" s="447"/>
      <c r="I44" s="447"/>
      <c r="J44" s="447"/>
      <c r="K44" s="447"/>
      <c r="L44" s="447"/>
      <c r="M44" s="447"/>
      <c r="N44" s="447"/>
      <c r="O44" s="448"/>
      <c r="Q44" s="449"/>
      <c r="R44" s="449"/>
      <c r="S44" s="449"/>
      <c r="T44" s="449"/>
      <c r="U44" s="449"/>
      <c r="V44" s="449"/>
      <c r="W44" s="449"/>
      <c r="X44" s="449"/>
      <c r="Y44" s="449"/>
      <c r="Z44" s="449"/>
      <c r="AA44" s="449"/>
      <c r="AB44" s="449"/>
      <c r="AC44" s="449"/>
      <c r="AD44" s="449"/>
      <c r="AE44" s="449"/>
      <c r="AF44" s="449"/>
      <c r="AG44" s="449"/>
      <c r="AH44" s="449"/>
    </row>
    <row r="45" spans="1:34" x14ac:dyDescent="0.25">
      <c r="A45" s="448"/>
      <c r="B45" s="448"/>
      <c r="C45" s="447"/>
      <c r="D45" s="447"/>
      <c r="E45" s="447"/>
      <c r="F45" s="447"/>
      <c r="G45" s="447"/>
      <c r="H45" s="447"/>
      <c r="I45" s="447"/>
      <c r="J45" s="447"/>
      <c r="K45" s="447"/>
      <c r="L45" s="447"/>
      <c r="M45" s="447"/>
      <c r="N45" s="447"/>
      <c r="O45" s="448"/>
      <c r="Q45" s="449"/>
      <c r="R45" s="449"/>
      <c r="S45" s="449"/>
      <c r="T45" s="449"/>
      <c r="U45" s="449"/>
      <c r="V45" s="449"/>
      <c r="W45" s="449"/>
      <c r="X45" s="449"/>
      <c r="Y45" s="449"/>
      <c r="Z45" s="449"/>
      <c r="AA45" s="449"/>
      <c r="AB45" s="449"/>
      <c r="AC45" s="449"/>
      <c r="AD45" s="449"/>
      <c r="AE45" s="449"/>
      <c r="AF45" s="449"/>
      <c r="AG45" s="449"/>
      <c r="AH45" s="449"/>
    </row>
    <row r="46" spans="1:34" ht="25.5" customHeight="1" x14ac:dyDescent="0.25">
      <c r="A46" s="448"/>
      <c r="B46" s="448"/>
      <c r="C46" s="447"/>
      <c r="D46" s="447"/>
      <c r="E46" s="447"/>
      <c r="F46" s="447"/>
      <c r="G46" s="447"/>
      <c r="H46" s="447"/>
      <c r="I46" s="447"/>
      <c r="J46" s="447"/>
      <c r="K46" s="447"/>
      <c r="L46" s="447"/>
      <c r="M46" s="447"/>
      <c r="N46" s="447"/>
      <c r="O46" s="448"/>
      <c r="Q46" s="449"/>
      <c r="R46" s="449"/>
      <c r="S46" s="449"/>
      <c r="T46" s="449"/>
      <c r="U46" s="449"/>
      <c r="V46" s="449"/>
      <c r="W46" s="449"/>
      <c r="X46" s="449"/>
      <c r="Y46" s="449"/>
      <c r="Z46" s="449"/>
      <c r="AA46" s="449"/>
      <c r="AB46" s="449"/>
      <c r="AC46" s="449"/>
      <c r="AD46" s="449"/>
      <c r="AE46" s="449"/>
      <c r="AF46" s="449"/>
      <c r="AG46" s="449"/>
      <c r="AH46" s="449"/>
    </row>
    <row r="47" spans="1:34" ht="26.25" customHeight="1" x14ac:dyDescent="0.25">
      <c r="A47" s="448"/>
      <c r="B47" s="448"/>
      <c r="C47" s="447"/>
      <c r="D47" s="447"/>
      <c r="E47" s="447"/>
      <c r="F47" s="447"/>
      <c r="G47" s="447"/>
      <c r="H47" s="447"/>
      <c r="I47" s="447"/>
      <c r="J47" s="447"/>
      <c r="K47" s="447"/>
      <c r="L47" s="447"/>
      <c r="M47" s="447"/>
      <c r="N47" s="447"/>
      <c r="O47" s="448"/>
      <c r="Q47" s="449"/>
      <c r="R47" s="449"/>
      <c r="S47" s="449"/>
      <c r="T47" s="449"/>
      <c r="U47" s="449"/>
      <c r="V47" s="449"/>
      <c r="W47" s="449"/>
      <c r="X47" s="449"/>
      <c r="Y47" s="449"/>
      <c r="Z47" s="449"/>
      <c r="AA47" s="449"/>
      <c r="AB47" s="449"/>
      <c r="AC47" s="449"/>
      <c r="AD47" s="449"/>
      <c r="AE47" s="449"/>
      <c r="AF47" s="449"/>
      <c r="AG47" s="449"/>
      <c r="AH47" s="449"/>
    </row>
    <row r="48" spans="1:34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" ht="15.75" x14ac:dyDescent="0.25">
      <c r="A49" s="11"/>
    </row>
  </sheetData>
  <mergeCells count="54">
    <mergeCell ref="AH43:AH47"/>
    <mergeCell ref="W43:W47"/>
    <mergeCell ref="X43:X47"/>
    <mergeCell ref="Y43:Y47"/>
    <mergeCell ref="Z43:Z47"/>
    <mergeCell ref="AA43:AA47"/>
    <mergeCell ref="AB43:AB47"/>
    <mergeCell ref="AC43:AC47"/>
    <mergeCell ref="AD43:AD47"/>
    <mergeCell ref="AE43:AE47"/>
    <mergeCell ref="AF43:AF47"/>
    <mergeCell ref="AG43:AG47"/>
    <mergeCell ref="L5:N7"/>
    <mergeCell ref="V43:V47"/>
    <mergeCell ref="J43:J47"/>
    <mergeCell ref="K43:K47"/>
    <mergeCell ref="L43:L47"/>
    <mergeCell ref="M43:M47"/>
    <mergeCell ref="N43:N47"/>
    <mergeCell ref="O43:O47"/>
    <mergeCell ref="Q43:Q47"/>
    <mergeCell ref="R43:R47"/>
    <mergeCell ref="S43:S47"/>
    <mergeCell ref="T43:T47"/>
    <mergeCell ref="U43:U47"/>
    <mergeCell ref="F43:F47"/>
    <mergeCell ref="G43:G47"/>
    <mergeCell ref="H43:H47"/>
    <mergeCell ref="I43:I47"/>
    <mergeCell ref="A5:A7"/>
    <mergeCell ref="B5:B7"/>
    <mergeCell ref="C5:G7"/>
    <mergeCell ref="H5:K7"/>
    <mergeCell ref="A43:A47"/>
    <mergeCell ref="B43:B47"/>
    <mergeCell ref="C43:C47"/>
    <mergeCell ref="D43:D47"/>
    <mergeCell ref="E43:E47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8:B42">
    <cfRule type="cellIs" dxfId="359" priority="1" operator="equal">
      <formula>0</formula>
    </cfRule>
  </conditionalFormatting>
  <conditionalFormatting sqref="C3:G3 N3:O3">
    <cfRule type="cellIs" dxfId="358" priority="2" operator="equal">
      <formula>0</formula>
    </cfRule>
  </conditionalFormatting>
  <conditionalFormatting sqref="Z8:Z42">
    <cfRule type="containsErrors" dxfId="357" priority="4">
      <formula>ISERROR(Z8)</formula>
    </cfRule>
  </conditionalFormatting>
  <conditionalFormatting sqref="AC8:AC42 AF8:AG42">
    <cfRule type="containsErrors" dxfId="356" priority="3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H49"/>
  <sheetViews>
    <sheetView zoomScale="91" zoomScaleNormal="91" workbookViewId="0">
      <selection activeCell="B8" sqref="B8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39" t="s">
        <v>8</v>
      </c>
      <c r="B2" s="439"/>
      <c r="C2" s="439"/>
      <c r="D2" s="439"/>
      <c r="E2" s="439"/>
      <c r="F2" s="439"/>
      <c r="G2" s="439"/>
      <c r="H2" s="439"/>
      <c r="I2" s="439"/>
      <c r="J2" s="439"/>
      <c r="K2" s="439"/>
      <c r="L2" s="439"/>
      <c r="M2" s="439"/>
      <c r="N2" s="439"/>
      <c r="O2" s="439"/>
      <c r="Q2" s="440" t="s">
        <v>8</v>
      </c>
      <c r="R2" s="440"/>
      <c r="S2" s="440"/>
      <c r="T2" s="440"/>
      <c r="U2" s="440"/>
      <c r="V2" s="440"/>
      <c r="W2" s="440"/>
      <c r="X2" s="440"/>
      <c r="Y2" s="440"/>
      <c r="Z2" s="440"/>
      <c r="AA2" s="440"/>
      <c r="AB2" s="440"/>
      <c r="AC2" s="440"/>
      <c r="AD2" s="440"/>
      <c r="AE2" s="440"/>
      <c r="AF2" s="440"/>
      <c r="AG2" s="440"/>
      <c r="AH2" s="440"/>
    </row>
    <row r="3" spans="1:34" x14ac:dyDescent="0.25">
      <c r="A3" s="404" t="s">
        <v>0</v>
      </c>
      <c r="B3" s="404"/>
      <c r="C3" s="441" t="s">
        <v>211</v>
      </c>
      <c r="D3" s="441"/>
      <c r="E3" s="441"/>
      <c r="F3" s="441"/>
      <c r="G3" s="441"/>
      <c r="H3" s="404" t="s">
        <v>14</v>
      </c>
      <c r="I3" s="404"/>
      <c r="J3" s="404"/>
      <c r="K3" s="404"/>
      <c r="L3" s="404"/>
      <c r="M3" s="404"/>
      <c r="N3" s="441" t="s">
        <v>189</v>
      </c>
      <c r="O3" s="441"/>
      <c r="Q3" s="390" t="s">
        <v>3</v>
      </c>
      <c r="R3" s="442" t="s">
        <v>15</v>
      </c>
      <c r="S3" s="442"/>
      <c r="T3" s="442"/>
      <c r="U3" s="442"/>
      <c r="V3" s="442" t="s">
        <v>16</v>
      </c>
      <c r="W3" s="442"/>
      <c r="X3" s="442"/>
      <c r="Y3" s="443" t="s">
        <v>17</v>
      </c>
      <c r="Z3" s="443" t="s">
        <v>18</v>
      </c>
      <c r="AA3" s="442" t="s">
        <v>19</v>
      </c>
      <c r="AB3" s="442"/>
      <c r="AC3" s="442"/>
      <c r="AD3" s="442" t="s">
        <v>20</v>
      </c>
      <c r="AE3" s="442"/>
      <c r="AF3" s="442"/>
      <c r="AG3" s="444" t="s">
        <v>21</v>
      </c>
      <c r="AH3" s="390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390"/>
      <c r="R4" s="442"/>
      <c r="S4" s="442"/>
      <c r="T4" s="442"/>
      <c r="U4" s="442"/>
      <c r="V4" s="442"/>
      <c r="W4" s="442"/>
      <c r="X4" s="442"/>
      <c r="Y4" s="443"/>
      <c r="Z4" s="443"/>
      <c r="AA4" s="442"/>
      <c r="AB4" s="442"/>
      <c r="AC4" s="442"/>
      <c r="AD4" s="442"/>
      <c r="AE4" s="442"/>
      <c r="AF4" s="442"/>
      <c r="AG4" s="444"/>
      <c r="AH4" s="390"/>
    </row>
    <row r="5" spans="1:34" ht="26.25" customHeight="1" x14ac:dyDescent="0.25">
      <c r="A5" s="442" t="s">
        <v>3</v>
      </c>
      <c r="B5" s="442" t="s">
        <v>12</v>
      </c>
      <c r="C5" s="442" t="s">
        <v>9</v>
      </c>
      <c r="D5" s="442"/>
      <c r="E5" s="442"/>
      <c r="F5" s="442"/>
      <c r="G5" s="442"/>
      <c r="H5" s="442" t="s">
        <v>10</v>
      </c>
      <c r="I5" s="442"/>
      <c r="J5" s="442"/>
      <c r="K5" s="442"/>
      <c r="L5" s="442" t="s">
        <v>11</v>
      </c>
      <c r="M5" s="442"/>
      <c r="N5" s="442"/>
      <c r="O5" s="442" t="s">
        <v>3</v>
      </c>
      <c r="Q5" s="390"/>
      <c r="R5" s="442"/>
      <c r="S5" s="442"/>
      <c r="T5" s="442"/>
      <c r="U5" s="442"/>
      <c r="V5" s="442"/>
      <c r="W5" s="442"/>
      <c r="X5" s="442"/>
      <c r="Y5" s="443"/>
      <c r="Z5" s="443"/>
      <c r="AA5" s="442"/>
      <c r="AB5" s="442"/>
      <c r="AC5" s="442"/>
      <c r="AD5" s="442"/>
      <c r="AE5" s="442"/>
      <c r="AF5" s="442"/>
      <c r="AG5" s="444"/>
      <c r="AH5" s="390"/>
    </row>
    <row r="6" spans="1:34" ht="15" customHeight="1" x14ac:dyDescent="0.25">
      <c r="A6" s="442"/>
      <c r="B6" s="442"/>
      <c r="C6" s="442"/>
      <c r="D6" s="442"/>
      <c r="E6" s="442"/>
      <c r="F6" s="442"/>
      <c r="G6" s="442"/>
      <c r="H6" s="442"/>
      <c r="I6" s="442"/>
      <c r="J6" s="442"/>
      <c r="K6" s="442"/>
      <c r="L6" s="442"/>
      <c r="M6" s="442"/>
      <c r="N6" s="442"/>
      <c r="O6" s="442"/>
      <c r="Q6" s="390"/>
      <c r="R6" s="442"/>
      <c r="S6" s="442"/>
      <c r="T6" s="442"/>
      <c r="U6" s="442"/>
      <c r="V6" s="442"/>
      <c r="W6" s="442"/>
      <c r="X6" s="442"/>
      <c r="Y6" s="443"/>
      <c r="Z6" s="443"/>
      <c r="AA6" s="442"/>
      <c r="AB6" s="442"/>
      <c r="AC6" s="442"/>
      <c r="AD6" s="442"/>
      <c r="AE6" s="442"/>
      <c r="AF6" s="442"/>
      <c r="AG6" s="444"/>
      <c r="AH6" s="390"/>
    </row>
    <row r="7" spans="1:34" ht="6.75" customHeight="1" x14ac:dyDescent="0.25">
      <c r="A7" s="442"/>
      <c r="B7" s="442"/>
      <c r="C7" s="442"/>
      <c r="D7" s="442"/>
      <c r="E7" s="442"/>
      <c r="F7" s="442"/>
      <c r="G7" s="442"/>
      <c r="H7" s="442"/>
      <c r="I7" s="442"/>
      <c r="J7" s="442"/>
      <c r="K7" s="442"/>
      <c r="L7" s="442"/>
      <c r="M7" s="442"/>
      <c r="N7" s="442"/>
      <c r="O7" s="442"/>
      <c r="Q7" s="390"/>
      <c r="R7" s="442"/>
      <c r="S7" s="442"/>
      <c r="T7" s="442"/>
      <c r="U7" s="442"/>
      <c r="V7" s="442"/>
      <c r="W7" s="442"/>
      <c r="X7" s="442"/>
      <c r="Y7" s="443"/>
      <c r="Z7" s="443"/>
      <c r="AA7" s="442"/>
      <c r="AB7" s="442"/>
      <c r="AC7" s="442"/>
      <c r="AD7" s="442"/>
      <c r="AE7" s="442"/>
      <c r="AF7" s="442"/>
      <c r="AG7" s="444"/>
      <c r="AH7" s="390"/>
    </row>
    <row r="8" spans="1:34" x14ac:dyDescent="0.25">
      <c r="A8" s="168">
        <v>1</v>
      </c>
      <c r="B8" s="349"/>
      <c r="C8" s="181"/>
      <c r="D8" s="181"/>
      <c r="E8" s="181"/>
      <c r="F8" s="181"/>
      <c r="G8" s="170"/>
      <c r="H8" s="170">
        <v>5</v>
      </c>
      <c r="I8" s="170">
        <v>5</v>
      </c>
      <c r="J8" s="181">
        <v>5</v>
      </c>
      <c r="K8" s="181">
        <v>4.5</v>
      </c>
      <c r="L8" s="181"/>
      <c r="M8" s="181"/>
      <c r="N8" s="181"/>
      <c r="O8" s="168">
        <v>1</v>
      </c>
      <c r="Q8" s="168">
        <v>1</v>
      </c>
      <c r="R8" s="169"/>
      <c r="S8" s="169"/>
      <c r="T8" s="169"/>
      <c r="U8" s="169"/>
      <c r="V8" s="169">
        <v>5</v>
      </c>
      <c r="W8" s="169"/>
      <c r="X8" s="169"/>
      <c r="Y8" s="169"/>
      <c r="Z8" s="180">
        <f>((ROUNDDOWN(AVERAGE(C8:N8,R8:Y8),1))*0.8)</f>
        <v>3.9200000000000004</v>
      </c>
      <c r="AA8" s="169">
        <v>4.3</v>
      </c>
      <c r="AB8" s="169"/>
      <c r="AC8" s="180">
        <f>((ROUNDDOWN(AVERAGE(AA8:AB8),1))*0.1)</f>
        <v>0.43</v>
      </c>
      <c r="AD8" s="169">
        <v>3.5</v>
      </c>
      <c r="AE8" s="169"/>
      <c r="AF8" s="180">
        <f>((ROUNDDOWN(AVERAGE(AD8:AE8),1))*0.1)</f>
        <v>0.35000000000000003</v>
      </c>
      <c r="AG8" s="180">
        <f t="shared" ref="AG8:AG42" si="0">ROUNDDOWN(SUM(Z8,AC8,AF8),1)</f>
        <v>4.7</v>
      </c>
      <c r="AH8" s="168">
        <v>1</v>
      </c>
    </row>
    <row r="9" spans="1:34" x14ac:dyDescent="0.25">
      <c r="A9" s="168">
        <v>2</v>
      </c>
      <c r="B9" s="4"/>
      <c r="C9" s="169"/>
      <c r="D9" s="169"/>
      <c r="E9" s="169"/>
      <c r="F9" s="169"/>
      <c r="G9" s="170"/>
      <c r="H9" s="170"/>
      <c r="I9" s="169"/>
      <c r="J9" s="169"/>
      <c r="K9" s="169"/>
      <c r="L9" s="169"/>
      <c r="M9" s="169"/>
      <c r="N9" s="169"/>
      <c r="O9" s="168">
        <v>2</v>
      </c>
      <c r="Q9" s="168">
        <v>2</v>
      </c>
      <c r="R9" s="169"/>
      <c r="S9" s="169"/>
      <c r="T9" s="169"/>
      <c r="U9" s="169"/>
      <c r="V9" s="169"/>
      <c r="W9" s="169"/>
      <c r="X9" s="169"/>
      <c r="Y9" s="169"/>
      <c r="Z9" s="180" t="e">
        <f t="shared" ref="Z9:Z42" si="1">((ROUNDDOWN(AVERAGE(C9:N9,R9:Y9),1))*0.8)</f>
        <v>#DIV/0!</v>
      </c>
      <c r="AA9" s="169"/>
      <c r="AB9" s="169"/>
      <c r="AC9" s="180" t="e">
        <f t="shared" ref="AC9:AC42" si="2">((ROUNDDOWN(AVERAGE(AA9:AB9),1))*0.1)</f>
        <v>#DIV/0!</v>
      </c>
      <c r="AD9" s="169"/>
      <c r="AE9" s="169"/>
      <c r="AF9" s="180" t="e">
        <f t="shared" ref="AF9:AF42" si="3">((ROUNDDOWN(AVERAGE(AD9:AE9),1))*0.1)</f>
        <v>#DIV/0!</v>
      </c>
      <c r="AG9" s="180" t="e">
        <f t="shared" si="0"/>
        <v>#DIV/0!</v>
      </c>
      <c r="AH9" s="168">
        <v>2</v>
      </c>
    </row>
    <row r="10" spans="1:34" x14ac:dyDescent="0.25">
      <c r="A10" s="168">
        <v>3</v>
      </c>
      <c r="B10" s="4"/>
      <c r="C10" s="169"/>
      <c r="D10" s="169"/>
      <c r="E10" s="169"/>
      <c r="F10" s="169"/>
      <c r="G10" s="170"/>
      <c r="H10" s="170"/>
      <c r="I10" s="169"/>
      <c r="J10" s="169"/>
      <c r="K10" s="169"/>
      <c r="L10" s="169"/>
      <c r="M10" s="169"/>
      <c r="N10" s="169"/>
      <c r="O10" s="168">
        <v>3</v>
      </c>
      <c r="Q10" s="168">
        <v>3</v>
      </c>
      <c r="R10" s="169"/>
      <c r="S10" s="169"/>
      <c r="T10" s="169"/>
      <c r="U10" s="169"/>
      <c r="V10" s="169"/>
      <c r="W10" s="169"/>
      <c r="X10" s="169"/>
      <c r="Y10" s="169"/>
      <c r="Z10" s="180" t="e">
        <f t="shared" si="1"/>
        <v>#DIV/0!</v>
      </c>
      <c r="AA10" s="169"/>
      <c r="AB10" s="169"/>
      <c r="AC10" s="180" t="e">
        <f t="shared" si="2"/>
        <v>#DIV/0!</v>
      </c>
      <c r="AD10" s="169"/>
      <c r="AE10" s="169"/>
      <c r="AF10" s="180" t="e">
        <f t="shared" si="3"/>
        <v>#DIV/0!</v>
      </c>
      <c r="AG10" s="180" t="e">
        <f t="shared" si="0"/>
        <v>#DIV/0!</v>
      </c>
      <c r="AH10" s="168">
        <v>3</v>
      </c>
    </row>
    <row r="11" spans="1:34" x14ac:dyDescent="0.25">
      <c r="A11" s="168">
        <v>4</v>
      </c>
      <c r="B11" s="179"/>
      <c r="C11" s="169"/>
      <c r="D11" s="169"/>
      <c r="E11" s="169"/>
      <c r="F11" s="169"/>
      <c r="G11" s="170"/>
      <c r="H11" s="170"/>
      <c r="I11" s="169"/>
      <c r="J11" s="169"/>
      <c r="K11" s="169"/>
      <c r="L11" s="169"/>
      <c r="M11" s="169"/>
      <c r="N11" s="169"/>
      <c r="O11" s="168">
        <v>4</v>
      </c>
      <c r="Q11" s="168">
        <v>4</v>
      </c>
      <c r="R11" s="169"/>
      <c r="S11" s="169"/>
      <c r="T11" s="169"/>
      <c r="U11" s="169"/>
      <c r="V11" s="169"/>
      <c r="W11" s="169"/>
      <c r="X11" s="169"/>
      <c r="Y11" s="169"/>
      <c r="Z11" s="180" t="e">
        <f t="shared" si="1"/>
        <v>#DIV/0!</v>
      </c>
      <c r="AA11" s="169"/>
      <c r="AB11" s="169"/>
      <c r="AC11" s="180" t="e">
        <f t="shared" si="2"/>
        <v>#DIV/0!</v>
      </c>
      <c r="AD11" s="169"/>
      <c r="AE11" s="169"/>
      <c r="AF11" s="180" t="e">
        <f t="shared" si="3"/>
        <v>#DIV/0!</v>
      </c>
      <c r="AG11" s="180" t="e">
        <f t="shared" si="0"/>
        <v>#DIV/0!</v>
      </c>
      <c r="AH11" s="168">
        <v>4</v>
      </c>
    </row>
    <row r="12" spans="1:34" x14ac:dyDescent="0.25">
      <c r="A12" s="168">
        <v>5</v>
      </c>
      <c r="B12" s="179"/>
      <c r="C12" s="169"/>
      <c r="D12" s="169"/>
      <c r="E12" s="169"/>
      <c r="F12" s="169"/>
      <c r="G12" s="170"/>
      <c r="H12" s="170"/>
      <c r="I12" s="169"/>
      <c r="J12" s="169"/>
      <c r="K12" s="169"/>
      <c r="L12" s="169"/>
      <c r="M12" s="169"/>
      <c r="N12" s="169"/>
      <c r="O12" s="168">
        <v>5</v>
      </c>
      <c r="Q12" s="168">
        <v>5</v>
      </c>
      <c r="R12" s="169"/>
      <c r="S12" s="169"/>
      <c r="T12" s="169"/>
      <c r="U12" s="169"/>
      <c r="V12" s="169"/>
      <c r="W12" s="169"/>
      <c r="X12" s="169"/>
      <c r="Y12" s="169"/>
      <c r="Z12" s="180" t="e">
        <f t="shared" si="1"/>
        <v>#DIV/0!</v>
      </c>
      <c r="AA12" s="169"/>
      <c r="AB12" s="169"/>
      <c r="AC12" s="180" t="e">
        <f t="shared" si="2"/>
        <v>#DIV/0!</v>
      </c>
      <c r="AD12" s="169"/>
      <c r="AE12" s="169"/>
      <c r="AF12" s="180" t="e">
        <f t="shared" si="3"/>
        <v>#DIV/0!</v>
      </c>
      <c r="AG12" s="180" t="e">
        <f t="shared" si="0"/>
        <v>#DIV/0!</v>
      </c>
      <c r="AH12" s="168">
        <v>5</v>
      </c>
    </row>
    <row r="13" spans="1:34" x14ac:dyDescent="0.25">
      <c r="A13" s="168">
        <v>6</v>
      </c>
      <c r="B13" s="179"/>
      <c r="C13" s="169"/>
      <c r="D13" s="169"/>
      <c r="E13" s="169"/>
      <c r="F13" s="169"/>
      <c r="G13" s="170"/>
      <c r="H13" s="170"/>
      <c r="I13" s="169"/>
      <c r="J13" s="169"/>
      <c r="K13" s="169"/>
      <c r="L13" s="169"/>
      <c r="M13" s="169"/>
      <c r="N13" s="169"/>
      <c r="O13" s="168">
        <v>6</v>
      </c>
      <c r="Q13" s="168">
        <v>6</v>
      </c>
      <c r="R13" s="169"/>
      <c r="S13" s="169"/>
      <c r="T13" s="169"/>
      <c r="U13" s="169"/>
      <c r="V13" s="169"/>
      <c r="W13" s="169"/>
      <c r="X13" s="169"/>
      <c r="Y13" s="169"/>
      <c r="Z13" s="180" t="e">
        <f t="shared" si="1"/>
        <v>#DIV/0!</v>
      </c>
      <c r="AA13" s="169"/>
      <c r="AB13" s="169"/>
      <c r="AC13" s="180" t="e">
        <f t="shared" si="2"/>
        <v>#DIV/0!</v>
      </c>
      <c r="AD13" s="169"/>
      <c r="AE13" s="169"/>
      <c r="AF13" s="180" t="e">
        <f t="shared" si="3"/>
        <v>#DIV/0!</v>
      </c>
      <c r="AG13" s="180" t="e">
        <f t="shared" si="0"/>
        <v>#DIV/0!</v>
      </c>
      <c r="AH13" s="168">
        <v>6</v>
      </c>
    </row>
    <row r="14" spans="1:34" x14ac:dyDescent="0.25">
      <c r="A14" s="168">
        <v>7</v>
      </c>
      <c r="B14" s="179"/>
      <c r="C14" s="169"/>
      <c r="D14" s="169"/>
      <c r="E14" s="169"/>
      <c r="F14" s="169"/>
      <c r="G14" s="170"/>
      <c r="H14" s="170"/>
      <c r="I14" s="183"/>
      <c r="J14" s="169"/>
      <c r="K14" s="169"/>
      <c r="L14" s="169"/>
      <c r="M14" s="169"/>
      <c r="N14" s="169"/>
      <c r="O14" s="168">
        <v>7</v>
      </c>
      <c r="Q14" s="168">
        <v>7</v>
      </c>
      <c r="R14" s="169"/>
      <c r="S14" s="169"/>
      <c r="T14" s="169"/>
      <c r="U14" s="169"/>
      <c r="V14" s="169"/>
      <c r="W14" s="169"/>
      <c r="X14" s="169"/>
      <c r="Y14" s="169"/>
      <c r="Z14" s="180" t="e">
        <f t="shared" si="1"/>
        <v>#DIV/0!</v>
      </c>
      <c r="AA14" s="169"/>
      <c r="AB14" s="169"/>
      <c r="AC14" s="180" t="e">
        <f t="shared" si="2"/>
        <v>#DIV/0!</v>
      </c>
      <c r="AD14" s="169"/>
      <c r="AE14" s="169"/>
      <c r="AF14" s="180" t="e">
        <f t="shared" si="3"/>
        <v>#DIV/0!</v>
      </c>
      <c r="AG14" s="180" t="e">
        <f t="shared" si="0"/>
        <v>#DIV/0!</v>
      </c>
      <c r="AH14" s="168">
        <v>7</v>
      </c>
    </row>
    <row r="15" spans="1:34" x14ac:dyDescent="0.25">
      <c r="A15" s="168">
        <v>8</v>
      </c>
      <c r="B15" s="179"/>
      <c r="C15" s="169"/>
      <c r="D15" s="169"/>
      <c r="E15" s="169"/>
      <c r="F15" s="169"/>
      <c r="G15" s="170"/>
      <c r="H15" s="170"/>
      <c r="I15" s="169"/>
      <c r="J15" s="169"/>
      <c r="K15" s="169"/>
      <c r="L15" s="169"/>
      <c r="M15" s="169"/>
      <c r="N15" s="169"/>
      <c r="O15" s="168">
        <v>8</v>
      </c>
      <c r="Q15" s="168">
        <v>8</v>
      </c>
      <c r="R15" s="169"/>
      <c r="S15" s="169"/>
      <c r="T15" s="169"/>
      <c r="U15" s="169"/>
      <c r="V15" s="169"/>
      <c r="W15" s="169"/>
      <c r="X15" s="169"/>
      <c r="Y15" s="169"/>
      <c r="Z15" s="180" t="e">
        <f t="shared" si="1"/>
        <v>#DIV/0!</v>
      </c>
      <c r="AA15" s="169"/>
      <c r="AB15" s="169"/>
      <c r="AC15" s="180" t="e">
        <f t="shared" si="2"/>
        <v>#DIV/0!</v>
      </c>
      <c r="AD15" s="169"/>
      <c r="AE15" s="169"/>
      <c r="AF15" s="180" t="e">
        <f t="shared" si="3"/>
        <v>#DIV/0!</v>
      </c>
      <c r="AG15" s="180" t="e">
        <f t="shared" si="0"/>
        <v>#DIV/0!</v>
      </c>
      <c r="AH15" s="168">
        <v>8</v>
      </c>
    </row>
    <row r="16" spans="1:34" x14ac:dyDescent="0.25">
      <c r="A16" s="168">
        <v>9</v>
      </c>
      <c r="B16" s="179"/>
      <c r="C16" s="169"/>
      <c r="D16" s="169"/>
      <c r="E16" s="169"/>
      <c r="F16" s="169"/>
      <c r="G16" s="170"/>
      <c r="H16" s="170"/>
      <c r="I16" s="169"/>
      <c r="J16" s="169"/>
      <c r="K16" s="169"/>
      <c r="L16" s="169"/>
      <c r="M16" s="169"/>
      <c r="N16" s="169"/>
      <c r="O16" s="168">
        <v>9</v>
      </c>
      <c r="Q16" s="168">
        <v>9</v>
      </c>
      <c r="R16" s="169"/>
      <c r="S16" s="169"/>
      <c r="T16" s="169"/>
      <c r="U16" s="169"/>
      <c r="V16" s="169"/>
      <c r="W16" s="169"/>
      <c r="X16" s="169"/>
      <c r="Y16" s="169"/>
      <c r="Z16" s="180" t="e">
        <f t="shared" si="1"/>
        <v>#DIV/0!</v>
      </c>
      <c r="AA16" s="169"/>
      <c r="AB16" s="169"/>
      <c r="AC16" s="180" t="e">
        <f t="shared" si="2"/>
        <v>#DIV/0!</v>
      </c>
      <c r="AD16" s="169"/>
      <c r="AE16" s="169"/>
      <c r="AF16" s="180" t="e">
        <f t="shared" si="3"/>
        <v>#DIV/0!</v>
      </c>
      <c r="AG16" s="180" t="e">
        <f t="shared" si="0"/>
        <v>#DIV/0!</v>
      </c>
      <c r="AH16" s="168">
        <v>9</v>
      </c>
    </row>
    <row r="17" spans="1:34" x14ac:dyDescent="0.25">
      <c r="A17" s="168">
        <v>10</v>
      </c>
      <c r="B17" s="179"/>
      <c r="C17" s="169"/>
      <c r="D17" s="169"/>
      <c r="E17" s="169"/>
      <c r="F17" s="169"/>
      <c r="G17" s="170"/>
      <c r="H17" s="170"/>
      <c r="I17" s="169"/>
      <c r="J17" s="169"/>
      <c r="K17" s="169"/>
      <c r="L17" s="169"/>
      <c r="M17" s="169"/>
      <c r="N17" s="169"/>
      <c r="O17" s="168">
        <v>10</v>
      </c>
      <c r="Q17" s="168">
        <v>10</v>
      </c>
      <c r="R17" s="169"/>
      <c r="S17" s="169"/>
      <c r="T17" s="169"/>
      <c r="U17" s="169"/>
      <c r="V17" s="169"/>
      <c r="W17" s="169"/>
      <c r="X17" s="169"/>
      <c r="Y17" s="169"/>
      <c r="Z17" s="180" t="e">
        <f t="shared" si="1"/>
        <v>#DIV/0!</v>
      </c>
      <c r="AA17" s="169"/>
      <c r="AB17" s="169"/>
      <c r="AC17" s="180" t="e">
        <f t="shared" si="2"/>
        <v>#DIV/0!</v>
      </c>
      <c r="AD17" s="169"/>
      <c r="AE17" s="169"/>
      <c r="AF17" s="180" t="e">
        <f t="shared" si="3"/>
        <v>#DIV/0!</v>
      </c>
      <c r="AG17" s="180" t="e">
        <f t="shared" si="0"/>
        <v>#DIV/0!</v>
      </c>
      <c r="AH17" s="168">
        <v>10</v>
      </c>
    </row>
    <row r="18" spans="1:34" x14ac:dyDescent="0.25">
      <c r="A18" s="168">
        <v>11</v>
      </c>
      <c r="B18" s="179"/>
      <c r="C18" s="169"/>
      <c r="D18" s="169"/>
      <c r="E18" s="169"/>
      <c r="F18" s="169"/>
      <c r="G18" s="170"/>
      <c r="H18" s="170"/>
      <c r="I18" s="169"/>
      <c r="J18" s="169"/>
      <c r="K18" s="169"/>
      <c r="L18" s="169"/>
      <c r="M18" s="169"/>
      <c r="N18" s="169"/>
      <c r="O18" s="168">
        <v>11</v>
      </c>
      <c r="Q18" s="168">
        <v>11</v>
      </c>
      <c r="R18" s="169"/>
      <c r="S18" s="169"/>
      <c r="T18" s="169"/>
      <c r="U18" s="169"/>
      <c r="V18" s="169"/>
      <c r="W18" s="169"/>
      <c r="X18" s="169"/>
      <c r="Y18" s="169"/>
      <c r="Z18" s="180" t="e">
        <f t="shared" si="1"/>
        <v>#DIV/0!</v>
      </c>
      <c r="AA18" s="169"/>
      <c r="AB18" s="169"/>
      <c r="AC18" s="180" t="e">
        <f t="shared" si="2"/>
        <v>#DIV/0!</v>
      </c>
      <c r="AD18" s="169"/>
      <c r="AE18" s="169"/>
      <c r="AF18" s="180" t="e">
        <f t="shared" si="3"/>
        <v>#DIV/0!</v>
      </c>
      <c r="AG18" s="180" t="e">
        <f t="shared" si="0"/>
        <v>#DIV/0!</v>
      </c>
      <c r="AH18" s="168">
        <v>11</v>
      </c>
    </row>
    <row r="19" spans="1:34" x14ac:dyDescent="0.25">
      <c r="A19" s="168">
        <v>12</v>
      </c>
      <c r="B19" s="179"/>
      <c r="C19" s="169"/>
      <c r="D19" s="169"/>
      <c r="E19" s="169"/>
      <c r="F19" s="169"/>
      <c r="G19" s="170"/>
      <c r="H19" s="170"/>
      <c r="I19" s="169"/>
      <c r="J19" s="169"/>
      <c r="K19" s="169"/>
      <c r="L19" s="169"/>
      <c r="M19" s="169"/>
      <c r="N19" s="169"/>
      <c r="O19" s="168">
        <v>12</v>
      </c>
      <c r="Q19" s="168">
        <v>12</v>
      </c>
      <c r="R19" s="169"/>
      <c r="S19" s="169"/>
      <c r="T19" s="169"/>
      <c r="U19" s="169"/>
      <c r="V19" s="169"/>
      <c r="W19" s="169"/>
      <c r="X19" s="169"/>
      <c r="Y19" s="169"/>
      <c r="Z19" s="180" t="e">
        <f t="shared" si="1"/>
        <v>#DIV/0!</v>
      </c>
      <c r="AA19" s="169"/>
      <c r="AB19" s="169"/>
      <c r="AC19" s="180" t="e">
        <f t="shared" si="2"/>
        <v>#DIV/0!</v>
      </c>
      <c r="AD19" s="169"/>
      <c r="AE19" s="169"/>
      <c r="AF19" s="180" t="e">
        <f t="shared" si="3"/>
        <v>#DIV/0!</v>
      </c>
      <c r="AG19" s="180" t="e">
        <f t="shared" si="0"/>
        <v>#DIV/0!</v>
      </c>
      <c r="AH19" s="168">
        <v>12</v>
      </c>
    </row>
    <row r="20" spans="1:34" x14ac:dyDescent="0.25">
      <c r="A20" s="168">
        <v>13</v>
      </c>
      <c r="B20" s="179"/>
      <c r="C20" s="169"/>
      <c r="D20" s="169"/>
      <c r="E20" s="169"/>
      <c r="F20" s="169"/>
      <c r="G20" s="170"/>
      <c r="H20" s="170"/>
      <c r="I20" s="169"/>
      <c r="J20" s="169"/>
      <c r="K20" s="169"/>
      <c r="L20" s="169"/>
      <c r="M20" s="169"/>
      <c r="N20" s="169"/>
      <c r="O20" s="168">
        <v>13</v>
      </c>
      <c r="Q20" s="168">
        <v>13</v>
      </c>
      <c r="R20" s="169"/>
      <c r="S20" s="169"/>
      <c r="T20" s="169"/>
      <c r="U20" s="169"/>
      <c r="V20" s="169"/>
      <c r="W20" s="169"/>
      <c r="X20" s="169"/>
      <c r="Y20" s="169"/>
      <c r="Z20" s="180" t="e">
        <f t="shared" si="1"/>
        <v>#DIV/0!</v>
      </c>
      <c r="AA20" s="169"/>
      <c r="AB20" s="169"/>
      <c r="AC20" s="180" t="e">
        <f t="shared" si="2"/>
        <v>#DIV/0!</v>
      </c>
      <c r="AD20" s="169"/>
      <c r="AE20" s="169"/>
      <c r="AF20" s="180" t="e">
        <f t="shared" si="3"/>
        <v>#DIV/0!</v>
      </c>
      <c r="AG20" s="180" t="e">
        <f t="shared" si="0"/>
        <v>#DIV/0!</v>
      </c>
      <c r="AH20" s="168">
        <v>13</v>
      </c>
    </row>
    <row r="21" spans="1:34" x14ac:dyDescent="0.25">
      <c r="A21" s="168">
        <v>14</v>
      </c>
      <c r="B21" s="179"/>
      <c r="C21" s="169"/>
      <c r="D21" s="169"/>
      <c r="E21" s="169"/>
      <c r="F21" s="169"/>
      <c r="G21" s="170"/>
      <c r="H21" s="170"/>
      <c r="I21" s="169"/>
      <c r="J21" s="169"/>
      <c r="K21" s="169"/>
      <c r="L21" s="169"/>
      <c r="M21" s="169"/>
      <c r="N21" s="169"/>
      <c r="O21" s="168">
        <v>14</v>
      </c>
      <c r="Q21" s="168">
        <v>14</v>
      </c>
      <c r="R21" s="169"/>
      <c r="S21" s="169"/>
      <c r="T21" s="169"/>
      <c r="U21" s="169"/>
      <c r="V21" s="169"/>
      <c r="W21" s="169"/>
      <c r="X21" s="169"/>
      <c r="Y21" s="169"/>
      <c r="Z21" s="180" t="e">
        <f t="shared" si="1"/>
        <v>#DIV/0!</v>
      </c>
      <c r="AA21" s="169"/>
      <c r="AB21" s="169"/>
      <c r="AC21" s="180" t="e">
        <f t="shared" si="2"/>
        <v>#DIV/0!</v>
      </c>
      <c r="AD21" s="169"/>
      <c r="AE21" s="169"/>
      <c r="AF21" s="180" t="e">
        <f t="shared" si="3"/>
        <v>#DIV/0!</v>
      </c>
      <c r="AG21" s="180" t="e">
        <f t="shared" si="0"/>
        <v>#DIV/0!</v>
      </c>
      <c r="AH21" s="168">
        <v>14</v>
      </c>
    </row>
    <row r="22" spans="1:34" x14ac:dyDescent="0.25">
      <c r="A22" s="168">
        <v>15</v>
      </c>
      <c r="B22" s="179"/>
      <c r="C22" s="169"/>
      <c r="D22" s="169"/>
      <c r="E22" s="169"/>
      <c r="F22" s="169"/>
      <c r="G22" s="170"/>
      <c r="H22" s="170"/>
      <c r="I22" s="169"/>
      <c r="J22" s="169"/>
      <c r="K22" s="169"/>
      <c r="L22" s="169"/>
      <c r="M22" s="169"/>
      <c r="N22" s="169"/>
      <c r="O22" s="168">
        <v>15</v>
      </c>
      <c r="Q22" s="168">
        <v>15</v>
      </c>
      <c r="R22" s="169"/>
      <c r="S22" s="169"/>
      <c r="T22" s="169"/>
      <c r="U22" s="169"/>
      <c r="V22" s="169"/>
      <c r="W22" s="169"/>
      <c r="X22" s="169"/>
      <c r="Y22" s="169"/>
      <c r="Z22" s="180" t="e">
        <f t="shared" si="1"/>
        <v>#DIV/0!</v>
      </c>
      <c r="AA22" s="169"/>
      <c r="AB22" s="169"/>
      <c r="AC22" s="180" t="e">
        <f t="shared" si="2"/>
        <v>#DIV/0!</v>
      </c>
      <c r="AD22" s="169"/>
      <c r="AE22" s="169"/>
      <c r="AF22" s="180" t="e">
        <f t="shared" si="3"/>
        <v>#DIV/0!</v>
      </c>
      <c r="AG22" s="180" t="e">
        <f t="shared" si="0"/>
        <v>#DIV/0!</v>
      </c>
      <c r="AH22" s="168">
        <v>15</v>
      </c>
    </row>
    <row r="23" spans="1:34" x14ac:dyDescent="0.25">
      <c r="A23" s="168">
        <v>16</v>
      </c>
      <c r="B23" s="179"/>
      <c r="C23" s="169"/>
      <c r="D23" s="169"/>
      <c r="E23" s="169"/>
      <c r="F23" s="169"/>
      <c r="G23" s="170"/>
      <c r="H23" s="170"/>
      <c r="I23" s="169"/>
      <c r="J23" s="169"/>
      <c r="K23" s="169"/>
      <c r="L23" s="169"/>
      <c r="M23" s="169"/>
      <c r="N23" s="169"/>
      <c r="O23" s="168">
        <v>16</v>
      </c>
      <c r="Q23" s="168">
        <v>16</v>
      </c>
      <c r="R23" s="169"/>
      <c r="S23" s="169"/>
      <c r="T23" s="169"/>
      <c r="U23" s="169"/>
      <c r="V23" s="169"/>
      <c r="W23" s="169"/>
      <c r="X23" s="169"/>
      <c r="Y23" s="169"/>
      <c r="Z23" s="180" t="e">
        <f t="shared" si="1"/>
        <v>#DIV/0!</v>
      </c>
      <c r="AA23" s="169"/>
      <c r="AB23" s="169"/>
      <c r="AC23" s="180" t="e">
        <f t="shared" si="2"/>
        <v>#DIV/0!</v>
      </c>
      <c r="AD23" s="169"/>
      <c r="AE23" s="169"/>
      <c r="AF23" s="180" t="e">
        <f t="shared" si="3"/>
        <v>#DIV/0!</v>
      </c>
      <c r="AG23" s="180" t="e">
        <f t="shared" si="0"/>
        <v>#DIV/0!</v>
      </c>
      <c r="AH23" s="168">
        <v>16</v>
      </c>
    </row>
    <row r="24" spans="1:34" x14ac:dyDescent="0.25">
      <c r="A24" s="168">
        <v>17</v>
      </c>
      <c r="B24" s="179"/>
      <c r="C24" s="169"/>
      <c r="D24" s="169"/>
      <c r="E24" s="169"/>
      <c r="F24" s="169"/>
      <c r="G24" s="170"/>
      <c r="H24" s="170"/>
      <c r="I24" s="169"/>
      <c r="J24" s="169"/>
      <c r="K24" s="169"/>
      <c r="L24" s="169"/>
      <c r="M24" s="169"/>
      <c r="N24" s="169"/>
      <c r="O24" s="168">
        <v>17</v>
      </c>
      <c r="Q24" s="168">
        <v>17</v>
      </c>
      <c r="R24" s="169"/>
      <c r="S24" s="169"/>
      <c r="T24" s="169"/>
      <c r="U24" s="169"/>
      <c r="V24" s="169"/>
      <c r="W24" s="169"/>
      <c r="X24" s="169"/>
      <c r="Y24" s="169"/>
      <c r="Z24" s="180" t="e">
        <f t="shared" si="1"/>
        <v>#DIV/0!</v>
      </c>
      <c r="AA24" s="169"/>
      <c r="AB24" s="169"/>
      <c r="AC24" s="180" t="e">
        <f t="shared" si="2"/>
        <v>#DIV/0!</v>
      </c>
      <c r="AD24" s="169"/>
      <c r="AE24" s="169"/>
      <c r="AF24" s="180" t="e">
        <f t="shared" si="3"/>
        <v>#DIV/0!</v>
      </c>
      <c r="AG24" s="180" t="e">
        <f t="shared" si="0"/>
        <v>#DIV/0!</v>
      </c>
      <c r="AH24" s="168">
        <v>17</v>
      </c>
    </row>
    <row r="25" spans="1:34" x14ac:dyDescent="0.25">
      <c r="A25" s="168">
        <v>18</v>
      </c>
      <c r="B25" s="179"/>
      <c r="C25" s="169"/>
      <c r="D25" s="169"/>
      <c r="E25" s="169"/>
      <c r="F25" s="169"/>
      <c r="G25" s="170"/>
      <c r="H25" s="170"/>
      <c r="I25" s="169"/>
      <c r="J25" s="169"/>
      <c r="K25" s="169"/>
      <c r="L25" s="169"/>
      <c r="M25" s="169"/>
      <c r="N25" s="169"/>
      <c r="O25" s="168">
        <v>18</v>
      </c>
      <c r="Q25" s="168">
        <v>18</v>
      </c>
      <c r="R25" s="169"/>
      <c r="S25" s="169"/>
      <c r="T25" s="169"/>
      <c r="U25" s="169"/>
      <c r="V25" s="169"/>
      <c r="W25" s="169"/>
      <c r="X25" s="169"/>
      <c r="Y25" s="169"/>
      <c r="Z25" s="180" t="e">
        <f t="shared" si="1"/>
        <v>#DIV/0!</v>
      </c>
      <c r="AA25" s="169"/>
      <c r="AB25" s="169"/>
      <c r="AC25" s="180" t="e">
        <f t="shared" si="2"/>
        <v>#DIV/0!</v>
      </c>
      <c r="AD25" s="169"/>
      <c r="AE25" s="169"/>
      <c r="AF25" s="180" t="e">
        <f t="shared" si="3"/>
        <v>#DIV/0!</v>
      </c>
      <c r="AG25" s="180" t="e">
        <f t="shared" si="0"/>
        <v>#DIV/0!</v>
      </c>
      <c r="AH25" s="168">
        <v>18</v>
      </c>
    </row>
    <row r="26" spans="1:34" x14ac:dyDescent="0.25">
      <c r="A26" s="168">
        <v>19</v>
      </c>
      <c r="B26" s="179"/>
      <c r="C26" s="169"/>
      <c r="D26" s="169"/>
      <c r="E26" s="169"/>
      <c r="F26" s="169"/>
      <c r="G26" s="170"/>
      <c r="H26" s="170"/>
      <c r="I26" s="169"/>
      <c r="J26" s="169"/>
      <c r="K26" s="169"/>
      <c r="L26" s="169"/>
      <c r="M26" s="169"/>
      <c r="N26" s="169"/>
      <c r="O26" s="168">
        <v>19</v>
      </c>
      <c r="Q26" s="168">
        <v>19</v>
      </c>
      <c r="R26" s="169"/>
      <c r="S26" s="169"/>
      <c r="T26" s="169"/>
      <c r="U26" s="169"/>
      <c r="V26" s="169"/>
      <c r="W26" s="169"/>
      <c r="X26" s="169"/>
      <c r="Y26" s="169"/>
      <c r="Z26" s="180" t="e">
        <f t="shared" si="1"/>
        <v>#DIV/0!</v>
      </c>
      <c r="AA26" s="169"/>
      <c r="AB26" s="169"/>
      <c r="AC26" s="180" t="e">
        <f t="shared" si="2"/>
        <v>#DIV/0!</v>
      </c>
      <c r="AD26" s="169"/>
      <c r="AE26" s="169"/>
      <c r="AF26" s="180" t="e">
        <f t="shared" si="3"/>
        <v>#DIV/0!</v>
      </c>
      <c r="AG26" s="180" t="e">
        <f t="shared" si="0"/>
        <v>#DIV/0!</v>
      </c>
      <c r="AH26" s="168">
        <v>19</v>
      </c>
    </row>
    <row r="27" spans="1:34" x14ac:dyDescent="0.25">
      <c r="A27" s="168">
        <v>20</v>
      </c>
      <c r="B27" s="179"/>
      <c r="C27" s="169"/>
      <c r="D27" s="169"/>
      <c r="E27" s="169"/>
      <c r="F27" s="169"/>
      <c r="G27" s="170"/>
      <c r="H27" s="170"/>
      <c r="I27" s="169"/>
      <c r="J27" s="169"/>
      <c r="K27" s="169"/>
      <c r="L27" s="169"/>
      <c r="M27" s="169"/>
      <c r="N27" s="169"/>
      <c r="O27" s="168">
        <v>20</v>
      </c>
      <c r="Q27" s="168">
        <v>20</v>
      </c>
      <c r="R27" s="169"/>
      <c r="S27" s="169"/>
      <c r="T27" s="169"/>
      <c r="U27" s="169"/>
      <c r="V27" s="169"/>
      <c r="W27" s="169"/>
      <c r="X27" s="169"/>
      <c r="Y27" s="169"/>
      <c r="Z27" s="180" t="e">
        <f t="shared" si="1"/>
        <v>#DIV/0!</v>
      </c>
      <c r="AA27" s="169"/>
      <c r="AB27" s="169"/>
      <c r="AC27" s="180" t="e">
        <f t="shared" si="2"/>
        <v>#DIV/0!</v>
      </c>
      <c r="AD27" s="169"/>
      <c r="AE27" s="169"/>
      <c r="AF27" s="180" t="e">
        <f t="shared" si="3"/>
        <v>#DIV/0!</v>
      </c>
      <c r="AG27" s="180" t="e">
        <f t="shared" si="0"/>
        <v>#DIV/0!</v>
      </c>
      <c r="AH27" s="168">
        <v>20</v>
      </c>
    </row>
    <row r="28" spans="1:34" x14ac:dyDescent="0.25">
      <c r="A28" s="168">
        <v>21</v>
      </c>
      <c r="B28" s="179"/>
      <c r="C28" s="169"/>
      <c r="D28" s="169"/>
      <c r="E28" s="169"/>
      <c r="F28" s="169"/>
      <c r="G28" s="170"/>
      <c r="H28" s="170"/>
      <c r="I28" s="169"/>
      <c r="J28" s="169"/>
      <c r="K28" s="169"/>
      <c r="L28" s="169"/>
      <c r="M28" s="169"/>
      <c r="N28" s="169"/>
      <c r="O28" s="168">
        <v>21</v>
      </c>
      <c r="Q28" s="168">
        <v>21</v>
      </c>
      <c r="R28" s="169"/>
      <c r="S28" s="169"/>
      <c r="T28" s="169"/>
      <c r="U28" s="169"/>
      <c r="V28" s="169"/>
      <c r="W28" s="169"/>
      <c r="X28" s="169"/>
      <c r="Y28" s="169"/>
      <c r="Z28" s="180" t="e">
        <f t="shared" si="1"/>
        <v>#DIV/0!</v>
      </c>
      <c r="AA28" s="169"/>
      <c r="AB28" s="169"/>
      <c r="AC28" s="180" t="e">
        <f t="shared" si="2"/>
        <v>#DIV/0!</v>
      </c>
      <c r="AD28" s="169"/>
      <c r="AE28" s="169"/>
      <c r="AF28" s="180" t="e">
        <f t="shared" si="3"/>
        <v>#DIV/0!</v>
      </c>
      <c r="AG28" s="180" t="e">
        <f t="shared" si="0"/>
        <v>#DIV/0!</v>
      </c>
      <c r="AH28" s="168">
        <v>21</v>
      </c>
    </row>
    <row r="29" spans="1:34" x14ac:dyDescent="0.25">
      <c r="A29" s="168">
        <v>22</v>
      </c>
      <c r="B29" s="179"/>
      <c r="C29" s="169"/>
      <c r="D29" s="169"/>
      <c r="E29" s="169"/>
      <c r="F29" s="169"/>
      <c r="G29" s="170"/>
      <c r="H29" s="170"/>
      <c r="I29" s="169"/>
      <c r="J29" s="169"/>
      <c r="K29" s="169"/>
      <c r="L29" s="169"/>
      <c r="M29" s="169"/>
      <c r="N29" s="169"/>
      <c r="O29" s="168">
        <v>22</v>
      </c>
      <c r="Q29" s="168">
        <v>22</v>
      </c>
      <c r="R29" s="169"/>
      <c r="S29" s="169"/>
      <c r="T29" s="169"/>
      <c r="U29" s="169"/>
      <c r="V29" s="169"/>
      <c r="W29" s="169"/>
      <c r="X29" s="169"/>
      <c r="Y29" s="169"/>
      <c r="Z29" s="180" t="e">
        <f t="shared" si="1"/>
        <v>#DIV/0!</v>
      </c>
      <c r="AA29" s="169"/>
      <c r="AB29" s="169"/>
      <c r="AC29" s="180" t="e">
        <f t="shared" si="2"/>
        <v>#DIV/0!</v>
      </c>
      <c r="AD29" s="169"/>
      <c r="AE29" s="169"/>
      <c r="AF29" s="180" t="e">
        <f t="shared" si="3"/>
        <v>#DIV/0!</v>
      </c>
      <c r="AG29" s="180" t="e">
        <f t="shared" si="0"/>
        <v>#DIV/0!</v>
      </c>
      <c r="AH29" s="168">
        <v>22</v>
      </c>
    </row>
    <row r="30" spans="1:34" x14ac:dyDescent="0.25">
      <c r="A30" s="168">
        <v>23</v>
      </c>
      <c r="B30" s="179"/>
      <c r="C30" s="169"/>
      <c r="D30" s="169"/>
      <c r="E30" s="169"/>
      <c r="F30" s="169"/>
      <c r="G30" s="170"/>
      <c r="H30" s="170"/>
      <c r="I30" s="169"/>
      <c r="J30" s="169"/>
      <c r="K30" s="169"/>
      <c r="L30" s="169"/>
      <c r="M30" s="169"/>
      <c r="N30" s="169"/>
      <c r="O30" s="168">
        <v>23</v>
      </c>
      <c r="Q30" s="168">
        <v>23</v>
      </c>
      <c r="R30" s="169"/>
      <c r="S30" s="169"/>
      <c r="T30" s="169"/>
      <c r="U30" s="169"/>
      <c r="V30" s="169"/>
      <c r="W30" s="169"/>
      <c r="X30" s="169"/>
      <c r="Y30" s="169"/>
      <c r="Z30" s="180" t="e">
        <f t="shared" si="1"/>
        <v>#DIV/0!</v>
      </c>
      <c r="AA30" s="169"/>
      <c r="AB30" s="169"/>
      <c r="AC30" s="180" t="e">
        <f t="shared" si="2"/>
        <v>#DIV/0!</v>
      </c>
      <c r="AD30" s="169"/>
      <c r="AE30" s="169"/>
      <c r="AF30" s="180" t="e">
        <f t="shared" si="3"/>
        <v>#DIV/0!</v>
      </c>
      <c r="AG30" s="180" t="e">
        <f t="shared" si="0"/>
        <v>#DIV/0!</v>
      </c>
      <c r="AH30" s="168">
        <v>23</v>
      </c>
    </row>
    <row r="31" spans="1:34" x14ac:dyDescent="0.25">
      <c r="A31" s="168">
        <v>24</v>
      </c>
      <c r="B31" s="179"/>
      <c r="C31" s="169"/>
      <c r="D31" s="169"/>
      <c r="E31" s="169"/>
      <c r="F31" s="169"/>
      <c r="G31" s="170"/>
      <c r="H31" s="170"/>
      <c r="I31" s="169"/>
      <c r="J31" s="169"/>
      <c r="K31" s="169"/>
      <c r="L31" s="169"/>
      <c r="M31" s="169"/>
      <c r="N31" s="169"/>
      <c r="O31" s="168">
        <v>24</v>
      </c>
      <c r="Q31" s="168">
        <v>24</v>
      </c>
      <c r="R31" s="169"/>
      <c r="S31" s="169"/>
      <c r="T31" s="169"/>
      <c r="U31" s="169"/>
      <c r="V31" s="169"/>
      <c r="W31" s="169"/>
      <c r="X31" s="169"/>
      <c r="Y31" s="169"/>
      <c r="Z31" s="180" t="e">
        <f t="shared" si="1"/>
        <v>#DIV/0!</v>
      </c>
      <c r="AA31" s="169"/>
      <c r="AB31" s="169"/>
      <c r="AC31" s="180" t="e">
        <f t="shared" si="2"/>
        <v>#DIV/0!</v>
      </c>
      <c r="AD31" s="169"/>
      <c r="AE31" s="169"/>
      <c r="AF31" s="180" t="e">
        <f t="shared" si="3"/>
        <v>#DIV/0!</v>
      </c>
      <c r="AG31" s="180" t="e">
        <f t="shared" si="0"/>
        <v>#DIV/0!</v>
      </c>
      <c r="AH31" s="168">
        <v>24</v>
      </c>
    </row>
    <row r="32" spans="1:34" x14ac:dyDescent="0.25">
      <c r="A32" s="168">
        <v>25</v>
      </c>
      <c r="B32" s="179"/>
      <c r="C32" s="169"/>
      <c r="D32" s="169"/>
      <c r="E32" s="169"/>
      <c r="F32" s="169"/>
      <c r="G32" s="170"/>
      <c r="H32" s="170"/>
      <c r="I32" s="169"/>
      <c r="J32" s="169"/>
      <c r="K32" s="169"/>
      <c r="L32" s="169"/>
      <c r="M32" s="169"/>
      <c r="N32" s="169"/>
      <c r="O32" s="168">
        <v>25</v>
      </c>
      <c r="Q32" s="168">
        <v>25</v>
      </c>
      <c r="R32" s="169"/>
      <c r="S32" s="169"/>
      <c r="T32" s="169"/>
      <c r="U32" s="169"/>
      <c r="V32" s="169"/>
      <c r="W32" s="169"/>
      <c r="X32" s="169"/>
      <c r="Y32" s="169"/>
      <c r="Z32" s="180" t="e">
        <f t="shared" si="1"/>
        <v>#DIV/0!</v>
      </c>
      <c r="AA32" s="169"/>
      <c r="AB32" s="169"/>
      <c r="AC32" s="180" t="e">
        <f t="shared" si="2"/>
        <v>#DIV/0!</v>
      </c>
      <c r="AD32" s="169"/>
      <c r="AE32" s="169"/>
      <c r="AF32" s="180" t="e">
        <f t="shared" si="3"/>
        <v>#DIV/0!</v>
      </c>
      <c r="AG32" s="180" t="e">
        <f t="shared" si="0"/>
        <v>#DIV/0!</v>
      </c>
      <c r="AH32" s="168">
        <v>25</v>
      </c>
    </row>
    <row r="33" spans="1:34" x14ac:dyDescent="0.25">
      <c r="A33" s="168">
        <v>26</v>
      </c>
      <c r="B33" s="179"/>
      <c r="C33" s="169"/>
      <c r="D33" s="169"/>
      <c r="E33" s="169"/>
      <c r="F33" s="169"/>
      <c r="G33" s="170"/>
      <c r="H33" s="170"/>
      <c r="I33" s="169"/>
      <c r="J33" s="169"/>
      <c r="K33" s="169"/>
      <c r="L33" s="169"/>
      <c r="M33" s="169"/>
      <c r="N33" s="169"/>
      <c r="O33" s="168">
        <v>26</v>
      </c>
      <c r="Q33" s="168">
        <v>26</v>
      </c>
      <c r="R33" s="169"/>
      <c r="S33" s="169"/>
      <c r="T33" s="169"/>
      <c r="U33" s="169"/>
      <c r="V33" s="169"/>
      <c r="W33" s="169"/>
      <c r="X33" s="169"/>
      <c r="Y33" s="169"/>
      <c r="Z33" s="180" t="e">
        <f t="shared" si="1"/>
        <v>#DIV/0!</v>
      </c>
      <c r="AA33" s="169"/>
      <c r="AB33" s="169"/>
      <c r="AC33" s="180" t="e">
        <f t="shared" si="2"/>
        <v>#DIV/0!</v>
      </c>
      <c r="AD33" s="169"/>
      <c r="AE33" s="169"/>
      <c r="AF33" s="180" t="e">
        <f t="shared" si="3"/>
        <v>#DIV/0!</v>
      </c>
      <c r="AG33" s="180" t="e">
        <f t="shared" si="0"/>
        <v>#DIV/0!</v>
      </c>
      <c r="AH33" s="168">
        <v>26</v>
      </c>
    </row>
    <row r="34" spans="1:34" x14ac:dyDescent="0.25">
      <c r="A34" s="168">
        <v>27</v>
      </c>
      <c r="B34" s="179"/>
      <c r="C34" s="169"/>
      <c r="D34" s="169"/>
      <c r="E34" s="169"/>
      <c r="F34" s="169"/>
      <c r="G34" s="170"/>
      <c r="H34" s="170"/>
      <c r="I34" s="169"/>
      <c r="J34" s="169"/>
      <c r="K34" s="169"/>
      <c r="L34" s="169"/>
      <c r="M34" s="169"/>
      <c r="N34" s="169"/>
      <c r="O34" s="168">
        <v>27</v>
      </c>
      <c r="Q34" s="168">
        <v>27</v>
      </c>
      <c r="R34" s="169"/>
      <c r="S34" s="169"/>
      <c r="T34" s="169"/>
      <c r="U34" s="169"/>
      <c r="V34" s="169"/>
      <c r="W34" s="169"/>
      <c r="X34" s="169"/>
      <c r="Y34" s="169"/>
      <c r="Z34" s="180" t="e">
        <f t="shared" si="1"/>
        <v>#DIV/0!</v>
      </c>
      <c r="AA34" s="169"/>
      <c r="AB34" s="169"/>
      <c r="AC34" s="180" t="e">
        <f t="shared" si="2"/>
        <v>#DIV/0!</v>
      </c>
      <c r="AD34" s="169"/>
      <c r="AE34" s="169"/>
      <c r="AF34" s="180" t="e">
        <f t="shared" si="3"/>
        <v>#DIV/0!</v>
      </c>
      <c r="AG34" s="180" t="e">
        <f t="shared" si="0"/>
        <v>#DIV/0!</v>
      </c>
      <c r="AH34" s="168">
        <v>27</v>
      </c>
    </row>
    <row r="35" spans="1:34" x14ac:dyDescent="0.25">
      <c r="A35" s="168">
        <v>28</v>
      </c>
      <c r="B35" s="179"/>
      <c r="C35" s="169"/>
      <c r="D35" s="169"/>
      <c r="E35" s="169"/>
      <c r="F35" s="169"/>
      <c r="G35" s="170"/>
      <c r="H35" s="170"/>
      <c r="I35" s="169"/>
      <c r="J35" s="169"/>
      <c r="K35" s="169"/>
      <c r="L35" s="169"/>
      <c r="M35" s="169"/>
      <c r="N35" s="169"/>
      <c r="O35" s="168">
        <v>28</v>
      </c>
      <c r="Q35" s="168">
        <v>28</v>
      </c>
      <c r="R35" s="169"/>
      <c r="S35" s="169"/>
      <c r="T35" s="169"/>
      <c r="U35" s="169"/>
      <c r="V35" s="169"/>
      <c r="W35" s="169"/>
      <c r="X35" s="169"/>
      <c r="Y35" s="169"/>
      <c r="Z35" s="180" t="e">
        <f t="shared" si="1"/>
        <v>#DIV/0!</v>
      </c>
      <c r="AA35" s="169"/>
      <c r="AB35" s="169"/>
      <c r="AC35" s="180" t="e">
        <f t="shared" si="2"/>
        <v>#DIV/0!</v>
      </c>
      <c r="AD35" s="169"/>
      <c r="AE35" s="169"/>
      <c r="AF35" s="180" t="e">
        <f t="shared" si="3"/>
        <v>#DIV/0!</v>
      </c>
      <c r="AG35" s="180" t="e">
        <f t="shared" si="0"/>
        <v>#DIV/0!</v>
      </c>
      <c r="AH35" s="168">
        <v>28</v>
      </c>
    </row>
    <row r="36" spans="1:34" x14ac:dyDescent="0.25">
      <c r="A36" s="168">
        <v>29</v>
      </c>
      <c r="B36" s="179"/>
      <c r="C36" s="169"/>
      <c r="D36" s="169"/>
      <c r="E36" s="169"/>
      <c r="F36" s="169"/>
      <c r="G36" s="170"/>
      <c r="H36" s="170"/>
      <c r="I36" s="169"/>
      <c r="J36" s="169"/>
      <c r="K36" s="169"/>
      <c r="L36" s="169"/>
      <c r="M36" s="169"/>
      <c r="N36" s="169"/>
      <c r="O36" s="168">
        <v>29</v>
      </c>
      <c r="Q36" s="168">
        <v>29</v>
      </c>
      <c r="R36" s="169"/>
      <c r="S36" s="169"/>
      <c r="T36" s="169"/>
      <c r="U36" s="169"/>
      <c r="V36" s="169"/>
      <c r="W36" s="169"/>
      <c r="X36" s="169"/>
      <c r="Y36" s="169"/>
      <c r="Z36" s="180" t="e">
        <f t="shared" si="1"/>
        <v>#DIV/0!</v>
      </c>
      <c r="AA36" s="169"/>
      <c r="AB36" s="169"/>
      <c r="AC36" s="180" t="e">
        <f t="shared" si="2"/>
        <v>#DIV/0!</v>
      </c>
      <c r="AD36" s="169"/>
      <c r="AE36" s="169"/>
      <c r="AF36" s="180" t="e">
        <f t="shared" si="3"/>
        <v>#DIV/0!</v>
      </c>
      <c r="AG36" s="180" t="e">
        <f t="shared" si="0"/>
        <v>#DIV/0!</v>
      </c>
      <c r="AH36" s="168">
        <v>29</v>
      </c>
    </row>
    <row r="37" spans="1:34" x14ac:dyDescent="0.25">
      <c r="A37" s="168">
        <v>30</v>
      </c>
      <c r="B37" s="179"/>
      <c r="C37" s="169"/>
      <c r="D37" s="169"/>
      <c r="E37" s="169"/>
      <c r="F37" s="169"/>
      <c r="G37" s="170"/>
      <c r="H37" s="170"/>
      <c r="I37" s="169"/>
      <c r="J37" s="169"/>
      <c r="K37" s="169"/>
      <c r="L37" s="169"/>
      <c r="M37" s="169"/>
      <c r="N37" s="169"/>
      <c r="O37" s="168">
        <v>30</v>
      </c>
      <c r="Q37" s="168">
        <v>30</v>
      </c>
      <c r="R37" s="169"/>
      <c r="S37" s="169"/>
      <c r="T37" s="169"/>
      <c r="U37" s="169"/>
      <c r="V37" s="169"/>
      <c r="W37" s="169"/>
      <c r="X37" s="169"/>
      <c r="Y37" s="169"/>
      <c r="Z37" s="180" t="e">
        <f t="shared" si="1"/>
        <v>#DIV/0!</v>
      </c>
      <c r="AA37" s="169"/>
      <c r="AB37" s="169"/>
      <c r="AC37" s="180" t="e">
        <f t="shared" si="2"/>
        <v>#DIV/0!</v>
      </c>
      <c r="AD37" s="169"/>
      <c r="AE37" s="169"/>
      <c r="AF37" s="180" t="e">
        <f t="shared" si="3"/>
        <v>#DIV/0!</v>
      </c>
      <c r="AG37" s="180" t="e">
        <f t="shared" si="0"/>
        <v>#DIV/0!</v>
      </c>
      <c r="AH37" s="168">
        <v>30</v>
      </c>
    </row>
    <row r="38" spans="1:34" x14ac:dyDescent="0.25">
      <c r="A38" s="168">
        <v>31</v>
      </c>
      <c r="B38" s="179"/>
      <c r="C38" s="169"/>
      <c r="D38" s="169"/>
      <c r="E38" s="169"/>
      <c r="F38" s="169"/>
      <c r="G38" s="170"/>
      <c r="H38" s="170"/>
      <c r="I38" s="169"/>
      <c r="J38" s="169"/>
      <c r="K38" s="169"/>
      <c r="L38" s="169"/>
      <c r="M38" s="169"/>
      <c r="N38" s="169"/>
      <c r="O38" s="168">
        <v>31</v>
      </c>
      <c r="Q38" s="168">
        <v>31</v>
      </c>
      <c r="R38" s="169"/>
      <c r="S38" s="169"/>
      <c r="T38" s="169"/>
      <c r="U38" s="169"/>
      <c r="V38" s="169"/>
      <c r="W38" s="169"/>
      <c r="X38" s="169"/>
      <c r="Y38" s="169"/>
      <c r="Z38" s="180" t="e">
        <f t="shared" si="1"/>
        <v>#DIV/0!</v>
      </c>
      <c r="AA38" s="169"/>
      <c r="AB38" s="169"/>
      <c r="AC38" s="180" t="e">
        <f t="shared" si="2"/>
        <v>#DIV/0!</v>
      </c>
      <c r="AD38" s="169"/>
      <c r="AE38" s="169"/>
      <c r="AF38" s="180" t="e">
        <f t="shared" si="3"/>
        <v>#DIV/0!</v>
      </c>
      <c r="AG38" s="180" t="e">
        <f t="shared" si="0"/>
        <v>#DIV/0!</v>
      </c>
      <c r="AH38" s="168">
        <v>31</v>
      </c>
    </row>
    <row r="39" spans="1:34" x14ac:dyDescent="0.25">
      <c r="A39" s="168">
        <v>32</v>
      </c>
      <c r="B39" s="179"/>
      <c r="C39" s="169"/>
      <c r="D39" s="169"/>
      <c r="E39" s="169"/>
      <c r="F39" s="169"/>
      <c r="G39" s="170"/>
      <c r="H39" s="170"/>
      <c r="I39" s="169"/>
      <c r="J39" s="169"/>
      <c r="K39" s="169"/>
      <c r="L39" s="169"/>
      <c r="M39" s="169"/>
      <c r="N39" s="169"/>
      <c r="O39" s="168">
        <v>32</v>
      </c>
      <c r="Q39" s="168">
        <v>32</v>
      </c>
      <c r="R39" s="169"/>
      <c r="S39" s="169"/>
      <c r="T39" s="169"/>
      <c r="U39" s="169"/>
      <c r="V39" s="169"/>
      <c r="W39" s="169"/>
      <c r="X39" s="169"/>
      <c r="Y39" s="169"/>
      <c r="Z39" s="180" t="e">
        <f t="shared" si="1"/>
        <v>#DIV/0!</v>
      </c>
      <c r="AA39" s="169"/>
      <c r="AB39" s="169"/>
      <c r="AC39" s="180" t="e">
        <f t="shared" si="2"/>
        <v>#DIV/0!</v>
      </c>
      <c r="AD39" s="169"/>
      <c r="AE39" s="169"/>
      <c r="AF39" s="180" t="e">
        <f t="shared" si="3"/>
        <v>#DIV/0!</v>
      </c>
      <c r="AG39" s="180" t="e">
        <f t="shared" si="0"/>
        <v>#DIV/0!</v>
      </c>
      <c r="AH39" s="168">
        <v>32</v>
      </c>
    </row>
    <row r="40" spans="1:34" x14ac:dyDescent="0.25">
      <c r="A40" s="168">
        <v>33</v>
      </c>
      <c r="B40" s="179"/>
      <c r="C40" s="169"/>
      <c r="D40" s="169"/>
      <c r="E40" s="169"/>
      <c r="F40" s="169"/>
      <c r="G40" s="170"/>
      <c r="H40" s="170"/>
      <c r="I40" s="169"/>
      <c r="J40" s="169"/>
      <c r="K40" s="169"/>
      <c r="L40" s="169"/>
      <c r="M40" s="169"/>
      <c r="N40" s="169"/>
      <c r="O40" s="168">
        <v>33</v>
      </c>
      <c r="Q40" s="168">
        <v>33</v>
      </c>
      <c r="R40" s="169"/>
      <c r="S40" s="169"/>
      <c r="T40" s="169"/>
      <c r="U40" s="169"/>
      <c r="V40" s="169"/>
      <c r="W40" s="169"/>
      <c r="X40" s="169"/>
      <c r="Y40" s="169"/>
      <c r="Z40" s="180" t="e">
        <f t="shared" si="1"/>
        <v>#DIV/0!</v>
      </c>
      <c r="AA40" s="169"/>
      <c r="AB40" s="169"/>
      <c r="AC40" s="180" t="e">
        <f t="shared" si="2"/>
        <v>#DIV/0!</v>
      </c>
      <c r="AD40" s="169"/>
      <c r="AE40" s="169"/>
      <c r="AF40" s="180" t="e">
        <f t="shared" si="3"/>
        <v>#DIV/0!</v>
      </c>
      <c r="AG40" s="180" t="e">
        <f t="shared" si="0"/>
        <v>#DIV/0!</v>
      </c>
      <c r="AH40" s="168">
        <v>33</v>
      </c>
    </row>
    <row r="41" spans="1:34" x14ac:dyDescent="0.25">
      <c r="A41" s="168">
        <v>34</v>
      </c>
      <c r="B41" s="179"/>
      <c r="C41" s="169"/>
      <c r="D41" s="169"/>
      <c r="E41" s="169"/>
      <c r="F41" s="169"/>
      <c r="G41" s="170"/>
      <c r="H41" s="170"/>
      <c r="I41" s="169"/>
      <c r="J41" s="169"/>
      <c r="K41" s="169"/>
      <c r="L41" s="169"/>
      <c r="M41" s="169"/>
      <c r="N41" s="169"/>
      <c r="O41" s="168">
        <v>34</v>
      </c>
      <c r="Q41" s="168">
        <v>34</v>
      </c>
      <c r="R41" s="169"/>
      <c r="S41" s="169"/>
      <c r="T41" s="169"/>
      <c r="U41" s="169"/>
      <c r="V41" s="169"/>
      <c r="W41" s="169"/>
      <c r="X41" s="169"/>
      <c r="Y41" s="169"/>
      <c r="Z41" s="180" t="e">
        <f t="shared" si="1"/>
        <v>#DIV/0!</v>
      </c>
      <c r="AA41" s="169"/>
      <c r="AB41" s="169"/>
      <c r="AC41" s="180" t="e">
        <f t="shared" si="2"/>
        <v>#DIV/0!</v>
      </c>
      <c r="AD41" s="169"/>
      <c r="AE41" s="169"/>
      <c r="AF41" s="180" t="e">
        <f t="shared" si="3"/>
        <v>#DIV/0!</v>
      </c>
      <c r="AG41" s="180" t="e">
        <f t="shared" si="0"/>
        <v>#DIV/0!</v>
      </c>
      <c r="AH41" s="168">
        <v>34</v>
      </c>
    </row>
    <row r="42" spans="1:34" x14ac:dyDescent="0.25">
      <c r="A42" s="168">
        <v>35</v>
      </c>
      <c r="B42" s="179"/>
      <c r="C42" s="169"/>
      <c r="D42" s="169"/>
      <c r="E42" s="169"/>
      <c r="F42" s="169"/>
      <c r="G42" s="170"/>
      <c r="H42" s="170"/>
      <c r="I42" s="169"/>
      <c r="J42" s="169"/>
      <c r="K42" s="169"/>
      <c r="L42" s="169"/>
      <c r="M42" s="169"/>
      <c r="N42" s="169"/>
      <c r="O42" s="168">
        <v>35</v>
      </c>
      <c r="Q42" s="168">
        <v>35</v>
      </c>
      <c r="R42" s="169"/>
      <c r="S42" s="169"/>
      <c r="T42" s="169"/>
      <c r="U42" s="169"/>
      <c r="V42" s="169"/>
      <c r="W42" s="169"/>
      <c r="X42" s="169"/>
      <c r="Y42" s="169"/>
      <c r="Z42" s="180" t="e">
        <f t="shared" si="1"/>
        <v>#DIV/0!</v>
      </c>
      <c r="AA42" s="169"/>
      <c r="AB42" s="169"/>
      <c r="AC42" s="180" t="e">
        <f t="shared" si="2"/>
        <v>#DIV/0!</v>
      </c>
      <c r="AD42" s="169"/>
      <c r="AE42" s="169"/>
      <c r="AF42" s="180" t="e">
        <f t="shared" si="3"/>
        <v>#DIV/0!</v>
      </c>
      <c r="AG42" s="180" t="e">
        <f t="shared" si="0"/>
        <v>#DIV/0!</v>
      </c>
      <c r="AH42" s="168">
        <v>35</v>
      </c>
    </row>
    <row r="43" spans="1:34" ht="16.5" customHeight="1" x14ac:dyDescent="0.25">
      <c r="A43" s="442"/>
      <c r="B43" s="442" t="s">
        <v>13</v>
      </c>
      <c r="C43" s="457"/>
      <c r="D43" s="457"/>
      <c r="E43" s="457"/>
      <c r="F43" s="457"/>
      <c r="G43" s="461"/>
      <c r="H43" s="461"/>
      <c r="I43" s="457"/>
      <c r="J43" s="457"/>
      <c r="K43" s="457"/>
      <c r="L43" s="457"/>
      <c r="M43" s="457"/>
      <c r="N43" s="457"/>
      <c r="O43" s="442"/>
      <c r="Q43" s="450"/>
      <c r="R43" s="450"/>
      <c r="S43" s="450"/>
      <c r="T43" s="450"/>
      <c r="U43" s="450"/>
      <c r="V43" s="450"/>
      <c r="W43" s="450"/>
      <c r="X43" s="450"/>
      <c r="Y43" s="450"/>
      <c r="Z43" s="450"/>
      <c r="AA43" s="450"/>
      <c r="AB43" s="450"/>
      <c r="AC43" s="450"/>
      <c r="AD43" s="450"/>
      <c r="AE43" s="450"/>
      <c r="AF43" s="450"/>
      <c r="AG43" s="450"/>
      <c r="AH43" s="450"/>
    </row>
    <row r="44" spans="1:34" x14ac:dyDescent="0.25">
      <c r="A44" s="442"/>
      <c r="B44" s="442"/>
      <c r="C44" s="457"/>
      <c r="D44" s="457"/>
      <c r="E44" s="457"/>
      <c r="F44" s="457"/>
      <c r="G44" s="461"/>
      <c r="H44" s="461"/>
      <c r="I44" s="457"/>
      <c r="J44" s="457"/>
      <c r="K44" s="457"/>
      <c r="L44" s="457"/>
      <c r="M44" s="457"/>
      <c r="N44" s="457"/>
      <c r="O44" s="442"/>
      <c r="Q44" s="450"/>
      <c r="R44" s="450"/>
      <c r="S44" s="450"/>
      <c r="T44" s="450"/>
      <c r="U44" s="450"/>
      <c r="V44" s="450"/>
      <c r="W44" s="450"/>
      <c r="X44" s="450"/>
      <c r="Y44" s="450"/>
      <c r="Z44" s="450"/>
      <c r="AA44" s="450"/>
      <c r="AB44" s="450"/>
      <c r="AC44" s="450"/>
      <c r="AD44" s="450"/>
      <c r="AE44" s="450"/>
      <c r="AF44" s="450"/>
      <c r="AG44" s="450"/>
      <c r="AH44" s="450"/>
    </row>
    <row r="45" spans="1:34" x14ac:dyDescent="0.25">
      <c r="A45" s="442"/>
      <c r="B45" s="442"/>
      <c r="C45" s="457"/>
      <c r="D45" s="457"/>
      <c r="E45" s="457"/>
      <c r="F45" s="457"/>
      <c r="G45" s="461"/>
      <c r="H45" s="461"/>
      <c r="I45" s="457"/>
      <c r="J45" s="457"/>
      <c r="K45" s="457"/>
      <c r="L45" s="457"/>
      <c r="M45" s="457"/>
      <c r="N45" s="457"/>
      <c r="O45" s="442"/>
      <c r="Q45" s="450"/>
      <c r="R45" s="450"/>
      <c r="S45" s="450"/>
      <c r="T45" s="450"/>
      <c r="U45" s="450"/>
      <c r="V45" s="450"/>
      <c r="W45" s="450"/>
      <c r="X45" s="450"/>
      <c r="Y45" s="450"/>
      <c r="Z45" s="450"/>
      <c r="AA45" s="450"/>
      <c r="AB45" s="450"/>
      <c r="AC45" s="450"/>
      <c r="AD45" s="450"/>
      <c r="AE45" s="450"/>
      <c r="AF45" s="450"/>
      <c r="AG45" s="450"/>
      <c r="AH45" s="450"/>
    </row>
    <row r="46" spans="1:34" ht="25.5" customHeight="1" x14ac:dyDescent="0.25">
      <c r="A46" s="442"/>
      <c r="B46" s="442"/>
      <c r="C46" s="457"/>
      <c r="D46" s="457"/>
      <c r="E46" s="457"/>
      <c r="F46" s="457"/>
      <c r="G46" s="461"/>
      <c r="H46" s="461"/>
      <c r="I46" s="457"/>
      <c r="J46" s="457"/>
      <c r="K46" s="457"/>
      <c r="L46" s="457"/>
      <c r="M46" s="457"/>
      <c r="N46" s="457"/>
      <c r="O46" s="442"/>
      <c r="Q46" s="450"/>
      <c r="R46" s="450"/>
      <c r="S46" s="450"/>
      <c r="T46" s="450"/>
      <c r="U46" s="450"/>
      <c r="V46" s="450"/>
      <c r="W46" s="450"/>
      <c r="X46" s="450"/>
      <c r="Y46" s="450"/>
      <c r="Z46" s="450"/>
      <c r="AA46" s="450"/>
      <c r="AB46" s="450"/>
      <c r="AC46" s="450"/>
      <c r="AD46" s="450"/>
      <c r="AE46" s="450"/>
      <c r="AF46" s="450"/>
      <c r="AG46" s="450"/>
      <c r="AH46" s="450"/>
    </row>
    <row r="47" spans="1:34" ht="26.25" customHeight="1" x14ac:dyDescent="0.25">
      <c r="A47" s="442"/>
      <c r="B47" s="442"/>
      <c r="C47" s="457"/>
      <c r="D47" s="457"/>
      <c r="E47" s="457"/>
      <c r="F47" s="457"/>
      <c r="G47" s="461"/>
      <c r="H47" s="461"/>
      <c r="I47" s="457"/>
      <c r="J47" s="457"/>
      <c r="K47" s="457"/>
      <c r="L47" s="457"/>
      <c r="M47" s="457"/>
      <c r="N47" s="457"/>
      <c r="O47" s="442"/>
      <c r="Q47" s="450"/>
      <c r="R47" s="450"/>
      <c r="S47" s="450"/>
      <c r="T47" s="450"/>
      <c r="U47" s="450"/>
      <c r="V47" s="450"/>
      <c r="W47" s="450"/>
      <c r="X47" s="450"/>
      <c r="Y47" s="450"/>
      <c r="Z47" s="450"/>
      <c r="AA47" s="450"/>
      <c r="AB47" s="450"/>
      <c r="AC47" s="450"/>
      <c r="AD47" s="450"/>
      <c r="AE47" s="450"/>
      <c r="AF47" s="450"/>
      <c r="AG47" s="450"/>
      <c r="AH47" s="450"/>
    </row>
    <row r="48" spans="1:34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" ht="15.75" x14ac:dyDescent="0.25">
      <c r="A49" s="11"/>
    </row>
  </sheetData>
  <mergeCells count="54">
    <mergeCell ref="AH43:AH47"/>
    <mergeCell ref="W43:W47"/>
    <mergeCell ref="X43:X47"/>
    <mergeCell ref="Y43:Y47"/>
    <mergeCell ref="Z43:Z47"/>
    <mergeCell ref="AA43:AA47"/>
    <mergeCell ref="AB43:AB47"/>
    <mergeCell ref="AC43:AC47"/>
    <mergeCell ref="AD43:AD47"/>
    <mergeCell ref="AE43:AE47"/>
    <mergeCell ref="AF43:AF47"/>
    <mergeCell ref="AG43:AG47"/>
    <mergeCell ref="L5:N7"/>
    <mergeCell ref="V43:V47"/>
    <mergeCell ref="J43:J47"/>
    <mergeCell ref="K43:K47"/>
    <mergeCell ref="L43:L47"/>
    <mergeCell ref="M43:M47"/>
    <mergeCell ref="N43:N47"/>
    <mergeCell ref="O43:O47"/>
    <mergeCell ref="Q43:Q47"/>
    <mergeCell ref="R43:R47"/>
    <mergeCell ref="S43:S47"/>
    <mergeCell ref="T43:T47"/>
    <mergeCell ref="U43:U47"/>
    <mergeCell ref="F43:F47"/>
    <mergeCell ref="G43:G47"/>
    <mergeCell ref="H43:H47"/>
    <mergeCell ref="I43:I47"/>
    <mergeCell ref="A5:A7"/>
    <mergeCell ref="B5:B7"/>
    <mergeCell ref="C5:G7"/>
    <mergeCell ref="H5:K7"/>
    <mergeCell ref="A43:A47"/>
    <mergeCell ref="B43:B47"/>
    <mergeCell ref="C43:C47"/>
    <mergeCell ref="D43:D47"/>
    <mergeCell ref="E43:E47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11:B42">
    <cfRule type="cellIs" dxfId="355" priority="2" operator="equal">
      <formula>0</formula>
    </cfRule>
  </conditionalFormatting>
  <conditionalFormatting sqref="C3:G3 N3:O3">
    <cfRule type="cellIs" dxfId="354" priority="3" operator="equal">
      <formula>0</formula>
    </cfRule>
  </conditionalFormatting>
  <conditionalFormatting sqref="Z8:Z42">
    <cfRule type="containsErrors" dxfId="353" priority="5">
      <formula>ISERROR(Z8)</formula>
    </cfRule>
  </conditionalFormatting>
  <conditionalFormatting sqref="AC8:AC42 AF8:AG42">
    <cfRule type="containsErrors" dxfId="352" priority="4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C3B2824C-14A7-4A31-93B0-61F18B06FEE0}">
            <xm:f>('Datos Generales'!$G$1=1)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B8:B10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R139"/>
  <sheetViews>
    <sheetView workbookViewId="0">
      <selection activeCell="B17" sqref="B17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405" t="s">
        <v>5</v>
      </c>
      <c r="B1" s="405"/>
      <c r="C1" s="405"/>
      <c r="D1" s="405"/>
      <c r="E1" s="405"/>
      <c r="F1" s="405"/>
      <c r="G1" s="405"/>
      <c r="H1" s="405"/>
      <c r="I1" s="405"/>
      <c r="J1" s="405"/>
      <c r="K1" s="405"/>
      <c r="L1" s="405"/>
      <c r="M1" s="405"/>
      <c r="N1" s="405"/>
      <c r="O1" s="405"/>
      <c r="P1" s="405"/>
      <c r="Q1" s="405"/>
      <c r="R1" s="405"/>
      <c r="S1" s="405"/>
      <c r="T1" s="405"/>
      <c r="V1" s="386" t="s">
        <v>5</v>
      </c>
      <c r="W1" s="386"/>
      <c r="X1" s="386"/>
      <c r="Y1" s="386"/>
      <c r="Z1" s="386"/>
      <c r="AA1" s="386"/>
      <c r="AB1" s="386"/>
      <c r="AC1" s="386"/>
      <c r="AD1" s="386"/>
      <c r="AE1" s="386"/>
      <c r="AF1" s="386"/>
      <c r="AG1" s="386"/>
      <c r="AH1" s="386"/>
      <c r="AI1" s="386"/>
      <c r="AJ1" s="386"/>
      <c r="AK1" s="386"/>
      <c r="AL1" s="386"/>
      <c r="AM1" s="386"/>
      <c r="AN1" s="386"/>
      <c r="AO1" s="386"/>
      <c r="AP1" s="386"/>
      <c r="AQ1" s="386"/>
      <c r="AR1" s="386"/>
    </row>
    <row r="2" spans="1:44" x14ac:dyDescent="0.25">
      <c r="A2" s="404" t="s">
        <v>0</v>
      </c>
      <c r="B2" s="404"/>
      <c r="C2" s="415" t="s">
        <v>205</v>
      </c>
      <c r="D2" s="415"/>
      <c r="E2" s="415"/>
      <c r="F2" s="415"/>
      <c r="G2" s="415"/>
      <c r="H2" s="404" t="s">
        <v>1</v>
      </c>
      <c r="I2" s="404"/>
      <c r="J2" s="404"/>
      <c r="K2" s="404"/>
      <c r="L2" s="404"/>
      <c r="M2" s="404"/>
      <c r="N2" s="404"/>
      <c r="O2" s="404"/>
      <c r="P2" s="404"/>
      <c r="Q2" s="407" t="s">
        <v>91</v>
      </c>
      <c r="R2" s="407"/>
      <c r="S2" s="407"/>
      <c r="T2" s="408"/>
      <c r="V2" s="390" t="s">
        <v>3</v>
      </c>
      <c r="W2" s="390" t="s">
        <v>4</v>
      </c>
      <c r="X2" s="390"/>
      <c r="Y2" s="390"/>
      <c r="Z2" s="390"/>
      <c r="AA2" s="390"/>
      <c r="AB2" s="390"/>
      <c r="AC2" s="390"/>
      <c r="AD2" s="390"/>
      <c r="AE2" s="390"/>
      <c r="AF2" s="390"/>
      <c r="AG2" s="390"/>
      <c r="AH2" s="390"/>
      <c r="AI2" s="390"/>
      <c r="AJ2" s="390"/>
      <c r="AK2" s="390"/>
      <c r="AL2" s="390"/>
      <c r="AM2" s="390"/>
      <c r="AN2" s="390"/>
      <c r="AO2" s="390"/>
      <c r="AP2" s="400" t="s">
        <v>6</v>
      </c>
      <c r="AQ2" s="400" t="s">
        <v>7</v>
      </c>
      <c r="AR2" s="390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90"/>
      <c r="W3" s="390"/>
      <c r="X3" s="390"/>
      <c r="Y3" s="390"/>
      <c r="Z3" s="390"/>
      <c r="AA3" s="390"/>
      <c r="AB3" s="390"/>
      <c r="AC3" s="390"/>
      <c r="AD3" s="390"/>
      <c r="AE3" s="390"/>
      <c r="AF3" s="390"/>
      <c r="AG3" s="390"/>
      <c r="AH3" s="390"/>
      <c r="AI3" s="390"/>
      <c r="AJ3" s="390"/>
      <c r="AK3" s="390"/>
      <c r="AL3" s="390"/>
      <c r="AM3" s="390"/>
      <c r="AN3" s="390"/>
      <c r="AO3" s="390"/>
      <c r="AP3" s="400"/>
      <c r="AQ3" s="400"/>
      <c r="AR3" s="390"/>
    </row>
    <row r="4" spans="1:44" ht="15" customHeight="1" x14ac:dyDescent="0.25">
      <c r="A4" s="3" t="s">
        <v>3</v>
      </c>
      <c r="B4" s="3" t="s">
        <v>2</v>
      </c>
      <c r="C4" s="404" t="s">
        <v>4</v>
      </c>
      <c r="D4" s="404"/>
      <c r="E4" s="404"/>
      <c r="F4" s="404"/>
      <c r="G4" s="404"/>
      <c r="H4" s="404"/>
      <c r="I4" s="404"/>
      <c r="J4" s="404"/>
      <c r="K4" s="404"/>
      <c r="L4" s="404"/>
      <c r="M4" s="404"/>
      <c r="N4" s="404"/>
      <c r="O4" s="404"/>
      <c r="P4" s="404"/>
      <c r="Q4" s="404"/>
      <c r="R4" s="404"/>
      <c r="S4" s="404"/>
      <c r="T4" s="3" t="s">
        <v>3</v>
      </c>
      <c r="V4" s="390"/>
      <c r="W4" s="390"/>
      <c r="X4" s="390"/>
      <c r="Y4" s="390"/>
      <c r="Z4" s="390"/>
      <c r="AA4" s="390"/>
      <c r="AB4" s="390"/>
      <c r="AC4" s="390"/>
      <c r="AD4" s="390"/>
      <c r="AE4" s="390"/>
      <c r="AF4" s="390"/>
      <c r="AG4" s="390"/>
      <c r="AH4" s="390"/>
      <c r="AI4" s="390"/>
      <c r="AJ4" s="390"/>
      <c r="AK4" s="390"/>
      <c r="AL4" s="390"/>
      <c r="AM4" s="390"/>
      <c r="AN4" s="390"/>
      <c r="AO4" s="390"/>
      <c r="AP4" s="400"/>
      <c r="AQ4" s="400"/>
      <c r="AR4" s="390"/>
    </row>
    <row r="5" spans="1:44" x14ac:dyDescent="0.25">
      <c r="A5" s="8">
        <v>1</v>
      </c>
      <c r="B5" s="30">
        <f>'Listado de Estudiantes'!$BE$4</f>
        <v>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30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0</v>
      </c>
      <c r="AR6" s="8">
        <v>2</v>
      </c>
    </row>
    <row r="7" spans="1:44" x14ac:dyDescent="0.25">
      <c r="A7" s="8">
        <v>3</v>
      </c>
      <c r="B7" s="30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8">
        <v>4</v>
      </c>
      <c r="B8" s="30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30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8">
        <v>6</v>
      </c>
      <c r="B10" s="30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30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30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30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30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30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30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30" t="e">
        <f>#REF!</f>
        <v>#REF!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30" t="e">
        <f>#REF!</f>
        <v>#REF!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30" t="e">
        <f>#REF!</f>
        <v>#REF!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8">
        <v>16</v>
      </c>
      <c r="B20" s="30" t="e">
        <f>#REF!</f>
        <v>#REF!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30" t="e">
        <f>#REF!</f>
        <v>#REF!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30" t="e">
        <f>#REF!</f>
        <v>#REF!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30" t="e">
        <f>#REF!</f>
        <v>#REF!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30" t="e">
        <f>#REF!</f>
        <v>#REF!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30" t="e">
        <f>#REF!</f>
        <v>#REF!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30" t="e">
        <f>#REF!</f>
        <v>#REF!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30" t="e">
        <f>#REF!</f>
        <v>#REF!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30" t="e">
        <f>#REF!</f>
        <v>#REF!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30" t="e">
        <f>#REF!</f>
        <v>#REF!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30" t="e">
        <f>#REF!</f>
        <v>#REF!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8">
        <v>27</v>
      </c>
      <c r="B31" s="30" t="e">
        <f>#REF!</f>
        <v>#REF!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30" t="e">
        <f>#REF!</f>
        <v>#REF!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30" t="e">
        <f>#REF!</f>
        <v>#REF!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30" t="e">
        <f>#REF!</f>
        <v>#REF!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30" t="e">
        <f>#REF!</f>
        <v>#REF!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30" t="e">
        <f>#REF!</f>
        <v>#REF!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30" t="e">
        <f>#REF!</f>
        <v>#REF!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30" t="e">
        <f>#REF!</f>
        <v>#REF!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30" t="e">
        <f>#REF!</f>
        <v>#REF!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409"/>
      <c r="B40" s="410"/>
      <c r="C40" s="436"/>
      <c r="D40" s="436"/>
      <c r="E40" s="436"/>
      <c r="F40" s="436"/>
      <c r="G40" s="436"/>
      <c r="H40" s="436"/>
      <c r="I40" s="436"/>
      <c r="J40" s="436"/>
      <c r="K40" s="436"/>
      <c r="L40" s="436"/>
      <c r="M40" s="436"/>
      <c r="N40" s="436"/>
      <c r="O40" s="436"/>
      <c r="P40" s="436"/>
      <c r="Q40" s="436"/>
      <c r="R40" s="436"/>
      <c r="S40" s="387"/>
      <c r="T40" s="387"/>
      <c r="V40" s="387"/>
      <c r="W40" s="387"/>
      <c r="X40" s="387"/>
      <c r="Y40" s="387"/>
      <c r="Z40" s="387"/>
      <c r="AA40" s="387"/>
      <c r="AB40" s="387"/>
      <c r="AC40" s="387"/>
      <c r="AD40" s="387"/>
      <c r="AE40" s="387"/>
      <c r="AF40" s="387"/>
      <c r="AG40" s="387"/>
      <c r="AH40" s="387"/>
      <c r="AI40" s="387"/>
      <c r="AJ40" s="387"/>
      <c r="AK40" s="387"/>
      <c r="AL40" s="387"/>
      <c r="AM40" s="387"/>
      <c r="AN40" s="387"/>
      <c r="AO40" s="387"/>
      <c r="AP40" s="391"/>
      <c r="AQ40" s="392"/>
      <c r="AR40" s="393"/>
    </row>
    <row r="41" spans="1:44" x14ac:dyDescent="0.25">
      <c r="A41" s="411"/>
      <c r="B41" s="412"/>
      <c r="C41" s="437"/>
      <c r="D41" s="437"/>
      <c r="E41" s="437"/>
      <c r="F41" s="437"/>
      <c r="G41" s="437"/>
      <c r="H41" s="437"/>
      <c r="I41" s="437"/>
      <c r="J41" s="437"/>
      <c r="K41" s="437"/>
      <c r="L41" s="437"/>
      <c r="M41" s="437"/>
      <c r="N41" s="437"/>
      <c r="O41" s="437"/>
      <c r="P41" s="437"/>
      <c r="Q41" s="437"/>
      <c r="R41" s="437"/>
      <c r="S41" s="388"/>
      <c r="T41" s="388"/>
      <c r="V41" s="388"/>
      <c r="W41" s="388"/>
      <c r="X41" s="388"/>
      <c r="Y41" s="388"/>
      <c r="Z41" s="388"/>
      <c r="AA41" s="388"/>
      <c r="AB41" s="388"/>
      <c r="AC41" s="388"/>
      <c r="AD41" s="388"/>
      <c r="AE41" s="388"/>
      <c r="AF41" s="388"/>
      <c r="AG41" s="388"/>
      <c r="AH41" s="388"/>
      <c r="AI41" s="388"/>
      <c r="AJ41" s="388"/>
      <c r="AK41" s="388"/>
      <c r="AL41" s="388"/>
      <c r="AM41" s="388"/>
      <c r="AN41" s="388"/>
      <c r="AO41" s="388"/>
      <c r="AP41" s="394"/>
      <c r="AQ41" s="395"/>
      <c r="AR41" s="396"/>
    </row>
    <row r="42" spans="1:44" x14ac:dyDescent="0.25">
      <c r="A42" s="411"/>
      <c r="B42" s="412"/>
      <c r="C42" s="437"/>
      <c r="D42" s="437"/>
      <c r="E42" s="437"/>
      <c r="F42" s="437"/>
      <c r="G42" s="437"/>
      <c r="H42" s="437"/>
      <c r="I42" s="437"/>
      <c r="J42" s="437"/>
      <c r="K42" s="437"/>
      <c r="L42" s="437"/>
      <c r="M42" s="437"/>
      <c r="N42" s="437"/>
      <c r="O42" s="437"/>
      <c r="P42" s="437"/>
      <c r="Q42" s="437"/>
      <c r="R42" s="437"/>
      <c r="S42" s="388"/>
      <c r="T42" s="388"/>
      <c r="V42" s="388"/>
      <c r="W42" s="388"/>
      <c r="X42" s="388"/>
      <c r="Y42" s="388"/>
      <c r="Z42" s="388"/>
      <c r="AA42" s="388"/>
      <c r="AB42" s="388"/>
      <c r="AC42" s="388"/>
      <c r="AD42" s="388"/>
      <c r="AE42" s="388"/>
      <c r="AF42" s="388"/>
      <c r="AG42" s="388"/>
      <c r="AH42" s="388"/>
      <c r="AI42" s="388"/>
      <c r="AJ42" s="388"/>
      <c r="AK42" s="388"/>
      <c r="AL42" s="388"/>
      <c r="AM42" s="388"/>
      <c r="AN42" s="388"/>
      <c r="AO42" s="388"/>
      <c r="AP42" s="394"/>
      <c r="AQ42" s="395"/>
      <c r="AR42" s="396"/>
    </row>
    <row r="43" spans="1:44" x14ac:dyDescent="0.25">
      <c r="A43" s="411"/>
      <c r="B43" s="412"/>
      <c r="C43" s="437"/>
      <c r="D43" s="437"/>
      <c r="E43" s="437"/>
      <c r="F43" s="437"/>
      <c r="G43" s="437"/>
      <c r="H43" s="437"/>
      <c r="I43" s="437"/>
      <c r="J43" s="437"/>
      <c r="K43" s="437"/>
      <c r="L43" s="437"/>
      <c r="M43" s="437"/>
      <c r="N43" s="437"/>
      <c r="O43" s="437"/>
      <c r="P43" s="437"/>
      <c r="Q43" s="437"/>
      <c r="R43" s="437"/>
      <c r="S43" s="388"/>
      <c r="T43" s="388"/>
      <c r="V43" s="388"/>
      <c r="W43" s="388"/>
      <c r="X43" s="388"/>
      <c r="Y43" s="388"/>
      <c r="Z43" s="388"/>
      <c r="AA43" s="388"/>
      <c r="AB43" s="388"/>
      <c r="AC43" s="388"/>
      <c r="AD43" s="388"/>
      <c r="AE43" s="388"/>
      <c r="AF43" s="388"/>
      <c r="AG43" s="388"/>
      <c r="AH43" s="388"/>
      <c r="AI43" s="388"/>
      <c r="AJ43" s="388"/>
      <c r="AK43" s="388"/>
      <c r="AL43" s="388"/>
      <c r="AM43" s="388"/>
      <c r="AN43" s="388"/>
      <c r="AO43" s="388"/>
      <c r="AP43" s="394"/>
      <c r="AQ43" s="395"/>
      <c r="AR43" s="396"/>
    </row>
    <row r="44" spans="1:44" x14ac:dyDescent="0.25">
      <c r="A44" s="411"/>
      <c r="B44" s="412"/>
      <c r="C44" s="437"/>
      <c r="D44" s="437"/>
      <c r="E44" s="437"/>
      <c r="F44" s="437"/>
      <c r="G44" s="437"/>
      <c r="H44" s="437"/>
      <c r="I44" s="437"/>
      <c r="J44" s="437"/>
      <c r="K44" s="437"/>
      <c r="L44" s="437"/>
      <c r="M44" s="437"/>
      <c r="N44" s="437"/>
      <c r="O44" s="437"/>
      <c r="P44" s="437"/>
      <c r="Q44" s="437"/>
      <c r="R44" s="437"/>
      <c r="S44" s="388"/>
      <c r="T44" s="388"/>
      <c r="V44" s="388"/>
      <c r="W44" s="388"/>
      <c r="X44" s="388"/>
      <c r="Y44" s="388"/>
      <c r="Z44" s="388"/>
      <c r="AA44" s="388"/>
      <c r="AB44" s="388"/>
      <c r="AC44" s="388"/>
      <c r="AD44" s="388"/>
      <c r="AE44" s="388"/>
      <c r="AF44" s="388"/>
      <c r="AG44" s="388"/>
      <c r="AH44" s="388"/>
      <c r="AI44" s="388"/>
      <c r="AJ44" s="388"/>
      <c r="AK44" s="388"/>
      <c r="AL44" s="388"/>
      <c r="AM44" s="388"/>
      <c r="AN44" s="388"/>
      <c r="AO44" s="388"/>
      <c r="AP44" s="394"/>
      <c r="AQ44" s="395"/>
      <c r="AR44" s="396"/>
    </row>
    <row r="45" spans="1:44" x14ac:dyDescent="0.25">
      <c r="A45" s="411"/>
      <c r="B45" s="412"/>
      <c r="C45" s="437"/>
      <c r="D45" s="437"/>
      <c r="E45" s="437"/>
      <c r="F45" s="437"/>
      <c r="G45" s="437"/>
      <c r="H45" s="437"/>
      <c r="I45" s="437"/>
      <c r="J45" s="437"/>
      <c r="K45" s="437"/>
      <c r="L45" s="437"/>
      <c r="M45" s="437"/>
      <c r="N45" s="437"/>
      <c r="O45" s="437"/>
      <c r="P45" s="437"/>
      <c r="Q45" s="437"/>
      <c r="R45" s="437"/>
      <c r="S45" s="388"/>
      <c r="T45" s="388"/>
      <c r="V45" s="388"/>
      <c r="W45" s="388"/>
      <c r="X45" s="388"/>
      <c r="Y45" s="388"/>
      <c r="Z45" s="388"/>
      <c r="AA45" s="388"/>
      <c r="AB45" s="388"/>
      <c r="AC45" s="388"/>
      <c r="AD45" s="388"/>
      <c r="AE45" s="388"/>
      <c r="AF45" s="388"/>
      <c r="AG45" s="388"/>
      <c r="AH45" s="388"/>
      <c r="AI45" s="388"/>
      <c r="AJ45" s="388"/>
      <c r="AK45" s="388"/>
      <c r="AL45" s="388"/>
      <c r="AM45" s="388"/>
      <c r="AN45" s="388"/>
      <c r="AO45" s="388"/>
      <c r="AP45" s="394"/>
      <c r="AQ45" s="395"/>
      <c r="AR45" s="396"/>
    </row>
    <row r="46" spans="1:44" x14ac:dyDescent="0.25">
      <c r="A46" s="411"/>
      <c r="B46" s="412"/>
      <c r="C46" s="437"/>
      <c r="D46" s="437"/>
      <c r="E46" s="437"/>
      <c r="F46" s="437"/>
      <c r="G46" s="437"/>
      <c r="H46" s="437"/>
      <c r="I46" s="437"/>
      <c r="J46" s="437"/>
      <c r="K46" s="437"/>
      <c r="L46" s="437"/>
      <c r="M46" s="437"/>
      <c r="N46" s="437"/>
      <c r="O46" s="437"/>
      <c r="P46" s="437"/>
      <c r="Q46" s="437"/>
      <c r="R46" s="437"/>
      <c r="S46" s="388"/>
      <c r="T46" s="388"/>
      <c r="V46" s="388"/>
      <c r="W46" s="388"/>
      <c r="X46" s="388"/>
      <c r="Y46" s="388"/>
      <c r="Z46" s="388"/>
      <c r="AA46" s="388"/>
      <c r="AB46" s="388"/>
      <c r="AC46" s="388"/>
      <c r="AD46" s="388"/>
      <c r="AE46" s="388"/>
      <c r="AF46" s="388"/>
      <c r="AG46" s="388"/>
      <c r="AH46" s="388"/>
      <c r="AI46" s="388"/>
      <c r="AJ46" s="388"/>
      <c r="AK46" s="388"/>
      <c r="AL46" s="388"/>
      <c r="AM46" s="388"/>
      <c r="AN46" s="388"/>
      <c r="AO46" s="388"/>
      <c r="AP46" s="394"/>
      <c r="AQ46" s="395"/>
      <c r="AR46" s="396"/>
    </row>
    <row r="47" spans="1:44" x14ac:dyDescent="0.25">
      <c r="A47" s="411"/>
      <c r="B47" s="412"/>
      <c r="C47" s="437"/>
      <c r="D47" s="437"/>
      <c r="E47" s="437"/>
      <c r="F47" s="437"/>
      <c r="G47" s="437"/>
      <c r="H47" s="437"/>
      <c r="I47" s="437"/>
      <c r="J47" s="437"/>
      <c r="K47" s="437"/>
      <c r="L47" s="437"/>
      <c r="M47" s="437"/>
      <c r="N47" s="437"/>
      <c r="O47" s="437"/>
      <c r="P47" s="437"/>
      <c r="Q47" s="437"/>
      <c r="R47" s="437"/>
      <c r="S47" s="388"/>
      <c r="T47" s="388"/>
      <c r="V47" s="388"/>
      <c r="W47" s="388"/>
      <c r="X47" s="388"/>
      <c r="Y47" s="388"/>
      <c r="Z47" s="388"/>
      <c r="AA47" s="388"/>
      <c r="AB47" s="388"/>
      <c r="AC47" s="388"/>
      <c r="AD47" s="388"/>
      <c r="AE47" s="388"/>
      <c r="AF47" s="388"/>
      <c r="AG47" s="388"/>
      <c r="AH47" s="388"/>
      <c r="AI47" s="388"/>
      <c r="AJ47" s="388"/>
      <c r="AK47" s="388"/>
      <c r="AL47" s="388"/>
      <c r="AM47" s="388"/>
      <c r="AN47" s="388"/>
      <c r="AO47" s="388"/>
      <c r="AP47" s="394"/>
      <c r="AQ47" s="395"/>
      <c r="AR47" s="396"/>
    </row>
    <row r="48" spans="1:44" x14ac:dyDescent="0.25">
      <c r="A48" s="411"/>
      <c r="B48" s="412"/>
      <c r="C48" s="437"/>
      <c r="D48" s="437"/>
      <c r="E48" s="437"/>
      <c r="F48" s="437"/>
      <c r="G48" s="437"/>
      <c r="H48" s="437"/>
      <c r="I48" s="437"/>
      <c r="J48" s="437"/>
      <c r="K48" s="437"/>
      <c r="L48" s="437"/>
      <c r="M48" s="437"/>
      <c r="N48" s="437"/>
      <c r="O48" s="437"/>
      <c r="P48" s="437"/>
      <c r="Q48" s="437"/>
      <c r="R48" s="437"/>
      <c r="S48" s="388"/>
      <c r="T48" s="388"/>
      <c r="V48" s="388"/>
      <c r="W48" s="388"/>
      <c r="X48" s="388"/>
      <c r="Y48" s="388"/>
      <c r="Z48" s="388"/>
      <c r="AA48" s="388"/>
      <c r="AB48" s="388"/>
      <c r="AC48" s="388"/>
      <c r="AD48" s="388"/>
      <c r="AE48" s="388"/>
      <c r="AF48" s="388"/>
      <c r="AG48" s="388"/>
      <c r="AH48" s="388"/>
      <c r="AI48" s="388"/>
      <c r="AJ48" s="388"/>
      <c r="AK48" s="388"/>
      <c r="AL48" s="388"/>
      <c r="AM48" s="388"/>
      <c r="AN48" s="388"/>
      <c r="AO48" s="388"/>
      <c r="AP48" s="394"/>
      <c r="AQ48" s="395"/>
      <c r="AR48" s="396"/>
    </row>
    <row r="49" spans="1:44" x14ac:dyDescent="0.25">
      <c r="A49" s="411"/>
      <c r="B49" s="412"/>
      <c r="C49" s="437"/>
      <c r="D49" s="437"/>
      <c r="E49" s="437"/>
      <c r="F49" s="437"/>
      <c r="G49" s="437"/>
      <c r="H49" s="437"/>
      <c r="I49" s="437"/>
      <c r="J49" s="437"/>
      <c r="K49" s="437"/>
      <c r="L49" s="437"/>
      <c r="M49" s="437"/>
      <c r="N49" s="437"/>
      <c r="O49" s="437"/>
      <c r="P49" s="437"/>
      <c r="Q49" s="437"/>
      <c r="R49" s="437"/>
      <c r="S49" s="388"/>
      <c r="T49" s="388"/>
      <c r="V49" s="388"/>
      <c r="W49" s="388"/>
      <c r="X49" s="388"/>
      <c r="Y49" s="388"/>
      <c r="Z49" s="388"/>
      <c r="AA49" s="388"/>
      <c r="AB49" s="388"/>
      <c r="AC49" s="388"/>
      <c r="AD49" s="388"/>
      <c r="AE49" s="388"/>
      <c r="AF49" s="388"/>
      <c r="AG49" s="388"/>
      <c r="AH49" s="388"/>
      <c r="AI49" s="388"/>
      <c r="AJ49" s="388"/>
      <c r="AK49" s="388"/>
      <c r="AL49" s="388"/>
      <c r="AM49" s="388"/>
      <c r="AN49" s="388"/>
      <c r="AO49" s="388"/>
      <c r="AP49" s="394"/>
      <c r="AQ49" s="395"/>
      <c r="AR49" s="396"/>
    </row>
    <row r="50" spans="1:44" x14ac:dyDescent="0.25">
      <c r="A50" s="413"/>
      <c r="B50" s="414"/>
      <c r="C50" s="438"/>
      <c r="D50" s="438"/>
      <c r="E50" s="438"/>
      <c r="F50" s="438"/>
      <c r="G50" s="438"/>
      <c r="H50" s="438"/>
      <c r="I50" s="438"/>
      <c r="J50" s="438"/>
      <c r="K50" s="438"/>
      <c r="L50" s="438"/>
      <c r="M50" s="438"/>
      <c r="N50" s="438"/>
      <c r="O50" s="438"/>
      <c r="P50" s="438"/>
      <c r="Q50" s="438"/>
      <c r="R50" s="438"/>
      <c r="S50" s="389"/>
      <c r="T50" s="389"/>
      <c r="V50" s="389"/>
      <c r="W50" s="389"/>
      <c r="X50" s="389"/>
      <c r="Y50" s="389"/>
      <c r="Z50" s="389"/>
      <c r="AA50" s="389"/>
      <c r="AB50" s="389"/>
      <c r="AC50" s="389"/>
      <c r="AD50" s="389"/>
      <c r="AE50" s="389"/>
      <c r="AF50" s="389"/>
      <c r="AG50" s="389"/>
      <c r="AH50" s="389"/>
      <c r="AI50" s="389"/>
      <c r="AJ50" s="389"/>
      <c r="AK50" s="389"/>
      <c r="AL50" s="389"/>
      <c r="AM50" s="389"/>
      <c r="AN50" s="389"/>
      <c r="AO50" s="389"/>
      <c r="AP50" s="397"/>
      <c r="AQ50" s="398"/>
      <c r="AR50" s="399"/>
    </row>
    <row r="51" spans="1:4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4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4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4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4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4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4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4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4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4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4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</sheetData>
  <mergeCells count="52">
    <mergeCell ref="AO40:AO50"/>
    <mergeCell ref="AP40:AR50"/>
    <mergeCell ref="AI40:AI50"/>
    <mergeCell ref="AJ40:AJ50"/>
    <mergeCell ref="AK40:AK50"/>
    <mergeCell ref="AL40:AL50"/>
    <mergeCell ref="AM40:AM50"/>
    <mergeCell ref="AN40:AN50"/>
    <mergeCell ref="AH40:AH50"/>
    <mergeCell ref="W40:W50"/>
    <mergeCell ref="X40:X50"/>
    <mergeCell ref="Y40:Y50"/>
    <mergeCell ref="Z40:Z50"/>
    <mergeCell ref="AA40:AA50"/>
    <mergeCell ref="AB40:AB50"/>
    <mergeCell ref="AC40:AC50"/>
    <mergeCell ref="AD40:AD50"/>
    <mergeCell ref="AE40:AE50"/>
    <mergeCell ref="AF40:AF50"/>
    <mergeCell ref="AG40:AG50"/>
    <mergeCell ref="G40:G50"/>
    <mergeCell ref="H40:H50"/>
    <mergeCell ref="I40:I50"/>
    <mergeCell ref="V40:V50"/>
    <mergeCell ref="J40:J50"/>
    <mergeCell ref="K40:K50"/>
    <mergeCell ref="L40:L50"/>
    <mergeCell ref="M40:M50"/>
    <mergeCell ref="N40:N50"/>
    <mergeCell ref="O40:O50"/>
    <mergeCell ref="P40:P50"/>
    <mergeCell ref="Q40:Q50"/>
    <mergeCell ref="R40:R50"/>
    <mergeCell ref="S40:S50"/>
    <mergeCell ref="T40:T50"/>
    <mergeCell ref="A40:B50"/>
    <mergeCell ref="C40:C50"/>
    <mergeCell ref="D40:D50"/>
    <mergeCell ref="E40:E50"/>
    <mergeCell ref="F40:F50"/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</mergeCells>
  <conditionalFormatting sqref="B5:B39">
    <cfRule type="cellIs" dxfId="350" priority="1" operator="equal">
      <formula>0</formula>
    </cfRule>
  </conditionalFormatting>
  <conditionalFormatting sqref="AP5:AQ39">
    <cfRule type="cellIs" dxfId="349" priority="2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H49"/>
  <sheetViews>
    <sheetView topLeftCell="B1" workbookViewId="0">
      <selection activeCell="B8" sqref="B8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ht="15.75" thickBot="1" x14ac:dyDescent="0.3">
      <c r="A2" s="439" t="s">
        <v>8</v>
      </c>
      <c r="B2" s="439"/>
      <c r="C2" s="439"/>
      <c r="D2" s="439"/>
      <c r="E2" s="439"/>
      <c r="F2" s="439"/>
      <c r="G2" s="439"/>
      <c r="H2" s="439"/>
      <c r="I2" s="439"/>
      <c r="J2" s="439"/>
      <c r="K2" s="439"/>
      <c r="L2" s="439"/>
      <c r="M2" s="439"/>
      <c r="N2" s="439"/>
      <c r="O2" s="439"/>
      <c r="Q2" s="475" t="s">
        <v>8</v>
      </c>
      <c r="R2" s="475"/>
      <c r="S2" s="475"/>
      <c r="T2" s="475"/>
      <c r="U2" s="475"/>
      <c r="V2" s="475"/>
      <c r="W2" s="475"/>
      <c r="X2" s="475"/>
      <c r="Y2" s="475"/>
      <c r="Z2" s="475"/>
      <c r="AA2" s="475"/>
      <c r="AB2" s="475"/>
      <c r="AC2" s="475"/>
      <c r="AD2" s="475"/>
      <c r="AE2" s="475"/>
      <c r="AF2" s="475"/>
      <c r="AG2" s="475"/>
      <c r="AH2" s="475"/>
    </row>
    <row r="3" spans="1:34" ht="15.75" thickBot="1" x14ac:dyDescent="0.3">
      <c r="A3" s="476" t="s">
        <v>0</v>
      </c>
      <c r="B3" s="477"/>
      <c r="C3" s="478" t="str">
        <f>'Asistencia 9°B QB'!C2</f>
        <v>FDC</v>
      </c>
      <c r="D3" s="479"/>
      <c r="E3" s="479"/>
      <c r="F3" s="479"/>
      <c r="G3" s="480"/>
      <c r="H3" s="476" t="s">
        <v>14</v>
      </c>
      <c r="I3" s="481"/>
      <c r="J3" s="481"/>
      <c r="K3" s="481"/>
      <c r="L3" s="481"/>
      <c r="M3" s="482"/>
      <c r="N3" s="483" t="str">
        <f>'Asistencia 9°B QB'!Q2</f>
        <v>9°B</v>
      </c>
      <c r="O3" s="484"/>
      <c r="Q3" s="485" t="s">
        <v>3</v>
      </c>
      <c r="R3" s="488" t="s">
        <v>15</v>
      </c>
      <c r="S3" s="488"/>
      <c r="T3" s="488"/>
      <c r="U3" s="488"/>
      <c r="V3" s="488" t="s">
        <v>16</v>
      </c>
      <c r="W3" s="488"/>
      <c r="X3" s="488"/>
      <c r="Y3" s="490" t="s">
        <v>17</v>
      </c>
      <c r="Z3" s="493" t="s">
        <v>18</v>
      </c>
      <c r="AA3" s="496" t="s">
        <v>19</v>
      </c>
      <c r="AB3" s="497"/>
      <c r="AC3" s="498"/>
      <c r="AD3" s="496" t="s">
        <v>20</v>
      </c>
      <c r="AE3" s="497"/>
      <c r="AF3" s="498"/>
      <c r="AG3" s="505" t="s">
        <v>21</v>
      </c>
      <c r="AH3" s="508" t="s">
        <v>3</v>
      </c>
    </row>
    <row r="4" spans="1:34" ht="15.75" thickBo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486"/>
      <c r="R4" s="442"/>
      <c r="S4" s="442"/>
      <c r="T4" s="442"/>
      <c r="U4" s="442"/>
      <c r="V4" s="442"/>
      <c r="W4" s="442"/>
      <c r="X4" s="442"/>
      <c r="Y4" s="491"/>
      <c r="Z4" s="494"/>
      <c r="AA4" s="499"/>
      <c r="AB4" s="500"/>
      <c r="AC4" s="501"/>
      <c r="AD4" s="499"/>
      <c r="AE4" s="500"/>
      <c r="AF4" s="501"/>
      <c r="AG4" s="506"/>
      <c r="AH4" s="509"/>
    </row>
    <row r="5" spans="1:34" ht="26.25" customHeight="1" thickTop="1" x14ac:dyDescent="0.25">
      <c r="A5" s="511" t="s">
        <v>3</v>
      </c>
      <c r="B5" s="511" t="s">
        <v>12</v>
      </c>
      <c r="C5" s="526" t="s">
        <v>9</v>
      </c>
      <c r="D5" s="527"/>
      <c r="E5" s="527"/>
      <c r="F5" s="527"/>
      <c r="G5" s="528"/>
      <c r="H5" s="526" t="s">
        <v>10</v>
      </c>
      <c r="I5" s="527"/>
      <c r="J5" s="527"/>
      <c r="K5" s="528"/>
      <c r="L5" s="526" t="s">
        <v>11</v>
      </c>
      <c r="M5" s="527"/>
      <c r="N5" s="528"/>
      <c r="O5" s="511" t="s">
        <v>3</v>
      </c>
      <c r="Q5" s="486"/>
      <c r="R5" s="442"/>
      <c r="S5" s="442"/>
      <c r="T5" s="442"/>
      <c r="U5" s="442"/>
      <c r="V5" s="442"/>
      <c r="W5" s="442"/>
      <c r="X5" s="442"/>
      <c r="Y5" s="491"/>
      <c r="Z5" s="494"/>
      <c r="AA5" s="499"/>
      <c r="AB5" s="500"/>
      <c r="AC5" s="501"/>
      <c r="AD5" s="499"/>
      <c r="AE5" s="500"/>
      <c r="AF5" s="501"/>
      <c r="AG5" s="506"/>
      <c r="AH5" s="509"/>
    </row>
    <row r="6" spans="1:34" ht="15" customHeight="1" x14ac:dyDescent="0.25">
      <c r="A6" s="512"/>
      <c r="B6" s="512"/>
      <c r="C6" s="529"/>
      <c r="D6" s="500"/>
      <c r="E6" s="500"/>
      <c r="F6" s="500"/>
      <c r="G6" s="530"/>
      <c r="H6" s="529"/>
      <c r="I6" s="500"/>
      <c r="J6" s="500"/>
      <c r="K6" s="530"/>
      <c r="L6" s="529"/>
      <c r="M6" s="500"/>
      <c r="N6" s="530"/>
      <c r="O6" s="512"/>
      <c r="Q6" s="486"/>
      <c r="R6" s="442"/>
      <c r="S6" s="442"/>
      <c r="T6" s="442"/>
      <c r="U6" s="442"/>
      <c r="V6" s="442"/>
      <c r="W6" s="442"/>
      <c r="X6" s="442"/>
      <c r="Y6" s="491"/>
      <c r="Z6" s="494"/>
      <c r="AA6" s="499"/>
      <c r="AB6" s="500"/>
      <c r="AC6" s="501"/>
      <c r="AD6" s="499"/>
      <c r="AE6" s="500"/>
      <c r="AF6" s="501"/>
      <c r="AG6" s="506"/>
      <c r="AH6" s="509"/>
    </row>
    <row r="7" spans="1:34" ht="6.75" customHeight="1" thickBot="1" x14ac:dyDescent="0.3">
      <c r="A7" s="513"/>
      <c r="B7" s="513"/>
      <c r="C7" s="531"/>
      <c r="D7" s="503"/>
      <c r="E7" s="503"/>
      <c r="F7" s="503"/>
      <c r="G7" s="532"/>
      <c r="H7" s="529"/>
      <c r="I7" s="533"/>
      <c r="J7" s="533"/>
      <c r="K7" s="534"/>
      <c r="L7" s="539"/>
      <c r="M7" s="533"/>
      <c r="N7" s="534"/>
      <c r="O7" s="513"/>
      <c r="Q7" s="487"/>
      <c r="R7" s="489"/>
      <c r="S7" s="489"/>
      <c r="T7" s="489"/>
      <c r="U7" s="489"/>
      <c r="V7" s="489"/>
      <c r="W7" s="489"/>
      <c r="X7" s="489"/>
      <c r="Y7" s="492"/>
      <c r="Z7" s="495"/>
      <c r="AA7" s="502"/>
      <c r="AB7" s="503"/>
      <c r="AC7" s="504"/>
      <c r="AD7" s="502"/>
      <c r="AE7" s="503"/>
      <c r="AF7" s="504"/>
      <c r="AG7" s="507"/>
      <c r="AH7" s="510"/>
    </row>
    <row r="8" spans="1:34" ht="16.5" thickTop="1" thickBot="1" x14ac:dyDescent="0.3">
      <c r="A8" s="12">
        <v>1</v>
      </c>
      <c r="B8" s="30">
        <f>'Listado de Estudiantes'!$BE$4</f>
        <v>0</v>
      </c>
      <c r="C8" s="16"/>
      <c r="D8" s="16"/>
      <c r="E8" s="16"/>
      <c r="F8" s="17"/>
      <c r="G8" s="18"/>
      <c r="H8" s="19">
        <v>3</v>
      </c>
      <c r="I8" s="19">
        <v>3</v>
      </c>
      <c r="J8" s="19">
        <v>3</v>
      </c>
      <c r="K8" s="19">
        <v>3</v>
      </c>
      <c r="L8" s="16"/>
      <c r="M8" s="16"/>
      <c r="N8" s="20"/>
      <c r="O8" s="15">
        <v>1</v>
      </c>
      <c r="Q8" s="12">
        <v>1</v>
      </c>
      <c r="R8" s="21"/>
      <c r="S8" s="21"/>
      <c r="T8" s="21"/>
      <c r="U8" s="24"/>
      <c r="V8" s="21"/>
      <c r="W8" s="21"/>
      <c r="X8" s="24"/>
      <c r="Y8" s="24"/>
      <c r="Z8" s="28">
        <f>((ROUNDDOWN(AVERAGE(C8:N8,R8:Y8),1))*0.8)</f>
        <v>2.4000000000000004</v>
      </c>
      <c r="AA8" s="21">
        <v>3</v>
      </c>
      <c r="AB8" s="24"/>
      <c r="AC8" s="28">
        <f>((ROUNDDOWN(AVERAGE(AA8:AB8),1))*0.1)</f>
        <v>0.30000000000000004</v>
      </c>
      <c r="AD8" s="21">
        <v>3</v>
      </c>
      <c r="AE8" s="24"/>
      <c r="AF8" s="28">
        <f>((ROUNDDOWN(AVERAGE(AD8:AE8),1))*0.1)</f>
        <v>0.30000000000000004</v>
      </c>
      <c r="AG8" s="28">
        <f>ROUNDDOWN(SUM(Z8,AC8,AF8),1)</f>
        <v>3</v>
      </c>
      <c r="AH8" s="15">
        <v>1</v>
      </c>
    </row>
    <row r="9" spans="1:34" ht="15.75" thickBot="1" x14ac:dyDescent="0.3">
      <c r="A9" s="12">
        <v>2</v>
      </c>
      <c r="B9" s="29"/>
      <c r="C9" s="21"/>
      <c r="D9" s="21"/>
      <c r="E9" s="21"/>
      <c r="F9" s="22"/>
      <c r="G9" s="18"/>
      <c r="H9" s="23"/>
      <c r="I9" s="21"/>
      <c r="J9" s="21"/>
      <c r="K9" s="24"/>
      <c r="L9" s="21"/>
      <c r="M9" s="21"/>
      <c r="N9" s="24"/>
      <c r="O9" s="15">
        <v>2</v>
      </c>
      <c r="Q9" s="12">
        <v>2</v>
      </c>
      <c r="R9" s="21"/>
      <c r="S9" s="21"/>
      <c r="T9" s="21"/>
      <c r="U9" s="24"/>
      <c r="V9" s="21"/>
      <c r="W9" s="21"/>
      <c r="X9" s="24"/>
      <c r="Y9" s="24"/>
      <c r="Z9" s="28" t="e">
        <f t="shared" ref="Z9:Z42" si="0">((ROUNDDOWN(AVERAGE(C9:N9,R9:Y9),1))*0.8)</f>
        <v>#DIV/0!</v>
      </c>
      <c r="AA9" s="21"/>
      <c r="AB9" s="24"/>
      <c r="AC9" s="28" t="e">
        <f t="shared" ref="AC9:AC42" si="1">((ROUNDDOWN(AVERAGE(AA9:AB9),1))*0.1)</f>
        <v>#DIV/0!</v>
      </c>
      <c r="AD9" s="21"/>
      <c r="AE9" s="24"/>
      <c r="AF9" s="28" t="e">
        <f t="shared" ref="AF9:AF42" si="2">((ROUNDDOWN(AVERAGE(AD9:AE9),1))*0.1)</f>
        <v>#DIV/0!</v>
      </c>
      <c r="AG9" s="28" t="e">
        <f t="shared" ref="AG9:AG42" si="3">ROUNDDOWN(SUM(Z9,AC9,AF9),1)</f>
        <v>#DIV/0!</v>
      </c>
      <c r="AH9" s="15">
        <v>2</v>
      </c>
    </row>
    <row r="10" spans="1:34" ht="15.75" thickBot="1" x14ac:dyDescent="0.3">
      <c r="A10" s="12">
        <v>3</v>
      </c>
      <c r="B10" s="29"/>
      <c r="C10" s="21"/>
      <c r="D10" s="21"/>
      <c r="E10" s="21"/>
      <c r="F10" s="22"/>
      <c r="G10" s="19"/>
      <c r="H10" s="25"/>
      <c r="I10" s="21"/>
      <c r="J10" s="21"/>
      <c r="K10" s="24"/>
      <c r="L10" s="21"/>
      <c r="M10" s="21"/>
      <c r="N10" s="24"/>
      <c r="O10" s="15">
        <v>3</v>
      </c>
      <c r="Q10" s="12">
        <v>3</v>
      </c>
      <c r="R10" s="21"/>
      <c r="S10" s="21"/>
      <c r="T10" s="21"/>
      <c r="U10" s="24"/>
      <c r="V10" s="21"/>
      <c r="W10" s="21"/>
      <c r="X10" s="24"/>
      <c r="Y10" s="24"/>
      <c r="Z10" s="28" t="e">
        <f t="shared" si="0"/>
        <v>#DIV/0!</v>
      </c>
      <c r="AA10" s="21"/>
      <c r="AB10" s="24"/>
      <c r="AC10" s="28" t="e">
        <f t="shared" si="1"/>
        <v>#DIV/0!</v>
      </c>
      <c r="AD10" s="21"/>
      <c r="AE10" s="24"/>
      <c r="AF10" s="28" t="e">
        <f t="shared" si="2"/>
        <v>#DIV/0!</v>
      </c>
      <c r="AG10" s="28" t="e">
        <f t="shared" si="3"/>
        <v>#DIV/0!</v>
      </c>
      <c r="AH10" s="15">
        <v>3</v>
      </c>
    </row>
    <row r="11" spans="1:34" ht="15.75" thickBot="1" x14ac:dyDescent="0.3">
      <c r="A11" s="12">
        <v>4</v>
      </c>
      <c r="B11" s="29"/>
      <c r="C11" s="21"/>
      <c r="D11" s="21"/>
      <c r="E11" s="21"/>
      <c r="F11" s="22"/>
      <c r="G11" s="19"/>
      <c r="H11" s="25"/>
      <c r="I11" s="21"/>
      <c r="J11" s="21"/>
      <c r="K11" s="24"/>
      <c r="L11" s="21"/>
      <c r="M11" s="21"/>
      <c r="N11" s="24"/>
      <c r="O11" s="15">
        <v>4</v>
      </c>
      <c r="Q11" s="12">
        <v>4</v>
      </c>
      <c r="R11" s="21"/>
      <c r="S11" s="21"/>
      <c r="T11" s="21"/>
      <c r="U11" s="24"/>
      <c r="V11" s="21"/>
      <c r="W11" s="21"/>
      <c r="X11" s="24"/>
      <c r="Y11" s="24"/>
      <c r="Z11" s="28" t="e">
        <f t="shared" si="0"/>
        <v>#DIV/0!</v>
      </c>
      <c r="AA11" s="21"/>
      <c r="AB11" s="24"/>
      <c r="AC11" s="28" t="e">
        <f t="shared" si="1"/>
        <v>#DIV/0!</v>
      </c>
      <c r="AD11" s="21"/>
      <c r="AE11" s="24"/>
      <c r="AF11" s="28" t="e">
        <f t="shared" si="2"/>
        <v>#DIV/0!</v>
      </c>
      <c r="AG11" s="28" t="e">
        <f t="shared" si="3"/>
        <v>#DIV/0!</v>
      </c>
      <c r="AH11" s="15">
        <v>4</v>
      </c>
    </row>
    <row r="12" spans="1:34" ht="15.75" thickBot="1" x14ac:dyDescent="0.3">
      <c r="A12" s="12">
        <v>5</v>
      </c>
      <c r="B12" s="29"/>
      <c r="C12" s="21"/>
      <c r="D12" s="21"/>
      <c r="E12" s="21"/>
      <c r="F12" s="22"/>
      <c r="G12" s="19"/>
      <c r="H12" s="25"/>
      <c r="I12" s="21"/>
      <c r="J12" s="21"/>
      <c r="K12" s="24"/>
      <c r="L12" s="21"/>
      <c r="M12" s="21"/>
      <c r="N12" s="24"/>
      <c r="O12" s="15">
        <v>5</v>
      </c>
      <c r="Q12" s="12">
        <v>5</v>
      </c>
      <c r="R12" s="21"/>
      <c r="S12" s="21"/>
      <c r="T12" s="21"/>
      <c r="U12" s="24"/>
      <c r="V12" s="21"/>
      <c r="W12" s="21"/>
      <c r="X12" s="24"/>
      <c r="Y12" s="24"/>
      <c r="Z12" s="28" t="e">
        <f t="shared" si="0"/>
        <v>#DIV/0!</v>
      </c>
      <c r="AA12" s="21"/>
      <c r="AB12" s="24"/>
      <c r="AC12" s="28" t="e">
        <f t="shared" si="1"/>
        <v>#DIV/0!</v>
      </c>
      <c r="AD12" s="21"/>
      <c r="AE12" s="24"/>
      <c r="AF12" s="28" t="e">
        <f t="shared" si="2"/>
        <v>#DIV/0!</v>
      </c>
      <c r="AG12" s="28" t="e">
        <f t="shared" si="3"/>
        <v>#DIV/0!</v>
      </c>
      <c r="AH12" s="15">
        <v>5</v>
      </c>
    </row>
    <row r="13" spans="1:34" ht="15.75" thickBot="1" x14ac:dyDescent="0.3">
      <c r="A13" s="12">
        <v>6</v>
      </c>
      <c r="B13" s="29"/>
      <c r="C13" s="21"/>
      <c r="D13" s="21"/>
      <c r="E13" s="21"/>
      <c r="F13" s="22"/>
      <c r="G13" s="19"/>
      <c r="H13" s="25"/>
      <c r="I13" s="21"/>
      <c r="J13" s="21"/>
      <c r="K13" s="24"/>
      <c r="L13" s="21"/>
      <c r="M13" s="21"/>
      <c r="N13" s="24"/>
      <c r="O13" s="15">
        <v>6</v>
      </c>
      <c r="Q13" s="12">
        <v>6</v>
      </c>
      <c r="R13" s="21"/>
      <c r="S13" s="21"/>
      <c r="T13" s="21"/>
      <c r="U13" s="24"/>
      <c r="V13" s="21"/>
      <c r="W13" s="21"/>
      <c r="X13" s="24"/>
      <c r="Y13" s="24"/>
      <c r="Z13" s="28" t="e">
        <f t="shared" si="0"/>
        <v>#DIV/0!</v>
      </c>
      <c r="AA13" s="21"/>
      <c r="AB13" s="24"/>
      <c r="AC13" s="28" t="e">
        <f t="shared" si="1"/>
        <v>#DIV/0!</v>
      </c>
      <c r="AD13" s="21"/>
      <c r="AE13" s="24"/>
      <c r="AF13" s="28" t="e">
        <f t="shared" si="2"/>
        <v>#DIV/0!</v>
      </c>
      <c r="AG13" s="28" t="e">
        <f t="shared" si="3"/>
        <v>#DIV/0!</v>
      </c>
      <c r="AH13" s="15">
        <v>6</v>
      </c>
    </row>
    <row r="14" spans="1:34" ht="15.75" thickBot="1" x14ac:dyDescent="0.3">
      <c r="A14" s="12">
        <v>7</v>
      </c>
      <c r="B14" s="29"/>
      <c r="C14" s="21"/>
      <c r="D14" s="21"/>
      <c r="E14" s="21"/>
      <c r="F14" s="22"/>
      <c r="G14" s="19"/>
      <c r="H14" s="25"/>
      <c r="I14" s="21"/>
      <c r="J14" s="21"/>
      <c r="K14" s="24"/>
      <c r="L14" s="21"/>
      <c r="M14" s="21"/>
      <c r="N14" s="24"/>
      <c r="O14" s="15">
        <v>7</v>
      </c>
      <c r="Q14" s="12">
        <v>7</v>
      </c>
      <c r="R14" s="21"/>
      <c r="S14" s="21"/>
      <c r="T14" s="21"/>
      <c r="U14" s="24"/>
      <c r="V14" s="21"/>
      <c r="W14" s="21"/>
      <c r="X14" s="24"/>
      <c r="Y14" s="24"/>
      <c r="Z14" s="28" t="e">
        <f t="shared" si="0"/>
        <v>#DIV/0!</v>
      </c>
      <c r="AA14" s="21"/>
      <c r="AB14" s="24"/>
      <c r="AC14" s="28" t="e">
        <f t="shared" si="1"/>
        <v>#DIV/0!</v>
      </c>
      <c r="AD14" s="21"/>
      <c r="AE14" s="24"/>
      <c r="AF14" s="28" t="e">
        <f t="shared" si="2"/>
        <v>#DIV/0!</v>
      </c>
      <c r="AG14" s="28" t="e">
        <f t="shared" si="3"/>
        <v>#DIV/0!</v>
      </c>
      <c r="AH14" s="15">
        <v>7</v>
      </c>
    </row>
    <row r="15" spans="1:34" ht="15.75" thickBot="1" x14ac:dyDescent="0.3">
      <c r="A15" s="12">
        <v>8</v>
      </c>
      <c r="B15" s="29"/>
      <c r="C15" s="21"/>
      <c r="D15" s="21"/>
      <c r="E15" s="21"/>
      <c r="F15" s="22"/>
      <c r="G15" s="19"/>
      <c r="H15" s="25"/>
      <c r="I15" s="21"/>
      <c r="J15" s="21"/>
      <c r="K15" s="24"/>
      <c r="L15" s="21"/>
      <c r="M15" s="21"/>
      <c r="N15" s="24"/>
      <c r="O15" s="15">
        <v>8</v>
      </c>
      <c r="Q15" s="12">
        <v>8</v>
      </c>
      <c r="R15" s="21"/>
      <c r="S15" s="21"/>
      <c r="T15" s="21"/>
      <c r="U15" s="24"/>
      <c r="V15" s="21"/>
      <c r="W15" s="21"/>
      <c r="X15" s="24"/>
      <c r="Y15" s="24"/>
      <c r="Z15" s="28" t="e">
        <f t="shared" si="0"/>
        <v>#DIV/0!</v>
      </c>
      <c r="AA15" s="21"/>
      <c r="AB15" s="24"/>
      <c r="AC15" s="28" t="e">
        <f t="shared" si="1"/>
        <v>#DIV/0!</v>
      </c>
      <c r="AD15" s="21"/>
      <c r="AE15" s="24"/>
      <c r="AF15" s="28" t="e">
        <f t="shared" si="2"/>
        <v>#DIV/0!</v>
      </c>
      <c r="AG15" s="28" t="e">
        <f t="shared" si="3"/>
        <v>#DIV/0!</v>
      </c>
      <c r="AH15" s="15">
        <v>8</v>
      </c>
    </row>
    <row r="16" spans="1:34" ht="15.75" thickBot="1" x14ac:dyDescent="0.3">
      <c r="A16" s="12">
        <v>9</v>
      </c>
      <c r="B16" s="29"/>
      <c r="C16" s="21"/>
      <c r="D16" s="21"/>
      <c r="E16" s="21"/>
      <c r="F16" s="22"/>
      <c r="G16" s="19"/>
      <c r="H16" s="25"/>
      <c r="I16" s="21"/>
      <c r="J16" s="21"/>
      <c r="K16" s="24"/>
      <c r="L16" s="21"/>
      <c r="M16" s="21"/>
      <c r="N16" s="24"/>
      <c r="O16" s="15">
        <v>9</v>
      </c>
      <c r="Q16" s="12">
        <v>9</v>
      </c>
      <c r="R16" s="21"/>
      <c r="S16" s="21"/>
      <c r="T16" s="21"/>
      <c r="U16" s="24"/>
      <c r="V16" s="21"/>
      <c r="W16" s="21"/>
      <c r="X16" s="24"/>
      <c r="Y16" s="24"/>
      <c r="Z16" s="28" t="e">
        <f t="shared" si="0"/>
        <v>#DIV/0!</v>
      </c>
      <c r="AA16" s="21"/>
      <c r="AB16" s="24"/>
      <c r="AC16" s="28" t="e">
        <f t="shared" si="1"/>
        <v>#DIV/0!</v>
      </c>
      <c r="AD16" s="21"/>
      <c r="AE16" s="24"/>
      <c r="AF16" s="28" t="e">
        <f t="shared" si="2"/>
        <v>#DIV/0!</v>
      </c>
      <c r="AG16" s="28" t="e">
        <f t="shared" si="3"/>
        <v>#DIV/0!</v>
      </c>
      <c r="AH16" s="15">
        <v>9</v>
      </c>
    </row>
    <row r="17" spans="1:34" ht="15.75" thickBot="1" x14ac:dyDescent="0.3">
      <c r="A17" s="12">
        <v>10</v>
      </c>
      <c r="B17" s="29"/>
      <c r="C17" s="21"/>
      <c r="D17" s="21"/>
      <c r="E17" s="21"/>
      <c r="F17" s="22"/>
      <c r="G17" s="19"/>
      <c r="H17" s="25"/>
      <c r="I17" s="21"/>
      <c r="J17" s="21"/>
      <c r="K17" s="24"/>
      <c r="L17" s="21"/>
      <c r="M17" s="21"/>
      <c r="N17" s="24"/>
      <c r="O17" s="15">
        <v>10</v>
      </c>
      <c r="Q17" s="12">
        <v>10</v>
      </c>
      <c r="R17" s="21"/>
      <c r="S17" s="21"/>
      <c r="T17" s="21"/>
      <c r="U17" s="24"/>
      <c r="V17" s="21"/>
      <c r="W17" s="21"/>
      <c r="X17" s="24"/>
      <c r="Y17" s="24"/>
      <c r="Z17" s="28" t="e">
        <f t="shared" si="0"/>
        <v>#DIV/0!</v>
      </c>
      <c r="AA17" s="21"/>
      <c r="AB17" s="24"/>
      <c r="AC17" s="28" t="e">
        <f t="shared" si="1"/>
        <v>#DIV/0!</v>
      </c>
      <c r="AD17" s="21"/>
      <c r="AE17" s="24"/>
      <c r="AF17" s="28" t="e">
        <f t="shared" si="2"/>
        <v>#DIV/0!</v>
      </c>
      <c r="AG17" s="28" t="e">
        <f t="shared" si="3"/>
        <v>#DIV/0!</v>
      </c>
      <c r="AH17" s="15">
        <v>10</v>
      </c>
    </row>
    <row r="18" spans="1:34" ht="15.75" thickBot="1" x14ac:dyDescent="0.3">
      <c r="A18" s="12">
        <v>11</v>
      </c>
      <c r="B18" s="29"/>
      <c r="C18" s="21"/>
      <c r="D18" s="21"/>
      <c r="E18" s="21"/>
      <c r="F18" s="152"/>
      <c r="G18" s="19"/>
      <c r="H18" s="25"/>
      <c r="I18" s="21"/>
      <c r="J18" s="21"/>
      <c r="K18" s="24"/>
      <c r="L18" s="21"/>
      <c r="M18" s="21"/>
      <c r="N18" s="24"/>
      <c r="O18" s="15">
        <v>11</v>
      </c>
      <c r="Q18" s="12">
        <v>11</v>
      </c>
      <c r="R18" s="21"/>
      <c r="S18" s="21"/>
      <c r="T18" s="21"/>
      <c r="U18" s="24"/>
      <c r="V18" s="21"/>
      <c r="W18" s="21"/>
      <c r="X18" s="24"/>
      <c r="Y18" s="24"/>
      <c r="Z18" s="28" t="e">
        <f t="shared" si="0"/>
        <v>#DIV/0!</v>
      </c>
      <c r="AA18" s="21"/>
      <c r="AB18" s="24"/>
      <c r="AC18" s="28" t="e">
        <f t="shared" si="1"/>
        <v>#DIV/0!</v>
      </c>
      <c r="AD18" s="21"/>
      <c r="AE18" s="24"/>
      <c r="AF18" s="28" t="e">
        <f t="shared" si="2"/>
        <v>#DIV/0!</v>
      </c>
      <c r="AG18" s="28" t="e">
        <f t="shared" si="3"/>
        <v>#DIV/0!</v>
      </c>
      <c r="AH18" s="15">
        <v>11</v>
      </c>
    </row>
    <row r="19" spans="1:34" ht="15.75" thickBot="1" x14ac:dyDescent="0.3">
      <c r="A19" s="12">
        <v>12</v>
      </c>
      <c r="B19" s="29"/>
      <c r="C19" s="21"/>
      <c r="D19" s="21"/>
      <c r="E19" s="21"/>
      <c r="F19" s="22"/>
      <c r="G19" s="19"/>
      <c r="H19" s="25"/>
      <c r="I19" s="21"/>
      <c r="J19" s="21"/>
      <c r="K19" s="24"/>
      <c r="L19" s="21"/>
      <c r="M19" s="21"/>
      <c r="N19" s="24"/>
      <c r="O19" s="15">
        <v>12</v>
      </c>
      <c r="Q19" s="12">
        <v>12</v>
      </c>
      <c r="R19" s="21"/>
      <c r="S19" s="21"/>
      <c r="T19" s="21"/>
      <c r="U19" s="24"/>
      <c r="V19" s="21"/>
      <c r="W19" s="21"/>
      <c r="X19" s="24"/>
      <c r="Y19" s="24"/>
      <c r="Z19" s="28" t="e">
        <f t="shared" si="0"/>
        <v>#DIV/0!</v>
      </c>
      <c r="AA19" s="21"/>
      <c r="AB19" s="24"/>
      <c r="AC19" s="28" t="e">
        <f t="shared" si="1"/>
        <v>#DIV/0!</v>
      </c>
      <c r="AD19" s="21"/>
      <c r="AE19" s="24"/>
      <c r="AF19" s="28" t="e">
        <f t="shared" si="2"/>
        <v>#DIV/0!</v>
      </c>
      <c r="AG19" s="28" t="e">
        <f t="shared" si="3"/>
        <v>#DIV/0!</v>
      </c>
      <c r="AH19" s="15">
        <v>12</v>
      </c>
    </row>
    <row r="20" spans="1:34" ht="15.75" thickBot="1" x14ac:dyDescent="0.3">
      <c r="A20" s="12">
        <v>13</v>
      </c>
      <c r="B20" s="29"/>
      <c r="C20" s="21"/>
      <c r="D20" s="21"/>
      <c r="E20" s="21"/>
      <c r="F20" s="22"/>
      <c r="G20" s="19"/>
      <c r="H20" s="25"/>
      <c r="I20" s="21"/>
      <c r="J20" s="21"/>
      <c r="K20" s="24"/>
      <c r="L20" s="21"/>
      <c r="M20" s="21"/>
      <c r="N20" s="24"/>
      <c r="O20" s="15">
        <v>13</v>
      </c>
      <c r="Q20" s="12">
        <v>13</v>
      </c>
      <c r="R20" s="21"/>
      <c r="S20" s="21"/>
      <c r="T20" s="21"/>
      <c r="U20" s="24"/>
      <c r="V20" s="21"/>
      <c r="W20" s="21"/>
      <c r="X20" s="24"/>
      <c r="Y20" s="24"/>
      <c r="Z20" s="28" t="e">
        <f t="shared" si="0"/>
        <v>#DIV/0!</v>
      </c>
      <c r="AA20" s="21"/>
      <c r="AB20" s="24"/>
      <c r="AC20" s="28" t="e">
        <f t="shared" si="1"/>
        <v>#DIV/0!</v>
      </c>
      <c r="AD20" s="21"/>
      <c r="AE20" s="24"/>
      <c r="AF20" s="28" t="e">
        <f t="shared" si="2"/>
        <v>#DIV/0!</v>
      </c>
      <c r="AG20" s="28" t="e">
        <f t="shared" si="3"/>
        <v>#DIV/0!</v>
      </c>
      <c r="AH20" s="15">
        <v>13</v>
      </c>
    </row>
    <row r="21" spans="1:34" ht="15.75" thickBot="1" x14ac:dyDescent="0.3">
      <c r="A21" s="12">
        <v>14</v>
      </c>
      <c r="B21" s="29"/>
      <c r="C21" s="21"/>
      <c r="D21" s="21"/>
      <c r="E21" s="21"/>
      <c r="F21" s="22"/>
      <c r="G21" s="19"/>
      <c r="H21" s="25"/>
      <c r="I21" s="21"/>
      <c r="J21" s="21"/>
      <c r="K21" s="24"/>
      <c r="L21" s="21"/>
      <c r="M21" s="21"/>
      <c r="N21" s="24"/>
      <c r="O21" s="15">
        <v>14</v>
      </c>
      <c r="Q21" s="12">
        <v>14</v>
      </c>
      <c r="R21" s="21"/>
      <c r="S21" s="21"/>
      <c r="T21" s="21"/>
      <c r="U21" s="24"/>
      <c r="V21" s="21"/>
      <c r="W21" s="21"/>
      <c r="X21" s="24"/>
      <c r="Y21" s="24"/>
      <c r="Z21" s="28" t="e">
        <f t="shared" si="0"/>
        <v>#DIV/0!</v>
      </c>
      <c r="AA21" s="21"/>
      <c r="AB21" s="24"/>
      <c r="AC21" s="28" t="e">
        <f t="shared" si="1"/>
        <v>#DIV/0!</v>
      </c>
      <c r="AD21" s="21"/>
      <c r="AE21" s="24"/>
      <c r="AF21" s="28" t="e">
        <f t="shared" si="2"/>
        <v>#DIV/0!</v>
      </c>
      <c r="AG21" s="28" t="e">
        <f t="shared" si="3"/>
        <v>#DIV/0!</v>
      </c>
      <c r="AH21" s="15">
        <v>14</v>
      </c>
    </row>
    <row r="22" spans="1:34" ht="15.75" thickBot="1" x14ac:dyDescent="0.3">
      <c r="A22" s="12">
        <v>15</v>
      </c>
      <c r="B22" s="29"/>
      <c r="C22" s="21"/>
      <c r="D22" s="21"/>
      <c r="E22" s="21"/>
      <c r="F22" s="22"/>
      <c r="G22" s="19"/>
      <c r="H22" s="25"/>
      <c r="I22" s="21"/>
      <c r="J22" s="21"/>
      <c r="K22" s="24"/>
      <c r="L22" s="21"/>
      <c r="M22" s="21"/>
      <c r="N22" s="24"/>
      <c r="O22" s="15">
        <v>15</v>
      </c>
      <c r="Q22" s="12">
        <v>15</v>
      </c>
      <c r="R22" s="21"/>
      <c r="S22" s="21"/>
      <c r="T22" s="21"/>
      <c r="U22" s="24"/>
      <c r="V22" s="21"/>
      <c r="W22" s="21"/>
      <c r="X22" s="24"/>
      <c r="Y22" s="24"/>
      <c r="Z22" s="28" t="e">
        <f t="shared" si="0"/>
        <v>#DIV/0!</v>
      </c>
      <c r="AA22" s="21"/>
      <c r="AB22" s="24"/>
      <c r="AC22" s="28" t="e">
        <f t="shared" si="1"/>
        <v>#DIV/0!</v>
      </c>
      <c r="AD22" s="21"/>
      <c r="AE22" s="24"/>
      <c r="AF22" s="28" t="e">
        <f t="shared" si="2"/>
        <v>#DIV/0!</v>
      </c>
      <c r="AG22" s="28" t="e">
        <f t="shared" si="3"/>
        <v>#DIV/0!</v>
      </c>
      <c r="AH22" s="15">
        <v>15</v>
      </c>
    </row>
    <row r="23" spans="1:34" ht="15.75" thickBot="1" x14ac:dyDescent="0.3">
      <c r="A23" s="12">
        <v>16</v>
      </c>
      <c r="B23" s="29"/>
      <c r="C23" s="21"/>
      <c r="D23" s="21"/>
      <c r="E23" s="21"/>
      <c r="F23" s="22"/>
      <c r="G23" s="19"/>
      <c r="H23" s="25"/>
      <c r="I23" s="21"/>
      <c r="J23" s="21"/>
      <c r="K23" s="24"/>
      <c r="L23" s="21"/>
      <c r="M23" s="21"/>
      <c r="N23" s="24"/>
      <c r="O23" s="15">
        <v>16</v>
      </c>
      <c r="Q23" s="12">
        <v>16</v>
      </c>
      <c r="R23" s="21"/>
      <c r="S23" s="21"/>
      <c r="T23" s="21"/>
      <c r="U23" s="24"/>
      <c r="V23" s="21"/>
      <c r="W23" s="21"/>
      <c r="X23" s="24"/>
      <c r="Y23" s="24"/>
      <c r="Z23" s="28" t="e">
        <f t="shared" si="0"/>
        <v>#DIV/0!</v>
      </c>
      <c r="AA23" s="21"/>
      <c r="AB23" s="24"/>
      <c r="AC23" s="28" t="e">
        <f t="shared" si="1"/>
        <v>#DIV/0!</v>
      </c>
      <c r="AD23" s="21"/>
      <c r="AE23" s="24"/>
      <c r="AF23" s="28" t="e">
        <f t="shared" si="2"/>
        <v>#DIV/0!</v>
      </c>
      <c r="AG23" s="28" t="e">
        <f t="shared" si="3"/>
        <v>#DIV/0!</v>
      </c>
      <c r="AH23" s="15">
        <v>16</v>
      </c>
    </row>
    <row r="24" spans="1:34" ht="15.75" thickBot="1" x14ac:dyDescent="0.3">
      <c r="A24" s="12">
        <v>17</v>
      </c>
      <c r="B24" s="29" t="e">
        <f>#REF!</f>
        <v>#REF!</v>
      </c>
      <c r="C24" s="21"/>
      <c r="D24" s="21"/>
      <c r="E24" s="21"/>
      <c r="F24" s="22"/>
      <c r="G24" s="18"/>
      <c r="H24" s="25"/>
      <c r="I24" s="21"/>
      <c r="J24" s="21"/>
      <c r="K24" s="24"/>
      <c r="L24" s="21"/>
      <c r="M24" s="21"/>
      <c r="N24" s="24"/>
      <c r="O24" s="15">
        <v>17</v>
      </c>
      <c r="Q24" s="12">
        <v>17</v>
      </c>
      <c r="R24" s="21"/>
      <c r="S24" s="21"/>
      <c r="T24" s="21"/>
      <c r="U24" s="24"/>
      <c r="V24" s="21"/>
      <c r="W24" s="21"/>
      <c r="X24" s="24"/>
      <c r="Y24" s="24"/>
      <c r="Z24" s="28" t="e">
        <f t="shared" si="0"/>
        <v>#DIV/0!</v>
      </c>
      <c r="AA24" s="21"/>
      <c r="AB24" s="24"/>
      <c r="AC24" s="28" t="e">
        <f t="shared" si="1"/>
        <v>#DIV/0!</v>
      </c>
      <c r="AD24" s="21"/>
      <c r="AE24" s="24"/>
      <c r="AF24" s="28" t="e">
        <f t="shared" si="2"/>
        <v>#DIV/0!</v>
      </c>
      <c r="AG24" s="28" t="e">
        <f t="shared" si="3"/>
        <v>#DIV/0!</v>
      </c>
      <c r="AH24" s="15">
        <v>17</v>
      </c>
    </row>
    <row r="25" spans="1:34" ht="15.75" thickBot="1" x14ac:dyDescent="0.3">
      <c r="A25" s="12">
        <v>18</v>
      </c>
      <c r="B25" s="29" t="e">
        <f>#REF!</f>
        <v>#REF!</v>
      </c>
      <c r="C25" s="21"/>
      <c r="D25" s="21"/>
      <c r="E25" s="21"/>
      <c r="F25" s="22"/>
      <c r="G25" s="19"/>
      <c r="H25" s="25"/>
      <c r="I25" s="21"/>
      <c r="J25" s="21"/>
      <c r="K25" s="24"/>
      <c r="L25" s="21"/>
      <c r="M25" s="21"/>
      <c r="N25" s="24"/>
      <c r="O25" s="15">
        <v>18</v>
      </c>
      <c r="Q25" s="12">
        <v>18</v>
      </c>
      <c r="R25" s="21"/>
      <c r="S25" s="21"/>
      <c r="T25" s="21"/>
      <c r="U25" s="24"/>
      <c r="V25" s="21"/>
      <c r="W25" s="21"/>
      <c r="X25" s="24"/>
      <c r="Y25" s="24"/>
      <c r="Z25" s="28" t="e">
        <f t="shared" si="0"/>
        <v>#DIV/0!</v>
      </c>
      <c r="AA25" s="21"/>
      <c r="AB25" s="24"/>
      <c r="AC25" s="28" t="e">
        <f t="shared" si="1"/>
        <v>#DIV/0!</v>
      </c>
      <c r="AD25" s="21"/>
      <c r="AE25" s="24"/>
      <c r="AF25" s="28" t="e">
        <f t="shared" si="2"/>
        <v>#DIV/0!</v>
      </c>
      <c r="AG25" s="28" t="e">
        <f t="shared" si="3"/>
        <v>#DIV/0!</v>
      </c>
      <c r="AH25" s="15">
        <v>18</v>
      </c>
    </row>
    <row r="26" spans="1:34" ht="15.75" thickBot="1" x14ac:dyDescent="0.3">
      <c r="A26" s="12">
        <v>19</v>
      </c>
      <c r="B26" s="29" t="e">
        <f>#REF!</f>
        <v>#REF!</v>
      </c>
      <c r="C26" s="21"/>
      <c r="D26" s="21"/>
      <c r="E26" s="21"/>
      <c r="F26" s="22"/>
      <c r="G26" s="19"/>
      <c r="H26" s="25"/>
      <c r="I26" s="21"/>
      <c r="J26" s="21"/>
      <c r="K26" s="24"/>
      <c r="L26" s="21"/>
      <c r="M26" s="21"/>
      <c r="N26" s="24"/>
      <c r="O26" s="15">
        <v>19</v>
      </c>
      <c r="Q26" s="12">
        <v>19</v>
      </c>
      <c r="R26" s="21"/>
      <c r="S26" s="21"/>
      <c r="T26" s="21"/>
      <c r="U26" s="24"/>
      <c r="V26" s="21"/>
      <c r="W26" s="21"/>
      <c r="X26" s="24"/>
      <c r="Y26" s="24"/>
      <c r="Z26" s="28" t="e">
        <f t="shared" si="0"/>
        <v>#DIV/0!</v>
      </c>
      <c r="AA26" s="21"/>
      <c r="AB26" s="24"/>
      <c r="AC26" s="28" t="e">
        <f t="shared" si="1"/>
        <v>#DIV/0!</v>
      </c>
      <c r="AD26" s="21"/>
      <c r="AE26" s="24"/>
      <c r="AF26" s="28" t="e">
        <f t="shared" si="2"/>
        <v>#DIV/0!</v>
      </c>
      <c r="AG26" s="28" t="e">
        <f t="shared" si="3"/>
        <v>#DIV/0!</v>
      </c>
      <c r="AH26" s="15">
        <v>19</v>
      </c>
    </row>
    <row r="27" spans="1:34" ht="15.75" thickBot="1" x14ac:dyDescent="0.3">
      <c r="A27" s="12">
        <v>20</v>
      </c>
      <c r="B27" s="29" t="e">
        <f>#REF!</f>
        <v>#REF!</v>
      </c>
      <c r="C27" s="21"/>
      <c r="D27" s="21"/>
      <c r="E27" s="21"/>
      <c r="F27" s="22"/>
      <c r="G27" s="19"/>
      <c r="H27" s="25"/>
      <c r="I27" s="21"/>
      <c r="J27" s="21"/>
      <c r="K27" s="24"/>
      <c r="L27" s="21"/>
      <c r="M27" s="21"/>
      <c r="N27" s="24"/>
      <c r="O27" s="15">
        <v>20</v>
      </c>
      <c r="Q27" s="12">
        <v>20</v>
      </c>
      <c r="R27" s="21"/>
      <c r="S27" s="21"/>
      <c r="T27" s="21"/>
      <c r="U27" s="24"/>
      <c r="V27" s="21"/>
      <c r="W27" s="21"/>
      <c r="X27" s="24"/>
      <c r="Y27" s="24"/>
      <c r="Z27" s="28" t="e">
        <f t="shared" si="0"/>
        <v>#DIV/0!</v>
      </c>
      <c r="AA27" s="21"/>
      <c r="AB27" s="24"/>
      <c r="AC27" s="28" t="e">
        <f t="shared" si="1"/>
        <v>#DIV/0!</v>
      </c>
      <c r="AD27" s="21"/>
      <c r="AE27" s="24"/>
      <c r="AF27" s="28" t="e">
        <f t="shared" si="2"/>
        <v>#DIV/0!</v>
      </c>
      <c r="AG27" s="28" t="e">
        <f t="shared" si="3"/>
        <v>#DIV/0!</v>
      </c>
      <c r="AH27" s="15">
        <v>20</v>
      </c>
    </row>
    <row r="28" spans="1:34" ht="15.75" thickBot="1" x14ac:dyDescent="0.3">
      <c r="A28" s="12">
        <v>21</v>
      </c>
      <c r="B28" s="29" t="e">
        <f>#REF!</f>
        <v>#REF!</v>
      </c>
      <c r="C28" s="21"/>
      <c r="D28" s="21"/>
      <c r="E28" s="21"/>
      <c r="F28" s="22"/>
      <c r="G28" s="19"/>
      <c r="H28" s="25"/>
      <c r="I28" s="21"/>
      <c r="J28" s="21"/>
      <c r="K28" s="24"/>
      <c r="L28" s="21"/>
      <c r="M28" s="21"/>
      <c r="N28" s="24"/>
      <c r="O28" s="15">
        <v>21</v>
      </c>
      <c r="Q28" s="12">
        <v>21</v>
      </c>
      <c r="R28" s="21"/>
      <c r="S28" s="21"/>
      <c r="T28" s="21"/>
      <c r="U28" s="24"/>
      <c r="V28" s="21"/>
      <c r="W28" s="21"/>
      <c r="X28" s="24"/>
      <c r="Y28" s="24"/>
      <c r="Z28" s="28" t="e">
        <f t="shared" si="0"/>
        <v>#DIV/0!</v>
      </c>
      <c r="AA28" s="21"/>
      <c r="AB28" s="24"/>
      <c r="AC28" s="28" t="e">
        <f t="shared" si="1"/>
        <v>#DIV/0!</v>
      </c>
      <c r="AD28" s="21"/>
      <c r="AE28" s="24"/>
      <c r="AF28" s="28" t="e">
        <f t="shared" si="2"/>
        <v>#DIV/0!</v>
      </c>
      <c r="AG28" s="28" t="e">
        <f t="shared" si="3"/>
        <v>#DIV/0!</v>
      </c>
      <c r="AH28" s="15">
        <v>21</v>
      </c>
    </row>
    <row r="29" spans="1:34" ht="15.75" thickBot="1" x14ac:dyDescent="0.3">
      <c r="A29" s="12">
        <v>22</v>
      </c>
      <c r="B29" s="29" t="e">
        <f>#REF!</f>
        <v>#REF!</v>
      </c>
      <c r="C29" s="21"/>
      <c r="D29" s="21"/>
      <c r="E29" s="21"/>
      <c r="F29" s="22"/>
      <c r="G29" s="19"/>
      <c r="H29" s="25"/>
      <c r="I29" s="21"/>
      <c r="J29" s="21"/>
      <c r="K29" s="24"/>
      <c r="L29" s="21"/>
      <c r="M29" s="21"/>
      <c r="N29" s="24"/>
      <c r="O29" s="15">
        <v>22</v>
      </c>
      <c r="Q29" s="12">
        <v>22</v>
      </c>
      <c r="R29" s="21"/>
      <c r="S29" s="21"/>
      <c r="T29" s="21"/>
      <c r="U29" s="24"/>
      <c r="V29" s="21"/>
      <c r="W29" s="21"/>
      <c r="X29" s="24"/>
      <c r="Y29" s="24"/>
      <c r="Z29" s="28" t="e">
        <f t="shared" si="0"/>
        <v>#DIV/0!</v>
      </c>
      <c r="AA29" s="21"/>
      <c r="AB29" s="24"/>
      <c r="AC29" s="28" t="e">
        <f t="shared" si="1"/>
        <v>#DIV/0!</v>
      </c>
      <c r="AD29" s="21"/>
      <c r="AE29" s="24"/>
      <c r="AF29" s="28" t="e">
        <f t="shared" si="2"/>
        <v>#DIV/0!</v>
      </c>
      <c r="AG29" s="28" t="e">
        <f t="shared" si="3"/>
        <v>#DIV/0!</v>
      </c>
      <c r="AH29" s="15">
        <v>22</v>
      </c>
    </row>
    <row r="30" spans="1:34" ht="15.75" thickBot="1" x14ac:dyDescent="0.3">
      <c r="A30" s="12">
        <v>23</v>
      </c>
      <c r="B30" s="29" t="e">
        <f>#REF!</f>
        <v>#REF!</v>
      </c>
      <c r="C30" s="21"/>
      <c r="D30" s="21"/>
      <c r="E30" s="21"/>
      <c r="F30" s="22"/>
      <c r="G30" s="19"/>
      <c r="H30" s="25"/>
      <c r="I30" s="21"/>
      <c r="J30" s="21"/>
      <c r="K30" s="24"/>
      <c r="L30" s="21"/>
      <c r="M30" s="21"/>
      <c r="N30" s="24"/>
      <c r="O30" s="15">
        <v>23</v>
      </c>
      <c r="Q30" s="12">
        <v>23</v>
      </c>
      <c r="R30" s="21"/>
      <c r="S30" s="21"/>
      <c r="T30" s="21"/>
      <c r="U30" s="24"/>
      <c r="V30" s="21"/>
      <c r="W30" s="21"/>
      <c r="X30" s="24"/>
      <c r="Y30" s="24"/>
      <c r="Z30" s="28" t="e">
        <f t="shared" si="0"/>
        <v>#DIV/0!</v>
      </c>
      <c r="AA30" s="21"/>
      <c r="AB30" s="24"/>
      <c r="AC30" s="28" t="e">
        <f t="shared" si="1"/>
        <v>#DIV/0!</v>
      </c>
      <c r="AD30" s="21"/>
      <c r="AE30" s="24"/>
      <c r="AF30" s="28" t="e">
        <f t="shared" si="2"/>
        <v>#DIV/0!</v>
      </c>
      <c r="AG30" s="28" t="e">
        <f t="shared" si="3"/>
        <v>#DIV/0!</v>
      </c>
      <c r="AH30" s="15">
        <v>23</v>
      </c>
    </row>
    <row r="31" spans="1:34" ht="15.75" thickBot="1" x14ac:dyDescent="0.3">
      <c r="A31" s="12">
        <v>24</v>
      </c>
      <c r="B31" s="29" t="e">
        <f>#REF!</f>
        <v>#REF!</v>
      </c>
      <c r="C31" s="21"/>
      <c r="D31" s="21"/>
      <c r="E31" s="21"/>
      <c r="F31" s="22"/>
      <c r="G31" s="19"/>
      <c r="H31" s="25"/>
      <c r="I31" s="21"/>
      <c r="J31" s="21"/>
      <c r="K31" s="24"/>
      <c r="L31" s="21"/>
      <c r="M31" s="21"/>
      <c r="N31" s="24"/>
      <c r="O31" s="15">
        <v>24</v>
      </c>
      <c r="Q31" s="12">
        <v>24</v>
      </c>
      <c r="R31" s="21"/>
      <c r="S31" s="21"/>
      <c r="T31" s="21"/>
      <c r="U31" s="24"/>
      <c r="V31" s="21"/>
      <c r="W31" s="21"/>
      <c r="X31" s="24"/>
      <c r="Y31" s="24"/>
      <c r="Z31" s="28" t="e">
        <f t="shared" si="0"/>
        <v>#DIV/0!</v>
      </c>
      <c r="AA31" s="21"/>
      <c r="AB31" s="24"/>
      <c r="AC31" s="28" t="e">
        <f t="shared" si="1"/>
        <v>#DIV/0!</v>
      </c>
      <c r="AD31" s="21"/>
      <c r="AE31" s="24"/>
      <c r="AF31" s="28" t="e">
        <f t="shared" si="2"/>
        <v>#DIV/0!</v>
      </c>
      <c r="AG31" s="28" t="e">
        <f t="shared" si="3"/>
        <v>#DIV/0!</v>
      </c>
      <c r="AH31" s="15">
        <v>24</v>
      </c>
    </row>
    <row r="32" spans="1:34" ht="15.75" thickBot="1" x14ac:dyDescent="0.3">
      <c r="A32" s="12">
        <v>25</v>
      </c>
      <c r="B32" s="29" t="e">
        <f>#REF!</f>
        <v>#REF!</v>
      </c>
      <c r="C32" s="21"/>
      <c r="D32" s="21"/>
      <c r="E32" s="21"/>
      <c r="F32" s="22"/>
      <c r="G32" s="19"/>
      <c r="H32" s="25"/>
      <c r="I32" s="21"/>
      <c r="J32" s="21"/>
      <c r="K32" s="24"/>
      <c r="L32" s="21"/>
      <c r="M32" s="21"/>
      <c r="N32" s="24"/>
      <c r="O32" s="15">
        <v>25</v>
      </c>
      <c r="Q32" s="12">
        <v>25</v>
      </c>
      <c r="R32" s="21"/>
      <c r="S32" s="21"/>
      <c r="T32" s="21"/>
      <c r="U32" s="24"/>
      <c r="V32" s="21"/>
      <c r="W32" s="21"/>
      <c r="X32" s="24"/>
      <c r="Y32" s="24"/>
      <c r="Z32" s="28" t="e">
        <f t="shared" si="0"/>
        <v>#DIV/0!</v>
      </c>
      <c r="AA32" s="21"/>
      <c r="AB32" s="24"/>
      <c r="AC32" s="28" t="e">
        <f t="shared" si="1"/>
        <v>#DIV/0!</v>
      </c>
      <c r="AD32" s="21"/>
      <c r="AE32" s="24"/>
      <c r="AF32" s="28" t="e">
        <f t="shared" si="2"/>
        <v>#DIV/0!</v>
      </c>
      <c r="AG32" s="28" t="e">
        <f t="shared" si="3"/>
        <v>#DIV/0!</v>
      </c>
      <c r="AH32" s="15">
        <v>25</v>
      </c>
    </row>
    <row r="33" spans="1:34" ht="15.75" thickBot="1" x14ac:dyDescent="0.3">
      <c r="A33" s="12">
        <v>26</v>
      </c>
      <c r="B33" s="29" t="e">
        <f>#REF!</f>
        <v>#REF!</v>
      </c>
      <c r="C33" s="21"/>
      <c r="D33" s="21"/>
      <c r="E33" s="21"/>
      <c r="F33" s="22"/>
      <c r="G33" s="19"/>
      <c r="H33" s="25"/>
      <c r="I33" s="21"/>
      <c r="J33" s="21"/>
      <c r="K33" s="24"/>
      <c r="L33" s="21"/>
      <c r="M33" s="21"/>
      <c r="N33" s="24"/>
      <c r="O33" s="15">
        <v>26</v>
      </c>
      <c r="Q33" s="12">
        <v>26</v>
      </c>
      <c r="R33" s="21"/>
      <c r="S33" s="21"/>
      <c r="T33" s="21"/>
      <c r="U33" s="24"/>
      <c r="V33" s="21"/>
      <c r="W33" s="21"/>
      <c r="X33" s="24"/>
      <c r="Y33" s="24"/>
      <c r="Z33" s="28" t="e">
        <f t="shared" si="0"/>
        <v>#DIV/0!</v>
      </c>
      <c r="AA33" s="21"/>
      <c r="AB33" s="24"/>
      <c r="AC33" s="28" t="e">
        <f t="shared" si="1"/>
        <v>#DIV/0!</v>
      </c>
      <c r="AD33" s="21"/>
      <c r="AE33" s="24"/>
      <c r="AF33" s="28" t="e">
        <f t="shared" si="2"/>
        <v>#DIV/0!</v>
      </c>
      <c r="AG33" s="28" t="e">
        <f t="shared" si="3"/>
        <v>#DIV/0!</v>
      </c>
      <c r="AH33" s="15">
        <v>26</v>
      </c>
    </row>
    <row r="34" spans="1:34" ht="15.75" thickBot="1" x14ac:dyDescent="0.3">
      <c r="A34" s="12">
        <v>27</v>
      </c>
      <c r="B34" s="29" t="e">
        <f>#REF!</f>
        <v>#REF!</v>
      </c>
      <c r="C34" s="21"/>
      <c r="D34" s="21"/>
      <c r="E34" s="21"/>
      <c r="F34" s="22"/>
      <c r="G34" s="19"/>
      <c r="H34" s="25"/>
      <c r="I34" s="21"/>
      <c r="J34" s="21"/>
      <c r="K34" s="24"/>
      <c r="L34" s="21"/>
      <c r="M34" s="21"/>
      <c r="N34" s="24"/>
      <c r="O34" s="15">
        <v>27</v>
      </c>
      <c r="Q34" s="12">
        <v>27</v>
      </c>
      <c r="R34" s="21"/>
      <c r="S34" s="21"/>
      <c r="T34" s="21"/>
      <c r="U34" s="24"/>
      <c r="V34" s="21"/>
      <c r="W34" s="21"/>
      <c r="X34" s="24"/>
      <c r="Y34" s="24"/>
      <c r="Z34" s="28" t="e">
        <f t="shared" si="0"/>
        <v>#DIV/0!</v>
      </c>
      <c r="AA34" s="21"/>
      <c r="AB34" s="24"/>
      <c r="AC34" s="28" t="e">
        <f t="shared" si="1"/>
        <v>#DIV/0!</v>
      </c>
      <c r="AD34" s="21"/>
      <c r="AE34" s="24"/>
      <c r="AF34" s="28" t="e">
        <f t="shared" si="2"/>
        <v>#DIV/0!</v>
      </c>
      <c r="AG34" s="28" t="e">
        <f t="shared" si="3"/>
        <v>#DIV/0!</v>
      </c>
      <c r="AH34" s="15">
        <v>27</v>
      </c>
    </row>
    <row r="35" spans="1:34" ht="15.75" thickBot="1" x14ac:dyDescent="0.3">
      <c r="A35" s="12">
        <v>28</v>
      </c>
      <c r="B35" s="29" t="e">
        <f>#REF!</f>
        <v>#REF!</v>
      </c>
      <c r="C35" s="21"/>
      <c r="D35" s="21"/>
      <c r="E35" s="21"/>
      <c r="F35" s="22"/>
      <c r="G35" s="19"/>
      <c r="H35" s="25"/>
      <c r="I35" s="21"/>
      <c r="J35" s="21"/>
      <c r="K35" s="24"/>
      <c r="L35" s="21"/>
      <c r="M35" s="21"/>
      <c r="N35" s="24"/>
      <c r="O35" s="15">
        <v>28</v>
      </c>
      <c r="Q35" s="12">
        <v>28</v>
      </c>
      <c r="R35" s="21"/>
      <c r="S35" s="21"/>
      <c r="T35" s="21"/>
      <c r="U35" s="24"/>
      <c r="V35" s="21"/>
      <c r="W35" s="21"/>
      <c r="X35" s="24"/>
      <c r="Y35" s="24"/>
      <c r="Z35" s="28" t="e">
        <f t="shared" si="0"/>
        <v>#DIV/0!</v>
      </c>
      <c r="AA35" s="21"/>
      <c r="AB35" s="24"/>
      <c r="AC35" s="28" t="e">
        <f t="shared" si="1"/>
        <v>#DIV/0!</v>
      </c>
      <c r="AD35" s="21"/>
      <c r="AE35" s="24"/>
      <c r="AF35" s="28" t="e">
        <f t="shared" si="2"/>
        <v>#DIV/0!</v>
      </c>
      <c r="AG35" s="28" t="e">
        <f t="shared" si="3"/>
        <v>#DIV/0!</v>
      </c>
      <c r="AH35" s="15">
        <v>28</v>
      </c>
    </row>
    <row r="36" spans="1:34" ht="15.75" thickBot="1" x14ac:dyDescent="0.3">
      <c r="A36" s="12">
        <v>29</v>
      </c>
      <c r="B36" s="29" t="e">
        <f>#REF!</f>
        <v>#REF!</v>
      </c>
      <c r="C36" s="21"/>
      <c r="D36" s="21"/>
      <c r="E36" s="21"/>
      <c r="F36" s="22"/>
      <c r="G36" s="19"/>
      <c r="H36" s="25"/>
      <c r="I36" s="21"/>
      <c r="J36" s="21"/>
      <c r="K36" s="24"/>
      <c r="L36" s="21"/>
      <c r="M36" s="21"/>
      <c r="N36" s="24"/>
      <c r="O36" s="15">
        <v>29</v>
      </c>
      <c r="Q36" s="12">
        <v>29</v>
      </c>
      <c r="R36" s="21"/>
      <c r="S36" s="21"/>
      <c r="T36" s="21"/>
      <c r="U36" s="24"/>
      <c r="V36" s="21"/>
      <c r="W36" s="21"/>
      <c r="X36" s="24"/>
      <c r="Y36" s="24"/>
      <c r="Z36" s="28" t="e">
        <f t="shared" si="0"/>
        <v>#DIV/0!</v>
      </c>
      <c r="AA36" s="21"/>
      <c r="AB36" s="24"/>
      <c r="AC36" s="28" t="e">
        <f t="shared" si="1"/>
        <v>#DIV/0!</v>
      </c>
      <c r="AD36" s="21"/>
      <c r="AE36" s="24"/>
      <c r="AF36" s="28" t="e">
        <f t="shared" si="2"/>
        <v>#DIV/0!</v>
      </c>
      <c r="AG36" s="28" t="e">
        <f t="shared" si="3"/>
        <v>#DIV/0!</v>
      </c>
      <c r="AH36" s="15">
        <v>29</v>
      </c>
    </row>
    <row r="37" spans="1:34" ht="15.75" thickBot="1" x14ac:dyDescent="0.3">
      <c r="A37" s="12">
        <v>30</v>
      </c>
      <c r="B37" s="29" t="e">
        <f>#REF!</f>
        <v>#REF!</v>
      </c>
      <c r="C37" s="21"/>
      <c r="D37" s="21"/>
      <c r="E37" s="21"/>
      <c r="F37" s="22"/>
      <c r="G37" s="19"/>
      <c r="H37" s="25"/>
      <c r="I37" s="21"/>
      <c r="J37" s="21"/>
      <c r="K37" s="24"/>
      <c r="L37" s="21"/>
      <c r="M37" s="21"/>
      <c r="N37" s="24"/>
      <c r="O37" s="15">
        <v>30</v>
      </c>
      <c r="Q37" s="12">
        <v>30</v>
      </c>
      <c r="R37" s="21"/>
      <c r="S37" s="21"/>
      <c r="T37" s="21"/>
      <c r="U37" s="24"/>
      <c r="V37" s="21"/>
      <c r="W37" s="21"/>
      <c r="X37" s="24"/>
      <c r="Y37" s="24"/>
      <c r="Z37" s="28" t="e">
        <f t="shared" si="0"/>
        <v>#DIV/0!</v>
      </c>
      <c r="AA37" s="21"/>
      <c r="AB37" s="24"/>
      <c r="AC37" s="28" t="e">
        <f t="shared" si="1"/>
        <v>#DIV/0!</v>
      </c>
      <c r="AD37" s="21"/>
      <c r="AE37" s="24"/>
      <c r="AF37" s="28" t="e">
        <f t="shared" si="2"/>
        <v>#DIV/0!</v>
      </c>
      <c r="AG37" s="28" t="e">
        <f t="shared" si="3"/>
        <v>#DIV/0!</v>
      </c>
      <c r="AH37" s="15">
        <v>30</v>
      </c>
    </row>
    <row r="38" spans="1:34" ht="15.75" thickBot="1" x14ac:dyDescent="0.3">
      <c r="A38" s="12">
        <v>31</v>
      </c>
      <c r="B38" s="29" t="e">
        <f>#REF!</f>
        <v>#REF!</v>
      </c>
      <c r="C38" s="21"/>
      <c r="D38" s="21"/>
      <c r="E38" s="21"/>
      <c r="F38" s="22"/>
      <c r="G38" s="19"/>
      <c r="H38" s="25"/>
      <c r="I38" s="21"/>
      <c r="J38" s="21"/>
      <c r="K38" s="24"/>
      <c r="L38" s="21"/>
      <c r="M38" s="21"/>
      <c r="N38" s="24"/>
      <c r="O38" s="15">
        <v>31</v>
      </c>
      <c r="Q38" s="12">
        <v>31</v>
      </c>
      <c r="R38" s="21"/>
      <c r="S38" s="21"/>
      <c r="T38" s="21"/>
      <c r="U38" s="24"/>
      <c r="V38" s="21"/>
      <c r="W38" s="21"/>
      <c r="X38" s="24"/>
      <c r="Y38" s="24"/>
      <c r="Z38" s="28" t="e">
        <f t="shared" si="0"/>
        <v>#DIV/0!</v>
      </c>
      <c r="AA38" s="21"/>
      <c r="AB38" s="24"/>
      <c r="AC38" s="28" t="e">
        <f t="shared" si="1"/>
        <v>#DIV/0!</v>
      </c>
      <c r="AD38" s="21"/>
      <c r="AE38" s="24"/>
      <c r="AF38" s="28" t="e">
        <f t="shared" si="2"/>
        <v>#DIV/0!</v>
      </c>
      <c r="AG38" s="28" t="e">
        <f t="shared" si="3"/>
        <v>#DIV/0!</v>
      </c>
      <c r="AH38" s="15">
        <v>31</v>
      </c>
    </row>
    <row r="39" spans="1:34" ht="15.75" thickBot="1" x14ac:dyDescent="0.3">
      <c r="A39" s="12">
        <v>32</v>
      </c>
      <c r="B39" s="29" t="e">
        <f>#REF!</f>
        <v>#REF!</v>
      </c>
      <c r="C39" s="21"/>
      <c r="D39" s="21"/>
      <c r="E39" s="21"/>
      <c r="F39" s="22"/>
      <c r="G39" s="19"/>
      <c r="H39" s="25"/>
      <c r="I39" s="21"/>
      <c r="J39" s="21"/>
      <c r="K39" s="24"/>
      <c r="L39" s="21"/>
      <c r="M39" s="21"/>
      <c r="N39" s="24"/>
      <c r="O39" s="15">
        <v>32</v>
      </c>
      <c r="Q39" s="12">
        <v>32</v>
      </c>
      <c r="R39" s="21"/>
      <c r="S39" s="21"/>
      <c r="T39" s="21"/>
      <c r="U39" s="24"/>
      <c r="V39" s="21"/>
      <c r="W39" s="21"/>
      <c r="X39" s="24"/>
      <c r="Y39" s="24"/>
      <c r="Z39" s="28" t="e">
        <f t="shared" si="0"/>
        <v>#DIV/0!</v>
      </c>
      <c r="AA39" s="21"/>
      <c r="AB39" s="24"/>
      <c r="AC39" s="28" t="e">
        <f t="shared" si="1"/>
        <v>#DIV/0!</v>
      </c>
      <c r="AD39" s="21"/>
      <c r="AE39" s="24"/>
      <c r="AF39" s="28" t="e">
        <f t="shared" si="2"/>
        <v>#DIV/0!</v>
      </c>
      <c r="AG39" s="28" t="e">
        <f t="shared" si="3"/>
        <v>#DIV/0!</v>
      </c>
      <c r="AH39" s="15">
        <v>32</v>
      </c>
    </row>
    <row r="40" spans="1:34" ht="15.75" thickBot="1" x14ac:dyDescent="0.3">
      <c r="A40" s="12">
        <v>33</v>
      </c>
      <c r="B40" s="29" t="e">
        <f>#REF!</f>
        <v>#REF!</v>
      </c>
      <c r="C40" s="21"/>
      <c r="D40" s="21"/>
      <c r="E40" s="21"/>
      <c r="F40" s="22"/>
      <c r="G40" s="19"/>
      <c r="H40" s="25"/>
      <c r="I40" s="21"/>
      <c r="J40" s="21"/>
      <c r="K40" s="24"/>
      <c r="L40" s="21"/>
      <c r="M40" s="21"/>
      <c r="N40" s="24"/>
      <c r="O40" s="15">
        <v>33</v>
      </c>
      <c r="Q40" s="12">
        <v>33</v>
      </c>
      <c r="R40" s="21"/>
      <c r="S40" s="21"/>
      <c r="T40" s="21"/>
      <c r="U40" s="24"/>
      <c r="V40" s="21"/>
      <c r="W40" s="21"/>
      <c r="X40" s="24"/>
      <c r="Y40" s="24"/>
      <c r="Z40" s="28" t="e">
        <f t="shared" si="0"/>
        <v>#DIV/0!</v>
      </c>
      <c r="AA40" s="21"/>
      <c r="AB40" s="24"/>
      <c r="AC40" s="28" t="e">
        <f t="shared" si="1"/>
        <v>#DIV/0!</v>
      </c>
      <c r="AD40" s="21"/>
      <c r="AE40" s="24"/>
      <c r="AF40" s="28" t="e">
        <f t="shared" si="2"/>
        <v>#DIV/0!</v>
      </c>
      <c r="AG40" s="28" t="e">
        <f t="shared" si="3"/>
        <v>#DIV/0!</v>
      </c>
      <c r="AH40" s="15">
        <v>33</v>
      </c>
    </row>
    <row r="41" spans="1:34" ht="15.75" thickBot="1" x14ac:dyDescent="0.3">
      <c r="A41" s="12">
        <v>34</v>
      </c>
      <c r="B41" s="29" t="e">
        <f>#REF!</f>
        <v>#REF!</v>
      </c>
      <c r="C41" s="21"/>
      <c r="D41" s="21"/>
      <c r="E41" s="21"/>
      <c r="F41" s="22"/>
      <c r="G41" s="19"/>
      <c r="H41" s="25"/>
      <c r="I41" s="21"/>
      <c r="J41" s="21"/>
      <c r="K41" s="24"/>
      <c r="L41" s="21"/>
      <c r="M41" s="21"/>
      <c r="N41" s="24"/>
      <c r="O41" s="15">
        <v>34</v>
      </c>
      <c r="Q41" s="12">
        <v>34</v>
      </c>
      <c r="R41" s="21"/>
      <c r="S41" s="21"/>
      <c r="T41" s="21"/>
      <c r="U41" s="24"/>
      <c r="V41" s="21"/>
      <c r="W41" s="21"/>
      <c r="X41" s="24"/>
      <c r="Y41" s="24"/>
      <c r="Z41" s="28" t="e">
        <f t="shared" si="0"/>
        <v>#DIV/0!</v>
      </c>
      <c r="AA41" s="21"/>
      <c r="AB41" s="24"/>
      <c r="AC41" s="28" t="e">
        <f t="shared" si="1"/>
        <v>#DIV/0!</v>
      </c>
      <c r="AD41" s="21"/>
      <c r="AE41" s="24"/>
      <c r="AF41" s="28" t="e">
        <f t="shared" si="2"/>
        <v>#DIV/0!</v>
      </c>
      <c r="AG41" s="28" t="e">
        <f t="shared" si="3"/>
        <v>#DIV/0!</v>
      </c>
      <c r="AH41" s="15">
        <v>34</v>
      </c>
    </row>
    <row r="42" spans="1:34" ht="15.75" thickBot="1" x14ac:dyDescent="0.3">
      <c r="A42" s="12">
        <v>35</v>
      </c>
      <c r="B42" s="29" t="e">
        <f>#REF!</f>
        <v>#REF!</v>
      </c>
      <c r="C42" s="21"/>
      <c r="D42" s="21"/>
      <c r="E42" s="21"/>
      <c r="F42" s="22"/>
      <c r="G42" s="19"/>
      <c r="H42" s="25"/>
      <c r="I42" s="21"/>
      <c r="J42" s="21"/>
      <c r="K42" s="24"/>
      <c r="L42" s="21"/>
      <c r="M42" s="21"/>
      <c r="N42" s="24"/>
      <c r="O42" s="15">
        <v>35</v>
      </c>
      <c r="Q42" s="14">
        <v>35</v>
      </c>
      <c r="R42" s="26"/>
      <c r="S42" s="26"/>
      <c r="T42" s="26"/>
      <c r="U42" s="27"/>
      <c r="V42" s="26"/>
      <c r="W42" s="26"/>
      <c r="X42" s="27"/>
      <c r="Y42" s="27"/>
      <c r="Z42" s="28" t="e">
        <f t="shared" si="0"/>
        <v>#DIV/0!</v>
      </c>
      <c r="AA42" s="26"/>
      <c r="AB42" s="27"/>
      <c r="AC42" s="28" t="e">
        <f t="shared" si="1"/>
        <v>#DIV/0!</v>
      </c>
      <c r="AD42" s="26"/>
      <c r="AE42" s="27"/>
      <c r="AF42" s="28" t="e">
        <f t="shared" si="2"/>
        <v>#DIV/0!</v>
      </c>
      <c r="AG42" s="28" t="e">
        <f t="shared" si="3"/>
        <v>#DIV/0!</v>
      </c>
      <c r="AH42" s="13">
        <v>35</v>
      </c>
    </row>
    <row r="43" spans="1:34" ht="16.5" customHeight="1" thickTop="1" x14ac:dyDescent="0.25">
      <c r="A43" s="535"/>
      <c r="B43" s="511" t="s">
        <v>13</v>
      </c>
      <c r="C43" s="536"/>
      <c r="D43" s="523"/>
      <c r="E43" s="523"/>
      <c r="F43" s="514"/>
      <c r="G43" s="517"/>
      <c r="H43" s="520"/>
      <c r="I43" s="523"/>
      <c r="J43" s="523"/>
      <c r="K43" s="540"/>
      <c r="L43" s="536"/>
      <c r="M43" s="523"/>
      <c r="N43" s="540"/>
      <c r="O43" s="535"/>
      <c r="Q43" s="450"/>
      <c r="R43" s="450"/>
      <c r="S43" s="450"/>
      <c r="T43" s="450"/>
      <c r="U43" s="450"/>
      <c r="V43" s="450"/>
      <c r="W43" s="450"/>
      <c r="X43" s="450"/>
      <c r="Y43" s="450"/>
      <c r="Z43" s="450"/>
      <c r="AA43" s="450"/>
      <c r="AB43" s="450"/>
      <c r="AC43" s="450"/>
      <c r="AD43" s="450"/>
      <c r="AE43" s="450"/>
      <c r="AF43" s="450"/>
      <c r="AG43" s="450"/>
      <c r="AH43" s="450"/>
    </row>
    <row r="44" spans="1:34" x14ac:dyDescent="0.25">
      <c r="A44" s="512"/>
      <c r="B44" s="512"/>
      <c r="C44" s="537"/>
      <c r="D44" s="524"/>
      <c r="E44" s="524"/>
      <c r="F44" s="515"/>
      <c r="G44" s="518"/>
      <c r="H44" s="521"/>
      <c r="I44" s="524"/>
      <c r="J44" s="524"/>
      <c r="K44" s="541"/>
      <c r="L44" s="537"/>
      <c r="M44" s="524"/>
      <c r="N44" s="541"/>
      <c r="O44" s="512"/>
      <c r="Q44" s="450"/>
      <c r="R44" s="450"/>
      <c r="S44" s="450"/>
      <c r="T44" s="450"/>
      <c r="U44" s="450"/>
      <c r="V44" s="450"/>
      <c r="W44" s="450"/>
      <c r="X44" s="450"/>
      <c r="Y44" s="450"/>
      <c r="Z44" s="450"/>
      <c r="AA44" s="450"/>
      <c r="AB44" s="450"/>
      <c r="AC44" s="450"/>
      <c r="AD44" s="450"/>
      <c r="AE44" s="450"/>
      <c r="AF44" s="450"/>
      <c r="AG44" s="450"/>
      <c r="AH44" s="450"/>
    </row>
    <row r="45" spans="1:34" x14ac:dyDescent="0.25">
      <c r="A45" s="512"/>
      <c r="B45" s="512"/>
      <c r="C45" s="537"/>
      <c r="D45" s="524"/>
      <c r="E45" s="524"/>
      <c r="F45" s="515"/>
      <c r="G45" s="518"/>
      <c r="H45" s="521"/>
      <c r="I45" s="524"/>
      <c r="J45" s="524"/>
      <c r="K45" s="541"/>
      <c r="L45" s="537"/>
      <c r="M45" s="524"/>
      <c r="N45" s="541"/>
      <c r="O45" s="512"/>
      <c r="Q45" s="450"/>
      <c r="R45" s="450"/>
      <c r="S45" s="450"/>
      <c r="T45" s="450"/>
      <c r="U45" s="450"/>
      <c r="V45" s="450"/>
      <c r="W45" s="450"/>
      <c r="X45" s="450"/>
      <c r="Y45" s="450"/>
      <c r="Z45" s="450"/>
      <c r="AA45" s="450"/>
      <c r="AB45" s="450"/>
      <c r="AC45" s="450"/>
      <c r="AD45" s="450"/>
      <c r="AE45" s="450"/>
      <c r="AF45" s="450"/>
      <c r="AG45" s="450"/>
      <c r="AH45" s="450"/>
    </row>
    <row r="46" spans="1:34" ht="25.5" customHeight="1" x14ac:dyDescent="0.25">
      <c r="A46" s="512"/>
      <c r="B46" s="512"/>
      <c r="C46" s="537"/>
      <c r="D46" s="524"/>
      <c r="E46" s="524"/>
      <c r="F46" s="515"/>
      <c r="G46" s="518"/>
      <c r="H46" s="521"/>
      <c r="I46" s="524"/>
      <c r="J46" s="524"/>
      <c r="K46" s="541"/>
      <c r="L46" s="537"/>
      <c r="M46" s="524"/>
      <c r="N46" s="541"/>
      <c r="O46" s="512"/>
      <c r="Q46" s="450"/>
      <c r="R46" s="450"/>
      <c r="S46" s="450"/>
      <c r="T46" s="450"/>
      <c r="U46" s="450"/>
      <c r="V46" s="450"/>
      <c r="W46" s="450"/>
      <c r="X46" s="450"/>
      <c r="Y46" s="450"/>
      <c r="Z46" s="450"/>
      <c r="AA46" s="450"/>
      <c r="AB46" s="450"/>
      <c r="AC46" s="450"/>
      <c r="AD46" s="450"/>
      <c r="AE46" s="450"/>
      <c r="AF46" s="450"/>
      <c r="AG46" s="450"/>
      <c r="AH46" s="450"/>
    </row>
    <row r="47" spans="1:34" ht="26.25" customHeight="1" thickBot="1" x14ac:dyDescent="0.3">
      <c r="A47" s="513"/>
      <c r="B47" s="513"/>
      <c r="C47" s="538"/>
      <c r="D47" s="525"/>
      <c r="E47" s="525"/>
      <c r="F47" s="516"/>
      <c r="G47" s="519"/>
      <c r="H47" s="522"/>
      <c r="I47" s="525"/>
      <c r="J47" s="525"/>
      <c r="K47" s="542"/>
      <c r="L47" s="538"/>
      <c r="M47" s="525"/>
      <c r="N47" s="542"/>
      <c r="O47" s="513"/>
      <c r="Q47" s="450"/>
      <c r="R47" s="450"/>
      <c r="S47" s="450"/>
      <c r="T47" s="450"/>
      <c r="U47" s="450"/>
      <c r="V47" s="450"/>
      <c r="W47" s="450"/>
      <c r="X47" s="450"/>
      <c r="Y47" s="450"/>
      <c r="Z47" s="450"/>
      <c r="AA47" s="450"/>
      <c r="AB47" s="450"/>
      <c r="AC47" s="450"/>
      <c r="AD47" s="450"/>
      <c r="AE47" s="450"/>
      <c r="AF47" s="450"/>
      <c r="AG47" s="450"/>
      <c r="AH47" s="450"/>
    </row>
    <row r="48" spans="1:34" ht="15.75" thickTop="1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" ht="15.75" x14ac:dyDescent="0.25">
      <c r="A49" s="11"/>
    </row>
  </sheetData>
  <mergeCells count="54">
    <mergeCell ref="AH43:AH47"/>
    <mergeCell ref="W43:W47"/>
    <mergeCell ref="X43:X47"/>
    <mergeCell ref="Y43:Y47"/>
    <mergeCell ref="Z43:Z47"/>
    <mergeCell ref="AA43:AA47"/>
    <mergeCell ref="AB43:AB47"/>
    <mergeCell ref="AC43:AC47"/>
    <mergeCell ref="AD43:AD47"/>
    <mergeCell ref="AE43:AE47"/>
    <mergeCell ref="AF43:AF47"/>
    <mergeCell ref="AG43:AG47"/>
    <mergeCell ref="L5:N7"/>
    <mergeCell ref="V43:V47"/>
    <mergeCell ref="J43:J47"/>
    <mergeCell ref="K43:K47"/>
    <mergeCell ref="L43:L47"/>
    <mergeCell ref="M43:M47"/>
    <mergeCell ref="N43:N47"/>
    <mergeCell ref="O43:O47"/>
    <mergeCell ref="Q43:Q47"/>
    <mergeCell ref="R43:R47"/>
    <mergeCell ref="S43:S47"/>
    <mergeCell ref="T43:T47"/>
    <mergeCell ref="U43:U47"/>
    <mergeCell ref="F43:F47"/>
    <mergeCell ref="G43:G47"/>
    <mergeCell ref="H43:H47"/>
    <mergeCell ref="I43:I47"/>
    <mergeCell ref="A5:A7"/>
    <mergeCell ref="B5:B7"/>
    <mergeCell ref="C5:G7"/>
    <mergeCell ref="H5:K7"/>
    <mergeCell ref="A43:A47"/>
    <mergeCell ref="B43:B47"/>
    <mergeCell ref="C43:C47"/>
    <mergeCell ref="D43:D47"/>
    <mergeCell ref="E43:E47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8:B42">
    <cfRule type="cellIs" dxfId="348" priority="1" operator="equal">
      <formula>0</formula>
    </cfRule>
  </conditionalFormatting>
  <conditionalFormatting sqref="C3:G3 N3:O3">
    <cfRule type="cellIs" dxfId="347" priority="3" operator="equal">
      <formula>0</formula>
    </cfRule>
  </conditionalFormatting>
  <conditionalFormatting sqref="Z8:Z42">
    <cfRule type="containsErrors" dxfId="346" priority="5">
      <formula>ISERROR(Z8)</formula>
    </cfRule>
  </conditionalFormatting>
  <conditionalFormatting sqref="AC8:AC42 AF8:AG42">
    <cfRule type="containsErrors" dxfId="345" priority="4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R139"/>
  <sheetViews>
    <sheetView zoomScale="70" zoomScaleNormal="70" workbookViewId="0">
      <selection activeCell="B5" sqref="B5:B8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405" t="s">
        <v>5</v>
      </c>
      <c r="B1" s="405"/>
      <c r="C1" s="405"/>
      <c r="D1" s="405"/>
      <c r="E1" s="405"/>
      <c r="F1" s="405"/>
      <c r="G1" s="405"/>
      <c r="H1" s="405"/>
      <c r="I1" s="405"/>
      <c r="J1" s="405"/>
      <c r="K1" s="405"/>
      <c r="L1" s="405"/>
      <c r="M1" s="405"/>
      <c r="N1" s="405"/>
      <c r="O1" s="405"/>
      <c r="P1" s="405"/>
      <c r="Q1" s="405"/>
      <c r="R1" s="405"/>
      <c r="S1" s="405"/>
      <c r="T1" s="405"/>
      <c r="V1" s="386" t="s">
        <v>5</v>
      </c>
      <c r="W1" s="386"/>
      <c r="X1" s="386"/>
      <c r="Y1" s="386"/>
      <c r="Z1" s="386"/>
      <c r="AA1" s="386"/>
      <c r="AB1" s="386"/>
      <c r="AC1" s="386"/>
      <c r="AD1" s="386"/>
      <c r="AE1" s="386"/>
      <c r="AF1" s="386"/>
      <c r="AG1" s="386"/>
      <c r="AH1" s="386"/>
      <c r="AI1" s="386"/>
      <c r="AJ1" s="386"/>
      <c r="AK1" s="386"/>
      <c r="AL1" s="386"/>
      <c r="AM1" s="386"/>
      <c r="AN1" s="386"/>
      <c r="AO1" s="386"/>
      <c r="AP1" s="386"/>
      <c r="AQ1" s="386"/>
      <c r="AR1" s="386"/>
    </row>
    <row r="2" spans="1:44" x14ac:dyDescent="0.25">
      <c r="A2" s="404" t="s">
        <v>0</v>
      </c>
      <c r="B2" s="404"/>
      <c r="C2" s="415" t="e">
        <f>#REF!</f>
        <v>#REF!</v>
      </c>
      <c r="D2" s="415"/>
      <c r="E2" s="415"/>
      <c r="F2" s="415"/>
      <c r="G2" s="415"/>
      <c r="H2" s="404" t="s">
        <v>1</v>
      </c>
      <c r="I2" s="404"/>
      <c r="J2" s="404"/>
      <c r="K2" s="404"/>
      <c r="L2" s="404"/>
      <c r="M2" s="404"/>
      <c r="N2" s="404"/>
      <c r="O2" s="404"/>
      <c r="P2" s="404"/>
      <c r="Q2" s="407" t="s">
        <v>188</v>
      </c>
      <c r="R2" s="407"/>
      <c r="S2" s="407"/>
      <c r="T2" s="408"/>
      <c r="V2" s="390" t="s">
        <v>3</v>
      </c>
      <c r="W2" s="390" t="s">
        <v>4</v>
      </c>
      <c r="X2" s="390"/>
      <c r="Y2" s="390"/>
      <c r="Z2" s="390"/>
      <c r="AA2" s="390"/>
      <c r="AB2" s="390"/>
      <c r="AC2" s="390"/>
      <c r="AD2" s="390"/>
      <c r="AE2" s="390"/>
      <c r="AF2" s="390"/>
      <c r="AG2" s="390"/>
      <c r="AH2" s="390"/>
      <c r="AI2" s="390"/>
      <c r="AJ2" s="390"/>
      <c r="AK2" s="390"/>
      <c r="AL2" s="390"/>
      <c r="AM2" s="390"/>
      <c r="AN2" s="390"/>
      <c r="AO2" s="390"/>
      <c r="AP2" s="400" t="s">
        <v>6</v>
      </c>
      <c r="AQ2" s="400" t="s">
        <v>7</v>
      </c>
      <c r="AR2" s="390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90"/>
      <c r="W3" s="390"/>
      <c r="X3" s="390"/>
      <c r="Y3" s="390"/>
      <c r="Z3" s="390"/>
      <c r="AA3" s="390"/>
      <c r="AB3" s="390"/>
      <c r="AC3" s="390"/>
      <c r="AD3" s="390"/>
      <c r="AE3" s="390"/>
      <c r="AF3" s="390"/>
      <c r="AG3" s="390"/>
      <c r="AH3" s="390"/>
      <c r="AI3" s="390"/>
      <c r="AJ3" s="390"/>
      <c r="AK3" s="390"/>
      <c r="AL3" s="390"/>
      <c r="AM3" s="390"/>
      <c r="AN3" s="390"/>
      <c r="AO3" s="390"/>
      <c r="AP3" s="400"/>
      <c r="AQ3" s="400"/>
      <c r="AR3" s="390"/>
    </row>
    <row r="4" spans="1:44" ht="15" customHeight="1" x14ac:dyDescent="0.25">
      <c r="A4" s="3" t="s">
        <v>3</v>
      </c>
      <c r="B4" s="3" t="s">
        <v>2</v>
      </c>
      <c r="C4" s="404" t="s">
        <v>4</v>
      </c>
      <c r="D4" s="404"/>
      <c r="E4" s="404"/>
      <c r="F4" s="404"/>
      <c r="G4" s="404"/>
      <c r="H4" s="404"/>
      <c r="I4" s="404"/>
      <c r="J4" s="404"/>
      <c r="K4" s="404"/>
      <c r="L4" s="404"/>
      <c r="M4" s="404"/>
      <c r="N4" s="404"/>
      <c r="O4" s="404"/>
      <c r="P4" s="404"/>
      <c r="Q4" s="404"/>
      <c r="R4" s="404"/>
      <c r="S4" s="404"/>
      <c r="T4" s="3" t="s">
        <v>3</v>
      </c>
      <c r="V4" s="390"/>
      <c r="W4" s="390"/>
      <c r="X4" s="390"/>
      <c r="Y4" s="390"/>
      <c r="Z4" s="390"/>
      <c r="AA4" s="390"/>
      <c r="AB4" s="390"/>
      <c r="AC4" s="390"/>
      <c r="AD4" s="390"/>
      <c r="AE4" s="390"/>
      <c r="AF4" s="390"/>
      <c r="AG4" s="390"/>
      <c r="AH4" s="390"/>
      <c r="AI4" s="390"/>
      <c r="AJ4" s="390"/>
      <c r="AK4" s="390"/>
      <c r="AL4" s="390"/>
      <c r="AM4" s="390"/>
      <c r="AN4" s="390"/>
      <c r="AO4" s="390"/>
      <c r="AP4" s="400"/>
      <c r="AQ4" s="400"/>
      <c r="AR4" s="390"/>
    </row>
    <row r="5" spans="1:44" x14ac:dyDescent="0.25">
      <c r="A5" s="8">
        <v>1</v>
      </c>
      <c r="B5" s="4">
        <f>'Listado de Estudiantes'!BJ4</f>
        <v>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4">
        <f>'Listado de Estudiantes'!BJ5</f>
        <v>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0</v>
      </c>
      <c r="AR6" s="8">
        <v>2</v>
      </c>
    </row>
    <row r="7" spans="1:44" x14ac:dyDescent="0.25">
      <c r="A7" s="8">
        <v>3</v>
      </c>
      <c r="B7" s="4">
        <f>'Listado de Estudiantes'!BJ6</f>
        <v>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8">
        <v>4</v>
      </c>
      <c r="B8" s="4">
        <f>'Listado de Estudiantes'!BJ7</f>
        <v>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30" t="e">
        <f>#REF!</f>
        <v>#REF!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8">
        <v>6</v>
      </c>
      <c r="B10" s="30" t="e">
        <f>#REF!</f>
        <v>#REF!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30" t="e">
        <f>#REF!</f>
        <v>#REF!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30" t="e">
        <f>#REF!</f>
        <v>#REF!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30" t="e">
        <f>#REF!</f>
        <v>#REF!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30" t="e">
        <f>#REF!</f>
        <v>#REF!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30" t="e">
        <f>#REF!</f>
        <v>#REF!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30" t="e">
        <f>#REF!</f>
        <v>#REF!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30" t="e">
        <f>#REF!</f>
        <v>#REF!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30" t="e">
        <f>#REF!</f>
        <v>#REF!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30" t="e">
        <f>#REF!</f>
        <v>#REF!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8">
        <v>16</v>
      </c>
      <c r="B20" s="30" t="e">
        <f>#REF!</f>
        <v>#REF!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30" t="e">
        <f>#REF!</f>
        <v>#REF!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30" t="e">
        <f>#REF!</f>
        <v>#REF!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30" t="e">
        <f>#REF!</f>
        <v>#REF!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30" t="e">
        <f>#REF!</f>
        <v>#REF!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30" t="e">
        <f>#REF!</f>
        <v>#REF!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30" t="e">
        <f>#REF!</f>
        <v>#REF!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30" t="e">
        <f>#REF!</f>
        <v>#REF!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30" t="e">
        <f>#REF!</f>
        <v>#REF!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30" t="e">
        <f>#REF!</f>
        <v>#REF!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30" t="e">
        <f>#REF!</f>
        <v>#REF!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8">
        <v>27</v>
      </c>
      <c r="B31" s="30" t="e">
        <f>#REF!</f>
        <v>#REF!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30" t="e">
        <f>#REF!</f>
        <v>#REF!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30" t="e">
        <f>#REF!</f>
        <v>#REF!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30" t="e">
        <f>#REF!</f>
        <v>#REF!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30" t="e">
        <f>#REF!</f>
        <v>#REF!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30" t="e">
        <f>#REF!</f>
        <v>#REF!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30" t="e">
        <f>#REF!</f>
        <v>#REF!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30" t="e">
        <f>#REF!</f>
        <v>#REF!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30" t="e">
        <f>#REF!</f>
        <v>#REF!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409"/>
      <c r="B40" s="410"/>
      <c r="C40" s="436"/>
      <c r="D40" s="436"/>
      <c r="E40" s="436"/>
      <c r="F40" s="436"/>
      <c r="G40" s="436"/>
      <c r="H40" s="436"/>
      <c r="I40" s="436"/>
      <c r="J40" s="436"/>
      <c r="K40" s="436"/>
      <c r="L40" s="436"/>
      <c r="M40" s="436"/>
      <c r="N40" s="436"/>
      <c r="O40" s="436"/>
      <c r="P40" s="436"/>
      <c r="Q40" s="436"/>
      <c r="R40" s="436"/>
      <c r="S40" s="387"/>
      <c r="T40" s="387"/>
      <c r="V40" s="387"/>
      <c r="W40" s="387"/>
      <c r="X40" s="387"/>
      <c r="Y40" s="387"/>
      <c r="Z40" s="387"/>
      <c r="AA40" s="387"/>
      <c r="AB40" s="387"/>
      <c r="AC40" s="387"/>
      <c r="AD40" s="387"/>
      <c r="AE40" s="387"/>
      <c r="AF40" s="387"/>
      <c r="AG40" s="387"/>
      <c r="AH40" s="387"/>
      <c r="AI40" s="387"/>
      <c r="AJ40" s="387"/>
      <c r="AK40" s="387"/>
      <c r="AL40" s="387"/>
      <c r="AM40" s="387"/>
      <c r="AN40" s="387"/>
      <c r="AO40" s="387"/>
      <c r="AP40" s="391"/>
      <c r="AQ40" s="392"/>
      <c r="AR40" s="393"/>
    </row>
    <row r="41" spans="1:44" x14ac:dyDescent="0.25">
      <c r="A41" s="411"/>
      <c r="B41" s="412"/>
      <c r="C41" s="437"/>
      <c r="D41" s="437"/>
      <c r="E41" s="437"/>
      <c r="F41" s="437"/>
      <c r="G41" s="437"/>
      <c r="H41" s="437"/>
      <c r="I41" s="437"/>
      <c r="J41" s="437"/>
      <c r="K41" s="437"/>
      <c r="L41" s="437"/>
      <c r="M41" s="437"/>
      <c r="N41" s="437"/>
      <c r="O41" s="437"/>
      <c r="P41" s="437"/>
      <c r="Q41" s="437"/>
      <c r="R41" s="437"/>
      <c r="S41" s="388"/>
      <c r="T41" s="388"/>
      <c r="V41" s="388"/>
      <c r="W41" s="388"/>
      <c r="X41" s="388"/>
      <c r="Y41" s="388"/>
      <c r="Z41" s="388"/>
      <c r="AA41" s="388"/>
      <c r="AB41" s="388"/>
      <c r="AC41" s="388"/>
      <c r="AD41" s="388"/>
      <c r="AE41" s="388"/>
      <c r="AF41" s="388"/>
      <c r="AG41" s="388"/>
      <c r="AH41" s="388"/>
      <c r="AI41" s="388"/>
      <c r="AJ41" s="388"/>
      <c r="AK41" s="388"/>
      <c r="AL41" s="388"/>
      <c r="AM41" s="388"/>
      <c r="AN41" s="388"/>
      <c r="AO41" s="388"/>
      <c r="AP41" s="394"/>
      <c r="AQ41" s="395"/>
      <c r="AR41" s="396"/>
    </row>
    <row r="42" spans="1:44" x14ac:dyDescent="0.25">
      <c r="A42" s="411"/>
      <c r="B42" s="412"/>
      <c r="C42" s="437"/>
      <c r="D42" s="437"/>
      <c r="E42" s="437"/>
      <c r="F42" s="437"/>
      <c r="G42" s="437"/>
      <c r="H42" s="437"/>
      <c r="I42" s="437"/>
      <c r="J42" s="437"/>
      <c r="K42" s="437"/>
      <c r="L42" s="437"/>
      <c r="M42" s="437"/>
      <c r="N42" s="437"/>
      <c r="O42" s="437"/>
      <c r="P42" s="437"/>
      <c r="Q42" s="437"/>
      <c r="R42" s="437"/>
      <c r="S42" s="388"/>
      <c r="T42" s="388"/>
      <c r="V42" s="388"/>
      <c r="W42" s="388"/>
      <c r="X42" s="388"/>
      <c r="Y42" s="388"/>
      <c r="Z42" s="388"/>
      <c r="AA42" s="388"/>
      <c r="AB42" s="388"/>
      <c r="AC42" s="388"/>
      <c r="AD42" s="388"/>
      <c r="AE42" s="388"/>
      <c r="AF42" s="388"/>
      <c r="AG42" s="388"/>
      <c r="AH42" s="388"/>
      <c r="AI42" s="388"/>
      <c r="AJ42" s="388"/>
      <c r="AK42" s="388"/>
      <c r="AL42" s="388"/>
      <c r="AM42" s="388"/>
      <c r="AN42" s="388"/>
      <c r="AO42" s="388"/>
      <c r="AP42" s="394"/>
      <c r="AQ42" s="395"/>
      <c r="AR42" s="396"/>
    </row>
    <row r="43" spans="1:44" x14ac:dyDescent="0.25">
      <c r="A43" s="411"/>
      <c r="B43" s="412"/>
      <c r="C43" s="437"/>
      <c r="D43" s="437"/>
      <c r="E43" s="437"/>
      <c r="F43" s="437"/>
      <c r="G43" s="437"/>
      <c r="H43" s="437"/>
      <c r="I43" s="437"/>
      <c r="J43" s="437"/>
      <c r="K43" s="437"/>
      <c r="L43" s="437"/>
      <c r="M43" s="437"/>
      <c r="N43" s="437"/>
      <c r="O43" s="437"/>
      <c r="P43" s="437"/>
      <c r="Q43" s="437"/>
      <c r="R43" s="437"/>
      <c r="S43" s="388"/>
      <c r="T43" s="388"/>
      <c r="V43" s="388"/>
      <c r="W43" s="388"/>
      <c r="X43" s="388"/>
      <c r="Y43" s="388"/>
      <c r="Z43" s="388"/>
      <c r="AA43" s="388"/>
      <c r="AB43" s="388"/>
      <c r="AC43" s="388"/>
      <c r="AD43" s="388"/>
      <c r="AE43" s="388"/>
      <c r="AF43" s="388"/>
      <c r="AG43" s="388"/>
      <c r="AH43" s="388"/>
      <c r="AI43" s="388"/>
      <c r="AJ43" s="388"/>
      <c r="AK43" s="388"/>
      <c r="AL43" s="388"/>
      <c r="AM43" s="388"/>
      <c r="AN43" s="388"/>
      <c r="AO43" s="388"/>
      <c r="AP43" s="394"/>
      <c r="AQ43" s="395"/>
      <c r="AR43" s="396"/>
    </row>
    <row r="44" spans="1:44" x14ac:dyDescent="0.25">
      <c r="A44" s="411"/>
      <c r="B44" s="412"/>
      <c r="C44" s="437"/>
      <c r="D44" s="437"/>
      <c r="E44" s="437"/>
      <c r="F44" s="437"/>
      <c r="G44" s="437"/>
      <c r="H44" s="437"/>
      <c r="I44" s="437"/>
      <c r="J44" s="437"/>
      <c r="K44" s="437"/>
      <c r="L44" s="437"/>
      <c r="M44" s="437"/>
      <c r="N44" s="437"/>
      <c r="O44" s="437"/>
      <c r="P44" s="437"/>
      <c r="Q44" s="437"/>
      <c r="R44" s="437"/>
      <c r="S44" s="388"/>
      <c r="T44" s="388"/>
      <c r="V44" s="388"/>
      <c r="W44" s="388"/>
      <c r="X44" s="388"/>
      <c r="Y44" s="388"/>
      <c r="Z44" s="388"/>
      <c r="AA44" s="388"/>
      <c r="AB44" s="388"/>
      <c r="AC44" s="388"/>
      <c r="AD44" s="388"/>
      <c r="AE44" s="388"/>
      <c r="AF44" s="388"/>
      <c r="AG44" s="388"/>
      <c r="AH44" s="388"/>
      <c r="AI44" s="388"/>
      <c r="AJ44" s="388"/>
      <c r="AK44" s="388"/>
      <c r="AL44" s="388"/>
      <c r="AM44" s="388"/>
      <c r="AN44" s="388"/>
      <c r="AO44" s="388"/>
      <c r="AP44" s="394"/>
      <c r="AQ44" s="395"/>
      <c r="AR44" s="396"/>
    </row>
    <row r="45" spans="1:44" x14ac:dyDescent="0.25">
      <c r="A45" s="411"/>
      <c r="B45" s="412"/>
      <c r="C45" s="437"/>
      <c r="D45" s="437"/>
      <c r="E45" s="437"/>
      <c r="F45" s="437"/>
      <c r="G45" s="437"/>
      <c r="H45" s="437"/>
      <c r="I45" s="437"/>
      <c r="J45" s="437"/>
      <c r="K45" s="437"/>
      <c r="L45" s="437"/>
      <c r="M45" s="437"/>
      <c r="N45" s="437"/>
      <c r="O45" s="437"/>
      <c r="P45" s="437"/>
      <c r="Q45" s="437"/>
      <c r="R45" s="437"/>
      <c r="S45" s="388"/>
      <c r="T45" s="388"/>
      <c r="V45" s="388"/>
      <c r="W45" s="388"/>
      <c r="X45" s="388"/>
      <c r="Y45" s="388"/>
      <c r="Z45" s="388"/>
      <c r="AA45" s="388"/>
      <c r="AB45" s="388"/>
      <c r="AC45" s="388"/>
      <c r="AD45" s="388"/>
      <c r="AE45" s="388"/>
      <c r="AF45" s="388"/>
      <c r="AG45" s="388"/>
      <c r="AH45" s="388"/>
      <c r="AI45" s="388"/>
      <c r="AJ45" s="388"/>
      <c r="AK45" s="388"/>
      <c r="AL45" s="388"/>
      <c r="AM45" s="388"/>
      <c r="AN45" s="388"/>
      <c r="AO45" s="388"/>
      <c r="AP45" s="394"/>
      <c r="AQ45" s="395"/>
      <c r="AR45" s="396"/>
    </row>
    <row r="46" spans="1:44" x14ac:dyDescent="0.25">
      <c r="A46" s="411"/>
      <c r="B46" s="412"/>
      <c r="C46" s="437"/>
      <c r="D46" s="437"/>
      <c r="E46" s="437"/>
      <c r="F46" s="437"/>
      <c r="G46" s="437"/>
      <c r="H46" s="437"/>
      <c r="I46" s="437"/>
      <c r="J46" s="437"/>
      <c r="K46" s="437"/>
      <c r="L46" s="437"/>
      <c r="M46" s="437"/>
      <c r="N46" s="437"/>
      <c r="O46" s="437"/>
      <c r="P46" s="437"/>
      <c r="Q46" s="437"/>
      <c r="R46" s="437"/>
      <c r="S46" s="388"/>
      <c r="T46" s="388"/>
      <c r="V46" s="388"/>
      <c r="W46" s="388"/>
      <c r="X46" s="388"/>
      <c r="Y46" s="388"/>
      <c r="Z46" s="388"/>
      <c r="AA46" s="388"/>
      <c r="AB46" s="388"/>
      <c r="AC46" s="388"/>
      <c r="AD46" s="388"/>
      <c r="AE46" s="388"/>
      <c r="AF46" s="388"/>
      <c r="AG46" s="388"/>
      <c r="AH46" s="388"/>
      <c r="AI46" s="388"/>
      <c r="AJ46" s="388"/>
      <c r="AK46" s="388"/>
      <c r="AL46" s="388"/>
      <c r="AM46" s="388"/>
      <c r="AN46" s="388"/>
      <c r="AO46" s="388"/>
      <c r="AP46" s="394"/>
      <c r="AQ46" s="395"/>
      <c r="AR46" s="396"/>
    </row>
    <row r="47" spans="1:44" x14ac:dyDescent="0.25">
      <c r="A47" s="411"/>
      <c r="B47" s="412"/>
      <c r="C47" s="437"/>
      <c r="D47" s="437"/>
      <c r="E47" s="437"/>
      <c r="F47" s="437"/>
      <c r="G47" s="437"/>
      <c r="H47" s="437"/>
      <c r="I47" s="437"/>
      <c r="J47" s="437"/>
      <c r="K47" s="437"/>
      <c r="L47" s="437"/>
      <c r="M47" s="437"/>
      <c r="N47" s="437"/>
      <c r="O47" s="437"/>
      <c r="P47" s="437"/>
      <c r="Q47" s="437"/>
      <c r="R47" s="437"/>
      <c r="S47" s="388"/>
      <c r="T47" s="388"/>
      <c r="V47" s="388"/>
      <c r="W47" s="388"/>
      <c r="X47" s="388"/>
      <c r="Y47" s="388"/>
      <c r="Z47" s="388"/>
      <c r="AA47" s="388"/>
      <c r="AB47" s="388"/>
      <c r="AC47" s="388"/>
      <c r="AD47" s="388"/>
      <c r="AE47" s="388"/>
      <c r="AF47" s="388"/>
      <c r="AG47" s="388"/>
      <c r="AH47" s="388"/>
      <c r="AI47" s="388"/>
      <c r="AJ47" s="388"/>
      <c r="AK47" s="388"/>
      <c r="AL47" s="388"/>
      <c r="AM47" s="388"/>
      <c r="AN47" s="388"/>
      <c r="AO47" s="388"/>
      <c r="AP47" s="394"/>
      <c r="AQ47" s="395"/>
      <c r="AR47" s="396"/>
    </row>
    <row r="48" spans="1:44" x14ac:dyDescent="0.25">
      <c r="A48" s="411"/>
      <c r="B48" s="412"/>
      <c r="C48" s="437"/>
      <c r="D48" s="437"/>
      <c r="E48" s="437"/>
      <c r="F48" s="437"/>
      <c r="G48" s="437"/>
      <c r="H48" s="437"/>
      <c r="I48" s="437"/>
      <c r="J48" s="437"/>
      <c r="K48" s="437"/>
      <c r="L48" s="437"/>
      <c r="M48" s="437"/>
      <c r="N48" s="437"/>
      <c r="O48" s="437"/>
      <c r="P48" s="437"/>
      <c r="Q48" s="437"/>
      <c r="R48" s="437"/>
      <c r="S48" s="388"/>
      <c r="T48" s="388"/>
      <c r="V48" s="388"/>
      <c r="W48" s="388"/>
      <c r="X48" s="388"/>
      <c r="Y48" s="388"/>
      <c r="Z48" s="388"/>
      <c r="AA48" s="388"/>
      <c r="AB48" s="388"/>
      <c r="AC48" s="388"/>
      <c r="AD48" s="388"/>
      <c r="AE48" s="388"/>
      <c r="AF48" s="388"/>
      <c r="AG48" s="388"/>
      <c r="AH48" s="388"/>
      <c r="AI48" s="388"/>
      <c r="AJ48" s="388"/>
      <c r="AK48" s="388"/>
      <c r="AL48" s="388"/>
      <c r="AM48" s="388"/>
      <c r="AN48" s="388"/>
      <c r="AO48" s="388"/>
      <c r="AP48" s="394"/>
      <c r="AQ48" s="395"/>
      <c r="AR48" s="396"/>
    </row>
    <row r="49" spans="1:44" x14ac:dyDescent="0.25">
      <c r="A49" s="411"/>
      <c r="B49" s="412"/>
      <c r="C49" s="437"/>
      <c r="D49" s="437"/>
      <c r="E49" s="437"/>
      <c r="F49" s="437"/>
      <c r="G49" s="437"/>
      <c r="H49" s="437"/>
      <c r="I49" s="437"/>
      <c r="J49" s="437"/>
      <c r="K49" s="437"/>
      <c r="L49" s="437"/>
      <c r="M49" s="437"/>
      <c r="N49" s="437"/>
      <c r="O49" s="437"/>
      <c r="P49" s="437"/>
      <c r="Q49" s="437"/>
      <c r="R49" s="437"/>
      <c r="S49" s="388"/>
      <c r="T49" s="388"/>
      <c r="V49" s="388"/>
      <c r="W49" s="388"/>
      <c r="X49" s="388"/>
      <c r="Y49" s="388"/>
      <c r="Z49" s="388"/>
      <c r="AA49" s="388"/>
      <c r="AB49" s="388"/>
      <c r="AC49" s="388"/>
      <c r="AD49" s="388"/>
      <c r="AE49" s="388"/>
      <c r="AF49" s="388"/>
      <c r="AG49" s="388"/>
      <c r="AH49" s="388"/>
      <c r="AI49" s="388"/>
      <c r="AJ49" s="388"/>
      <c r="AK49" s="388"/>
      <c r="AL49" s="388"/>
      <c r="AM49" s="388"/>
      <c r="AN49" s="388"/>
      <c r="AO49" s="388"/>
      <c r="AP49" s="394"/>
      <c r="AQ49" s="395"/>
      <c r="AR49" s="396"/>
    </row>
    <row r="50" spans="1:44" x14ac:dyDescent="0.25">
      <c r="A50" s="413"/>
      <c r="B50" s="414"/>
      <c r="C50" s="438"/>
      <c r="D50" s="438"/>
      <c r="E50" s="438"/>
      <c r="F50" s="438"/>
      <c r="G50" s="438"/>
      <c r="H50" s="438"/>
      <c r="I50" s="438"/>
      <c r="J50" s="438"/>
      <c r="K50" s="438"/>
      <c r="L50" s="438"/>
      <c r="M50" s="438"/>
      <c r="N50" s="438"/>
      <c r="O50" s="438"/>
      <c r="P50" s="438"/>
      <c r="Q50" s="438"/>
      <c r="R50" s="438"/>
      <c r="S50" s="389"/>
      <c r="T50" s="389"/>
      <c r="V50" s="389"/>
      <c r="W50" s="389"/>
      <c r="X50" s="389"/>
      <c r="Y50" s="389"/>
      <c r="Z50" s="389"/>
      <c r="AA50" s="389"/>
      <c r="AB50" s="389"/>
      <c r="AC50" s="389"/>
      <c r="AD50" s="389"/>
      <c r="AE50" s="389"/>
      <c r="AF50" s="389"/>
      <c r="AG50" s="389"/>
      <c r="AH50" s="389"/>
      <c r="AI50" s="389"/>
      <c r="AJ50" s="389"/>
      <c r="AK50" s="389"/>
      <c r="AL50" s="389"/>
      <c r="AM50" s="389"/>
      <c r="AN50" s="389"/>
      <c r="AO50" s="389"/>
      <c r="AP50" s="397"/>
      <c r="AQ50" s="398"/>
      <c r="AR50" s="399"/>
    </row>
    <row r="51" spans="1:4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4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4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4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4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4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4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4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4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4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4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</sheetData>
  <mergeCells count="52">
    <mergeCell ref="AO40:AO50"/>
    <mergeCell ref="AP40:AR50"/>
    <mergeCell ref="AI40:AI50"/>
    <mergeCell ref="AJ40:AJ50"/>
    <mergeCell ref="AK40:AK50"/>
    <mergeCell ref="AL40:AL50"/>
    <mergeCell ref="AM40:AM50"/>
    <mergeCell ref="AN40:AN50"/>
    <mergeCell ref="AH40:AH50"/>
    <mergeCell ref="W40:W50"/>
    <mergeCell ref="X40:X50"/>
    <mergeCell ref="Y40:Y50"/>
    <mergeCell ref="Z40:Z50"/>
    <mergeCell ref="AA40:AA50"/>
    <mergeCell ref="AB40:AB50"/>
    <mergeCell ref="AC40:AC50"/>
    <mergeCell ref="AD40:AD50"/>
    <mergeCell ref="AE40:AE50"/>
    <mergeCell ref="AF40:AF50"/>
    <mergeCell ref="AG40:AG50"/>
    <mergeCell ref="G40:G50"/>
    <mergeCell ref="H40:H50"/>
    <mergeCell ref="I40:I50"/>
    <mergeCell ref="V40:V50"/>
    <mergeCell ref="J40:J50"/>
    <mergeCell ref="K40:K50"/>
    <mergeCell ref="L40:L50"/>
    <mergeCell ref="M40:M50"/>
    <mergeCell ref="N40:N50"/>
    <mergeCell ref="O40:O50"/>
    <mergeCell ref="P40:P50"/>
    <mergeCell ref="Q40:Q50"/>
    <mergeCell ref="R40:R50"/>
    <mergeCell ref="S40:S50"/>
    <mergeCell ref="T40:T50"/>
    <mergeCell ref="A40:B50"/>
    <mergeCell ref="C40:C50"/>
    <mergeCell ref="D40:D50"/>
    <mergeCell ref="E40:E50"/>
    <mergeCell ref="F40:F50"/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</mergeCells>
  <conditionalFormatting sqref="B9:B39">
    <cfRule type="cellIs" dxfId="344" priority="2" operator="equal">
      <formula>0</formula>
    </cfRule>
  </conditionalFormatting>
  <conditionalFormatting sqref="AP5:AQ39">
    <cfRule type="cellIs" dxfId="343" priority="3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7C76C44D-00BE-4921-B19A-0B93F04F1A5F}">
            <xm:f>('Datos Generales'!$G$1=1)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B5:B8</xm:sqref>
        </x14:conditionalFormatting>
      </x14:conditionalFormatting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H49"/>
  <sheetViews>
    <sheetView topLeftCell="B5" workbookViewId="0">
      <selection activeCell="AG8" sqref="AG8:AG11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39" t="s">
        <v>8</v>
      </c>
      <c r="B2" s="439"/>
      <c r="C2" s="439"/>
      <c r="D2" s="439"/>
      <c r="E2" s="439"/>
      <c r="F2" s="439"/>
      <c r="G2" s="439"/>
      <c r="H2" s="439"/>
      <c r="I2" s="439"/>
      <c r="J2" s="439"/>
      <c r="K2" s="439"/>
      <c r="L2" s="439"/>
      <c r="M2" s="439"/>
      <c r="N2" s="439"/>
      <c r="O2" s="439"/>
      <c r="Q2" s="440" t="s">
        <v>8</v>
      </c>
      <c r="R2" s="440"/>
      <c r="S2" s="440"/>
      <c r="T2" s="440"/>
      <c r="U2" s="440"/>
      <c r="V2" s="440"/>
      <c r="W2" s="440"/>
      <c r="X2" s="440"/>
      <c r="Y2" s="440"/>
      <c r="Z2" s="440"/>
      <c r="AA2" s="440"/>
      <c r="AB2" s="440"/>
      <c r="AC2" s="440"/>
      <c r="AD2" s="440"/>
      <c r="AE2" s="440"/>
      <c r="AF2" s="440"/>
      <c r="AG2" s="440"/>
      <c r="AH2" s="440"/>
    </row>
    <row r="3" spans="1:34" x14ac:dyDescent="0.25">
      <c r="A3" s="543" t="s">
        <v>0</v>
      </c>
      <c r="B3" s="543"/>
      <c r="C3" s="544" t="e">
        <f>'Asistencia 7°A N'!C2</f>
        <v>#REF!</v>
      </c>
      <c r="D3" s="544"/>
      <c r="E3" s="544"/>
      <c r="F3" s="544"/>
      <c r="G3" s="544"/>
      <c r="H3" s="543" t="s">
        <v>14</v>
      </c>
      <c r="I3" s="543"/>
      <c r="J3" s="543"/>
      <c r="K3" s="543"/>
      <c r="L3" s="543"/>
      <c r="M3" s="543"/>
      <c r="N3" s="544" t="str">
        <f>'Asistencia 7°A N'!Q2</f>
        <v>7°A</v>
      </c>
      <c r="O3" s="544"/>
      <c r="Q3" s="545" t="s">
        <v>3</v>
      </c>
      <c r="R3" s="546" t="s">
        <v>15</v>
      </c>
      <c r="S3" s="546"/>
      <c r="T3" s="546"/>
      <c r="U3" s="546"/>
      <c r="V3" s="546" t="s">
        <v>16</v>
      </c>
      <c r="W3" s="546"/>
      <c r="X3" s="546"/>
      <c r="Y3" s="547" t="s">
        <v>17</v>
      </c>
      <c r="Z3" s="547" t="s">
        <v>18</v>
      </c>
      <c r="AA3" s="546" t="s">
        <v>19</v>
      </c>
      <c r="AB3" s="546"/>
      <c r="AC3" s="546"/>
      <c r="AD3" s="546" t="s">
        <v>20</v>
      </c>
      <c r="AE3" s="546"/>
      <c r="AF3" s="546"/>
      <c r="AG3" s="548" t="s">
        <v>21</v>
      </c>
      <c r="AH3" s="545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545"/>
      <c r="R4" s="546"/>
      <c r="S4" s="546"/>
      <c r="T4" s="546"/>
      <c r="U4" s="546"/>
      <c r="V4" s="546"/>
      <c r="W4" s="546"/>
      <c r="X4" s="546"/>
      <c r="Y4" s="547"/>
      <c r="Z4" s="547"/>
      <c r="AA4" s="546"/>
      <c r="AB4" s="546"/>
      <c r="AC4" s="546"/>
      <c r="AD4" s="546"/>
      <c r="AE4" s="546"/>
      <c r="AF4" s="546"/>
      <c r="AG4" s="548"/>
      <c r="AH4" s="545"/>
    </row>
    <row r="5" spans="1:34" ht="26.25" customHeight="1" x14ac:dyDescent="0.25">
      <c r="A5" s="546" t="s">
        <v>3</v>
      </c>
      <c r="B5" s="546" t="s">
        <v>12</v>
      </c>
      <c r="C5" s="546" t="s">
        <v>9</v>
      </c>
      <c r="D5" s="546"/>
      <c r="E5" s="546"/>
      <c r="F5" s="546"/>
      <c r="G5" s="546"/>
      <c r="H5" s="546" t="s">
        <v>10</v>
      </c>
      <c r="I5" s="546"/>
      <c r="J5" s="546"/>
      <c r="K5" s="546"/>
      <c r="L5" s="546" t="s">
        <v>11</v>
      </c>
      <c r="M5" s="546"/>
      <c r="N5" s="546"/>
      <c r="O5" s="546" t="s">
        <v>3</v>
      </c>
      <c r="Q5" s="545"/>
      <c r="R5" s="546"/>
      <c r="S5" s="546"/>
      <c r="T5" s="546"/>
      <c r="U5" s="546"/>
      <c r="V5" s="546"/>
      <c r="W5" s="546"/>
      <c r="X5" s="546"/>
      <c r="Y5" s="547"/>
      <c r="Z5" s="547"/>
      <c r="AA5" s="546"/>
      <c r="AB5" s="546"/>
      <c r="AC5" s="546"/>
      <c r="AD5" s="546"/>
      <c r="AE5" s="546"/>
      <c r="AF5" s="546"/>
      <c r="AG5" s="548"/>
      <c r="AH5" s="545"/>
    </row>
    <row r="6" spans="1:34" ht="15" customHeight="1" x14ac:dyDescent="0.25">
      <c r="A6" s="546"/>
      <c r="B6" s="546"/>
      <c r="C6" s="546"/>
      <c r="D6" s="546"/>
      <c r="E6" s="546"/>
      <c r="F6" s="546"/>
      <c r="G6" s="546"/>
      <c r="H6" s="546"/>
      <c r="I6" s="546"/>
      <c r="J6" s="546"/>
      <c r="K6" s="546"/>
      <c r="L6" s="546"/>
      <c r="M6" s="546"/>
      <c r="N6" s="546"/>
      <c r="O6" s="546"/>
      <c r="Q6" s="545"/>
      <c r="R6" s="546"/>
      <c r="S6" s="546"/>
      <c r="T6" s="546"/>
      <c r="U6" s="546"/>
      <c r="V6" s="546"/>
      <c r="W6" s="546"/>
      <c r="X6" s="546"/>
      <c r="Y6" s="547"/>
      <c r="Z6" s="547"/>
      <c r="AA6" s="546"/>
      <c r="AB6" s="546"/>
      <c r="AC6" s="546"/>
      <c r="AD6" s="546"/>
      <c r="AE6" s="546"/>
      <c r="AF6" s="546"/>
      <c r="AG6" s="548"/>
      <c r="AH6" s="545"/>
    </row>
    <row r="7" spans="1:34" ht="6.75" customHeight="1" x14ac:dyDescent="0.25">
      <c r="A7" s="546"/>
      <c r="B7" s="546"/>
      <c r="C7" s="546"/>
      <c r="D7" s="546"/>
      <c r="E7" s="546"/>
      <c r="F7" s="546"/>
      <c r="G7" s="546"/>
      <c r="H7" s="546"/>
      <c r="I7" s="546"/>
      <c r="J7" s="546"/>
      <c r="K7" s="546"/>
      <c r="L7" s="546"/>
      <c r="M7" s="546"/>
      <c r="N7" s="546"/>
      <c r="O7" s="546"/>
      <c r="Q7" s="545"/>
      <c r="R7" s="546"/>
      <c r="S7" s="546"/>
      <c r="T7" s="546"/>
      <c r="U7" s="546"/>
      <c r="V7" s="546"/>
      <c r="W7" s="546"/>
      <c r="X7" s="546"/>
      <c r="Y7" s="547"/>
      <c r="Z7" s="547"/>
      <c r="AA7" s="546"/>
      <c r="AB7" s="546"/>
      <c r="AC7" s="546"/>
      <c r="AD7" s="546"/>
      <c r="AE7" s="546"/>
      <c r="AF7" s="546"/>
      <c r="AG7" s="548"/>
      <c r="AH7" s="545"/>
    </row>
    <row r="8" spans="1:34" x14ac:dyDescent="0.25">
      <c r="A8" s="264">
        <v>1</v>
      </c>
      <c r="B8" s="265">
        <f>'Listado de Estudiantes'!BJ4</f>
        <v>0</v>
      </c>
      <c r="C8" s="266"/>
      <c r="D8" s="266"/>
      <c r="E8" s="266"/>
      <c r="F8" s="266"/>
      <c r="G8" s="267"/>
      <c r="H8" s="267">
        <v>4.5</v>
      </c>
      <c r="I8" s="267">
        <v>5</v>
      </c>
      <c r="J8" s="266">
        <v>3</v>
      </c>
      <c r="K8" s="266">
        <v>5</v>
      </c>
      <c r="L8" s="266">
        <v>5</v>
      </c>
      <c r="M8" s="266"/>
      <c r="N8" s="266"/>
      <c r="O8" s="264">
        <v>1</v>
      </c>
      <c r="Q8" s="264">
        <v>1</v>
      </c>
      <c r="R8" s="268"/>
      <c r="S8" s="268"/>
      <c r="T8" s="268"/>
      <c r="U8" s="268"/>
      <c r="V8" s="268"/>
      <c r="W8" s="268"/>
      <c r="X8" s="268"/>
      <c r="Y8" s="268"/>
      <c r="Z8" s="269">
        <f t="shared" ref="Z8:Z42" si="0">((ROUNDDOWN(AVERAGE(C8:N8,R8:Y8),1))*0.8)</f>
        <v>3.6</v>
      </c>
      <c r="AA8" s="268">
        <v>2</v>
      </c>
      <c r="AB8" s="268"/>
      <c r="AC8" s="269">
        <f t="shared" ref="AC8:AC42" si="1">((ROUNDDOWN(AVERAGE(AA8:AB8),1))*0.1)</f>
        <v>0.2</v>
      </c>
      <c r="AD8" s="268">
        <v>2</v>
      </c>
      <c r="AE8" s="268"/>
      <c r="AF8" s="269">
        <f t="shared" ref="AF8:AF42" si="2">((ROUNDDOWN(AVERAGE(AD8:AE8),1))*0.1)</f>
        <v>0.2</v>
      </c>
      <c r="AG8" s="269">
        <f t="shared" ref="AG8:AG42" si="3">ROUNDDOWN(SUM(Z8,AC8,AF8),1)</f>
        <v>4</v>
      </c>
      <c r="AH8" s="264">
        <v>1</v>
      </c>
    </row>
    <row r="9" spans="1:34" x14ac:dyDescent="0.25">
      <c r="A9" s="264">
        <v>2</v>
      </c>
      <c r="B9" s="265">
        <f>'Listado de Estudiantes'!BJ5</f>
        <v>0</v>
      </c>
      <c r="C9" s="268"/>
      <c r="D9" s="268"/>
      <c r="E9" s="268"/>
      <c r="F9" s="268"/>
      <c r="G9" s="267"/>
      <c r="H9" s="267">
        <v>4.5</v>
      </c>
      <c r="I9" s="268">
        <v>5</v>
      </c>
      <c r="J9" s="268">
        <v>4.5</v>
      </c>
      <c r="K9" s="268">
        <v>5</v>
      </c>
      <c r="L9" s="268">
        <v>5</v>
      </c>
      <c r="M9" s="268"/>
      <c r="N9" s="268"/>
      <c r="O9" s="264">
        <v>2</v>
      </c>
      <c r="Q9" s="264">
        <v>2</v>
      </c>
      <c r="R9" s="268"/>
      <c r="S9" s="268"/>
      <c r="T9" s="268"/>
      <c r="U9" s="268"/>
      <c r="V9" s="268"/>
      <c r="W9" s="268"/>
      <c r="X9" s="268"/>
      <c r="Y9" s="268"/>
      <c r="Z9" s="269">
        <f t="shared" si="0"/>
        <v>3.84</v>
      </c>
      <c r="AA9" s="268">
        <v>2</v>
      </c>
      <c r="AB9" s="268"/>
      <c r="AC9" s="269">
        <f t="shared" si="1"/>
        <v>0.2</v>
      </c>
      <c r="AD9" s="268">
        <v>5</v>
      </c>
      <c r="AE9" s="268"/>
      <c r="AF9" s="269">
        <f t="shared" si="2"/>
        <v>0.5</v>
      </c>
      <c r="AG9" s="269">
        <f t="shared" si="3"/>
        <v>4.5</v>
      </c>
      <c r="AH9" s="264">
        <v>2</v>
      </c>
    </row>
    <row r="10" spans="1:34" x14ac:dyDescent="0.25">
      <c r="A10" s="264">
        <v>3</v>
      </c>
      <c r="B10" s="265">
        <f>'Listado de Estudiantes'!BJ6</f>
        <v>0</v>
      </c>
      <c r="C10" s="268"/>
      <c r="D10" s="268"/>
      <c r="E10" s="268"/>
      <c r="F10" s="268"/>
      <c r="G10" s="267"/>
      <c r="H10" s="267">
        <v>4.5</v>
      </c>
      <c r="I10" s="268">
        <v>5</v>
      </c>
      <c r="J10" s="268">
        <v>3</v>
      </c>
      <c r="K10" s="268">
        <v>3</v>
      </c>
      <c r="L10" s="268">
        <v>5</v>
      </c>
      <c r="M10" s="268"/>
      <c r="N10" s="268"/>
      <c r="O10" s="264">
        <v>3</v>
      </c>
      <c r="Q10" s="264">
        <v>3</v>
      </c>
      <c r="R10" s="268"/>
      <c r="S10" s="268"/>
      <c r="T10" s="268"/>
      <c r="U10" s="268"/>
      <c r="V10" s="268"/>
      <c r="W10" s="268"/>
      <c r="X10" s="268"/>
      <c r="Y10" s="268"/>
      <c r="Z10" s="269">
        <f t="shared" si="0"/>
        <v>3.28</v>
      </c>
      <c r="AA10" s="268">
        <v>2</v>
      </c>
      <c r="AB10" s="268"/>
      <c r="AC10" s="269">
        <f t="shared" si="1"/>
        <v>0.2</v>
      </c>
      <c r="AD10" s="268">
        <v>5</v>
      </c>
      <c r="AE10" s="268"/>
      <c r="AF10" s="269">
        <f t="shared" si="2"/>
        <v>0.5</v>
      </c>
      <c r="AG10" s="269">
        <f t="shared" si="3"/>
        <v>3.9</v>
      </c>
      <c r="AH10" s="264">
        <v>3</v>
      </c>
    </row>
    <row r="11" spans="1:34" x14ac:dyDescent="0.25">
      <c r="A11" s="264">
        <v>4</v>
      </c>
      <c r="B11" s="265">
        <f>'Listado de Estudiantes'!BJ7</f>
        <v>0</v>
      </c>
      <c r="C11" s="268"/>
      <c r="D11" s="268"/>
      <c r="E11" s="268"/>
      <c r="F11" s="268"/>
      <c r="G11" s="267"/>
      <c r="H11" s="267">
        <v>4.3</v>
      </c>
      <c r="I11" s="268">
        <v>5</v>
      </c>
      <c r="J11" s="268">
        <v>2</v>
      </c>
      <c r="K11" s="268">
        <v>4.5</v>
      </c>
      <c r="L11" s="268">
        <v>5</v>
      </c>
      <c r="M11" s="268"/>
      <c r="N11" s="268"/>
      <c r="O11" s="264">
        <v>4</v>
      </c>
      <c r="Q11" s="264">
        <v>4</v>
      </c>
      <c r="R11" s="268"/>
      <c r="S11" s="268"/>
      <c r="T11" s="268"/>
      <c r="U11" s="268"/>
      <c r="V11" s="268"/>
      <c r="W11" s="268"/>
      <c r="X11" s="268"/>
      <c r="Y11" s="268"/>
      <c r="Z11" s="269">
        <f t="shared" si="0"/>
        <v>3.28</v>
      </c>
      <c r="AA11" s="268">
        <v>2</v>
      </c>
      <c r="AB11" s="268"/>
      <c r="AC11" s="269">
        <f t="shared" si="1"/>
        <v>0.2</v>
      </c>
      <c r="AD11" s="268">
        <v>2</v>
      </c>
      <c r="AE11" s="268"/>
      <c r="AF11" s="269">
        <f t="shared" si="2"/>
        <v>0.2</v>
      </c>
      <c r="AG11" s="269">
        <f t="shared" si="3"/>
        <v>3.6</v>
      </c>
      <c r="AH11" s="264">
        <v>4</v>
      </c>
    </row>
    <row r="12" spans="1:34" x14ac:dyDescent="0.25">
      <c r="A12" s="264">
        <v>5</v>
      </c>
      <c r="B12" s="265"/>
      <c r="C12" s="268"/>
      <c r="D12" s="268"/>
      <c r="E12" s="268"/>
      <c r="F12" s="268"/>
      <c r="G12" s="267"/>
      <c r="H12" s="267"/>
      <c r="I12" s="268"/>
      <c r="J12" s="268"/>
      <c r="K12" s="268"/>
      <c r="L12" s="268"/>
      <c r="M12" s="268"/>
      <c r="N12" s="268"/>
      <c r="O12" s="264">
        <v>5</v>
      </c>
      <c r="Q12" s="264">
        <v>5</v>
      </c>
      <c r="R12" s="268"/>
      <c r="S12" s="268"/>
      <c r="T12" s="268"/>
      <c r="U12" s="268"/>
      <c r="V12" s="268"/>
      <c r="W12" s="268"/>
      <c r="X12" s="268"/>
      <c r="Y12" s="268"/>
      <c r="Z12" s="269" t="e">
        <f t="shared" si="0"/>
        <v>#DIV/0!</v>
      </c>
      <c r="AA12" s="268"/>
      <c r="AB12" s="268"/>
      <c r="AC12" s="269" t="e">
        <f t="shared" si="1"/>
        <v>#DIV/0!</v>
      </c>
      <c r="AD12" s="268"/>
      <c r="AE12" s="268"/>
      <c r="AF12" s="269" t="e">
        <f t="shared" si="2"/>
        <v>#DIV/0!</v>
      </c>
      <c r="AG12" s="269" t="e">
        <f t="shared" si="3"/>
        <v>#DIV/0!</v>
      </c>
      <c r="AH12" s="264">
        <v>5</v>
      </c>
    </row>
    <row r="13" spans="1:34" x14ac:dyDescent="0.25">
      <c r="A13" s="264">
        <v>6</v>
      </c>
      <c r="B13" s="265"/>
      <c r="C13" s="268"/>
      <c r="D13" s="268"/>
      <c r="E13" s="268"/>
      <c r="F13" s="268"/>
      <c r="G13" s="267"/>
      <c r="H13" s="267"/>
      <c r="I13" s="268"/>
      <c r="J13" s="268"/>
      <c r="K13" s="268"/>
      <c r="L13" s="268"/>
      <c r="M13" s="268"/>
      <c r="N13" s="268"/>
      <c r="O13" s="264">
        <v>6</v>
      </c>
      <c r="Q13" s="264">
        <v>6</v>
      </c>
      <c r="R13" s="268"/>
      <c r="S13" s="268"/>
      <c r="T13" s="268"/>
      <c r="U13" s="268"/>
      <c r="V13" s="268"/>
      <c r="W13" s="268"/>
      <c r="X13" s="268"/>
      <c r="Y13" s="268"/>
      <c r="Z13" s="269" t="e">
        <f t="shared" si="0"/>
        <v>#DIV/0!</v>
      </c>
      <c r="AA13" s="268"/>
      <c r="AB13" s="268"/>
      <c r="AC13" s="269" t="e">
        <f t="shared" si="1"/>
        <v>#DIV/0!</v>
      </c>
      <c r="AD13" s="268"/>
      <c r="AE13" s="268"/>
      <c r="AF13" s="269" t="e">
        <f t="shared" si="2"/>
        <v>#DIV/0!</v>
      </c>
      <c r="AG13" s="269" t="e">
        <f t="shared" si="3"/>
        <v>#DIV/0!</v>
      </c>
      <c r="AH13" s="264">
        <v>6</v>
      </c>
    </row>
    <row r="14" spans="1:34" x14ac:dyDescent="0.25">
      <c r="A14" s="264">
        <v>7</v>
      </c>
      <c r="B14" s="265"/>
      <c r="C14" s="268"/>
      <c r="D14" s="268"/>
      <c r="E14" s="268"/>
      <c r="F14" s="268"/>
      <c r="G14" s="267"/>
      <c r="H14" s="267"/>
      <c r="I14" s="268"/>
      <c r="J14" s="268"/>
      <c r="K14" s="268"/>
      <c r="L14" s="268"/>
      <c r="M14" s="268"/>
      <c r="N14" s="268"/>
      <c r="O14" s="264">
        <v>7</v>
      </c>
      <c r="Q14" s="264">
        <v>7</v>
      </c>
      <c r="R14" s="268"/>
      <c r="S14" s="268"/>
      <c r="T14" s="268"/>
      <c r="U14" s="268"/>
      <c r="V14" s="268"/>
      <c r="W14" s="268"/>
      <c r="X14" s="268"/>
      <c r="Y14" s="268"/>
      <c r="Z14" s="269" t="e">
        <f t="shared" si="0"/>
        <v>#DIV/0!</v>
      </c>
      <c r="AA14" s="268"/>
      <c r="AB14" s="268"/>
      <c r="AC14" s="269" t="e">
        <f t="shared" si="1"/>
        <v>#DIV/0!</v>
      </c>
      <c r="AD14" s="268"/>
      <c r="AE14" s="268"/>
      <c r="AF14" s="269" t="e">
        <f t="shared" si="2"/>
        <v>#DIV/0!</v>
      </c>
      <c r="AG14" s="269" t="e">
        <f t="shared" si="3"/>
        <v>#DIV/0!</v>
      </c>
      <c r="AH14" s="264">
        <v>7</v>
      </c>
    </row>
    <row r="15" spans="1:34" x14ac:dyDescent="0.25">
      <c r="A15" s="264">
        <v>8</v>
      </c>
      <c r="B15" s="265"/>
      <c r="C15" s="268"/>
      <c r="D15" s="268"/>
      <c r="E15" s="268"/>
      <c r="F15" s="268"/>
      <c r="G15" s="267"/>
      <c r="H15" s="267"/>
      <c r="I15" s="268"/>
      <c r="J15" s="268"/>
      <c r="K15" s="268"/>
      <c r="L15" s="268"/>
      <c r="M15" s="268"/>
      <c r="N15" s="268"/>
      <c r="O15" s="264">
        <v>8</v>
      </c>
      <c r="Q15" s="264">
        <v>8</v>
      </c>
      <c r="R15" s="268"/>
      <c r="S15" s="268"/>
      <c r="T15" s="268"/>
      <c r="U15" s="268"/>
      <c r="V15" s="268"/>
      <c r="W15" s="268"/>
      <c r="X15" s="268"/>
      <c r="Y15" s="268"/>
      <c r="Z15" s="269" t="e">
        <f t="shared" si="0"/>
        <v>#DIV/0!</v>
      </c>
      <c r="AA15" s="268"/>
      <c r="AB15" s="268"/>
      <c r="AC15" s="269" t="e">
        <f t="shared" si="1"/>
        <v>#DIV/0!</v>
      </c>
      <c r="AD15" s="268"/>
      <c r="AE15" s="268"/>
      <c r="AF15" s="269" t="e">
        <f t="shared" si="2"/>
        <v>#DIV/0!</v>
      </c>
      <c r="AG15" s="269" t="e">
        <f t="shared" si="3"/>
        <v>#DIV/0!</v>
      </c>
      <c r="AH15" s="264">
        <v>8</v>
      </c>
    </row>
    <row r="16" spans="1:34" x14ac:dyDescent="0.25">
      <c r="A16" s="264">
        <v>9</v>
      </c>
      <c r="B16" s="265"/>
      <c r="C16" s="268"/>
      <c r="D16" s="268"/>
      <c r="E16" s="268"/>
      <c r="F16" s="268"/>
      <c r="G16" s="267"/>
      <c r="H16" s="267"/>
      <c r="I16" s="268"/>
      <c r="J16" s="268"/>
      <c r="K16" s="268"/>
      <c r="L16" s="268"/>
      <c r="M16" s="268"/>
      <c r="N16" s="268"/>
      <c r="O16" s="264">
        <v>9</v>
      </c>
      <c r="Q16" s="264">
        <v>9</v>
      </c>
      <c r="R16" s="268"/>
      <c r="S16" s="268"/>
      <c r="T16" s="268"/>
      <c r="U16" s="268"/>
      <c r="V16" s="268"/>
      <c r="W16" s="268"/>
      <c r="X16" s="268"/>
      <c r="Y16" s="268"/>
      <c r="Z16" s="269" t="e">
        <f t="shared" si="0"/>
        <v>#DIV/0!</v>
      </c>
      <c r="AA16" s="268"/>
      <c r="AB16" s="268"/>
      <c r="AC16" s="269" t="e">
        <f t="shared" si="1"/>
        <v>#DIV/0!</v>
      </c>
      <c r="AD16" s="268"/>
      <c r="AE16" s="268"/>
      <c r="AF16" s="269" t="e">
        <f t="shared" si="2"/>
        <v>#DIV/0!</v>
      </c>
      <c r="AG16" s="269" t="e">
        <f t="shared" si="3"/>
        <v>#DIV/0!</v>
      </c>
      <c r="AH16" s="264">
        <v>9</v>
      </c>
    </row>
    <row r="17" spans="1:34" x14ac:dyDescent="0.25">
      <c r="A17" s="264">
        <v>10</v>
      </c>
      <c r="B17" s="265"/>
      <c r="C17" s="268"/>
      <c r="D17" s="268"/>
      <c r="E17" s="268"/>
      <c r="F17" s="268"/>
      <c r="G17" s="267"/>
      <c r="H17" s="267"/>
      <c r="I17" s="268"/>
      <c r="J17" s="268"/>
      <c r="K17" s="268"/>
      <c r="L17" s="268"/>
      <c r="M17" s="268"/>
      <c r="N17" s="268"/>
      <c r="O17" s="264">
        <v>10</v>
      </c>
      <c r="Q17" s="264">
        <v>10</v>
      </c>
      <c r="R17" s="268"/>
      <c r="S17" s="268"/>
      <c r="T17" s="268"/>
      <c r="U17" s="268"/>
      <c r="V17" s="268"/>
      <c r="W17" s="268"/>
      <c r="X17" s="268"/>
      <c r="Y17" s="268"/>
      <c r="Z17" s="269" t="e">
        <f t="shared" si="0"/>
        <v>#DIV/0!</v>
      </c>
      <c r="AA17" s="268"/>
      <c r="AB17" s="268"/>
      <c r="AC17" s="269" t="e">
        <f t="shared" si="1"/>
        <v>#DIV/0!</v>
      </c>
      <c r="AD17" s="268"/>
      <c r="AE17" s="268"/>
      <c r="AF17" s="269" t="e">
        <f t="shared" si="2"/>
        <v>#DIV/0!</v>
      </c>
      <c r="AG17" s="269" t="e">
        <f t="shared" si="3"/>
        <v>#DIV/0!</v>
      </c>
      <c r="AH17" s="264">
        <v>10</v>
      </c>
    </row>
    <row r="18" spans="1:34" x14ac:dyDescent="0.25">
      <c r="A18" s="264">
        <v>11</v>
      </c>
      <c r="B18" s="265"/>
      <c r="C18" s="268"/>
      <c r="D18" s="268"/>
      <c r="E18" s="268"/>
      <c r="F18" s="268"/>
      <c r="G18" s="267"/>
      <c r="H18" s="267"/>
      <c r="I18" s="268"/>
      <c r="J18" s="268"/>
      <c r="K18" s="268"/>
      <c r="L18" s="268"/>
      <c r="M18" s="268"/>
      <c r="N18" s="268"/>
      <c r="O18" s="264">
        <v>11</v>
      </c>
      <c r="Q18" s="264">
        <v>11</v>
      </c>
      <c r="R18" s="268"/>
      <c r="S18" s="268"/>
      <c r="T18" s="268"/>
      <c r="U18" s="268"/>
      <c r="V18" s="268"/>
      <c r="W18" s="268"/>
      <c r="X18" s="268"/>
      <c r="Y18" s="268"/>
      <c r="Z18" s="269" t="e">
        <f t="shared" si="0"/>
        <v>#DIV/0!</v>
      </c>
      <c r="AA18" s="268"/>
      <c r="AB18" s="268"/>
      <c r="AC18" s="269" t="e">
        <f t="shared" si="1"/>
        <v>#DIV/0!</v>
      </c>
      <c r="AD18" s="268"/>
      <c r="AE18" s="268"/>
      <c r="AF18" s="269" t="e">
        <f t="shared" si="2"/>
        <v>#DIV/0!</v>
      </c>
      <c r="AG18" s="269" t="e">
        <f t="shared" si="3"/>
        <v>#DIV/0!</v>
      </c>
      <c r="AH18" s="264">
        <v>11</v>
      </c>
    </row>
    <row r="19" spans="1:34" x14ac:dyDescent="0.25">
      <c r="A19" s="264">
        <v>12</v>
      </c>
      <c r="B19" s="265"/>
      <c r="C19" s="268"/>
      <c r="D19" s="268"/>
      <c r="E19" s="268"/>
      <c r="F19" s="268"/>
      <c r="G19" s="267"/>
      <c r="H19" s="267"/>
      <c r="I19" s="268"/>
      <c r="J19" s="268"/>
      <c r="K19" s="268"/>
      <c r="L19" s="268"/>
      <c r="M19" s="268"/>
      <c r="N19" s="268"/>
      <c r="O19" s="264">
        <v>12</v>
      </c>
      <c r="Q19" s="264">
        <v>12</v>
      </c>
      <c r="R19" s="268"/>
      <c r="S19" s="268"/>
      <c r="T19" s="268"/>
      <c r="U19" s="268"/>
      <c r="V19" s="268"/>
      <c r="W19" s="268"/>
      <c r="X19" s="268"/>
      <c r="Y19" s="268"/>
      <c r="Z19" s="269" t="e">
        <f t="shared" si="0"/>
        <v>#DIV/0!</v>
      </c>
      <c r="AA19" s="268"/>
      <c r="AB19" s="268"/>
      <c r="AC19" s="269" t="e">
        <f t="shared" si="1"/>
        <v>#DIV/0!</v>
      </c>
      <c r="AD19" s="268"/>
      <c r="AE19" s="268"/>
      <c r="AF19" s="269" t="e">
        <f t="shared" si="2"/>
        <v>#DIV/0!</v>
      </c>
      <c r="AG19" s="269" t="e">
        <f t="shared" si="3"/>
        <v>#DIV/0!</v>
      </c>
      <c r="AH19" s="264">
        <v>12</v>
      </c>
    </row>
    <row r="20" spans="1:34" x14ac:dyDescent="0.25">
      <c r="A20" s="264">
        <v>13</v>
      </c>
      <c r="B20" s="265"/>
      <c r="C20" s="268"/>
      <c r="D20" s="268"/>
      <c r="E20" s="268"/>
      <c r="F20" s="268"/>
      <c r="G20" s="267"/>
      <c r="H20" s="267"/>
      <c r="I20" s="268"/>
      <c r="J20" s="268"/>
      <c r="K20" s="268"/>
      <c r="L20" s="268"/>
      <c r="M20" s="268"/>
      <c r="N20" s="268"/>
      <c r="O20" s="264">
        <v>13</v>
      </c>
      <c r="Q20" s="264">
        <v>13</v>
      </c>
      <c r="R20" s="268"/>
      <c r="S20" s="268"/>
      <c r="T20" s="268"/>
      <c r="U20" s="268"/>
      <c r="V20" s="268"/>
      <c r="W20" s="268"/>
      <c r="X20" s="268"/>
      <c r="Y20" s="268"/>
      <c r="Z20" s="269" t="e">
        <f t="shared" si="0"/>
        <v>#DIV/0!</v>
      </c>
      <c r="AA20" s="268"/>
      <c r="AB20" s="268"/>
      <c r="AC20" s="269" t="e">
        <f t="shared" si="1"/>
        <v>#DIV/0!</v>
      </c>
      <c r="AD20" s="268"/>
      <c r="AE20" s="268"/>
      <c r="AF20" s="269" t="e">
        <f t="shared" si="2"/>
        <v>#DIV/0!</v>
      </c>
      <c r="AG20" s="269" t="e">
        <f t="shared" si="3"/>
        <v>#DIV/0!</v>
      </c>
      <c r="AH20" s="264">
        <v>13</v>
      </c>
    </row>
    <row r="21" spans="1:34" x14ac:dyDescent="0.25">
      <c r="A21" s="264">
        <v>14</v>
      </c>
      <c r="B21" s="265"/>
      <c r="C21" s="268"/>
      <c r="D21" s="268"/>
      <c r="E21" s="268"/>
      <c r="F21" s="268"/>
      <c r="G21" s="267"/>
      <c r="H21" s="267"/>
      <c r="I21" s="268"/>
      <c r="J21" s="268"/>
      <c r="K21" s="268"/>
      <c r="L21" s="268"/>
      <c r="M21" s="268"/>
      <c r="N21" s="268"/>
      <c r="O21" s="264">
        <v>14</v>
      </c>
      <c r="Q21" s="264">
        <v>14</v>
      </c>
      <c r="R21" s="268"/>
      <c r="S21" s="268"/>
      <c r="T21" s="268"/>
      <c r="U21" s="268"/>
      <c r="V21" s="268"/>
      <c r="W21" s="268"/>
      <c r="X21" s="268"/>
      <c r="Y21" s="268"/>
      <c r="Z21" s="269" t="e">
        <f t="shared" si="0"/>
        <v>#DIV/0!</v>
      </c>
      <c r="AA21" s="268"/>
      <c r="AB21" s="268"/>
      <c r="AC21" s="269" t="e">
        <f t="shared" si="1"/>
        <v>#DIV/0!</v>
      </c>
      <c r="AD21" s="268"/>
      <c r="AE21" s="268"/>
      <c r="AF21" s="269" t="e">
        <f t="shared" si="2"/>
        <v>#DIV/0!</v>
      </c>
      <c r="AG21" s="269" t="e">
        <f t="shared" si="3"/>
        <v>#DIV/0!</v>
      </c>
      <c r="AH21" s="264">
        <v>14</v>
      </c>
    </row>
    <row r="22" spans="1:34" x14ac:dyDescent="0.25">
      <c r="A22" s="264">
        <v>15</v>
      </c>
      <c r="B22" s="265"/>
      <c r="C22" s="268"/>
      <c r="D22" s="268"/>
      <c r="E22" s="268"/>
      <c r="F22" s="268"/>
      <c r="G22" s="267"/>
      <c r="H22" s="267"/>
      <c r="I22" s="268"/>
      <c r="J22" s="268"/>
      <c r="K22" s="268"/>
      <c r="L22" s="268"/>
      <c r="M22" s="268"/>
      <c r="N22" s="268"/>
      <c r="O22" s="264">
        <v>15</v>
      </c>
      <c r="Q22" s="264">
        <v>15</v>
      </c>
      <c r="R22" s="268"/>
      <c r="S22" s="268"/>
      <c r="T22" s="268"/>
      <c r="U22" s="268"/>
      <c r="V22" s="268"/>
      <c r="W22" s="268"/>
      <c r="X22" s="268"/>
      <c r="Y22" s="268"/>
      <c r="Z22" s="269" t="e">
        <f t="shared" si="0"/>
        <v>#DIV/0!</v>
      </c>
      <c r="AA22" s="268"/>
      <c r="AB22" s="268"/>
      <c r="AC22" s="269" t="e">
        <f t="shared" si="1"/>
        <v>#DIV/0!</v>
      </c>
      <c r="AD22" s="268"/>
      <c r="AE22" s="268"/>
      <c r="AF22" s="269" t="e">
        <f t="shared" si="2"/>
        <v>#DIV/0!</v>
      </c>
      <c r="AG22" s="269" t="e">
        <f t="shared" si="3"/>
        <v>#DIV/0!</v>
      </c>
      <c r="AH22" s="264">
        <v>15</v>
      </c>
    </row>
    <row r="23" spans="1:34" x14ac:dyDescent="0.25">
      <c r="A23" s="264">
        <v>16</v>
      </c>
      <c r="B23" s="265"/>
      <c r="C23" s="268"/>
      <c r="D23" s="268"/>
      <c r="E23" s="268"/>
      <c r="F23" s="268"/>
      <c r="G23" s="267"/>
      <c r="H23" s="267"/>
      <c r="I23" s="268"/>
      <c r="J23" s="268"/>
      <c r="K23" s="268"/>
      <c r="L23" s="268"/>
      <c r="M23" s="268"/>
      <c r="N23" s="268"/>
      <c r="O23" s="264">
        <v>16</v>
      </c>
      <c r="Q23" s="264">
        <v>16</v>
      </c>
      <c r="R23" s="268"/>
      <c r="S23" s="268"/>
      <c r="T23" s="268"/>
      <c r="U23" s="268"/>
      <c r="V23" s="268"/>
      <c r="W23" s="268"/>
      <c r="X23" s="268"/>
      <c r="Y23" s="268"/>
      <c r="Z23" s="269" t="e">
        <f t="shared" si="0"/>
        <v>#DIV/0!</v>
      </c>
      <c r="AA23" s="268"/>
      <c r="AB23" s="268"/>
      <c r="AC23" s="269" t="e">
        <f t="shared" si="1"/>
        <v>#DIV/0!</v>
      </c>
      <c r="AD23" s="268"/>
      <c r="AE23" s="268"/>
      <c r="AF23" s="269" t="e">
        <f t="shared" si="2"/>
        <v>#DIV/0!</v>
      </c>
      <c r="AG23" s="269" t="e">
        <f t="shared" si="3"/>
        <v>#DIV/0!</v>
      </c>
      <c r="AH23" s="264">
        <v>16</v>
      </c>
    </row>
    <row r="24" spans="1:34" x14ac:dyDescent="0.25">
      <c r="A24" s="264">
        <v>17</v>
      </c>
      <c r="B24" s="265"/>
      <c r="C24" s="268"/>
      <c r="D24" s="268"/>
      <c r="E24" s="268"/>
      <c r="F24" s="268"/>
      <c r="G24" s="267"/>
      <c r="H24" s="267"/>
      <c r="I24" s="268"/>
      <c r="J24" s="268"/>
      <c r="K24" s="268"/>
      <c r="L24" s="268"/>
      <c r="M24" s="268"/>
      <c r="N24" s="268"/>
      <c r="O24" s="264">
        <v>17</v>
      </c>
      <c r="Q24" s="264">
        <v>17</v>
      </c>
      <c r="R24" s="268"/>
      <c r="S24" s="268"/>
      <c r="T24" s="268"/>
      <c r="U24" s="268"/>
      <c r="V24" s="268"/>
      <c r="W24" s="268"/>
      <c r="X24" s="268"/>
      <c r="Y24" s="268"/>
      <c r="Z24" s="269" t="e">
        <f t="shared" si="0"/>
        <v>#DIV/0!</v>
      </c>
      <c r="AA24" s="268"/>
      <c r="AB24" s="268"/>
      <c r="AC24" s="269" t="e">
        <f t="shared" si="1"/>
        <v>#DIV/0!</v>
      </c>
      <c r="AD24" s="268"/>
      <c r="AE24" s="268"/>
      <c r="AF24" s="269" t="e">
        <f t="shared" si="2"/>
        <v>#DIV/0!</v>
      </c>
      <c r="AG24" s="269" t="e">
        <f t="shared" si="3"/>
        <v>#DIV/0!</v>
      </c>
      <c r="AH24" s="264">
        <v>17</v>
      </c>
    </row>
    <row r="25" spans="1:34" x14ac:dyDescent="0.25">
      <c r="A25" s="264">
        <v>18</v>
      </c>
      <c r="B25" s="265"/>
      <c r="C25" s="268"/>
      <c r="D25" s="268"/>
      <c r="E25" s="268"/>
      <c r="F25" s="268"/>
      <c r="G25" s="267"/>
      <c r="H25" s="267"/>
      <c r="I25" s="268"/>
      <c r="J25" s="268"/>
      <c r="K25" s="268"/>
      <c r="L25" s="268"/>
      <c r="M25" s="268"/>
      <c r="N25" s="268"/>
      <c r="O25" s="264">
        <v>18</v>
      </c>
      <c r="Q25" s="264">
        <v>18</v>
      </c>
      <c r="R25" s="268"/>
      <c r="S25" s="268"/>
      <c r="T25" s="268"/>
      <c r="U25" s="268"/>
      <c r="V25" s="268"/>
      <c r="W25" s="268"/>
      <c r="X25" s="268"/>
      <c r="Y25" s="268"/>
      <c r="Z25" s="269" t="e">
        <f t="shared" si="0"/>
        <v>#DIV/0!</v>
      </c>
      <c r="AA25" s="268"/>
      <c r="AB25" s="268"/>
      <c r="AC25" s="269" t="e">
        <f t="shared" si="1"/>
        <v>#DIV/0!</v>
      </c>
      <c r="AD25" s="268"/>
      <c r="AE25" s="268"/>
      <c r="AF25" s="269" t="e">
        <f t="shared" si="2"/>
        <v>#DIV/0!</v>
      </c>
      <c r="AG25" s="269" t="e">
        <f t="shared" si="3"/>
        <v>#DIV/0!</v>
      </c>
      <c r="AH25" s="264">
        <v>18</v>
      </c>
    </row>
    <row r="26" spans="1:34" x14ac:dyDescent="0.25">
      <c r="A26" s="264">
        <v>19</v>
      </c>
      <c r="B26" s="265"/>
      <c r="C26" s="268"/>
      <c r="D26" s="268"/>
      <c r="E26" s="268"/>
      <c r="F26" s="268"/>
      <c r="G26" s="267"/>
      <c r="H26" s="267"/>
      <c r="I26" s="268"/>
      <c r="J26" s="268"/>
      <c r="K26" s="268"/>
      <c r="L26" s="268"/>
      <c r="M26" s="268"/>
      <c r="N26" s="268"/>
      <c r="O26" s="264">
        <v>19</v>
      </c>
      <c r="Q26" s="264">
        <v>19</v>
      </c>
      <c r="R26" s="268"/>
      <c r="S26" s="268"/>
      <c r="T26" s="268"/>
      <c r="U26" s="268"/>
      <c r="V26" s="268"/>
      <c r="W26" s="268"/>
      <c r="X26" s="268"/>
      <c r="Y26" s="268"/>
      <c r="Z26" s="269" t="e">
        <f t="shared" si="0"/>
        <v>#DIV/0!</v>
      </c>
      <c r="AA26" s="268"/>
      <c r="AB26" s="268"/>
      <c r="AC26" s="269" t="e">
        <f t="shared" si="1"/>
        <v>#DIV/0!</v>
      </c>
      <c r="AD26" s="268"/>
      <c r="AE26" s="268"/>
      <c r="AF26" s="269" t="e">
        <f t="shared" si="2"/>
        <v>#DIV/0!</v>
      </c>
      <c r="AG26" s="269" t="e">
        <f t="shared" si="3"/>
        <v>#DIV/0!</v>
      </c>
      <c r="AH26" s="264">
        <v>19</v>
      </c>
    </row>
    <row r="27" spans="1:34" x14ac:dyDescent="0.25">
      <c r="A27" s="264">
        <v>20</v>
      </c>
      <c r="B27" s="265"/>
      <c r="C27" s="268"/>
      <c r="D27" s="268"/>
      <c r="E27" s="268"/>
      <c r="F27" s="268"/>
      <c r="G27" s="267"/>
      <c r="H27" s="267"/>
      <c r="I27" s="268"/>
      <c r="J27" s="268"/>
      <c r="K27" s="268"/>
      <c r="L27" s="268"/>
      <c r="M27" s="268"/>
      <c r="N27" s="268"/>
      <c r="O27" s="264">
        <v>20</v>
      </c>
      <c r="Q27" s="264">
        <v>20</v>
      </c>
      <c r="R27" s="268"/>
      <c r="S27" s="268"/>
      <c r="T27" s="268"/>
      <c r="U27" s="268"/>
      <c r="V27" s="268"/>
      <c r="W27" s="268"/>
      <c r="X27" s="268"/>
      <c r="Y27" s="268"/>
      <c r="Z27" s="269" t="e">
        <f t="shared" si="0"/>
        <v>#DIV/0!</v>
      </c>
      <c r="AA27" s="268"/>
      <c r="AB27" s="268"/>
      <c r="AC27" s="269" t="e">
        <f t="shared" si="1"/>
        <v>#DIV/0!</v>
      </c>
      <c r="AD27" s="268"/>
      <c r="AE27" s="268"/>
      <c r="AF27" s="269" t="e">
        <f t="shared" si="2"/>
        <v>#DIV/0!</v>
      </c>
      <c r="AG27" s="269" t="e">
        <f t="shared" si="3"/>
        <v>#DIV/0!</v>
      </c>
      <c r="AH27" s="264">
        <v>20</v>
      </c>
    </row>
    <row r="28" spans="1:34" x14ac:dyDescent="0.25">
      <c r="A28" s="264">
        <v>21</v>
      </c>
      <c r="B28" s="265"/>
      <c r="C28" s="268"/>
      <c r="D28" s="268"/>
      <c r="E28" s="268"/>
      <c r="F28" s="268"/>
      <c r="G28" s="267"/>
      <c r="H28" s="267"/>
      <c r="I28" s="268"/>
      <c r="J28" s="268"/>
      <c r="K28" s="268"/>
      <c r="L28" s="268"/>
      <c r="M28" s="268"/>
      <c r="N28" s="268"/>
      <c r="O28" s="264">
        <v>21</v>
      </c>
      <c r="Q28" s="264">
        <v>21</v>
      </c>
      <c r="R28" s="268"/>
      <c r="S28" s="268"/>
      <c r="T28" s="268"/>
      <c r="U28" s="268"/>
      <c r="V28" s="268"/>
      <c r="W28" s="268"/>
      <c r="X28" s="268"/>
      <c r="Y28" s="268"/>
      <c r="Z28" s="269" t="e">
        <f t="shared" si="0"/>
        <v>#DIV/0!</v>
      </c>
      <c r="AA28" s="268"/>
      <c r="AB28" s="268"/>
      <c r="AC28" s="269" t="e">
        <f t="shared" si="1"/>
        <v>#DIV/0!</v>
      </c>
      <c r="AD28" s="268"/>
      <c r="AE28" s="268"/>
      <c r="AF28" s="269" t="e">
        <f t="shared" si="2"/>
        <v>#DIV/0!</v>
      </c>
      <c r="AG28" s="269" t="e">
        <f t="shared" si="3"/>
        <v>#DIV/0!</v>
      </c>
      <c r="AH28" s="264">
        <v>21</v>
      </c>
    </row>
    <row r="29" spans="1:34" x14ac:dyDescent="0.25">
      <c r="A29" s="264">
        <v>22</v>
      </c>
      <c r="B29" s="265"/>
      <c r="C29" s="268"/>
      <c r="D29" s="268"/>
      <c r="E29" s="268"/>
      <c r="F29" s="268"/>
      <c r="G29" s="267"/>
      <c r="H29" s="267"/>
      <c r="I29" s="268"/>
      <c r="J29" s="268"/>
      <c r="K29" s="268"/>
      <c r="L29" s="268"/>
      <c r="M29" s="268"/>
      <c r="N29" s="268"/>
      <c r="O29" s="264">
        <v>22</v>
      </c>
      <c r="Q29" s="264">
        <v>22</v>
      </c>
      <c r="R29" s="268"/>
      <c r="S29" s="268"/>
      <c r="T29" s="268"/>
      <c r="U29" s="268"/>
      <c r="V29" s="268"/>
      <c r="W29" s="268"/>
      <c r="X29" s="268"/>
      <c r="Y29" s="268"/>
      <c r="Z29" s="269" t="e">
        <f t="shared" si="0"/>
        <v>#DIV/0!</v>
      </c>
      <c r="AA29" s="268"/>
      <c r="AB29" s="268"/>
      <c r="AC29" s="269" t="e">
        <f t="shared" si="1"/>
        <v>#DIV/0!</v>
      </c>
      <c r="AD29" s="268"/>
      <c r="AE29" s="268"/>
      <c r="AF29" s="269" t="e">
        <f t="shared" si="2"/>
        <v>#DIV/0!</v>
      </c>
      <c r="AG29" s="269" t="e">
        <f t="shared" si="3"/>
        <v>#DIV/0!</v>
      </c>
      <c r="AH29" s="264">
        <v>22</v>
      </c>
    </row>
    <row r="30" spans="1:34" x14ac:dyDescent="0.25">
      <c r="A30" s="264">
        <v>23</v>
      </c>
      <c r="B30" s="265"/>
      <c r="C30" s="268"/>
      <c r="D30" s="268"/>
      <c r="E30" s="268"/>
      <c r="F30" s="268"/>
      <c r="G30" s="267"/>
      <c r="H30" s="267"/>
      <c r="I30" s="268"/>
      <c r="J30" s="268"/>
      <c r="K30" s="268"/>
      <c r="L30" s="268"/>
      <c r="M30" s="268"/>
      <c r="N30" s="268"/>
      <c r="O30" s="264">
        <v>23</v>
      </c>
      <c r="Q30" s="264">
        <v>23</v>
      </c>
      <c r="R30" s="268"/>
      <c r="S30" s="268"/>
      <c r="T30" s="268"/>
      <c r="U30" s="268"/>
      <c r="V30" s="268"/>
      <c r="W30" s="268"/>
      <c r="X30" s="268"/>
      <c r="Y30" s="268"/>
      <c r="Z30" s="269" t="e">
        <f t="shared" si="0"/>
        <v>#DIV/0!</v>
      </c>
      <c r="AA30" s="268"/>
      <c r="AB30" s="268"/>
      <c r="AC30" s="269" t="e">
        <f t="shared" si="1"/>
        <v>#DIV/0!</v>
      </c>
      <c r="AD30" s="268"/>
      <c r="AE30" s="268"/>
      <c r="AF30" s="269" t="e">
        <f t="shared" si="2"/>
        <v>#DIV/0!</v>
      </c>
      <c r="AG30" s="269" t="e">
        <f t="shared" si="3"/>
        <v>#DIV/0!</v>
      </c>
      <c r="AH30" s="264">
        <v>23</v>
      </c>
    </row>
    <row r="31" spans="1:34" x14ac:dyDescent="0.25">
      <c r="A31" s="264">
        <v>24</v>
      </c>
      <c r="B31" s="265"/>
      <c r="C31" s="268"/>
      <c r="D31" s="268"/>
      <c r="E31" s="268"/>
      <c r="F31" s="268"/>
      <c r="G31" s="267"/>
      <c r="H31" s="267"/>
      <c r="I31" s="268"/>
      <c r="J31" s="268"/>
      <c r="K31" s="268"/>
      <c r="L31" s="268"/>
      <c r="M31" s="268"/>
      <c r="N31" s="268"/>
      <c r="O31" s="264">
        <v>24</v>
      </c>
      <c r="Q31" s="264">
        <v>24</v>
      </c>
      <c r="R31" s="268"/>
      <c r="S31" s="268"/>
      <c r="T31" s="268"/>
      <c r="U31" s="268"/>
      <c r="V31" s="268"/>
      <c r="W31" s="268"/>
      <c r="X31" s="268"/>
      <c r="Y31" s="268"/>
      <c r="Z31" s="269" t="e">
        <f t="shared" si="0"/>
        <v>#DIV/0!</v>
      </c>
      <c r="AA31" s="268"/>
      <c r="AB31" s="268"/>
      <c r="AC31" s="269" t="e">
        <f t="shared" si="1"/>
        <v>#DIV/0!</v>
      </c>
      <c r="AD31" s="268"/>
      <c r="AE31" s="268"/>
      <c r="AF31" s="269" t="e">
        <f t="shared" si="2"/>
        <v>#DIV/0!</v>
      </c>
      <c r="AG31" s="269" t="e">
        <f t="shared" si="3"/>
        <v>#DIV/0!</v>
      </c>
      <c r="AH31" s="264">
        <v>24</v>
      </c>
    </row>
    <row r="32" spans="1:34" x14ac:dyDescent="0.25">
      <c r="A32" s="264">
        <v>25</v>
      </c>
      <c r="B32" s="265"/>
      <c r="C32" s="268"/>
      <c r="D32" s="268"/>
      <c r="E32" s="268"/>
      <c r="F32" s="268"/>
      <c r="G32" s="267"/>
      <c r="H32" s="267"/>
      <c r="I32" s="268"/>
      <c r="J32" s="268"/>
      <c r="K32" s="268"/>
      <c r="L32" s="268"/>
      <c r="M32" s="268"/>
      <c r="N32" s="268"/>
      <c r="O32" s="264">
        <v>25</v>
      </c>
      <c r="Q32" s="264">
        <v>25</v>
      </c>
      <c r="R32" s="268"/>
      <c r="S32" s="268"/>
      <c r="T32" s="268"/>
      <c r="U32" s="268"/>
      <c r="V32" s="268"/>
      <c r="W32" s="268"/>
      <c r="X32" s="268"/>
      <c r="Y32" s="268"/>
      <c r="Z32" s="269" t="e">
        <f t="shared" si="0"/>
        <v>#DIV/0!</v>
      </c>
      <c r="AA32" s="268"/>
      <c r="AB32" s="268"/>
      <c r="AC32" s="269" t="e">
        <f t="shared" si="1"/>
        <v>#DIV/0!</v>
      </c>
      <c r="AD32" s="268"/>
      <c r="AE32" s="268"/>
      <c r="AF32" s="269" t="e">
        <f t="shared" si="2"/>
        <v>#DIV/0!</v>
      </c>
      <c r="AG32" s="269" t="e">
        <f t="shared" si="3"/>
        <v>#DIV/0!</v>
      </c>
      <c r="AH32" s="264">
        <v>25</v>
      </c>
    </row>
    <row r="33" spans="1:34" x14ac:dyDescent="0.25">
      <c r="A33" s="264">
        <v>26</v>
      </c>
      <c r="B33" s="265"/>
      <c r="C33" s="268"/>
      <c r="D33" s="268"/>
      <c r="E33" s="268"/>
      <c r="F33" s="268"/>
      <c r="G33" s="267"/>
      <c r="H33" s="267"/>
      <c r="I33" s="268"/>
      <c r="J33" s="268"/>
      <c r="K33" s="268"/>
      <c r="L33" s="268"/>
      <c r="M33" s="268"/>
      <c r="N33" s="268"/>
      <c r="O33" s="264">
        <v>26</v>
      </c>
      <c r="Q33" s="264">
        <v>26</v>
      </c>
      <c r="R33" s="268"/>
      <c r="S33" s="268"/>
      <c r="T33" s="268"/>
      <c r="U33" s="268"/>
      <c r="V33" s="268"/>
      <c r="W33" s="268"/>
      <c r="X33" s="268"/>
      <c r="Y33" s="268"/>
      <c r="Z33" s="269" t="e">
        <f t="shared" si="0"/>
        <v>#DIV/0!</v>
      </c>
      <c r="AA33" s="268"/>
      <c r="AB33" s="268"/>
      <c r="AC33" s="269" t="e">
        <f t="shared" si="1"/>
        <v>#DIV/0!</v>
      </c>
      <c r="AD33" s="268"/>
      <c r="AE33" s="268"/>
      <c r="AF33" s="269" t="e">
        <f t="shared" si="2"/>
        <v>#DIV/0!</v>
      </c>
      <c r="AG33" s="269" t="e">
        <f t="shared" si="3"/>
        <v>#DIV/0!</v>
      </c>
      <c r="AH33" s="264">
        <v>26</v>
      </c>
    </row>
    <row r="34" spans="1:34" x14ac:dyDescent="0.25">
      <c r="A34" s="264">
        <v>27</v>
      </c>
      <c r="B34" s="265"/>
      <c r="C34" s="268"/>
      <c r="D34" s="268"/>
      <c r="E34" s="268"/>
      <c r="F34" s="268"/>
      <c r="G34" s="267"/>
      <c r="H34" s="267"/>
      <c r="I34" s="268"/>
      <c r="J34" s="268"/>
      <c r="K34" s="268"/>
      <c r="L34" s="268"/>
      <c r="M34" s="268"/>
      <c r="N34" s="268"/>
      <c r="O34" s="264">
        <v>27</v>
      </c>
      <c r="Q34" s="264">
        <v>27</v>
      </c>
      <c r="R34" s="268"/>
      <c r="S34" s="268"/>
      <c r="T34" s="268"/>
      <c r="U34" s="268"/>
      <c r="V34" s="268"/>
      <c r="W34" s="268"/>
      <c r="X34" s="268"/>
      <c r="Y34" s="268"/>
      <c r="Z34" s="269" t="e">
        <f t="shared" si="0"/>
        <v>#DIV/0!</v>
      </c>
      <c r="AA34" s="268"/>
      <c r="AB34" s="268"/>
      <c r="AC34" s="269" t="e">
        <f t="shared" si="1"/>
        <v>#DIV/0!</v>
      </c>
      <c r="AD34" s="268"/>
      <c r="AE34" s="268"/>
      <c r="AF34" s="269" t="e">
        <f t="shared" si="2"/>
        <v>#DIV/0!</v>
      </c>
      <c r="AG34" s="269" t="e">
        <f t="shared" si="3"/>
        <v>#DIV/0!</v>
      </c>
      <c r="AH34" s="264">
        <v>27</v>
      </c>
    </row>
    <row r="35" spans="1:34" x14ac:dyDescent="0.25">
      <c r="A35" s="264">
        <v>28</v>
      </c>
      <c r="B35" s="265"/>
      <c r="C35" s="268"/>
      <c r="D35" s="268"/>
      <c r="E35" s="268"/>
      <c r="F35" s="268"/>
      <c r="G35" s="267"/>
      <c r="H35" s="267"/>
      <c r="I35" s="268"/>
      <c r="J35" s="268"/>
      <c r="K35" s="268"/>
      <c r="L35" s="268"/>
      <c r="M35" s="268"/>
      <c r="N35" s="268"/>
      <c r="O35" s="264">
        <v>28</v>
      </c>
      <c r="Q35" s="264">
        <v>28</v>
      </c>
      <c r="R35" s="268"/>
      <c r="S35" s="268"/>
      <c r="T35" s="268"/>
      <c r="U35" s="268"/>
      <c r="V35" s="268"/>
      <c r="W35" s="268"/>
      <c r="X35" s="268"/>
      <c r="Y35" s="268"/>
      <c r="Z35" s="269" t="e">
        <f t="shared" si="0"/>
        <v>#DIV/0!</v>
      </c>
      <c r="AA35" s="268"/>
      <c r="AB35" s="268"/>
      <c r="AC35" s="269" t="e">
        <f t="shared" si="1"/>
        <v>#DIV/0!</v>
      </c>
      <c r="AD35" s="268"/>
      <c r="AE35" s="268"/>
      <c r="AF35" s="269" t="e">
        <f t="shared" si="2"/>
        <v>#DIV/0!</v>
      </c>
      <c r="AG35" s="269" t="e">
        <f t="shared" si="3"/>
        <v>#DIV/0!</v>
      </c>
      <c r="AH35" s="264">
        <v>28</v>
      </c>
    </row>
    <row r="36" spans="1:34" x14ac:dyDescent="0.25">
      <c r="A36" s="264">
        <v>29</v>
      </c>
      <c r="B36" s="265"/>
      <c r="C36" s="268"/>
      <c r="D36" s="268"/>
      <c r="E36" s="268"/>
      <c r="F36" s="268"/>
      <c r="G36" s="267"/>
      <c r="H36" s="267"/>
      <c r="I36" s="268"/>
      <c r="J36" s="268"/>
      <c r="K36" s="268"/>
      <c r="L36" s="268"/>
      <c r="M36" s="268"/>
      <c r="N36" s="268"/>
      <c r="O36" s="264">
        <v>29</v>
      </c>
      <c r="Q36" s="264">
        <v>29</v>
      </c>
      <c r="R36" s="268"/>
      <c r="S36" s="268"/>
      <c r="T36" s="268"/>
      <c r="U36" s="268"/>
      <c r="V36" s="268"/>
      <c r="W36" s="268"/>
      <c r="X36" s="268"/>
      <c r="Y36" s="268"/>
      <c r="Z36" s="269" t="e">
        <f t="shared" si="0"/>
        <v>#DIV/0!</v>
      </c>
      <c r="AA36" s="268"/>
      <c r="AB36" s="268"/>
      <c r="AC36" s="269" t="e">
        <f t="shared" si="1"/>
        <v>#DIV/0!</v>
      </c>
      <c r="AD36" s="268"/>
      <c r="AE36" s="268"/>
      <c r="AF36" s="269" t="e">
        <f t="shared" si="2"/>
        <v>#DIV/0!</v>
      </c>
      <c r="AG36" s="269" t="e">
        <f t="shared" si="3"/>
        <v>#DIV/0!</v>
      </c>
      <c r="AH36" s="264">
        <v>29</v>
      </c>
    </row>
    <row r="37" spans="1:34" x14ac:dyDescent="0.25">
      <c r="A37" s="264">
        <v>30</v>
      </c>
      <c r="B37" s="265"/>
      <c r="C37" s="268"/>
      <c r="D37" s="268"/>
      <c r="E37" s="268"/>
      <c r="F37" s="268"/>
      <c r="G37" s="267"/>
      <c r="H37" s="267"/>
      <c r="I37" s="268"/>
      <c r="J37" s="268"/>
      <c r="K37" s="268"/>
      <c r="L37" s="268"/>
      <c r="M37" s="268"/>
      <c r="N37" s="268"/>
      <c r="O37" s="264">
        <v>30</v>
      </c>
      <c r="Q37" s="264">
        <v>30</v>
      </c>
      <c r="R37" s="268"/>
      <c r="S37" s="268"/>
      <c r="T37" s="268"/>
      <c r="U37" s="268"/>
      <c r="V37" s="268"/>
      <c r="W37" s="268"/>
      <c r="X37" s="268"/>
      <c r="Y37" s="268"/>
      <c r="Z37" s="269" t="e">
        <f t="shared" si="0"/>
        <v>#DIV/0!</v>
      </c>
      <c r="AA37" s="268"/>
      <c r="AB37" s="268"/>
      <c r="AC37" s="269" t="e">
        <f t="shared" si="1"/>
        <v>#DIV/0!</v>
      </c>
      <c r="AD37" s="268"/>
      <c r="AE37" s="268"/>
      <c r="AF37" s="269" t="e">
        <f t="shared" si="2"/>
        <v>#DIV/0!</v>
      </c>
      <c r="AG37" s="269" t="e">
        <f t="shared" si="3"/>
        <v>#DIV/0!</v>
      </c>
      <c r="AH37" s="264">
        <v>30</v>
      </c>
    </row>
    <row r="38" spans="1:34" x14ac:dyDescent="0.25">
      <c r="A38" s="264">
        <v>31</v>
      </c>
      <c r="B38" s="265"/>
      <c r="C38" s="268"/>
      <c r="D38" s="268"/>
      <c r="E38" s="268"/>
      <c r="F38" s="268"/>
      <c r="G38" s="267"/>
      <c r="H38" s="267"/>
      <c r="I38" s="268"/>
      <c r="J38" s="268"/>
      <c r="K38" s="268"/>
      <c r="L38" s="268"/>
      <c r="M38" s="268"/>
      <c r="N38" s="268"/>
      <c r="O38" s="264">
        <v>31</v>
      </c>
      <c r="Q38" s="264">
        <v>31</v>
      </c>
      <c r="R38" s="268"/>
      <c r="S38" s="268"/>
      <c r="T38" s="268"/>
      <c r="U38" s="268"/>
      <c r="V38" s="268"/>
      <c r="W38" s="268"/>
      <c r="X38" s="268"/>
      <c r="Y38" s="268"/>
      <c r="Z38" s="269" t="e">
        <f t="shared" si="0"/>
        <v>#DIV/0!</v>
      </c>
      <c r="AA38" s="268"/>
      <c r="AB38" s="268"/>
      <c r="AC38" s="269" t="e">
        <f t="shared" si="1"/>
        <v>#DIV/0!</v>
      </c>
      <c r="AD38" s="268"/>
      <c r="AE38" s="268"/>
      <c r="AF38" s="269" t="e">
        <f t="shared" si="2"/>
        <v>#DIV/0!</v>
      </c>
      <c r="AG38" s="269" t="e">
        <f t="shared" si="3"/>
        <v>#DIV/0!</v>
      </c>
      <c r="AH38" s="264">
        <v>31</v>
      </c>
    </row>
    <row r="39" spans="1:34" x14ac:dyDescent="0.25">
      <c r="A39" s="264">
        <v>32</v>
      </c>
      <c r="B39" s="265"/>
      <c r="C39" s="268"/>
      <c r="D39" s="268"/>
      <c r="E39" s="268"/>
      <c r="F39" s="268"/>
      <c r="G39" s="267"/>
      <c r="H39" s="267"/>
      <c r="I39" s="268"/>
      <c r="J39" s="268"/>
      <c r="K39" s="268"/>
      <c r="L39" s="268"/>
      <c r="M39" s="268"/>
      <c r="N39" s="268"/>
      <c r="O39" s="264">
        <v>32</v>
      </c>
      <c r="Q39" s="264">
        <v>32</v>
      </c>
      <c r="R39" s="268"/>
      <c r="S39" s="268"/>
      <c r="T39" s="268"/>
      <c r="U39" s="268"/>
      <c r="V39" s="268"/>
      <c r="W39" s="268"/>
      <c r="X39" s="268"/>
      <c r="Y39" s="268"/>
      <c r="Z39" s="269" t="e">
        <f t="shared" si="0"/>
        <v>#DIV/0!</v>
      </c>
      <c r="AA39" s="268"/>
      <c r="AB39" s="268"/>
      <c r="AC39" s="269" t="e">
        <f t="shared" si="1"/>
        <v>#DIV/0!</v>
      </c>
      <c r="AD39" s="268"/>
      <c r="AE39" s="268"/>
      <c r="AF39" s="269" t="e">
        <f t="shared" si="2"/>
        <v>#DIV/0!</v>
      </c>
      <c r="AG39" s="269" t="e">
        <f t="shared" si="3"/>
        <v>#DIV/0!</v>
      </c>
      <c r="AH39" s="264">
        <v>32</v>
      </c>
    </row>
    <row r="40" spans="1:34" x14ac:dyDescent="0.25">
      <c r="A40" s="264">
        <v>33</v>
      </c>
      <c r="B40" s="265"/>
      <c r="C40" s="268"/>
      <c r="D40" s="268"/>
      <c r="E40" s="268"/>
      <c r="F40" s="268"/>
      <c r="G40" s="267"/>
      <c r="H40" s="267"/>
      <c r="I40" s="268"/>
      <c r="J40" s="268"/>
      <c r="K40" s="268"/>
      <c r="L40" s="268"/>
      <c r="M40" s="268"/>
      <c r="N40" s="268"/>
      <c r="O40" s="264">
        <v>33</v>
      </c>
      <c r="Q40" s="264">
        <v>33</v>
      </c>
      <c r="R40" s="268"/>
      <c r="S40" s="268"/>
      <c r="T40" s="268"/>
      <c r="U40" s="268"/>
      <c r="V40" s="268"/>
      <c r="W40" s="268"/>
      <c r="X40" s="268"/>
      <c r="Y40" s="268"/>
      <c r="Z40" s="269" t="e">
        <f t="shared" si="0"/>
        <v>#DIV/0!</v>
      </c>
      <c r="AA40" s="268"/>
      <c r="AB40" s="268"/>
      <c r="AC40" s="269" t="e">
        <f t="shared" si="1"/>
        <v>#DIV/0!</v>
      </c>
      <c r="AD40" s="268"/>
      <c r="AE40" s="268"/>
      <c r="AF40" s="269" t="e">
        <f t="shared" si="2"/>
        <v>#DIV/0!</v>
      </c>
      <c r="AG40" s="269" t="e">
        <f t="shared" si="3"/>
        <v>#DIV/0!</v>
      </c>
      <c r="AH40" s="264">
        <v>33</v>
      </c>
    </row>
    <row r="41" spans="1:34" x14ac:dyDescent="0.25">
      <c r="A41" s="264">
        <v>34</v>
      </c>
      <c r="B41" s="265"/>
      <c r="C41" s="268"/>
      <c r="D41" s="268"/>
      <c r="E41" s="268"/>
      <c r="F41" s="268"/>
      <c r="G41" s="267"/>
      <c r="H41" s="267"/>
      <c r="I41" s="268"/>
      <c r="J41" s="268"/>
      <c r="K41" s="268"/>
      <c r="L41" s="268"/>
      <c r="M41" s="268"/>
      <c r="N41" s="268"/>
      <c r="O41" s="264">
        <v>34</v>
      </c>
      <c r="Q41" s="264">
        <v>34</v>
      </c>
      <c r="R41" s="268"/>
      <c r="S41" s="268"/>
      <c r="T41" s="268"/>
      <c r="U41" s="268"/>
      <c r="V41" s="268"/>
      <c r="W41" s="268"/>
      <c r="X41" s="268"/>
      <c r="Y41" s="268"/>
      <c r="Z41" s="269" t="e">
        <f t="shared" si="0"/>
        <v>#DIV/0!</v>
      </c>
      <c r="AA41" s="268"/>
      <c r="AB41" s="268"/>
      <c r="AC41" s="269" t="e">
        <f t="shared" si="1"/>
        <v>#DIV/0!</v>
      </c>
      <c r="AD41" s="268"/>
      <c r="AE41" s="268"/>
      <c r="AF41" s="269" t="e">
        <f t="shared" si="2"/>
        <v>#DIV/0!</v>
      </c>
      <c r="AG41" s="269" t="e">
        <f t="shared" si="3"/>
        <v>#DIV/0!</v>
      </c>
      <c r="AH41" s="264">
        <v>34</v>
      </c>
    </row>
    <row r="42" spans="1:34" x14ac:dyDescent="0.25">
      <c r="A42" s="264">
        <v>35</v>
      </c>
      <c r="B42" s="265"/>
      <c r="C42" s="268"/>
      <c r="D42" s="268"/>
      <c r="E42" s="268"/>
      <c r="F42" s="268"/>
      <c r="G42" s="267"/>
      <c r="H42" s="267"/>
      <c r="I42" s="268"/>
      <c r="J42" s="268"/>
      <c r="K42" s="268"/>
      <c r="L42" s="268"/>
      <c r="M42" s="268"/>
      <c r="N42" s="268"/>
      <c r="O42" s="264">
        <v>35</v>
      </c>
      <c r="Q42" s="264">
        <v>35</v>
      </c>
      <c r="R42" s="268"/>
      <c r="S42" s="268"/>
      <c r="T42" s="268"/>
      <c r="U42" s="268"/>
      <c r="V42" s="268"/>
      <c r="W42" s="268"/>
      <c r="X42" s="268"/>
      <c r="Y42" s="268"/>
      <c r="Z42" s="269" t="e">
        <f t="shared" si="0"/>
        <v>#DIV/0!</v>
      </c>
      <c r="AA42" s="268"/>
      <c r="AB42" s="268"/>
      <c r="AC42" s="269" t="e">
        <f t="shared" si="1"/>
        <v>#DIV/0!</v>
      </c>
      <c r="AD42" s="268"/>
      <c r="AE42" s="268"/>
      <c r="AF42" s="269" t="e">
        <f t="shared" si="2"/>
        <v>#DIV/0!</v>
      </c>
      <c r="AG42" s="269" t="e">
        <f t="shared" si="3"/>
        <v>#DIV/0!</v>
      </c>
      <c r="AH42" s="264">
        <v>35</v>
      </c>
    </row>
    <row r="43" spans="1:34" ht="16.5" customHeight="1" x14ac:dyDescent="0.25">
      <c r="A43" s="546"/>
      <c r="B43" s="546" t="s">
        <v>13</v>
      </c>
      <c r="C43" s="549"/>
      <c r="D43" s="549"/>
      <c r="E43" s="549"/>
      <c r="F43" s="549"/>
      <c r="G43" s="550"/>
      <c r="H43" s="550"/>
      <c r="I43" s="549"/>
      <c r="J43" s="549"/>
      <c r="K43" s="549"/>
      <c r="L43" s="549"/>
      <c r="M43" s="549"/>
      <c r="N43" s="549"/>
      <c r="O43" s="546"/>
      <c r="Q43" s="431"/>
      <c r="R43" s="431"/>
      <c r="S43" s="431"/>
      <c r="T43" s="431"/>
      <c r="U43" s="431"/>
      <c r="V43" s="431"/>
      <c r="W43" s="431"/>
      <c r="X43" s="431"/>
      <c r="Y43" s="431"/>
      <c r="Z43" s="431"/>
      <c r="AA43" s="431"/>
      <c r="AB43" s="431"/>
      <c r="AC43" s="431"/>
      <c r="AD43" s="431"/>
      <c r="AE43" s="431"/>
      <c r="AF43" s="431"/>
      <c r="AG43" s="431"/>
      <c r="AH43" s="431"/>
    </row>
    <row r="44" spans="1:34" x14ac:dyDescent="0.25">
      <c r="A44" s="546"/>
      <c r="B44" s="546"/>
      <c r="C44" s="549"/>
      <c r="D44" s="549"/>
      <c r="E44" s="549"/>
      <c r="F44" s="549"/>
      <c r="G44" s="550"/>
      <c r="H44" s="550"/>
      <c r="I44" s="549"/>
      <c r="J44" s="549"/>
      <c r="K44" s="549"/>
      <c r="L44" s="549"/>
      <c r="M44" s="549"/>
      <c r="N44" s="549"/>
      <c r="O44" s="546"/>
      <c r="Q44" s="431"/>
      <c r="R44" s="431"/>
      <c r="S44" s="431"/>
      <c r="T44" s="431"/>
      <c r="U44" s="431"/>
      <c r="V44" s="431"/>
      <c r="W44" s="431"/>
      <c r="X44" s="431"/>
      <c r="Y44" s="431"/>
      <c r="Z44" s="431"/>
      <c r="AA44" s="431"/>
      <c r="AB44" s="431"/>
      <c r="AC44" s="431"/>
      <c r="AD44" s="431"/>
      <c r="AE44" s="431"/>
      <c r="AF44" s="431"/>
      <c r="AG44" s="431"/>
      <c r="AH44" s="431"/>
    </row>
    <row r="45" spans="1:34" x14ac:dyDescent="0.25">
      <c r="A45" s="546"/>
      <c r="B45" s="546"/>
      <c r="C45" s="549"/>
      <c r="D45" s="549"/>
      <c r="E45" s="549"/>
      <c r="F45" s="549"/>
      <c r="G45" s="550"/>
      <c r="H45" s="550"/>
      <c r="I45" s="549"/>
      <c r="J45" s="549"/>
      <c r="K45" s="549"/>
      <c r="L45" s="549"/>
      <c r="M45" s="549"/>
      <c r="N45" s="549"/>
      <c r="O45" s="546"/>
      <c r="Q45" s="431"/>
      <c r="R45" s="431"/>
      <c r="S45" s="431"/>
      <c r="T45" s="431"/>
      <c r="U45" s="431"/>
      <c r="V45" s="431"/>
      <c r="W45" s="431"/>
      <c r="X45" s="431"/>
      <c r="Y45" s="431"/>
      <c r="Z45" s="431"/>
      <c r="AA45" s="431"/>
      <c r="AB45" s="431"/>
      <c r="AC45" s="431"/>
      <c r="AD45" s="431"/>
      <c r="AE45" s="431"/>
      <c r="AF45" s="431"/>
      <c r="AG45" s="431"/>
      <c r="AH45" s="431"/>
    </row>
    <row r="46" spans="1:34" ht="25.5" customHeight="1" x14ac:dyDescent="0.25">
      <c r="A46" s="546"/>
      <c r="B46" s="546"/>
      <c r="C46" s="549"/>
      <c r="D46" s="549"/>
      <c r="E46" s="549"/>
      <c r="F46" s="549"/>
      <c r="G46" s="550"/>
      <c r="H46" s="550"/>
      <c r="I46" s="549"/>
      <c r="J46" s="549"/>
      <c r="K46" s="549"/>
      <c r="L46" s="549"/>
      <c r="M46" s="549"/>
      <c r="N46" s="549"/>
      <c r="O46" s="546"/>
      <c r="Q46" s="431"/>
      <c r="R46" s="431"/>
      <c r="S46" s="431"/>
      <c r="T46" s="431"/>
      <c r="U46" s="431"/>
      <c r="V46" s="431"/>
      <c r="W46" s="431"/>
      <c r="X46" s="431"/>
      <c r="Y46" s="431"/>
      <c r="Z46" s="431"/>
      <c r="AA46" s="431"/>
      <c r="AB46" s="431"/>
      <c r="AC46" s="431"/>
      <c r="AD46" s="431"/>
      <c r="AE46" s="431"/>
      <c r="AF46" s="431"/>
      <c r="AG46" s="431"/>
      <c r="AH46" s="431"/>
    </row>
    <row r="47" spans="1:34" ht="26.25" customHeight="1" x14ac:dyDescent="0.25">
      <c r="A47" s="546"/>
      <c r="B47" s="546"/>
      <c r="C47" s="549"/>
      <c r="D47" s="549"/>
      <c r="E47" s="549"/>
      <c r="F47" s="549"/>
      <c r="G47" s="550"/>
      <c r="H47" s="550"/>
      <c r="I47" s="549"/>
      <c r="J47" s="549"/>
      <c r="K47" s="549"/>
      <c r="L47" s="549"/>
      <c r="M47" s="549"/>
      <c r="N47" s="549"/>
      <c r="O47" s="546"/>
      <c r="Q47" s="431"/>
      <c r="R47" s="431"/>
      <c r="S47" s="431"/>
      <c r="T47" s="431"/>
      <c r="U47" s="431"/>
      <c r="V47" s="431"/>
      <c r="W47" s="431"/>
      <c r="X47" s="431"/>
      <c r="Y47" s="431"/>
      <c r="Z47" s="431"/>
      <c r="AA47" s="431"/>
      <c r="AB47" s="431"/>
      <c r="AC47" s="431"/>
      <c r="AD47" s="431"/>
      <c r="AE47" s="431"/>
      <c r="AF47" s="431"/>
      <c r="AG47" s="431"/>
      <c r="AH47" s="431"/>
    </row>
    <row r="48" spans="1:34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" ht="15.75" x14ac:dyDescent="0.25">
      <c r="A49" s="11"/>
    </row>
  </sheetData>
  <mergeCells count="54">
    <mergeCell ref="AH43:AH47"/>
    <mergeCell ref="W43:W47"/>
    <mergeCell ref="X43:X47"/>
    <mergeCell ref="Y43:Y47"/>
    <mergeCell ref="Z43:Z47"/>
    <mergeCell ref="AA43:AA47"/>
    <mergeCell ref="AB43:AB47"/>
    <mergeCell ref="AC43:AC47"/>
    <mergeCell ref="AD43:AD47"/>
    <mergeCell ref="AE43:AE47"/>
    <mergeCell ref="AF43:AF47"/>
    <mergeCell ref="AG43:AG47"/>
    <mergeCell ref="L5:N7"/>
    <mergeCell ref="V43:V47"/>
    <mergeCell ref="J43:J47"/>
    <mergeCell ref="K43:K47"/>
    <mergeCell ref="L43:L47"/>
    <mergeCell ref="M43:M47"/>
    <mergeCell ref="N43:N47"/>
    <mergeCell ref="O43:O47"/>
    <mergeCell ref="Q43:Q47"/>
    <mergeCell ref="R43:R47"/>
    <mergeCell ref="S43:S47"/>
    <mergeCell ref="T43:T47"/>
    <mergeCell ref="U43:U47"/>
    <mergeCell ref="F43:F47"/>
    <mergeCell ref="G43:G47"/>
    <mergeCell ref="H43:H47"/>
    <mergeCell ref="I43:I47"/>
    <mergeCell ref="A5:A7"/>
    <mergeCell ref="B5:B7"/>
    <mergeCell ref="C5:G7"/>
    <mergeCell ref="H5:K7"/>
    <mergeCell ref="A43:A47"/>
    <mergeCell ref="B43:B47"/>
    <mergeCell ref="C43:C47"/>
    <mergeCell ref="D43:D47"/>
    <mergeCell ref="E43:E47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8:B42">
    <cfRule type="cellIs" dxfId="341" priority="1" operator="equal">
      <formula>0</formula>
    </cfRule>
  </conditionalFormatting>
  <conditionalFormatting sqref="C3:G3 N3:O3">
    <cfRule type="cellIs" dxfId="340" priority="2" operator="equal">
      <formula>0</formula>
    </cfRule>
  </conditionalFormatting>
  <conditionalFormatting sqref="Z8:Z42">
    <cfRule type="containsErrors" dxfId="339" priority="4">
      <formula>ISERROR(Z8)</formula>
    </cfRule>
  </conditionalFormatting>
  <conditionalFormatting sqref="AC8:AC42 AF8:AG42">
    <cfRule type="containsErrors" dxfId="338" priority="3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H49"/>
  <sheetViews>
    <sheetView topLeftCell="A5" zoomScale="71" zoomScaleNormal="71" workbookViewId="0">
      <selection activeCell="AG8" sqref="AG8:AG22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39" t="s">
        <v>8</v>
      </c>
      <c r="B2" s="439"/>
      <c r="C2" s="439"/>
      <c r="D2" s="439"/>
      <c r="E2" s="439"/>
      <c r="F2" s="439"/>
      <c r="G2" s="439"/>
      <c r="H2" s="439"/>
      <c r="I2" s="439"/>
      <c r="J2" s="439"/>
      <c r="K2" s="439"/>
      <c r="L2" s="439"/>
      <c r="M2" s="439"/>
      <c r="N2" s="439"/>
      <c r="O2" s="439"/>
      <c r="Q2" s="440" t="s">
        <v>8</v>
      </c>
      <c r="R2" s="440"/>
      <c r="S2" s="440"/>
      <c r="T2" s="440"/>
      <c r="U2" s="440"/>
      <c r="V2" s="440"/>
      <c r="W2" s="440"/>
      <c r="X2" s="440"/>
      <c r="Y2" s="440"/>
      <c r="Z2" s="440"/>
      <c r="AA2" s="440"/>
      <c r="AB2" s="440"/>
      <c r="AC2" s="440"/>
      <c r="AD2" s="440"/>
      <c r="AE2" s="440"/>
      <c r="AF2" s="440"/>
      <c r="AG2" s="440"/>
      <c r="AH2" s="440"/>
    </row>
    <row r="3" spans="1:34" x14ac:dyDescent="0.25">
      <c r="A3" s="404" t="s">
        <v>0</v>
      </c>
      <c r="B3" s="404"/>
      <c r="C3" s="441" t="e">
        <f>#REF!</f>
        <v>#REF!</v>
      </c>
      <c r="D3" s="441"/>
      <c r="E3" s="441"/>
      <c r="F3" s="441"/>
      <c r="G3" s="441"/>
      <c r="H3" s="404" t="s">
        <v>14</v>
      </c>
      <c r="I3" s="404"/>
      <c r="J3" s="404"/>
      <c r="K3" s="404"/>
      <c r="L3" s="404"/>
      <c r="M3" s="404"/>
      <c r="N3" s="441" t="s">
        <v>91</v>
      </c>
      <c r="O3" s="441"/>
      <c r="Q3" s="390" t="s">
        <v>3</v>
      </c>
      <c r="R3" s="442" t="s">
        <v>15</v>
      </c>
      <c r="S3" s="442"/>
      <c r="T3" s="442"/>
      <c r="U3" s="442"/>
      <c r="V3" s="442" t="s">
        <v>16</v>
      </c>
      <c r="W3" s="442"/>
      <c r="X3" s="442"/>
      <c r="Y3" s="443" t="s">
        <v>17</v>
      </c>
      <c r="Z3" s="443" t="s">
        <v>18</v>
      </c>
      <c r="AA3" s="442" t="s">
        <v>19</v>
      </c>
      <c r="AB3" s="442"/>
      <c r="AC3" s="442"/>
      <c r="AD3" s="442" t="s">
        <v>20</v>
      </c>
      <c r="AE3" s="442"/>
      <c r="AF3" s="442"/>
      <c r="AG3" s="444" t="s">
        <v>21</v>
      </c>
      <c r="AH3" s="390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390"/>
      <c r="R4" s="442"/>
      <c r="S4" s="442"/>
      <c r="T4" s="442"/>
      <c r="U4" s="442"/>
      <c r="V4" s="442"/>
      <c r="W4" s="442"/>
      <c r="X4" s="442"/>
      <c r="Y4" s="443"/>
      <c r="Z4" s="443"/>
      <c r="AA4" s="442"/>
      <c r="AB4" s="442"/>
      <c r="AC4" s="442"/>
      <c r="AD4" s="442"/>
      <c r="AE4" s="442"/>
      <c r="AF4" s="442"/>
      <c r="AG4" s="444"/>
      <c r="AH4" s="390"/>
    </row>
    <row r="5" spans="1:34" ht="26.25" customHeight="1" x14ac:dyDescent="0.25">
      <c r="A5" s="442" t="s">
        <v>3</v>
      </c>
      <c r="B5" s="442" t="s">
        <v>12</v>
      </c>
      <c r="C5" s="442" t="s">
        <v>9</v>
      </c>
      <c r="D5" s="442"/>
      <c r="E5" s="442"/>
      <c r="F5" s="442"/>
      <c r="G5" s="442"/>
      <c r="H5" s="442" t="s">
        <v>10</v>
      </c>
      <c r="I5" s="442"/>
      <c r="J5" s="442"/>
      <c r="K5" s="442"/>
      <c r="L5" s="442" t="s">
        <v>11</v>
      </c>
      <c r="M5" s="442"/>
      <c r="N5" s="442"/>
      <c r="O5" s="442" t="s">
        <v>3</v>
      </c>
      <c r="Q5" s="390"/>
      <c r="R5" s="442"/>
      <c r="S5" s="442"/>
      <c r="T5" s="442"/>
      <c r="U5" s="442"/>
      <c r="V5" s="442"/>
      <c r="W5" s="442"/>
      <c r="X5" s="442"/>
      <c r="Y5" s="443"/>
      <c r="Z5" s="443"/>
      <c r="AA5" s="442"/>
      <c r="AB5" s="442"/>
      <c r="AC5" s="442"/>
      <c r="AD5" s="442"/>
      <c r="AE5" s="442"/>
      <c r="AF5" s="442"/>
      <c r="AG5" s="444"/>
      <c r="AH5" s="390"/>
    </row>
    <row r="6" spans="1:34" ht="15" customHeight="1" x14ac:dyDescent="0.25">
      <c r="A6" s="442"/>
      <c r="B6" s="442"/>
      <c r="C6" s="442"/>
      <c r="D6" s="442"/>
      <c r="E6" s="442"/>
      <c r="F6" s="442"/>
      <c r="G6" s="442"/>
      <c r="H6" s="442"/>
      <c r="I6" s="442"/>
      <c r="J6" s="442"/>
      <c r="K6" s="442"/>
      <c r="L6" s="442"/>
      <c r="M6" s="442"/>
      <c r="N6" s="442"/>
      <c r="O6" s="442"/>
      <c r="Q6" s="390"/>
      <c r="R6" s="442"/>
      <c r="S6" s="442"/>
      <c r="T6" s="442"/>
      <c r="U6" s="442"/>
      <c r="V6" s="442"/>
      <c r="W6" s="442"/>
      <c r="X6" s="442"/>
      <c r="Y6" s="443"/>
      <c r="Z6" s="443"/>
      <c r="AA6" s="442"/>
      <c r="AB6" s="442"/>
      <c r="AC6" s="442"/>
      <c r="AD6" s="442"/>
      <c r="AE6" s="442"/>
      <c r="AF6" s="442"/>
      <c r="AG6" s="444"/>
      <c r="AH6" s="390"/>
    </row>
    <row r="7" spans="1:34" ht="6.75" customHeight="1" x14ac:dyDescent="0.25">
      <c r="A7" s="442"/>
      <c r="B7" s="442"/>
      <c r="C7" s="442"/>
      <c r="D7" s="442"/>
      <c r="E7" s="442"/>
      <c r="F7" s="442"/>
      <c r="G7" s="442"/>
      <c r="H7" s="442"/>
      <c r="I7" s="442"/>
      <c r="J7" s="442"/>
      <c r="K7" s="442"/>
      <c r="L7" s="442"/>
      <c r="M7" s="442"/>
      <c r="N7" s="442"/>
      <c r="O7" s="442"/>
      <c r="Q7" s="390"/>
      <c r="R7" s="442"/>
      <c r="S7" s="442"/>
      <c r="T7" s="442"/>
      <c r="U7" s="442"/>
      <c r="V7" s="442"/>
      <c r="W7" s="442"/>
      <c r="X7" s="442"/>
      <c r="Y7" s="443"/>
      <c r="Z7" s="443"/>
      <c r="AA7" s="442"/>
      <c r="AB7" s="442"/>
      <c r="AC7" s="442"/>
      <c r="AD7" s="442"/>
      <c r="AE7" s="442"/>
      <c r="AF7" s="442"/>
      <c r="AG7" s="444"/>
      <c r="AH7" s="390"/>
    </row>
    <row r="8" spans="1:34" x14ac:dyDescent="0.25">
      <c r="A8" s="168">
        <v>1</v>
      </c>
      <c r="B8" s="179">
        <f>'Listado de Estudiantes'!BO4</f>
        <v>0</v>
      </c>
      <c r="C8" s="181"/>
      <c r="D8" s="181"/>
      <c r="E8" s="181"/>
      <c r="F8" s="181"/>
      <c r="G8" s="170"/>
      <c r="H8" s="170"/>
      <c r="I8" s="170"/>
      <c r="J8" s="181"/>
      <c r="K8" s="181"/>
      <c r="L8" s="181"/>
      <c r="M8" s="181"/>
      <c r="N8" s="181"/>
      <c r="O8" s="168">
        <v>1</v>
      </c>
      <c r="Q8" s="168">
        <v>1</v>
      </c>
      <c r="R8" s="169"/>
      <c r="S8" s="169"/>
      <c r="T8" s="169"/>
      <c r="U8" s="169"/>
      <c r="V8" s="169"/>
      <c r="W8" s="169"/>
      <c r="X8" s="169"/>
      <c r="Y8" s="169"/>
      <c r="Z8" s="180" t="e">
        <f>((ROUNDDOWN(AVERAGE(C8:N8,R8:Y8),1))*0.8)</f>
        <v>#DIV/0!</v>
      </c>
      <c r="AA8" s="169"/>
      <c r="AB8" s="169"/>
      <c r="AC8" s="180" t="e">
        <f>((ROUNDDOWN(AVERAGE(AA8:AB8),1))*0.1)</f>
        <v>#DIV/0!</v>
      </c>
      <c r="AD8" s="169"/>
      <c r="AE8" s="169"/>
      <c r="AF8" s="180" t="e">
        <f>((ROUNDDOWN(AVERAGE(AD8:AE8),1))*0.1)</f>
        <v>#DIV/0!</v>
      </c>
      <c r="AG8" s="180" t="s">
        <v>212</v>
      </c>
      <c r="AH8" s="168">
        <v>1</v>
      </c>
    </row>
    <row r="9" spans="1:34" x14ac:dyDescent="0.25">
      <c r="A9" s="168">
        <v>2</v>
      </c>
      <c r="B9" s="179">
        <f>'Listado de Estudiantes'!BO5</f>
        <v>0</v>
      </c>
      <c r="C9" s="169"/>
      <c r="D9" s="169"/>
      <c r="E9" s="169"/>
      <c r="F9" s="169"/>
      <c r="G9" s="170"/>
      <c r="H9" s="170"/>
      <c r="I9" s="169"/>
      <c r="J9" s="169"/>
      <c r="K9" s="169"/>
      <c r="L9" s="169"/>
      <c r="M9" s="169"/>
      <c r="N9" s="169"/>
      <c r="O9" s="168">
        <v>2</v>
      </c>
      <c r="Q9" s="168">
        <v>2</v>
      </c>
      <c r="R9" s="169"/>
      <c r="S9" s="169"/>
      <c r="T9" s="169"/>
      <c r="U9" s="169"/>
      <c r="V9" s="169"/>
      <c r="W9" s="169"/>
      <c r="X9" s="169"/>
      <c r="Y9" s="169"/>
      <c r="Z9" s="180" t="e">
        <f t="shared" ref="Z9:Z42" si="0">((ROUNDDOWN(AVERAGE(C9:N9,R9:Y9),1))*0.8)</f>
        <v>#DIV/0!</v>
      </c>
      <c r="AA9" s="169"/>
      <c r="AB9" s="169"/>
      <c r="AC9" s="180" t="e">
        <f t="shared" ref="AC9:AC13" si="1">((ROUNDDOWN(AVERAGE(AA9:AB9),1))*0.1)</f>
        <v>#DIV/0!</v>
      </c>
      <c r="AD9" s="169"/>
      <c r="AE9" s="169"/>
      <c r="AF9" s="180" t="e">
        <f t="shared" ref="AF9:AF42" si="2">((ROUNDDOWN(AVERAGE(AD9:AE9),1))*0.1)</f>
        <v>#DIV/0!</v>
      </c>
      <c r="AG9" s="180" t="s">
        <v>212</v>
      </c>
      <c r="AH9" s="168">
        <v>2</v>
      </c>
    </row>
    <row r="10" spans="1:34" x14ac:dyDescent="0.25">
      <c r="A10" s="168">
        <v>3</v>
      </c>
      <c r="B10" s="179">
        <f>'Listado de Estudiantes'!BO6</f>
        <v>0</v>
      </c>
      <c r="C10" s="169"/>
      <c r="D10" s="169"/>
      <c r="E10" s="169"/>
      <c r="F10" s="169"/>
      <c r="G10" s="170"/>
      <c r="H10" s="170">
        <v>5</v>
      </c>
      <c r="I10" s="169">
        <v>4.8</v>
      </c>
      <c r="J10" s="169">
        <v>4.5</v>
      </c>
      <c r="K10" s="169">
        <v>5</v>
      </c>
      <c r="L10" s="169"/>
      <c r="M10" s="169"/>
      <c r="N10" s="169"/>
      <c r="O10" s="168">
        <v>3</v>
      </c>
      <c r="Q10" s="168">
        <v>3</v>
      </c>
      <c r="R10" s="169"/>
      <c r="S10" s="169"/>
      <c r="T10" s="169"/>
      <c r="U10" s="169"/>
      <c r="V10" s="169">
        <v>5</v>
      </c>
      <c r="W10" s="169"/>
      <c r="X10" s="169"/>
      <c r="Y10" s="169"/>
      <c r="Z10" s="180">
        <f t="shared" si="0"/>
        <v>3.84</v>
      </c>
      <c r="AA10" s="169">
        <v>4.5</v>
      </c>
      <c r="AB10" s="169"/>
      <c r="AC10" s="180">
        <f t="shared" si="1"/>
        <v>0.45</v>
      </c>
      <c r="AD10" s="169">
        <v>4.5</v>
      </c>
      <c r="AE10" s="169"/>
      <c r="AF10" s="180">
        <f t="shared" si="2"/>
        <v>0.45</v>
      </c>
      <c r="AG10" s="180">
        <f t="shared" ref="AG10:AG13" si="3">ROUNDDOWN(SUM(Z10,AC10,AF10),1)</f>
        <v>4.7</v>
      </c>
      <c r="AH10" s="168">
        <v>3</v>
      </c>
    </row>
    <row r="11" spans="1:34" x14ac:dyDescent="0.25">
      <c r="A11" s="168">
        <v>4</v>
      </c>
      <c r="B11" s="179">
        <f>'Listado de Estudiantes'!BO7</f>
        <v>0</v>
      </c>
      <c r="C11" s="169"/>
      <c r="D11" s="169"/>
      <c r="E11" s="169"/>
      <c r="F11" s="169"/>
      <c r="G11" s="170"/>
      <c r="H11" s="170"/>
      <c r="I11" s="169"/>
      <c r="J11" s="169"/>
      <c r="K11" s="169"/>
      <c r="L11" s="169"/>
      <c r="M11" s="169"/>
      <c r="N11" s="169"/>
      <c r="O11" s="168">
        <v>4</v>
      </c>
      <c r="Q11" s="168">
        <v>4</v>
      </c>
      <c r="R11" s="169"/>
      <c r="S11" s="169"/>
      <c r="T11" s="169"/>
      <c r="U11" s="169"/>
      <c r="V11" s="169"/>
      <c r="W11" s="169"/>
      <c r="X11" s="169"/>
      <c r="Y11" s="169"/>
      <c r="Z11" s="180" t="e">
        <f t="shared" si="0"/>
        <v>#DIV/0!</v>
      </c>
      <c r="AA11" s="169"/>
      <c r="AB11" s="169"/>
      <c r="AC11" s="180" t="e">
        <f t="shared" si="1"/>
        <v>#DIV/0!</v>
      </c>
      <c r="AD11" s="169"/>
      <c r="AE11" s="169"/>
      <c r="AF11" s="180" t="e">
        <f t="shared" si="2"/>
        <v>#DIV/0!</v>
      </c>
      <c r="AG11" s="180" t="s">
        <v>212</v>
      </c>
      <c r="AH11" s="168">
        <v>4</v>
      </c>
    </row>
    <row r="12" spans="1:34" x14ac:dyDescent="0.25">
      <c r="A12" s="168">
        <v>5</v>
      </c>
      <c r="B12" s="179">
        <f>'Listado de Estudiantes'!BO8</f>
        <v>0</v>
      </c>
      <c r="C12" s="169"/>
      <c r="D12" s="169"/>
      <c r="E12" s="169"/>
      <c r="F12" s="169"/>
      <c r="G12" s="170"/>
      <c r="H12" s="170"/>
      <c r="I12" s="183"/>
      <c r="J12" s="169"/>
      <c r="K12" s="169"/>
      <c r="L12" s="169"/>
      <c r="M12" s="169"/>
      <c r="N12" s="169"/>
      <c r="O12" s="168">
        <v>5</v>
      </c>
      <c r="Q12" s="168">
        <v>5</v>
      </c>
      <c r="R12" s="169"/>
      <c r="S12" s="169"/>
      <c r="T12" s="169"/>
      <c r="U12" s="169"/>
      <c r="V12" s="169"/>
      <c r="W12" s="169"/>
      <c r="X12" s="169"/>
      <c r="Y12" s="169"/>
      <c r="Z12" s="180" t="e">
        <f t="shared" si="0"/>
        <v>#DIV/0!</v>
      </c>
      <c r="AA12" s="169"/>
      <c r="AB12" s="169"/>
      <c r="AC12" s="180" t="e">
        <f t="shared" si="1"/>
        <v>#DIV/0!</v>
      </c>
      <c r="AD12" s="169"/>
      <c r="AE12" s="169"/>
      <c r="AF12" s="180" t="e">
        <f t="shared" si="2"/>
        <v>#DIV/0!</v>
      </c>
      <c r="AG12" s="180" t="s">
        <v>212</v>
      </c>
      <c r="AH12" s="168">
        <v>5</v>
      </c>
    </row>
    <row r="13" spans="1:34" x14ac:dyDescent="0.25">
      <c r="A13" s="168">
        <v>6</v>
      </c>
      <c r="B13" s="179">
        <f>'Listado de Estudiantes'!BO9</f>
        <v>0</v>
      </c>
      <c r="C13" s="169"/>
      <c r="D13" s="169"/>
      <c r="E13" s="169"/>
      <c r="F13" s="169"/>
      <c r="G13" s="170"/>
      <c r="H13" s="170">
        <v>5</v>
      </c>
      <c r="I13" s="169">
        <v>3.5</v>
      </c>
      <c r="J13" s="169">
        <v>4.8</v>
      </c>
      <c r="K13" s="169">
        <v>3</v>
      </c>
      <c r="L13" s="169"/>
      <c r="M13" s="169"/>
      <c r="N13" s="169"/>
      <c r="O13" s="168">
        <v>6</v>
      </c>
      <c r="Q13" s="168">
        <v>6</v>
      </c>
      <c r="R13" s="169"/>
      <c r="S13" s="169"/>
      <c r="T13" s="169"/>
      <c r="U13" s="169"/>
      <c r="V13" s="169">
        <v>5</v>
      </c>
      <c r="W13" s="169"/>
      <c r="X13" s="169"/>
      <c r="Y13" s="169"/>
      <c r="Z13" s="180">
        <f t="shared" si="0"/>
        <v>3.3600000000000003</v>
      </c>
      <c r="AA13" s="169">
        <v>4</v>
      </c>
      <c r="AB13" s="169"/>
      <c r="AC13" s="180">
        <f t="shared" si="1"/>
        <v>0.4</v>
      </c>
      <c r="AD13" s="169">
        <v>4</v>
      </c>
      <c r="AE13" s="169"/>
      <c r="AF13" s="180">
        <f t="shared" si="2"/>
        <v>0.4</v>
      </c>
      <c r="AG13" s="180">
        <f t="shared" si="3"/>
        <v>4.0999999999999996</v>
      </c>
      <c r="AH13" s="168">
        <v>6</v>
      </c>
    </row>
    <row r="14" spans="1:34" x14ac:dyDescent="0.25">
      <c r="A14" s="168">
        <v>7</v>
      </c>
      <c r="B14" s="179">
        <f>'Listado de Estudiantes'!BO10</f>
        <v>0</v>
      </c>
      <c r="C14" s="169"/>
      <c r="D14" s="169"/>
      <c r="E14" s="169"/>
      <c r="F14" s="169"/>
      <c r="G14" s="170"/>
      <c r="H14" s="170">
        <v>5</v>
      </c>
      <c r="I14" s="169">
        <v>3</v>
      </c>
      <c r="J14" s="169">
        <v>5</v>
      </c>
      <c r="K14" s="169">
        <v>4.5</v>
      </c>
      <c r="L14" s="169"/>
      <c r="M14" s="169"/>
      <c r="N14" s="169"/>
      <c r="O14" s="168">
        <v>7</v>
      </c>
      <c r="Q14" s="168">
        <v>7</v>
      </c>
      <c r="R14" s="169"/>
      <c r="S14" s="169"/>
      <c r="T14" s="169"/>
      <c r="U14" s="169"/>
      <c r="V14" s="169">
        <v>5</v>
      </c>
      <c r="W14" s="169"/>
      <c r="X14" s="169"/>
      <c r="Y14" s="169"/>
      <c r="Z14" s="180">
        <f t="shared" si="0"/>
        <v>3.6</v>
      </c>
      <c r="AA14" s="169">
        <v>2</v>
      </c>
      <c r="AB14" s="169"/>
      <c r="AC14" s="180">
        <f t="shared" ref="AC14:AC42" si="4">((ROUNDDOWN(AVERAGE(AA14:AB14),1))*0.1)</f>
        <v>0.2</v>
      </c>
      <c r="AD14" s="169">
        <v>2</v>
      </c>
      <c r="AE14" s="169"/>
      <c r="AF14" s="180">
        <f t="shared" si="2"/>
        <v>0.2</v>
      </c>
      <c r="AG14" s="180">
        <f t="shared" ref="AG14:AG42" si="5">ROUNDDOWN(SUM(Z14,AC14,AF14),1)</f>
        <v>4</v>
      </c>
      <c r="AH14" s="168">
        <v>7</v>
      </c>
    </row>
    <row r="15" spans="1:34" x14ac:dyDescent="0.25">
      <c r="A15" s="168">
        <v>8</v>
      </c>
      <c r="B15" s="179">
        <f>'Listado de Estudiantes'!BO11</f>
        <v>0</v>
      </c>
      <c r="C15" s="169"/>
      <c r="D15" s="169"/>
      <c r="E15" s="169"/>
      <c r="F15" s="169"/>
      <c r="G15" s="170"/>
      <c r="H15" s="170"/>
      <c r="I15" s="169"/>
      <c r="J15" s="169"/>
      <c r="K15" s="169"/>
      <c r="L15" s="169"/>
      <c r="M15" s="169"/>
      <c r="N15" s="169"/>
      <c r="O15" s="168">
        <v>8</v>
      </c>
      <c r="Q15" s="168">
        <v>8</v>
      </c>
      <c r="R15" s="169"/>
      <c r="S15" s="169"/>
      <c r="T15" s="169"/>
      <c r="U15" s="169"/>
      <c r="V15" s="169"/>
      <c r="W15" s="169"/>
      <c r="X15" s="169"/>
      <c r="Y15" s="169"/>
      <c r="Z15" s="180" t="e">
        <f t="shared" si="0"/>
        <v>#DIV/0!</v>
      </c>
      <c r="AA15" s="169"/>
      <c r="AB15" s="169"/>
      <c r="AC15" s="180" t="e">
        <f t="shared" si="4"/>
        <v>#DIV/0!</v>
      </c>
      <c r="AD15" s="169"/>
      <c r="AE15" s="169"/>
      <c r="AF15" s="180" t="e">
        <f t="shared" si="2"/>
        <v>#DIV/0!</v>
      </c>
      <c r="AG15" s="180" t="s">
        <v>212</v>
      </c>
      <c r="AH15" s="168">
        <v>8</v>
      </c>
    </row>
    <row r="16" spans="1:34" x14ac:dyDescent="0.25">
      <c r="A16" s="168">
        <v>9</v>
      </c>
      <c r="B16" s="179">
        <f>'Listado de Estudiantes'!BO12</f>
        <v>0</v>
      </c>
      <c r="C16" s="169"/>
      <c r="D16" s="169"/>
      <c r="E16" s="169"/>
      <c r="F16" s="169"/>
      <c r="G16" s="170"/>
      <c r="H16" s="170"/>
      <c r="I16" s="169"/>
      <c r="J16" s="169"/>
      <c r="K16" s="169"/>
      <c r="L16" s="169"/>
      <c r="M16" s="169"/>
      <c r="N16" s="169"/>
      <c r="O16" s="168">
        <v>9</v>
      </c>
      <c r="Q16" s="168">
        <v>9</v>
      </c>
      <c r="R16" s="169"/>
      <c r="S16" s="169"/>
      <c r="T16" s="169"/>
      <c r="U16" s="169"/>
      <c r="V16" s="169"/>
      <c r="W16" s="169"/>
      <c r="X16" s="169"/>
      <c r="Y16" s="169"/>
      <c r="Z16" s="180" t="e">
        <f t="shared" si="0"/>
        <v>#DIV/0!</v>
      </c>
      <c r="AA16" s="169"/>
      <c r="AB16" s="169"/>
      <c r="AC16" s="180" t="e">
        <f t="shared" si="4"/>
        <v>#DIV/0!</v>
      </c>
      <c r="AD16" s="169"/>
      <c r="AE16" s="169"/>
      <c r="AF16" s="180" t="e">
        <f t="shared" si="2"/>
        <v>#DIV/0!</v>
      </c>
      <c r="AG16" s="180" t="s">
        <v>212</v>
      </c>
      <c r="AH16" s="168">
        <v>9</v>
      </c>
    </row>
    <row r="17" spans="1:34" x14ac:dyDescent="0.25">
      <c r="A17" s="168">
        <v>10</v>
      </c>
      <c r="B17" s="179">
        <f>'Listado de Estudiantes'!BO13</f>
        <v>0</v>
      </c>
      <c r="C17" s="169"/>
      <c r="D17" s="169"/>
      <c r="E17" s="169"/>
      <c r="F17" s="169"/>
      <c r="G17" s="170"/>
      <c r="H17" s="170"/>
      <c r="I17" s="169"/>
      <c r="J17" s="169"/>
      <c r="K17" s="169"/>
      <c r="L17" s="169"/>
      <c r="M17" s="169"/>
      <c r="N17" s="169"/>
      <c r="O17" s="168">
        <v>10</v>
      </c>
      <c r="Q17" s="168">
        <v>10</v>
      </c>
      <c r="R17" s="169"/>
      <c r="S17" s="169"/>
      <c r="T17" s="169"/>
      <c r="U17" s="169"/>
      <c r="V17" s="169"/>
      <c r="W17" s="169"/>
      <c r="X17" s="169"/>
      <c r="Y17" s="169"/>
      <c r="Z17" s="180" t="e">
        <f t="shared" si="0"/>
        <v>#DIV/0!</v>
      </c>
      <c r="AA17" s="169"/>
      <c r="AB17" s="169"/>
      <c r="AC17" s="180" t="e">
        <f t="shared" si="4"/>
        <v>#DIV/0!</v>
      </c>
      <c r="AD17" s="169"/>
      <c r="AE17" s="169"/>
      <c r="AF17" s="180" t="e">
        <f t="shared" si="2"/>
        <v>#DIV/0!</v>
      </c>
      <c r="AG17" s="180" t="s">
        <v>212</v>
      </c>
      <c r="AH17" s="168">
        <v>10</v>
      </c>
    </row>
    <row r="18" spans="1:34" x14ac:dyDescent="0.25">
      <c r="A18" s="168">
        <v>11</v>
      </c>
      <c r="B18" s="179">
        <f>'Listado de Estudiantes'!BO14</f>
        <v>0</v>
      </c>
      <c r="C18" s="169"/>
      <c r="D18" s="169"/>
      <c r="E18" s="169"/>
      <c r="F18" s="169"/>
      <c r="G18" s="170"/>
      <c r="H18" s="170">
        <v>5</v>
      </c>
      <c r="I18" s="169">
        <v>4</v>
      </c>
      <c r="J18" s="169">
        <v>5</v>
      </c>
      <c r="K18" s="169">
        <v>4.5</v>
      </c>
      <c r="L18" s="169"/>
      <c r="M18" s="169"/>
      <c r="N18" s="169"/>
      <c r="O18" s="168">
        <v>11</v>
      </c>
      <c r="Q18" s="168">
        <v>11</v>
      </c>
      <c r="R18" s="169"/>
      <c r="S18" s="169"/>
      <c r="T18" s="169"/>
      <c r="U18" s="169"/>
      <c r="V18" s="169">
        <v>5</v>
      </c>
      <c r="W18" s="169"/>
      <c r="X18" s="169"/>
      <c r="Y18" s="169"/>
      <c r="Z18" s="180">
        <f t="shared" si="0"/>
        <v>3.7600000000000002</v>
      </c>
      <c r="AA18" s="169">
        <v>2</v>
      </c>
      <c r="AB18" s="169"/>
      <c r="AC18" s="180">
        <f t="shared" si="4"/>
        <v>0.2</v>
      </c>
      <c r="AD18" s="169">
        <v>2</v>
      </c>
      <c r="AE18" s="169"/>
      <c r="AF18" s="180">
        <f t="shared" si="2"/>
        <v>0.2</v>
      </c>
      <c r="AG18" s="180">
        <f t="shared" si="5"/>
        <v>4.0999999999999996</v>
      </c>
      <c r="AH18" s="168">
        <v>11</v>
      </c>
    </row>
    <row r="19" spans="1:34" x14ac:dyDescent="0.25">
      <c r="A19" s="168">
        <v>12</v>
      </c>
      <c r="B19" s="179">
        <f>'Listado de Estudiantes'!BO15</f>
        <v>0</v>
      </c>
      <c r="C19" s="169"/>
      <c r="D19" s="169"/>
      <c r="E19" s="169"/>
      <c r="F19" s="169"/>
      <c r="G19" s="170"/>
      <c r="H19" s="170"/>
      <c r="I19" s="169"/>
      <c r="J19" s="169"/>
      <c r="K19" s="169"/>
      <c r="L19" s="169"/>
      <c r="M19" s="169"/>
      <c r="N19" s="169"/>
      <c r="O19" s="168">
        <v>12</v>
      </c>
      <c r="Q19" s="168">
        <v>12</v>
      </c>
      <c r="R19" s="169"/>
      <c r="S19" s="169"/>
      <c r="T19" s="169"/>
      <c r="U19" s="169"/>
      <c r="V19" s="169"/>
      <c r="W19" s="169"/>
      <c r="X19" s="169"/>
      <c r="Y19" s="169"/>
      <c r="Z19" s="180" t="e">
        <f t="shared" si="0"/>
        <v>#DIV/0!</v>
      </c>
      <c r="AA19" s="169"/>
      <c r="AB19" s="169"/>
      <c r="AC19" s="180" t="e">
        <f t="shared" si="4"/>
        <v>#DIV/0!</v>
      </c>
      <c r="AD19" s="169"/>
      <c r="AE19" s="169"/>
      <c r="AF19" s="180" t="e">
        <f t="shared" si="2"/>
        <v>#DIV/0!</v>
      </c>
      <c r="AG19" s="180" t="s">
        <v>212</v>
      </c>
      <c r="AH19" s="168">
        <v>12</v>
      </c>
    </row>
    <row r="20" spans="1:34" x14ac:dyDescent="0.25">
      <c r="A20" s="168">
        <v>13</v>
      </c>
      <c r="B20" s="179">
        <f>'Listado de Estudiantes'!BO16</f>
        <v>0</v>
      </c>
      <c r="C20" s="169"/>
      <c r="D20" s="169"/>
      <c r="E20" s="169"/>
      <c r="F20" s="169"/>
      <c r="G20" s="170"/>
      <c r="H20" s="170">
        <v>5</v>
      </c>
      <c r="I20" s="169">
        <v>3</v>
      </c>
      <c r="J20" s="169">
        <v>5</v>
      </c>
      <c r="K20" s="169">
        <v>5</v>
      </c>
      <c r="L20" s="169"/>
      <c r="M20" s="169"/>
      <c r="N20" s="169"/>
      <c r="O20" s="168">
        <v>13</v>
      </c>
      <c r="Q20" s="168">
        <v>13</v>
      </c>
      <c r="R20" s="169"/>
      <c r="S20" s="169"/>
      <c r="T20" s="169"/>
      <c r="U20" s="169"/>
      <c r="V20" s="169">
        <v>5</v>
      </c>
      <c r="W20" s="169"/>
      <c r="X20" s="169"/>
      <c r="Y20" s="169"/>
      <c r="Z20" s="180">
        <f t="shared" si="0"/>
        <v>3.6799999999999997</v>
      </c>
      <c r="AA20" s="169">
        <v>2</v>
      </c>
      <c r="AB20" s="169"/>
      <c r="AC20" s="180">
        <f t="shared" si="4"/>
        <v>0.2</v>
      </c>
      <c r="AD20" s="169">
        <v>2</v>
      </c>
      <c r="AE20" s="169"/>
      <c r="AF20" s="180">
        <f t="shared" si="2"/>
        <v>0.2</v>
      </c>
      <c r="AG20" s="180">
        <f t="shared" si="5"/>
        <v>4</v>
      </c>
      <c r="AH20" s="168">
        <v>13</v>
      </c>
    </row>
    <row r="21" spans="1:34" x14ac:dyDescent="0.25">
      <c r="A21" s="168">
        <v>14</v>
      </c>
      <c r="B21" s="179">
        <f>'Listado de Estudiantes'!BO17</f>
        <v>0</v>
      </c>
      <c r="C21" s="169"/>
      <c r="D21" s="169"/>
      <c r="E21" s="169"/>
      <c r="F21" s="169"/>
      <c r="G21" s="170"/>
      <c r="H21" s="170">
        <v>2</v>
      </c>
      <c r="I21" s="169">
        <v>3</v>
      </c>
      <c r="J21" s="169">
        <v>5</v>
      </c>
      <c r="K21" s="169">
        <v>3</v>
      </c>
      <c r="L21" s="169"/>
      <c r="M21" s="169"/>
      <c r="N21" s="169"/>
      <c r="O21" s="168">
        <v>14</v>
      </c>
      <c r="Q21" s="168">
        <v>14</v>
      </c>
      <c r="R21" s="169"/>
      <c r="S21" s="169"/>
      <c r="T21" s="169"/>
      <c r="U21" s="169"/>
      <c r="V21" s="169">
        <v>5</v>
      </c>
      <c r="W21" s="169"/>
      <c r="X21" s="169"/>
      <c r="Y21" s="169"/>
      <c r="Z21" s="180">
        <f t="shared" si="0"/>
        <v>2.8800000000000003</v>
      </c>
      <c r="AA21" s="169">
        <v>2</v>
      </c>
      <c r="AB21" s="169"/>
      <c r="AC21" s="180">
        <f t="shared" si="4"/>
        <v>0.2</v>
      </c>
      <c r="AD21" s="169">
        <v>2</v>
      </c>
      <c r="AE21" s="169"/>
      <c r="AF21" s="180">
        <f t="shared" si="2"/>
        <v>0.2</v>
      </c>
      <c r="AG21" s="180">
        <f t="shared" si="5"/>
        <v>3.2</v>
      </c>
      <c r="AH21" s="168">
        <v>14</v>
      </c>
    </row>
    <row r="22" spans="1:34" x14ac:dyDescent="0.25">
      <c r="A22" s="168">
        <v>15</v>
      </c>
      <c r="B22" s="179">
        <f>'Listado de Estudiantes'!BO18</f>
        <v>0</v>
      </c>
      <c r="C22" s="169"/>
      <c r="D22" s="169"/>
      <c r="E22" s="169"/>
      <c r="F22" s="169"/>
      <c r="G22" s="170"/>
      <c r="H22" s="170">
        <v>3.5</v>
      </c>
      <c r="I22" s="169">
        <v>4</v>
      </c>
      <c r="J22" s="169">
        <v>5</v>
      </c>
      <c r="K22" s="169">
        <v>4.5</v>
      </c>
      <c r="L22" s="169"/>
      <c r="M22" s="169"/>
      <c r="N22" s="169"/>
      <c r="O22" s="168">
        <v>15</v>
      </c>
      <c r="Q22" s="168">
        <v>15</v>
      </c>
      <c r="R22" s="169"/>
      <c r="S22" s="169"/>
      <c r="T22" s="169"/>
      <c r="U22" s="169"/>
      <c r="V22" s="169">
        <v>5</v>
      </c>
      <c r="W22" s="169"/>
      <c r="X22" s="169"/>
      <c r="Y22" s="169"/>
      <c r="Z22" s="180">
        <f t="shared" si="0"/>
        <v>3.5200000000000005</v>
      </c>
      <c r="AA22" s="169">
        <v>2</v>
      </c>
      <c r="AB22" s="169"/>
      <c r="AC22" s="180">
        <f t="shared" si="4"/>
        <v>0.2</v>
      </c>
      <c r="AD22" s="169">
        <v>2</v>
      </c>
      <c r="AE22" s="169"/>
      <c r="AF22" s="180">
        <f t="shared" si="2"/>
        <v>0.2</v>
      </c>
      <c r="AG22" s="180">
        <f t="shared" si="5"/>
        <v>3.9</v>
      </c>
      <c r="AH22" s="168">
        <v>15</v>
      </c>
    </row>
    <row r="23" spans="1:34" x14ac:dyDescent="0.25">
      <c r="A23" s="168">
        <v>16</v>
      </c>
      <c r="B23" s="179"/>
      <c r="C23" s="169"/>
      <c r="D23" s="169"/>
      <c r="E23" s="169"/>
      <c r="F23" s="169"/>
      <c r="G23" s="170"/>
      <c r="H23" s="170"/>
      <c r="I23" s="169"/>
      <c r="J23" s="169"/>
      <c r="K23" s="169"/>
      <c r="L23" s="169"/>
      <c r="M23" s="169"/>
      <c r="N23" s="169"/>
      <c r="O23" s="168">
        <v>16</v>
      </c>
      <c r="Q23" s="168">
        <v>16</v>
      </c>
      <c r="R23" s="169"/>
      <c r="S23" s="169"/>
      <c r="T23" s="169"/>
      <c r="U23" s="169"/>
      <c r="V23" s="169"/>
      <c r="W23" s="169"/>
      <c r="X23" s="169"/>
      <c r="Y23" s="169"/>
      <c r="Z23" s="180" t="e">
        <f t="shared" si="0"/>
        <v>#DIV/0!</v>
      </c>
      <c r="AA23" s="169"/>
      <c r="AB23" s="169"/>
      <c r="AC23" s="180" t="e">
        <f t="shared" si="4"/>
        <v>#DIV/0!</v>
      </c>
      <c r="AD23" s="169"/>
      <c r="AE23" s="169"/>
      <c r="AF23" s="180" t="e">
        <f t="shared" si="2"/>
        <v>#DIV/0!</v>
      </c>
      <c r="AG23" s="180" t="e">
        <f t="shared" si="5"/>
        <v>#DIV/0!</v>
      </c>
      <c r="AH23" s="168">
        <v>16</v>
      </c>
    </row>
    <row r="24" spans="1:34" x14ac:dyDescent="0.25">
      <c r="A24" s="168">
        <v>17</v>
      </c>
      <c r="B24" s="179"/>
      <c r="C24" s="169"/>
      <c r="D24" s="169"/>
      <c r="E24" s="169"/>
      <c r="F24" s="169"/>
      <c r="G24" s="170"/>
      <c r="H24" s="170"/>
      <c r="I24" s="169"/>
      <c r="J24" s="169"/>
      <c r="K24" s="169"/>
      <c r="L24" s="169"/>
      <c r="M24" s="169"/>
      <c r="N24" s="169"/>
      <c r="O24" s="168">
        <v>17</v>
      </c>
      <c r="Q24" s="168">
        <v>17</v>
      </c>
      <c r="R24" s="169"/>
      <c r="S24" s="169"/>
      <c r="T24" s="169"/>
      <c r="U24" s="169"/>
      <c r="V24" s="169"/>
      <c r="W24" s="169"/>
      <c r="X24" s="169"/>
      <c r="Y24" s="169"/>
      <c r="Z24" s="180" t="e">
        <f t="shared" si="0"/>
        <v>#DIV/0!</v>
      </c>
      <c r="AA24" s="169"/>
      <c r="AB24" s="169"/>
      <c r="AC24" s="180" t="e">
        <f t="shared" si="4"/>
        <v>#DIV/0!</v>
      </c>
      <c r="AD24" s="169"/>
      <c r="AE24" s="169"/>
      <c r="AF24" s="180" t="e">
        <f t="shared" si="2"/>
        <v>#DIV/0!</v>
      </c>
      <c r="AG24" s="180" t="e">
        <f t="shared" si="5"/>
        <v>#DIV/0!</v>
      </c>
      <c r="AH24" s="168">
        <v>17</v>
      </c>
    </row>
    <row r="25" spans="1:34" x14ac:dyDescent="0.25">
      <c r="A25" s="168">
        <v>18</v>
      </c>
      <c r="B25" s="179"/>
      <c r="C25" s="169"/>
      <c r="D25" s="169"/>
      <c r="E25" s="169"/>
      <c r="F25" s="169"/>
      <c r="G25" s="170"/>
      <c r="H25" s="170"/>
      <c r="I25" s="169"/>
      <c r="J25" s="169"/>
      <c r="K25" s="169"/>
      <c r="L25" s="169"/>
      <c r="M25" s="169"/>
      <c r="N25" s="169"/>
      <c r="O25" s="168">
        <v>18</v>
      </c>
      <c r="Q25" s="168">
        <v>18</v>
      </c>
      <c r="R25" s="169"/>
      <c r="S25" s="169"/>
      <c r="T25" s="169"/>
      <c r="U25" s="169"/>
      <c r="V25" s="169"/>
      <c r="W25" s="169"/>
      <c r="X25" s="169"/>
      <c r="Y25" s="169"/>
      <c r="Z25" s="180" t="e">
        <f t="shared" si="0"/>
        <v>#DIV/0!</v>
      </c>
      <c r="AA25" s="169"/>
      <c r="AB25" s="169"/>
      <c r="AC25" s="180" t="e">
        <f t="shared" si="4"/>
        <v>#DIV/0!</v>
      </c>
      <c r="AD25" s="169"/>
      <c r="AE25" s="169"/>
      <c r="AF25" s="180" t="e">
        <f t="shared" si="2"/>
        <v>#DIV/0!</v>
      </c>
      <c r="AG25" s="180" t="e">
        <f t="shared" si="5"/>
        <v>#DIV/0!</v>
      </c>
      <c r="AH25" s="168">
        <v>18</v>
      </c>
    </row>
    <row r="26" spans="1:34" x14ac:dyDescent="0.25">
      <c r="A26" s="168">
        <v>19</v>
      </c>
      <c r="B26" s="179"/>
      <c r="C26" s="169"/>
      <c r="D26" s="169"/>
      <c r="E26" s="169"/>
      <c r="F26" s="169"/>
      <c r="G26" s="170"/>
      <c r="H26" s="170"/>
      <c r="I26" s="169"/>
      <c r="J26" s="169"/>
      <c r="K26" s="169"/>
      <c r="L26" s="169"/>
      <c r="M26" s="169"/>
      <c r="N26" s="169"/>
      <c r="O26" s="168">
        <v>19</v>
      </c>
      <c r="Q26" s="168">
        <v>19</v>
      </c>
      <c r="R26" s="169"/>
      <c r="S26" s="169"/>
      <c r="T26" s="169"/>
      <c r="U26" s="169"/>
      <c r="V26" s="169"/>
      <c r="W26" s="169"/>
      <c r="X26" s="169"/>
      <c r="Y26" s="169"/>
      <c r="Z26" s="180" t="e">
        <f t="shared" si="0"/>
        <v>#DIV/0!</v>
      </c>
      <c r="AA26" s="169"/>
      <c r="AB26" s="169"/>
      <c r="AC26" s="180" t="e">
        <f t="shared" si="4"/>
        <v>#DIV/0!</v>
      </c>
      <c r="AD26" s="169"/>
      <c r="AE26" s="169"/>
      <c r="AF26" s="180" t="e">
        <f t="shared" si="2"/>
        <v>#DIV/0!</v>
      </c>
      <c r="AG26" s="180" t="e">
        <f t="shared" si="5"/>
        <v>#DIV/0!</v>
      </c>
      <c r="AH26" s="168">
        <v>19</v>
      </c>
    </row>
    <row r="27" spans="1:34" x14ac:dyDescent="0.25">
      <c r="A27" s="168">
        <v>20</v>
      </c>
      <c r="B27" s="179"/>
      <c r="C27" s="169"/>
      <c r="D27" s="169"/>
      <c r="E27" s="169"/>
      <c r="F27" s="169"/>
      <c r="G27" s="170"/>
      <c r="H27" s="170"/>
      <c r="I27" s="169"/>
      <c r="J27" s="169"/>
      <c r="K27" s="169"/>
      <c r="L27" s="169"/>
      <c r="M27" s="169"/>
      <c r="N27" s="169"/>
      <c r="O27" s="168">
        <v>20</v>
      </c>
      <c r="Q27" s="168">
        <v>20</v>
      </c>
      <c r="R27" s="169"/>
      <c r="S27" s="169"/>
      <c r="T27" s="169"/>
      <c r="U27" s="169"/>
      <c r="V27" s="169"/>
      <c r="W27" s="169"/>
      <c r="X27" s="169"/>
      <c r="Y27" s="169"/>
      <c r="Z27" s="180" t="e">
        <f t="shared" si="0"/>
        <v>#DIV/0!</v>
      </c>
      <c r="AA27" s="169"/>
      <c r="AB27" s="169"/>
      <c r="AC27" s="180" t="e">
        <f t="shared" si="4"/>
        <v>#DIV/0!</v>
      </c>
      <c r="AD27" s="169"/>
      <c r="AE27" s="169"/>
      <c r="AF27" s="180" t="e">
        <f t="shared" si="2"/>
        <v>#DIV/0!</v>
      </c>
      <c r="AG27" s="180" t="e">
        <f t="shared" si="5"/>
        <v>#DIV/0!</v>
      </c>
      <c r="AH27" s="168">
        <v>20</v>
      </c>
    </row>
    <row r="28" spans="1:34" x14ac:dyDescent="0.25">
      <c r="A28" s="168">
        <v>21</v>
      </c>
      <c r="B28" s="179"/>
      <c r="C28" s="169"/>
      <c r="D28" s="169"/>
      <c r="E28" s="169"/>
      <c r="F28" s="169"/>
      <c r="G28" s="170"/>
      <c r="H28" s="170"/>
      <c r="I28" s="169"/>
      <c r="J28" s="169"/>
      <c r="K28" s="169"/>
      <c r="L28" s="169"/>
      <c r="M28" s="169"/>
      <c r="N28" s="169"/>
      <c r="O28" s="168">
        <v>21</v>
      </c>
      <c r="Q28" s="168">
        <v>21</v>
      </c>
      <c r="R28" s="169"/>
      <c r="S28" s="169"/>
      <c r="T28" s="169"/>
      <c r="U28" s="169"/>
      <c r="V28" s="169"/>
      <c r="W28" s="169"/>
      <c r="X28" s="169"/>
      <c r="Y28" s="169"/>
      <c r="Z28" s="180" t="e">
        <f t="shared" si="0"/>
        <v>#DIV/0!</v>
      </c>
      <c r="AA28" s="169"/>
      <c r="AB28" s="169"/>
      <c r="AC28" s="180" t="e">
        <f t="shared" si="4"/>
        <v>#DIV/0!</v>
      </c>
      <c r="AD28" s="169"/>
      <c r="AE28" s="169"/>
      <c r="AF28" s="180" t="e">
        <f t="shared" si="2"/>
        <v>#DIV/0!</v>
      </c>
      <c r="AG28" s="180" t="e">
        <f t="shared" si="5"/>
        <v>#DIV/0!</v>
      </c>
      <c r="AH28" s="168">
        <v>21</v>
      </c>
    </row>
    <row r="29" spans="1:34" x14ac:dyDescent="0.25">
      <c r="A29" s="168">
        <v>22</v>
      </c>
      <c r="B29" s="179"/>
      <c r="C29" s="169"/>
      <c r="D29" s="169"/>
      <c r="E29" s="169"/>
      <c r="F29" s="169"/>
      <c r="G29" s="170"/>
      <c r="H29" s="170"/>
      <c r="I29" s="169"/>
      <c r="J29" s="169"/>
      <c r="K29" s="169"/>
      <c r="L29" s="169"/>
      <c r="M29" s="169"/>
      <c r="N29" s="169"/>
      <c r="O29" s="168">
        <v>22</v>
      </c>
      <c r="Q29" s="168">
        <v>22</v>
      </c>
      <c r="R29" s="169"/>
      <c r="S29" s="169"/>
      <c r="T29" s="169"/>
      <c r="U29" s="169"/>
      <c r="V29" s="169"/>
      <c r="W29" s="169"/>
      <c r="X29" s="169"/>
      <c r="Y29" s="169"/>
      <c r="Z29" s="180" t="e">
        <f t="shared" si="0"/>
        <v>#DIV/0!</v>
      </c>
      <c r="AA29" s="169"/>
      <c r="AB29" s="169"/>
      <c r="AC29" s="180" t="e">
        <f t="shared" si="4"/>
        <v>#DIV/0!</v>
      </c>
      <c r="AD29" s="169"/>
      <c r="AE29" s="169"/>
      <c r="AF29" s="180" t="e">
        <f t="shared" si="2"/>
        <v>#DIV/0!</v>
      </c>
      <c r="AG29" s="180" t="e">
        <f t="shared" si="5"/>
        <v>#DIV/0!</v>
      </c>
      <c r="AH29" s="168">
        <v>22</v>
      </c>
    </row>
    <row r="30" spans="1:34" x14ac:dyDescent="0.25">
      <c r="A30" s="168">
        <v>23</v>
      </c>
      <c r="B30" s="179"/>
      <c r="C30" s="169"/>
      <c r="D30" s="169"/>
      <c r="E30" s="169"/>
      <c r="F30" s="169"/>
      <c r="G30" s="170"/>
      <c r="H30" s="170"/>
      <c r="I30" s="169"/>
      <c r="J30" s="169"/>
      <c r="K30" s="169"/>
      <c r="L30" s="169"/>
      <c r="M30" s="169"/>
      <c r="N30" s="169"/>
      <c r="O30" s="168">
        <v>23</v>
      </c>
      <c r="Q30" s="168">
        <v>23</v>
      </c>
      <c r="R30" s="169"/>
      <c r="S30" s="169"/>
      <c r="T30" s="169"/>
      <c r="U30" s="169"/>
      <c r="V30" s="169"/>
      <c r="W30" s="169"/>
      <c r="X30" s="169"/>
      <c r="Y30" s="169"/>
      <c r="Z30" s="180" t="e">
        <f t="shared" si="0"/>
        <v>#DIV/0!</v>
      </c>
      <c r="AA30" s="169"/>
      <c r="AB30" s="169"/>
      <c r="AC30" s="180" t="e">
        <f t="shared" si="4"/>
        <v>#DIV/0!</v>
      </c>
      <c r="AD30" s="169"/>
      <c r="AE30" s="169"/>
      <c r="AF30" s="180" t="e">
        <f t="shared" si="2"/>
        <v>#DIV/0!</v>
      </c>
      <c r="AG30" s="180" t="e">
        <f t="shared" si="5"/>
        <v>#DIV/0!</v>
      </c>
      <c r="AH30" s="168">
        <v>23</v>
      </c>
    </row>
    <row r="31" spans="1:34" x14ac:dyDescent="0.25">
      <c r="A31" s="168">
        <v>24</v>
      </c>
      <c r="B31" s="179"/>
      <c r="C31" s="169"/>
      <c r="D31" s="169"/>
      <c r="E31" s="169"/>
      <c r="F31" s="169"/>
      <c r="G31" s="170"/>
      <c r="H31" s="170"/>
      <c r="I31" s="169"/>
      <c r="J31" s="169"/>
      <c r="K31" s="169"/>
      <c r="L31" s="169"/>
      <c r="M31" s="169"/>
      <c r="N31" s="169"/>
      <c r="O31" s="168">
        <v>24</v>
      </c>
      <c r="Q31" s="168">
        <v>24</v>
      </c>
      <c r="R31" s="169"/>
      <c r="S31" s="169"/>
      <c r="T31" s="169"/>
      <c r="U31" s="169"/>
      <c r="V31" s="169"/>
      <c r="W31" s="169"/>
      <c r="X31" s="169"/>
      <c r="Y31" s="169"/>
      <c r="Z31" s="180" t="e">
        <f t="shared" si="0"/>
        <v>#DIV/0!</v>
      </c>
      <c r="AA31" s="169"/>
      <c r="AB31" s="169"/>
      <c r="AC31" s="180" t="e">
        <f t="shared" si="4"/>
        <v>#DIV/0!</v>
      </c>
      <c r="AD31" s="169"/>
      <c r="AE31" s="169"/>
      <c r="AF31" s="180" t="e">
        <f t="shared" si="2"/>
        <v>#DIV/0!</v>
      </c>
      <c r="AG31" s="180" t="e">
        <f t="shared" si="5"/>
        <v>#DIV/0!</v>
      </c>
      <c r="AH31" s="168">
        <v>24</v>
      </c>
    </row>
    <row r="32" spans="1:34" x14ac:dyDescent="0.25">
      <c r="A32" s="168">
        <v>25</v>
      </c>
      <c r="B32" s="179"/>
      <c r="C32" s="169"/>
      <c r="D32" s="169"/>
      <c r="E32" s="169"/>
      <c r="F32" s="169"/>
      <c r="G32" s="170"/>
      <c r="H32" s="170"/>
      <c r="I32" s="169"/>
      <c r="J32" s="169"/>
      <c r="K32" s="169"/>
      <c r="L32" s="169"/>
      <c r="M32" s="169"/>
      <c r="N32" s="169"/>
      <c r="O32" s="168">
        <v>25</v>
      </c>
      <c r="Q32" s="168">
        <v>25</v>
      </c>
      <c r="R32" s="169"/>
      <c r="S32" s="169"/>
      <c r="T32" s="169"/>
      <c r="U32" s="169"/>
      <c r="V32" s="169"/>
      <c r="W32" s="169"/>
      <c r="X32" s="169"/>
      <c r="Y32" s="169"/>
      <c r="Z32" s="180" t="e">
        <f t="shared" si="0"/>
        <v>#DIV/0!</v>
      </c>
      <c r="AA32" s="169"/>
      <c r="AB32" s="169"/>
      <c r="AC32" s="180" t="e">
        <f t="shared" si="4"/>
        <v>#DIV/0!</v>
      </c>
      <c r="AD32" s="169"/>
      <c r="AE32" s="169"/>
      <c r="AF32" s="180" t="e">
        <f t="shared" si="2"/>
        <v>#DIV/0!</v>
      </c>
      <c r="AG32" s="180" t="e">
        <f t="shared" si="5"/>
        <v>#DIV/0!</v>
      </c>
      <c r="AH32" s="168">
        <v>25</v>
      </c>
    </row>
    <row r="33" spans="1:34" x14ac:dyDescent="0.25">
      <c r="A33" s="168">
        <v>26</v>
      </c>
      <c r="B33" s="179"/>
      <c r="C33" s="169"/>
      <c r="D33" s="169"/>
      <c r="E33" s="169"/>
      <c r="F33" s="169"/>
      <c r="G33" s="170"/>
      <c r="H33" s="170"/>
      <c r="I33" s="169"/>
      <c r="J33" s="169"/>
      <c r="K33" s="169"/>
      <c r="L33" s="169"/>
      <c r="M33" s="169"/>
      <c r="N33" s="169"/>
      <c r="O33" s="168">
        <v>26</v>
      </c>
      <c r="Q33" s="168">
        <v>26</v>
      </c>
      <c r="R33" s="169"/>
      <c r="S33" s="169"/>
      <c r="T33" s="169"/>
      <c r="U33" s="169"/>
      <c r="V33" s="169"/>
      <c r="W33" s="169"/>
      <c r="X33" s="169"/>
      <c r="Y33" s="169"/>
      <c r="Z33" s="180" t="e">
        <f t="shared" si="0"/>
        <v>#DIV/0!</v>
      </c>
      <c r="AA33" s="169"/>
      <c r="AB33" s="169"/>
      <c r="AC33" s="180" t="e">
        <f t="shared" si="4"/>
        <v>#DIV/0!</v>
      </c>
      <c r="AD33" s="169"/>
      <c r="AE33" s="169"/>
      <c r="AF33" s="180" t="e">
        <f t="shared" si="2"/>
        <v>#DIV/0!</v>
      </c>
      <c r="AG33" s="180" t="e">
        <f t="shared" si="5"/>
        <v>#DIV/0!</v>
      </c>
      <c r="AH33" s="168">
        <v>26</v>
      </c>
    </row>
    <row r="34" spans="1:34" x14ac:dyDescent="0.25">
      <c r="A34" s="168">
        <v>27</v>
      </c>
      <c r="B34" s="179"/>
      <c r="C34" s="169"/>
      <c r="D34" s="169"/>
      <c r="E34" s="169"/>
      <c r="F34" s="169"/>
      <c r="G34" s="170"/>
      <c r="H34" s="170"/>
      <c r="I34" s="169"/>
      <c r="J34" s="169"/>
      <c r="K34" s="169"/>
      <c r="L34" s="169"/>
      <c r="M34" s="169"/>
      <c r="N34" s="169"/>
      <c r="O34" s="168">
        <v>27</v>
      </c>
      <c r="Q34" s="168">
        <v>27</v>
      </c>
      <c r="R34" s="169"/>
      <c r="S34" s="169"/>
      <c r="T34" s="169"/>
      <c r="U34" s="169"/>
      <c r="V34" s="169"/>
      <c r="W34" s="169"/>
      <c r="X34" s="169"/>
      <c r="Y34" s="169"/>
      <c r="Z34" s="180" t="e">
        <f t="shared" si="0"/>
        <v>#DIV/0!</v>
      </c>
      <c r="AA34" s="169"/>
      <c r="AB34" s="169"/>
      <c r="AC34" s="180" t="e">
        <f t="shared" si="4"/>
        <v>#DIV/0!</v>
      </c>
      <c r="AD34" s="169"/>
      <c r="AE34" s="169"/>
      <c r="AF34" s="180" t="e">
        <f t="shared" si="2"/>
        <v>#DIV/0!</v>
      </c>
      <c r="AG34" s="180" t="e">
        <f t="shared" si="5"/>
        <v>#DIV/0!</v>
      </c>
      <c r="AH34" s="168">
        <v>27</v>
      </c>
    </row>
    <row r="35" spans="1:34" x14ac:dyDescent="0.25">
      <c r="A35" s="168">
        <v>28</v>
      </c>
      <c r="B35" s="179"/>
      <c r="C35" s="169"/>
      <c r="D35" s="169"/>
      <c r="E35" s="169"/>
      <c r="F35" s="169"/>
      <c r="G35" s="170"/>
      <c r="H35" s="170"/>
      <c r="I35" s="169"/>
      <c r="J35" s="169"/>
      <c r="K35" s="169"/>
      <c r="L35" s="169"/>
      <c r="M35" s="169"/>
      <c r="N35" s="169"/>
      <c r="O35" s="168">
        <v>28</v>
      </c>
      <c r="Q35" s="168">
        <v>28</v>
      </c>
      <c r="R35" s="169"/>
      <c r="S35" s="169"/>
      <c r="T35" s="169"/>
      <c r="U35" s="169"/>
      <c r="V35" s="169"/>
      <c r="W35" s="169"/>
      <c r="X35" s="169"/>
      <c r="Y35" s="169"/>
      <c r="Z35" s="180" t="e">
        <f t="shared" si="0"/>
        <v>#DIV/0!</v>
      </c>
      <c r="AA35" s="169"/>
      <c r="AB35" s="169"/>
      <c r="AC35" s="180" t="e">
        <f t="shared" si="4"/>
        <v>#DIV/0!</v>
      </c>
      <c r="AD35" s="169"/>
      <c r="AE35" s="169"/>
      <c r="AF35" s="180" t="e">
        <f t="shared" si="2"/>
        <v>#DIV/0!</v>
      </c>
      <c r="AG35" s="180" t="e">
        <f t="shared" si="5"/>
        <v>#DIV/0!</v>
      </c>
      <c r="AH35" s="168">
        <v>28</v>
      </c>
    </row>
    <row r="36" spans="1:34" x14ac:dyDescent="0.25">
      <c r="A36" s="168">
        <v>29</v>
      </c>
      <c r="B36" s="179"/>
      <c r="C36" s="169"/>
      <c r="D36" s="169"/>
      <c r="E36" s="169"/>
      <c r="F36" s="169"/>
      <c r="G36" s="170"/>
      <c r="H36" s="170"/>
      <c r="I36" s="169"/>
      <c r="J36" s="169"/>
      <c r="K36" s="169"/>
      <c r="L36" s="169"/>
      <c r="M36" s="169"/>
      <c r="N36" s="169"/>
      <c r="O36" s="168">
        <v>29</v>
      </c>
      <c r="Q36" s="168">
        <v>29</v>
      </c>
      <c r="R36" s="169"/>
      <c r="S36" s="169"/>
      <c r="T36" s="169"/>
      <c r="U36" s="169"/>
      <c r="V36" s="169"/>
      <c r="W36" s="169"/>
      <c r="X36" s="169"/>
      <c r="Y36" s="169"/>
      <c r="Z36" s="180" t="e">
        <f t="shared" si="0"/>
        <v>#DIV/0!</v>
      </c>
      <c r="AA36" s="169"/>
      <c r="AB36" s="169"/>
      <c r="AC36" s="180" t="e">
        <f t="shared" si="4"/>
        <v>#DIV/0!</v>
      </c>
      <c r="AD36" s="169"/>
      <c r="AE36" s="169"/>
      <c r="AF36" s="180" t="e">
        <f t="shared" si="2"/>
        <v>#DIV/0!</v>
      </c>
      <c r="AG36" s="180" t="e">
        <f t="shared" si="5"/>
        <v>#DIV/0!</v>
      </c>
      <c r="AH36" s="168">
        <v>29</v>
      </c>
    </row>
    <row r="37" spans="1:34" x14ac:dyDescent="0.25">
      <c r="A37" s="168">
        <v>30</v>
      </c>
      <c r="B37" s="179"/>
      <c r="C37" s="169"/>
      <c r="D37" s="169"/>
      <c r="E37" s="169"/>
      <c r="F37" s="169"/>
      <c r="G37" s="170"/>
      <c r="H37" s="170"/>
      <c r="I37" s="169"/>
      <c r="J37" s="169"/>
      <c r="K37" s="169"/>
      <c r="L37" s="169"/>
      <c r="M37" s="169"/>
      <c r="N37" s="169"/>
      <c r="O37" s="168">
        <v>30</v>
      </c>
      <c r="Q37" s="168">
        <v>30</v>
      </c>
      <c r="R37" s="169"/>
      <c r="S37" s="169"/>
      <c r="T37" s="169"/>
      <c r="U37" s="169"/>
      <c r="V37" s="169"/>
      <c r="W37" s="169"/>
      <c r="X37" s="169"/>
      <c r="Y37" s="169"/>
      <c r="Z37" s="180" t="e">
        <f t="shared" si="0"/>
        <v>#DIV/0!</v>
      </c>
      <c r="AA37" s="169"/>
      <c r="AB37" s="169"/>
      <c r="AC37" s="180" t="e">
        <f t="shared" si="4"/>
        <v>#DIV/0!</v>
      </c>
      <c r="AD37" s="169"/>
      <c r="AE37" s="169"/>
      <c r="AF37" s="180" t="e">
        <f t="shared" si="2"/>
        <v>#DIV/0!</v>
      </c>
      <c r="AG37" s="180" t="e">
        <f t="shared" si="5"/>
        <v>#DIV/0!</v>
      </c>
      <c r="AH37" s="168">
        <v>30</v>
      </c>
    </row>
    <row r="38" spans="1:34" x14ac:dyDescent="0.25">
      <c r="A38" s="168">
        <v>31</v>
      </c>
      <c r="B38" s="179"/>
      <c r="C38" s="169"/>
      <c r="D38" s="169"/>
      <c r="E38" s="169"/>
      <c r="F38" s="169"/>
      <c r="G38" s="170"/>
      <c r="H38" s="170"/>
      <c r="I38" s="169"/>
      <c r="J38" s="169"/>
      <c r="K38" s="169"/>
      <c r="L38" s="169"/>
      <c r="M38" s="169"/>
      <c r="N38" s="169"/>
      <c r="O38" s="168">
        <v>31</v>
      </c>
      <c r="Q38" s="168">
        <v>31</v>
      </c>
      <c r="R38" s="169"/>
      <c r="S38" s="169"/>
      <c r="T38" s="169"/>
      <c r="U38" s="169"/>
      <c r="V38" s="169"/>
      <c r="W38" s="169"/>
      <c r="X38" s="169"/>
      <c r="Y38" s="169"/>
      <c r="Z38" s="180" t="e">
        <f t="shared" si="0"/>
        <v>#DIV/0!</v>
      </c>
      <c r="AA38" s="169"/>
      <c r="AB38" s="169"/>
      <c r="AC38" s="180" t="e">
        <f t="shared" si="4"/>
        <v>#DIV/0!</v>
      </c>
      <c r="AD38" s="169"/>
      <c r="AE38" s="169"/>
      <c r="AF38" s="180" t="e">
        <f t="shared" si="2"/>
        <v>#DIV/0!</v>
      </c>
      <c r="AG38" s="180" t="e">
        <f t="shared" si="5"/>
        <v>#DIV/0!</v>
      </c>
      <c r="AH38" s="168">
        <v>31</v>
      </c>
    </row>
    <row r="39" spans="1:34" x14ac:dyDescent="0.25">
      <c r="A39" s="168">
        <v>32</v>
      </c>
      <c r="B39" s="179"/>
      <c r="C39" s="169"/>
      <c r="D39" s="169"/>
      <c r="E39" s="169"/>
      <c r="F39" s="169"/>
      <c r="G39" s="170"/>
      <c r="H39" s="170"/>
      <c r="I39" s="169"/>
      <c r="J39" s="169"/>
      <c r="K39" s="169"/>
      <c r="L39" s="169"/>
      <c r="M39" s="169"/>
      <c r="N39" s="169"/>
      <c r="O39" s="168">
        <v>32</v>
      </c>
      <c r="Q39" s="168">
        <v>32</v>
      </c>
      <c r="R39" s="169"/>
      <c r="S39" s="169"/>
      <c r="T39" s="169"/>
      <c r="U39" s="169"/>
      <c r="V39" s="169"/>
      <c r="W39" s="169"/>
      <c r="X39" s="169"/>
      <c r="Y39" s="169"/>
      <c r="Z39" s="180" t="e">
        <f t="shared" si="0"/>
        <v>#DIV/0!</v>
      </c>
      <c r="AA39" s="169"/>
      <c r="AB39" s="169"/>
      <c r="AC39" s="180" t="e">
        <f t="shared" si="4"/>
        <v>#DIV/0!</v>
      </c>
      <c r="AD39" s="169"/>
      <c r="AE39" s="169"/>
      <c r="AF39" s="180" t="e">
        <f t="shared" si="2"/>
        <v>#DIV/0!</v>
      </c>
      <c r="AG39" s="180" t="e">
        <f t="shared" si="5"/>
        <v>#DIV/0!</v>
      </c>
      <c r="AH39" s="168">
        <v>32</v>
      </c>
    </row>
    <row r="40" spans="1:34" x14ac:dyDescent="0.25">
      <c r="A40" s="168">
        <v>33</v>
      </c>
      <c r="B40" s="179"/>
      <c r="C40" s="169"/>
      <c r="D40" s="169"/>
      <c r="E40" s="169"/>
      <c r="F40" s="169"/>
      <c r="G40" s="170"/>
      <c r="H40" s="170"/>
      <c r="I40" s="169"/>
      <c r="J40" s="169"/>
      <c r="K40" s="169"/>
      <c r="L40" s="169"/>
      <c r="M40" s="169"/>
      <c r="N40" s="169"/>
      <c r="O40" s="168">
        <v>33</v>
      </c>
      <c r="Q40" s="168">
        <v>33</v>
      </c>
      <c r="R40" s="169"/>
      <c r="S40" s="169"/>
      <c r="T40" s="169"/>
      <c r="U40" s="169"/>
      <c r="V40" s="169"/>
      <c r="W40" s="169"/>
      <c r="X40" s="169"/>
      <c r="Y40" s="169"/>
      <c r="Z40" s="180" t="e">
        <f t="shared" si="0"/>
        <v>#DIV/0!</v>
      </c>
      <c r="AA40" s="169"/>
      <c r="AB40" s="169"/>
      <c r="AC40" s="180" t="e">
        <f t="shared" si="4"/>
        <v>#DIV/0!</v>
      </c>
      <c r="AD40" s="169"/>
      <c r="AE40" s="169"/>
      <c r="AF40" s="180" t="e">
        <f t="shared" si="2"/>
        <v>#DIV/0!</v>
      </c>
      <c r="AG40" s="180" t="e">
        <f t="shared" si="5"/>
        <v>#DIV/0!</v>
      </c>
      <c r="AH40" s="168">
        <v>33</v>
      </c>
    </row>
    <row r="41" spans="1:34" x14ac:dyDescent="0.25">
      <c r="A41" s="168">
        <v>34</v>
      </c>
      <c r="B41" s="179"/>
      <c r="C41" s="169"/>
      <c r="D41" s="169"/>
      <c r="E41" s="169"/>
      <c r="F41" s="169"/>
      <c r="G41" s="170"/>
      <c r="H41" s="170"/>
      <c r="I41" s="169"/>
      <c r="J41" s="169"/>
      <c r="K41" s="169"/>
      <c r="L41" s="169"/>
      <c r="M41" s="169"/>
      <c r="N41" s="169"/>
      <c r="O41" s="168">
        <v>34</v>
      </c>
      <c r="Q41" s="168">
        <v>34</v>
      </c>
      <c r="R41" s="169"/>
      <c r="S41" s="169"/>
      <c r="T41" s="169"/>
      <c r="U41" s="169"/>
      <c r="V41" s="169"/>
      <c r="W41" s="169"/>
      <c r="X41" s="169"/>
      <c r="Y41" s="169"/>
      <c r="Z41" s="180" t="e">
        <f t="shared" si="0"/>
        <v>#DIV/0!</v>
      </c>
      <c r="AA41" s="169"/>
      <c r="AB41" s="169"/>
      <c r="AC41" s="180" t="e">
        <f t="shared" si="4"/>
        <v>#DIV/0!</v>
      </c>
      <c r="AD41" s="169"/>
      <c r="AE41" s="169"/>
      <c r="AF41" s="180" t="e">
        <f t="shared" si="2"/>
        <v>#DIV/0!</v>
      </c>
      <c r="AG41" s="180" t="e">
        <f t="shared" si="5"/>
        <v>#DIV/0!</v>
      </c>
      <c r="AH41" s="168">
        <v>34</v>
      </c>
    </row>
    <row r="42" spans="1:34" x14ac:dyDescent="0.25">
      <c r="A42" s="168">
        <v>35</v>
      </c>
      <c r="B42" s="179"/>
      <c r="C42" s="169"/>
      <c r="D42" s="169"/>
      <c r="E42" s="169"/>
      <c r="F42" s="169"/>
      <c r="G42" s="170"/>
      <c r="H42" s="170"/>
      <c r="I42" s="169"/>
      <c r="J42" s="169"/>
      <c r="K42" s="169"/>
      <c r="L42" s="169"/>
      <c r="M42" s="169"/>
      <c r="N42" s="169"/>
      <c r="O42" s="168">
        <v>35</v>
      </c>
      <c r="Q42" s="168">
        <v>35</v>
      </c>
      <c r="R42" s="169"/>
      <c r="S42" s="169"/>
      <c r="T42" s="169"/>
      <c r="U42" s="169"/>
      <c r="V42" s="169"/>
      <c r="W42" s="169"/>
      <c r="X42" s="169"/>
      <c r="Y42" s="169"/>
      <c r="Z42" s="180" t="e">
        <f t="shared" si="0"/>
        <v>#DIV/0!</v>
      </c>
      <c r="AA42" s="169"/>
      <c r="AB42" s="169"/>
      <c r="AC42" s="180" t="e">
        <f t="shared" si="4"/>
        <v>#DIV/0!</v>
      </c>
      <c r="AD42" s="169"/>
      <c r="AE42" s="169"/>
      <c r="AF42" s="180" t="e">
        <f t="shared" si="2"/>
        <v>#DIV/0!</v>
      </c>
      <c r="AG42" s="180" t="e">
        <f t="shared" si="5"/>
        <v>#DIV/0!</v>
      </c>
      <c r="AH42" s="168">
        <v>35</v>
      </c>
    </row>
    <row r="43" spans="1:34" ht="16.5" customHeight="1" x14ac:dyDescent="0.25">
      <c r="A43" s="442"/>
      <c r="B43" s="442" t="s">
        <v>13</v>
      </c>
      <c r="C43" s="457"/>
      <c r="D43" s="457"/>
      <c r="E43" s="457"/>
      <c r="F43" s="457"/>
      <c r="G43" s="461"/>
      <c r="H43" s="461"/>
      <c r="I43" s="457"/>
      <c r="J43" s="457"/>
      <c r="K43" s="457"/>
      <c r="L43" s="457"/>
      <c r="M43" s="457"/>
      <c r="N43" s="457"/>
      <c r="O43" s="442"/>
      <c r="Q43" s="450"/>
      <c r="R43" s="450"/>
      <c r="S43" s="450"/>
      <c r="T43" s="450"/>
      <c r="U43" s="450"/>
      <c r="V43" s="450"/>
      <c r="W43" s="450"/>
      <c r="X43" s="450"/>
      <c r="Y43" s="450"/>
      <c r="Z43" s="450"/>
      <c r="AA43" s="450"/>
      <c r="AB43" s="450"/>
      <c r="AC43" s="450"/>
      <c r="AD43" s="450"/>
      <c r="AE43" s="450"/>
      <c r="AF43" s="450"/>
      <c r="AG43" s="450"/>
      <c r="AH43" s="450"/>
    </row>
    <row r="44" spans="1:34" x14ac:dyDescent="0.25">
      <c r="A44" s="442"/>
      <c r="B44" s="442"/>
      <c r="C44" s="457"/>
      <c r="D44" s="457"/>
      <c r="E44" s="457"/>
      <c r="F44" s="457"/>
      <c r="G44" s="461"/>
      <c r="H44" s="461"/>
      <c r="I44" s="457"/>
      <c r="J44" s="457"/>
      <c r="K44" s="457"/>
      <c r="L44" s="457"/>
      <c r="M44" s="457"/>
      <c r="N44" s="457"/>
      <c r="O44" s="442"/>
      <c r="Q44" s="450"/>
      <c r="R44" s="450"/>
      <c r="S44" s="450"/>
      <c r="T44" s="450"/>
      <c r="U44" s="450"/>
      <c r="V44" s="450"/>
      <c r="W44" s="450"/>
      <c r="X44" s="450"/>
      <c r="Y44" s="450"/>
      <c r="Z44" s="450"/>
      <c r="AA44" s="450"/>
      <c r="AB44" s="450"/>
      <c r="AC44" s="450"/>
      <c r="AD44" s="450"/>
      <c r="AE44" s="450"/>
      <c r="AF44" s="450"/>
      <c r="AG44" s="450"/>
      <c r="AH44" s="450"/>
    </row>
    <row r="45" spans="1:34" x14ac:dyDescent="0.25">
      <c r="A45" s="442"/>
      <c r="B45" s="442"/>
      <c r="C45" s="457"/>
      <c r="D45" s="457"/>
      <c r="E45" s="457"/>
      <c r="F45" s="457"/>
      <c r="G45" s="461"/>
      <c r="H45" s="461"/>
      <c r="I45" s="457"/>
      <c r="J45" s="457"/>
      <c r="K45" s="457"/>
      <c r="L45" s="457"/>
      <c r="M45" s="457"/>
      <c r="N45" s="457"/>
      <c r="O45" s="442"/>
      <c r="Q45" s="450"/>
      <c r="R45" s="450"/>
      <c r="S45" s="450"/>
      <c r="T45" s="450"/>
      <c r="U45" s="450"/>
      <c r="V45" s="450"/>
      <c r="W45" s="450"/>
      <c r="X45" s="450"/>
      <c r="Y45" s="450"/>
      <c r="Z45" s="450"/>
      <c r="AA45" s="450"/>
      <c r="AB45" s="450"/>
      <c r="AC45" s="450"/>
      <c r="AD45" s="450"/>
      <c r="AE45" s="450"/>
      <c r="AF45" s="450"/>
      <c r="AG45" s="450"/>
      <c r="AH45" s="450"/>
    </row>
    <row r="46" spans="1:34" ht="25.5" customHeight="1" x14ac:dyDescent="0.25">
      <c r="A46" s="442"/>
      <c r="B46" s="442"/>
      <c r="C46" s="457"/>
      <c r="D46" s="457"/>
      <c r="E46" s="457"/>
      <c r="F46" s="457"/>
      <c r="G46" s="461"/>
      <c r="H46" s="461"/>
      <c r="I46" s="457"/>
      <c r="J46" s="457"/>
      <c r="K46" s="457"/>
      <c r="L46" s="457"/>
      <c r="M46" s="457"/>
      <c r="N46" s="457"/>
      <c r="O46" s="442"/>
      <c r="Q46" s="450"/>
      <c r="R46" s="450"/>
      <c r="S46" s="450"/>
      <c r="T46" s="450"/>
      <c r="U46" s="450"/>
      <c r="V46" s="450"/>
      <c r="W46" s="450"/>
      <c r="X46" s="450"/>
      <c r="Y46" s="450"/>
      <c r="Z46" s="450"/>
      <c r="AA46" s="450"/>
      <c r="AB46" s="450"/>
      <c r="AC46" s="450"/>
      <c r="AD46" s="450"/>
      <c r="AE46" s="450"/>
      <c r="AF46" s="450"/>
      <c r="AG46" s="450"/>
      <c r="AH46" s="450"/>
    </row>
    <row r="47" spans="1:34" ht="26.25" customHeight="1" x14ac:dyDescent="0.25">
      <c r="A47" s="442"/>
      <c r="B47" s="442"/>
      <c r="C47" s="457"/>
      <c r="D47" s="457"/>
      <c r="E47" s="457"/>
      <c r="F47" s="457"/>
      <c r="G47" s="461"/>
      <c r="H47" s="461"/>
      <c r="I47" s="457"/>
      <c r="J47" s="457"/>
      <c r="K47" s="457"/>
      <c r="L47" s="457"/>
      <c r="M47" s="457"/>
      <c r="N47" s="457"/>
      <c r="O47" s="442"/>
      <c r="Q47" s="450"/>
      <c r="R47" s="450"/>
      <c r="S47" s="450"/>
      <c r="T47" s="450"/>
      <c r="U47" s="450"/>
      <c r="V47" s="450"/>
      <c r="W47" s="450"/>
      <c r="X47" s="450"/>
      <c r="Y47" s="450"/>
      <c r="Z47" s="450"/>
      <c r="AA47" s="450"/>
      <c r="AB47" s="450"/>
      <c r="AC47" s="450"/>
      <c r="AD47" s="450"/>
      <c r="AE47" s="450"/>
      <c r="AF47" s="450"/>
      <c r="AG47" s="450"/>
      <c r="AH47" s="450"/>
    </row>
    <row r="48" spans="1:34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" ht="15.75" x14ac:dyDescent="0.25">
      <c r="A49" s="11"/>
    </row>
  </sheetData>
  <mergeCells count="54">
    <mergeCell ref="AH43:AH47"/>
    <mergeCell ref="W43:W47"/>
    <mergeCell ref="X43:X47"/>
    <mergeCell ref="Y43:Y47"/>
    <mergeCell ref="Z43:Z47"/>
    <mergeCell ref="AA43:AA47"/>
    <mergeCell ref="AB43:AB47"/>
    <mergeCell ref="AC43:AC47"/>
    <mergeCell ref="AD43:AD47"/>
    <mergeCell ref="AE43:AE47"/>
    <mergeCell ref="AF43:AF47"/>
    <mergeCell ref="AG43:AG47"/>
    <mergeCell ref="L5:N7"/>
    <mergeCell ref="V43:V47"/>
    <mergeCell ref="J43:J47"/>
    <mergeCell ref="K43:K47"/>
    <mergeCell ref="L43:L47"/>
    <mergeCell ref="M43:M47"/>
    <mergeCell ref="N43:N47"/>
    <mergeCell ref="O43:O47"/>
    <mergeCell ref="Q43:Q47"/>
    <mergeCell ref="R43:R47"/>
    <mergeCell ref="S43:S47"/>
    <mergeCell ref="T43:T47"/>
    <mergeCell ref="U43:U47"/>
    <mergeCell ref="F43:F47"/>
    <mergeCell ref="G43:G47"/>
    <mergeCell ref="H43:H47"/>
    <mergeCell ref="I43:I47"/>
    <mergeCell ref="A5:A7"/>
    <mergeCell ref="B5:B7"/>
    <mergeCell ref="C5:G7"/>
    <mergeCell ref="H5:K7"/>
    <mergeCell ref="A43:A47"/>
    <mergeCell ref="B43:B47"/>
    <mergeCell ref="C43:C47"/>
    <mergeCell ref="D43:D47"/>
    <mergeCell ref="E43:E47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8:B42">
    <cfRule type="cellIs" dxfId="337" priority="1" operator="equal">
      <formula>0</formula>
    </cfRule>
  </conditionalFormatting>
  <conditionalFormatting sqref="C3:G3 N3:O3">
    <cfRule type="cellIs" dxfId="336" priority="2" operator="equal">
      <formula>0</formula>
    </cfRule>
  </conditionalFormatting>
  <conditionalFormatting sqref="Z8:Z42">
    <cfRule type="containsErrors" dxfId="335" priority="4">
      <formula>ISERROR(Z8)</formula>
    </cfRule>
  </conditionalFormatting>
  <conditionalFormatting sqref="AC8:AC42 AF8:AG42">
    <cfRule type="containsErrors" dxfId="334" priority="3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R139"/>
  <sheetViews>
    <sheetView zoomScale="60" zoomScaleNormal="60" workbookViewId="0">
      <selection activeCell="AT15" sqref="AT15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405" t="s">
        <v>5</v>
      </c>
      <c r="B1" s="405"/>
      <c r="C1" s="405"/>
      <c r="D1" s="405"/>
      <c r="E1" s="405"/>
      <c r="F1" s="405"/>
      <c r="G1" s="405"/>
      <c r="H1" s="405"/>
      <c r="I1" s="405"/>
      <c r="J1" s="405"/>
      <c r="K1" s="405"/>
      <c r="L1" s="405"/>
      <c r="M1" s="405"/>
      <c r="N1" s="405"/>
      <c r="O1" s="405"/>
      <c r="P1" s="405"/>
      <c r="Q1" s="405"/>
      <c r="R1" s="405"/>
      <c r="S1" s="405"/>
      <c r="T1" s="405"/>
      <c r="V1" s="386" t="s">
        <v>5</v>
      </c>
      <c r="W1" s="386"/>
      <c r="X1" s="386"/>
      <c r="Y1" s="386"/>
      <c r="Z1" s="386"/>
      <c r="AA1" s="386"/>
      <c r="AB1" s="386"/>
      <c r="AC1" s="386"/>
      <c r="AD1" s="386"/>
      <c r="AE1" s="386"/>
      <c r="AF1" s="386"/>
      <c r="AG1" s="386"/>
      <c r="AH1" s="386"/>
      <c r="AI1" s="386"/>
      <c r="AJ1" s="386"/>
      <c r="AK1" s="386"/>
      <c r="AL1" s="386"/>
      <c r="AM1" s="386"/>
      <c r="AN1" s="386"/>
      <c r="AO1" s="386"/>
      <c r="AP1" s="386"/>
      <c r="AQ1" s="386"/>
      <c r="AR1" s="386"/>
    </row>
    <row r="2" spans="1:44" x14ac:dyDescent="0.25">
      <c r="A2" s="404" t="s">
        <v>0</v>
      </c>
      <c r="B2" s="404"/>
      <c r="C2" s="415" t="s">
        <v>205</v>
      </c>
      <c r="D2" s="415"/>
      <c r="E2" s="415"/>
      <c r="F2" s="415"/>
      <c r="G2" s="415"/>
      <c r="H2" s="404" t="s">
        <v>1</v>
      </c>
      <c r="I2" s="404"/>
      <c r="J2" s="404"/>
      <c r="K2" s="404"/>
      <c r="L2" s="404"/>
      <c r="M2" s="404"/>
      <c r="N2" s="404"/>
      <c r="O2" s="404"/>
      <c r="P2" s="404"/>
      <c r="Q2" s="407" t="str">
        <f>'Asistencia 12°ATTecCom'!Q2:T2</f>
        <v>7°A</v>
      </c>
      <c r="R2" s="407"/>
      <c r="S2" s="407"/>
      <c r="T2" s="408"/>
      <c r="V2" s="390" t="s">
        <v>3</v>
      </c>
      <c r="W2" s="390" t="s">
        <v>4</v>
      </c>
      <c r="X2" s="390"/>
      <c r="Y2" s="390"/>
      <c r="Z2" s="390"/>
      <c r="AA2" s="390"/>
      <c r="AB2" s="390"/>
      <c r="AC2" s="390"/>
      <c r="AD2" s="390"/>
      <c r="AE2" s="390"/>
      <c r="AF2" s="390"/>
      <c r="AG2" s="390"/>
      <c r="AH2" s="390"/>
      <c r="AI2" s="390"/>
      <c r="AJ2" s="390"/>
      <c r="AK2" s="390"/>
      <c r="AL2" s="390"/>
      <c r="AM2" s="390"/>
      <c r="AN2" s="390"/>
      <c r="AO2" s="390"/>
      <c r="AP2" s="400" t="s">
        <v>6</v>
      </c>
      <c r="AQ2" s="400" t="s">
        <v>7</v>
      </c>
      <c r="AR2" s="390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90"/>
      <c r="W3" s="390"/>
      <c r="X3" s="390"/>
      <c r="Y3" s="390"/>
      <c r="Z3" s="390"/>
      <c r="AA3" s="390"/>
      <c r="AB3" s="390"/>
      <c r="AC3" s="390"/>
      <c r="AD3" s="390"/>
      <c r="AE3" s="390"/>
      <c r="AF3" s="390"/>
      <c r="AG3" s="390"/>
      <c r="AH3" s="390"/>
      <c r="AI3" s="390"/>
      <c r="AJ3" s="390"/>
      <c r="AK3" s="390"/>
      <c r="AL3" s="390"/>
      <c r="AM3" s="390"/>
      <c r="AN3" s="390"/>
      <c r="AO3" s="390"/>
      <c r="AP3" s="400"/>
      <c r="AQ3" s="400"/>
      <c r="AR3" s="390"/>
    </row>
    <row r="4" spans="1:44" ht="15" customHeight="1" x14ac:dyDescent="0.25">
      <c r="A4" s="3" t="s">
        <v>3</v>
      </c>
      <c r="B4" s="3" t="s">
        <v>2</v>
      </c>
      <c r="C4" s="404" t="s">
        <v>4</v>
      </c>
      <c r="D4" s="404"/>
      <c r="E4" s="404"/>
      <c r="F4" s="404"/>
      <c r="G4" s="404"/>
      <c r="H4" s="404"/>
      <c r="I4" s="404"/>
      <c r="J4" s="404"/>
      <c r="K4" s="404"/>
      <c r="L4" s="404"/>
      <c r="M4" s="404"/>
      <c r="N4" s="404"/>
      <c r="O4" s="404"/>
      <c r="P4" s="404"/>
      <c r="Q4" s="404"/>
      <c r="R4" s="404"/>
      <c r="S4" s="404"/>
      <c r="T4" s="3" t="s">
        <v>3</v>
      </c>
      <c r="V4" s="390"/>
      <c r="W4" s="390"/>
      <c r="X4" s="390"/>
      <c r="Y4" s="390"/>
      <c r="Z4" s="390"/>
      <c r="AA4" s="390"/>
      <c r="AB4" s="390"/>
      <c r="AC4" s="390"/>
      <c r="AD4" s="390"/>
      <c r="AE4" s="390"/>
      <c r="AF4" s="390"/>
      <c r="AG4" s="390"/>
      <c r="AH4" s="390"/>
      <c r="AI4" s="390"/>
      <c r="AJ4" s="390"/>
      <c r="AK4" s="390"/>
      <c r="AL4" s="390"/>
      <c r="AM4" s="390"/>
      <c r="AN4" s="390"/>
      <c r="AO4" s="390"/>
      <c r="AP4" s="400"/>
      <c r="AQ4" s="400"/>
      <c r="AR4" s="390"/>
    </row>
    <row r="5" spans="1:44" x14ac:dyDescent="0.25">
      <c r="A5" s="8">
        <v>1</v>
      </c>
      <c r="B5" s="30" t="s">
        <v>259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0</v>
      </c>
      <c r="AR6" s="8">
        <v>2</v>
      </c>
    </row>
    <row r="7" spans="1:44" x14ac:dyDescent="0.25">
      <c r="A7" s="8">
        <v>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8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8">
        <v>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8">
        <v>16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8">
        <v>27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409"/>
      <c r="B40" s="410"/>
      <c r="C40" s="436"/>
      <c r="D40" s="436"/>
      <c r="E40" s="436"/>
      <c r="F40" s="436"/>
      <c r="G40" s="436"/>
      <c r="H40" s="436"/>
      <c r="I40" s="436"/>
      <c r="J40" s="436"/>
      <c r="K40" s="436"/>
      <c r="L40" s="436"/>
      <c r="M40" s="436"/>
      <c r="N40" s="436"/>
      <c r="O40" s="436"/>
      <c r="P40" s="436"/>
      <c r="Q40" s="436"/>
      <c r="R40" s="436"/>
      <c r="S40" s="387"/>
      <c r="T40" s="387"/>
      <c r="V40" s="387"/>
      <c r="W40" s="387"/>
      <c r="X40" s="387"/>
      <c r="Y40" s="387"/>
      <c r="Z40" s="387"/>
      <c r="AA40" s="387"/>
      <c r="AB40" s="387"/>
      <c r="AC40" s="387"/>
      <c r="AD40" s="387"/>
      <c r="AE40" s="387"/>
      <c r="AF40" s="387"/>
      <c r="AG40" s="387"/>
      <c r="AH40" s="387"/>
      <c r="AI40" s="387"/>
      <c r="AJ40" s="387"/>
      <c r="AK40" s="387"/>
      <c r="AL40" s="387"/>
      <c r="AM40" s="387"/>
      <c r="AN40" s="387"/>
      <c r="AO40" s="387"/>
      <c r="AP40" s="391"/>
      <c r="AQ40" s="392"/>
      <c r="AR40" s="393"/>
    </row>
    <row r="41" spans="1:44" x14ac:dyDescent="0.25">
      <c r="A41" s="411"/>
      <c r="B41" s="412"/>
      <c r="C41" s="437"/>
      <c r="D41" s="437"/>
      <c r="E41" s="437"/>
      <c r="F41" s="437"/>
      <c r="G41" s="437"/>
      <c r="H41" s="437"/>
      <c r="I41" s="437"/>
      <c r="J41" s="437"/>
      <c r="K41" s="437"/>
      <c r="L41" s="437"/>
      <c r="M41" s="437"/>
      <c r="N41" s="437"/>
      <c r="O41" s="437"/>
      <c r="P41" s="437"/>
      <c r="Q41" s="437"/>
      <c r="R41" s="437"/>
      <c r="S41" s="388"/>
      <c r="T41" s="388"/>
      <c r="V41" s="388"/>
      <c r="W41" s="388"/>
      <c r="X41" s="388"/>
      <c r="Y41" s="388"/>
      <c r="Z41" s="388"/>
      <c r="AA41" s="388"/>
      <c r="AB41" s="388"/>
      <c r="AC41" s="388"/>
      <c r="AD41" s="388"/>
      <c r="AE41" s="388"/>
      <c r="AF41" s="388"/>
      <c r="AG41" s="388"/>
      <c r="AH41" s="388"/>
      <c r="AI41" s="388"/>
      <c r="AJ41" s="388"/>
      <c r="AK41" s="388"/>
      <c r="AL41" s="388"/>
      <c r="AM41" s="388"/>
      <c r="AN41" s="388"/>
      <c r="AO41" s="388"/>
      <c r="AP41" s="394"/>
      <c r="AQ41" s="395"/>
      <c r="AR41" s="396"/>
    </row>
    <row r="42" spans="1:44" x14ac:dyDescent="0.25">
      <c r="A42" s="411"/>
      <c r="B42" s="412"/>
      <c r="C42" s="437"/>
      <c r="D42" s="437"/>
      <c r="E42" s="437"/>
      <c r="F42" s="437"/>
      <c r="G42" s="437"/>
      <c r="H42" s="437"/>
      <c r="I42" s="437"/>
      <c r="J42" s="437"/>
      <c r="K42" s="437"/>
      <c r="L42" s="437"/>
      <c r="M42" s="437"/>
      <c r="N42" s="437"/>
      <c r="O42" s="437"/>
      <c r="P42" s="437"/>
      <c r="Q42" s="437"/>
      <c r="R42" s="437"/>
      <c r="S42" s="388"/>
      <c r="T42" s="388"/>
      <c r="V42" s="388"/>
      <c r="W42" s="388"/>
      <c r="X42" s="388"/>
      <c r="Y42" s="388"/>
      <c r="Z42" s="388"/>
      <c r="AA42" s="388"/>
      <c r="AB42" s="388"/>
      <c r="AC42" s="388"/>
      <c r="AD42" s="388"/>
      <c r="AE42" s="388"/>
      <c r="AF42" s="388"/>
      <c r="AG42" s="388"/>
      <c r="AH42" s="388"/>
      <c r="AI42" s="388"/>
      <c r="AJ42" s="388"/>
      <c r="AK42" s="388"/>
      <c r="AL42" s="388"/>
      <c r="AM42" s="388"/>
      <c r="AN42" s="388"/>
      <c r="AO42" s="388"/>
      <c r="AP42" s="394"/>
      <c r="AQ42" s="395"/>
      <c r="AR42" s="396"/>
    </row>
    <row r="43" spans="1:44" x14ac:dyDescent="0.25">
      <c r="A43" s="411"/>
      <c r="B43" s="412"/>
      <c r="C43" s="437"/>
      <c r="D43" s="437"/>
      <c r="E43" s="437"/>
      <c r="F43" s="437"/>
      <c r="G43" s="437"/>
      <c r="H43" s="437"/>
      <c r="I43" s="437"/>
      <c r="J43" s="437"/>
      <c r="K43" s="437"/>
      <c r="L43" s="437"/>
      <c r="M43" s="437"/>
      <c r="N43" s="437"/>
      <c r="O43" s="437"/>
      <c r="P43" s="437"/>
      <c r="Q43" s="437"/>
      <c r="R43" s="437"/>
      <c r="S43" s="388"/>
      <c r="T43" s="388"/>
      <c r="V43" s="388"/>
      <c r="W43" s="388"/>
      <c r="X43" s="388"/>
      <c r="Y43" s="388"/>
      <c r="Z43" s="388"/>
      <c r="AA43" s="388"/>
      <c r="AB43" s="388"/>
      <c r="AC43" s="388"/>
      <c r="AD43" s="388"/>
      <c r="AE43" s="388"/>
      <c r="AF43" s="388"/>
      <c r="AG43" s="388"/>
      <c r="AH43" s="388"/>
      <c r="AI43" s="388"/>
      <c r="AJ43" s="388"/>
      <c r="AK43" s="388"/>
      <c r="AL43" s="388"/>
      <c r="AM43" s="388"/>
      <c r="AN43" s="388"/>
      <c r="AO43" s="388"/>
      <c r="AP43" s="394"/>
      <c r="AQ43" s="395"/>
      <c r="AR43" s="396"/>
    </row>
    <row r="44" spans="1:44" x14ac:dyDescent="0.25">
      <c r="A44" s="411"/>
      <c r="B44" s="412"/>
      <c r="C44" s="437"/>
      <c r="D44" s="437"/>
      <c r="E44" s="437"/>
      <c r="F44" s="437"/>
      <c r="G44" s="437"/>
      <c r="H44" s="437"/>
      <c r="I44" s="437"/>
      <c r="J44" s="437"/>
      <c r="K44" s="437"/>
      <c r="L44" s="437"/>
      <c r="M44" s="437"/>
      <c r="N44" s="437"/>
      <c r="O44" s="437"/>
      <c r="P44" s="437"/>
      <c r="Q44" s="437"/>
      <c r="R44" s="437"/>
      <c r="S44" s="388"/>
      <c r="T44" s="388"/>
      <c r="V44" s="388"/>
      <c r="W44" s="388"/>
      <c r="X44" s="388"/>
      <c r="Y44" s="388"/>
      <c r="Z44" s="388"/>
      <c r="AA44" s="388"/>
      <c r="AB44" s="388"/>
      <c r="AC44" s="388"/>
      <c r="AD44" s="388"/>
      <c r="AE44" s="388"/>
      <c r="AF44" s="388"/>
      <c r="AG44" s="388"/>
      <c r="AH44" s="388"/>
      <c r="AI44" s="388"/>
      <c r="AJ44" s="388"/>
      <c r="AK44" s="388"/>
      <c r="AL44" s="388"/>
      <c r="AM44" s="388"/>
      <c r="AN44" s="388"/>
      <c r="AO44" s="388"/>
      <c r="AP44" s="394"/>
      <c r="AQ44" s="395"/>
      <c r="AR44" s="396"/>
    </row>
    <row r="45" spans="1:44" x14ac:dyDescent="0.25">
      <c r="A45" s="411"/>
      <c r="B45" s="412"/>
      <c r="C45" s="437"/>
      <c r="D45" s="437"/>
      <c r="E45" s="437"/>
      <c r="F45" s="437"/>
      <c r="G45" s="437"/>
      <c r="H45" s="437"/>
      <c r="I45" s="437"/>
      <c r="J45" s="437"/>
      <c r="K45" s="437"/>
      <c r="L45" s="437"/>
      <c r="M45" s="437"/>
      <c r="N45" s="437"/>
      <c r="O45" s="437"/>
      <c r="P45" s="437"/>
      <c r="Q45" s="437"/>
      <c r="R45" s="437"/>
      <c r="S45" s="388"/>
      <c r="T45" s="388"/>
      <c r="V45" s="388"/>
      <c r="W45" s="388"/>
      <c r="X45" s="388"/>
      <c r="Y45" s="388"/>
      <c r="Z45" s="388"/>
      <c r="AA45" s="388"/>
      <c r="AB45" s="388"/>
      <c r="AC45" s="388"/>
      <c r="AD45" s="388"/>
      <c r="AE45" s="388"/>
      <c r="AF45" s="388"/>
      <c r="AG45" s="388"/>
      <c r="AH45" s="388"/>
      <c r="AI45" s="388"/>
      <c r="AJ45" s="388"/>
      <c r="AK45" s="388"/>
      <c r="AL45" s="388"/>
      <c r="AM45" s="388"/>
      <c r="AN45" s="388"/>
      <c r="AO45" s="388"/>
      <c r="AP45" s="394"/>
      <c r="AQ45" s="395"/>
      <c r="AR45" s="396"/>
    </row>
    <row r="46" spans="1:44" x14ac:dyDescent="0.25">
      <c r="A46" s="411"/>
      <c r="B46" s="412"/>
      <c r="C46" s="437"/>
      <c r="D46" s="437"/>
      <c r="E46" s="437"/>
      <c r="F46" s="437"/>
      <c r="G46" s="437"/>
      <c r="H46" s="437"/>
      <c r="I46" s="437"/>
      <c r="J46" s="437"/>
      <c r="K46" s="437"/>
      <c r="L46" s="437"/>
      <c r="M46" s="437"/>
      <c r="N46" s="437"/>
      <c r="O46" s="437"/>
      <c r="P46" s="437"/>
      <c r="Q46" s="437"/>
      <c r="R46" s="437"/>
      <c r="S46" s="388"/>
      <c r="T46" s="388"/>
      <c r="V46" s="388"/>
      <c r="W46" s="388"/>
      <c r="X46" s="388"/>
      <c r="Y46" s="388"/>
      <c r="Z46" s="388"/>
      <c r="AA46" s="388"/>
      <c r="AB46" s="388"/>
      <c r="AC46" s="388"/>
      <c r="AD46" s="388"/>
      <c r="AE46" s="388"/>
      <c r="AF46" s="388"/>
      <c r="AG46" s="388"/>
      <c r="AH46" s="388"/>
      <c r="AI46" s="388"/>
      <c r="AJ46" s="388"/>
      <c r="AK46" s="388"/>
      <c r="AL46" s="388"/>
      <c r="AM46" s="388"/>
      <c r="AN46" s="388"/>
      <c r="AO46" s="388"/>
      <c r="AP46" s="394"/>
      <c r="AQ46" s="395"/>
      <c r="AR46" s="396"/>
    </row>
    <row r="47" spans="1:44" x14ac:dyDescent="0.25">
      <c r="A47" s="411"/>
      <c r="B47" s="412"/>
      <c r="C47" s="437"/>
      <c r="D47" s="437"/>
      <c r="E47" s="437"/>
      <c r="F47" s="437"/>
      <c r="G47" s="437"/>
      <c r="H47" s="437"/>
      <c r="I47" s="437"/>
      <c r="J47" s="437"/>
      <c r="K47" s="437"/>
      <c r="L47" s="437"/>
      <c r="M47" s="437"/>
      <c r="N47" s="437"/>
      <c r="O47" s="437"/>
      <c r="P47" s="437"/>
      <c r="Q47" s="437"/>
      <c r="R47" s="437"/>
      <c r="S47" s="388"/>
      <c r="T47" s="388"/>
      <c r="V47" s="388"/>
      <c r="W47" s="388"/>
      <c r="X47" s="388"/>
      <c r="Y47" s="388"/>
      <c r="Z47" s="388"/>
      <c r="AA47" s="388"/>
      <c r="AB47" s="388"/>
      <c r="AC47" s="388"/>
      <c r="AD47" s="388"/>
      <c r="AE47" s="388"/>
      <c r="AF47" s="388"/>
      <c r="AG47" s="388"/>
      <c r="AH47" s="388"/>
      <c r="AI47" s="388"/>
      <c r="AJ47" s="388"/>
      <c r="AK47" s="388"/>
      <c r="AL47" s="388"/>
      <c r="AM47" s="388"/>
      <c r="AN47" s="388"/>
      <c r="AO47" s="388"/>
      <c r="AP47" s="394"/>
      <c r="AQ47" s="395"/>
      <c r="AR47" s="396"/>
    </row>
    <row r="48" spans="1:44" x14ac:dyDescent="0.25">
      <c r="A48" s="411"/>
      <c r="B48" s="412"/>
      <c r="C48" s="437"/>
      <c r="D48" s="437"/>
      <c r="E48" s="437"/>
      <c r="F48" s="437"/>
      <c r="G48" s="437"/>
      <c r="H48" s="437"/>
      <c r="I48" s="437"/>
      <c r="J48" s="437"/>
      <c r="K48" s="437"/>
      <c r="L48" s="437"/>
      <c r="M48" s="437"/>
      <c r="N48" s="437"/>
      <c r="O48" s="437"/>
      <c r="P48" s="437"/>
      <c r="Q48" s="437"/>
      <c r="R48" s="437"/>
      <c r="S48" s="388"/>
      <c r="T48" s="388"/>
      <c r="V48" s="388"/>
      <c r="W48" s="388"/>
      <c r="X48" s="388"/>
      <c r="Y48" s="388"/>
      <c r="Z48" s="388"/>
      <c r="AA48" s="388"/>
      <c r="AB48" s="388"/>
      <c r="AC48" s="388"/>
      <c r="AD48" s="388"/>
      <c r="AE48" s="388"/>
      <c r="AF48" s="388"/>
      <c r="AG48" s="388"/>
      <c r="AH48" s="388"/>
      <c r="AI48" s="388"/>
      <c r="AJ48" s="388"/>
      <c r="AK48" s="388"/>
      <c r="AL48" s="388"/>
      <c r="AM48" s="388"/>
      <c r="AN48" s="388"/>
      <c r="AO48" s="388"/>
      <c r="AP48" s="394"/>
      <c r="AQ48" s="395"/>
      <c r="AR48" s="396"/>
    </row>
    <row r="49" spans="1:44" x14ac:dyDescent="0.25">
      <c r="A49" s="411"/>
      <c r="B49" s="412"/>
      <c r="C49" s="437"/>
      <c r="D49" s="437"/>
      <c r="E49" s="437"/>
      <c r="F49" s="437"/>
      <c r="G49" s="437"/>
      <c r="H49" s="437"/>
      <c r="I49" s="437"/>
      <c r="J49" s="437"/>
      <c r="K49" s="437"/>
      <c r="L49" s="437"/>
      <c r="M49" s="437"/>
      <c r="N49" s="437"/>
      <c r="O49" s="437"/>
      <c r="P49" s="437"/>
      <c r="Q49" s="437"/>
      <c r="R49" s="437"/>
      <c r="S49" s="388"/>
      <c r="T49" s="388"/>
      <c r="V49" s="388"/>
      <c r="W49" s="388"/>
      <c r="X49" s="388"/>
      <c r="Y49" s="388"/>
      <c r="Z49" s="388"/>
      <c r="AA49" s="388"/>
      <c r="AB49" s="388"/>
      <c r="AC49" s="388"/>
      <c r="AD49" s="388"/>
      <c r="AE49" s="388"/>
      <c r="AF49" s="388"/>
      <c r="AG49" s="388"/>
      <c r="AH49" s="388"/>
      <c r="AI49" s="388"/>
      <c r="AJ49" s="388"/>
      <c r="AK49" s="388"/>
      <c r="AL49" s="388"/>
      <c r="AM49" s="388"/>
      <c r="AN49" s="388"/>
      <c r="AO49" s="388"/>
      <c r="AP49" s="394"/>
      <c r="AQ49" s="395"/>
      <c r="AR49" s="396"/>
    </row>
    <row r="50" spans="1:44" x14ac:dyDescent="0.25">
      <c r="A50" s="413"/>
      <c r="B50" s="414"/>
      <c r="C50" s="438"/>
      <c r="D50" s="438"/>
      <c r="E50" s="438"/>
      <c r="F50" s="438"/>
      <c r="G50" s="438"/>
      <c r="H50" s="438"/>
      <c r="I50" s="438"/>
      <c r="J50" s="438"/>
      <c r="K50" s="438"/>
      <c r="L50" s="438"/>
      <c r="M50" s="438"/>
      <c r="N50" s="438"/>
      <c r="O50" s="438"/>
      <c r="P50" s="438"/>
      <c r="Q50" s="438"/>
      <c r="R50" s="438"/>
      <c r="S50" s="389"/>
      <c r="T50" s="389"/>
      <c r="V50" s="389"/>
      <c r="W50" s="389"/>
      <c r="X50" s="389"/>
      <c r="Y50" s="389"/>
      <c r="Z50" s="389"/>
      <c r="AA50" s="389"/>
      <c r="AB50" s="389"/>
      <c r="AC50" s="389"/>
      <c r="AD50" s="389"/>
      <c r="AE50" s="389"/>
      <c r="AF50" s="389"/>
      <c r="AG50" s="389"/>
      <c r="AH50" s="389"/>
      <c r="AI50" s="389"/>
      <c r="AJ50" s="389"/>
      <c r="AK50" s="389"/>
      <c r="AL50" s="389"/>
      <c r="AM50" s="389"/>
      <c r="AN50" s="389"/>
      <c r="AO50" s="389"/>
      <c r="AP50" s="397"/>
      <c r="AQ50" s="398"/>
      <c r="AR50" s="399"/>
    </row>
    <row r="51" spans="1:4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4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4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4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4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4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4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4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4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4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4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</sheetData>
  <mergeCells count="52">
    <mergeCell ref="AO40:AO50"/>
    <mergeCell ref="AP40:AR50"/>
    <mergeCell ref="AI40:AI50"/>
    <mergeCell ref="AJ40:AJ50"/>
    <mergeCell ref="AK40:AK50"/>
    <mergeCell ref="AL40:AL50"/>
    <mergeCell ref="AM40:AM50"/>
    <mergeCell ref="AN40:AN50"/>
    <mergeCell ref="AH40:AH50"/>
    <mergeCell ref="W40:W50"/>
    <mergeCell ref="X40:X50"/>
    <mergeCell ref="Y40:Y50"/>
    <mergeCell ref="Z40:Z50"/>
    <mergeCell ref="AA40:AA50"/>
    <mergeCell ref="AB40:AB50"/>
    <mergeCell ref="AC40:AC50"/>
    <mergeCell ref="AD40:AD50"/>
    <mergeCell ref="AE40:AE50"/>
    <mergeCell ref="AF40:AF50"/>
    <mergeCell ref="AG40:AG50"/>
    <mergeCell ref="G40:G50"/>
    <mergeCell ref="H40:H50"/>
    <mergeCell ref="I40:I50"/>
    <mergeCell ref="V40:V50"/>
    <mergeCell ref="J40:J50"/>
    <mergeCell ref="K40:K50"/>
    <mergeCell ref="L40:L50"/>
    <mergeCell ref="M40:M50"/>
    <mergeCell ref="N40:N50"/>
    <mergeCell ref="O40:O50"/>
    <mergeCell ref="P40:P50"/>
    <mergeCell ref="Q40:Q50"/>
    <mergeCell ref="R40:R50"/>
    <mergeCell ref="S40:S50"/>
    <mergeCell ref="T40:T50"/>
    <mergeCell ref="A40:B50"/>
    <mergeCell ref="C40:C50"/>
    <mergeCell ref="D40:D50"/>
    <mergeCell ref="E40:E50"/>
    <mergeCell ref="F40:F50"/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</mergeCells>
  <conditionalFormatting sqref="B5:B39">
    <cfRule type="cellIs" dxfId="333" priority="1" operator="equal">
      <formula>0</formula>
    </cfRule>
  </conditionalFormatting>
  <conditionalFormatting sqref="AP5:AQ39">
    <cfRule type="cellIs" dxfId="332" priority="2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H49"/>
  <sheetViews>
    <sheetView topLeftCell="A3" zoomScale="58" zoomScaleNormal="58" workbookViewId="0">
      <selection activeCell="B8" sqref="B8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39" t="s">
        <v>8</v>
      </c>
      <c r="B2" s="439"/>
      <c r="C2" s="439"/>
      <c r="D2" s="439"/>
      <c r="E2" s="439"/>
      <c r="F2" s="439"/>
      <c r="G2" s="439"/>
      <c r="H2" s="439"/>
      <c r="I2" s="439"/>
      <c r="J2" s="439"/>
      <c r="K2" s="439"/>
      <c r="L2" s="439"/>
      <c r="M2" s="439"/>
      <c r="N2" s="439"/>
      <c r="O2" s="439"/>
      <c r="Q2" s="440" t="s">
        <v>8</v>
      </c>
      <c r="R2" s="440"/>
      <c r="S2" s="440"/>
      <c r="T2" s="440"/>
      <c r="U2" s="440"/>
      <c r="V2" s="440"/>
      <c r="W2" s="440"/>
      <c r="X2" s="440"/>
      <c r="Y2" s="440"/>
      <c r="Z2" s="440"/>
      <c r="AA2" s="440"/>
      <c r="AB2" s="440"/>
      <c r="AC2" s="440"/>
      <c r="AD2" s="440"/>
      <c r="AE2" s="440"/>
      <c r="AF2" s="440"/>
      <c r="AG2" s="440"/>
      <c r="AH2" s="440"/>
    </row>
    <row r="3" spans="1:34" x14ac:dyDescent="0.25">
      <c r="A3" s="469" t="s">
        <v>0</v>
      </c>
      <c r="B3" s="469"/>
      <c r="C3" s="470" t="str">
        <f>'Asistencia 8°B BC'!C2</f>
        <v>FDC</v>
      </c>
      <c r="D3" s="470"/>
      <c r="E3" s="470"/>
      <c r="F3" s="470"/>
      <c r="G3" s="470"/>
      <c r="H3" s="469" t="s">
        <v>14</v>
      </c>
      <c r="I3" s="469"/>
      <c r="J3" s="469"/>
      <c r="K3" s="469"/>
      <c r="L3" s="469"/>
      <c r="M3" s="469"/>
      <c r="N3" s="470" t="str">
        <f>'Asistencia 8°B BC'!Q2</f>
        <v>7°A</v>
      </c>
      <c r="O3" s="470"/>
      <c r="Q3" s="471" t="s">
        <v>3</v>
      </c>
      <c r="R3" s="448" t="s">
        <v>15</v>
      </c>
      <c r="S3" s="448"/>
      <c r="T3" s="448"/>
      <c r="U3" s="448"/>
      <c r="V3" s="448" t="s">
        <v>16</v>
      </c>
      <c r="W3" s="448"/>
      <c r="X3" s="448"/>
      <c r="Y3" s="472" t="s">
        <v>17</v>
      </c>
      <c r="Z3" s="472" t="s">
        <v>18</v>
      </c>
      <c r="AA3" s="448" t="s">
        <v>19</v>
      </c>
      <c r="AB3" s="448"/>
      <c r="AC3" s="448"/>
      <c r="AD3" s="448" t="s">
        <v>20</v>
      </c>
      <c r="AE3" s="448"/>
      <c r="AF3" s="448"/>
      <c r="AG3" s="473" t="s">
        <v>21</v>
      </c>
      <c r="AH3" s="471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471"/>
      <c r="R4" s="448"/>
      <c r="S4" s="448"/>
      <c r="T4" s="448"/>
      <c r="U4" s="448"/>
      <c r="V4" s="448"/>
      <c r="W4" s="448"/>
      <c r="X4" s="448"/>
      <c r="Y4" s="472"/>
      <c r="Z4" s="472"/>
      <c r="AA4" s="448"/>
      <c r="AB4" s="448"/>
      <c r="AC4" s="448"/>
      <c r="AD4" s="448"/>
      <c r="AE4" s="448"/>
      <c r="AF4" s="448"/>
      <c r="AG4" s="473"/>
      <c r="AH4" s="471"/>
    </row>
    <row r="5" spans="1:34" ht="26.25" customHeight="1" x14ac:dyDescent="0.25">
      <c r="A5" s="448" t="s">
        <v>3</v>
      </c>
      <c r="B5" s="448" t="s">
        <v>12</v>
      </c>
      <c r="C5" s="448" t="s">
        <v>9</v>
      </c>
      <c r="D5" s="448"/>
      <c r="E5" s="448"/>
      <c r="F5" s="448"/>
      <c r="G5" s="448"/>
      <c r="H5" s="448" t="s">
        <v>10</v>
      </c>
      <c r="I5" s="448"/>
      <c r="J5" s="448"/>
      <c r="K5" s="448"/>
      <c r="L5" s="448" t="s">
        <v>11</v>
      </c>
      <c r="M5" s="448"/>
      <c r="N5" s="448"/>
      <c r="O5" s="448" t="s">
        <v>3</v>
      </c>
      <c r="Q5" s="471"/>
      <c r="R5" s="448"/>
      <c r="S5" s="448"/>
      <c r="T5" s="448"/>
      <c r="U5" s="448"/>
      <c r="V5" s="448"/>
      <c r="W5" s="448"/>
      <c r="X5" s="448"/>
      <c r="Y5" s="472"/>
      <c r="Z5" s="472"/>
      <c r="AA5" s="448"/>
      <c r="AB5" s="448"/>
      <c r="AC5" s="448"/>
      <c r="AD5" s="448"/>
      <c r="AE5" s="448"/>
      <c r="AF5" s="448"/>
      <c r="AG5" s="473"/>
      <c r="AH5" s="471"/>
    </row>
    <row r="6" spans="1:34" ht="15" customHeight="1" x14ac:dyDescent="0.25">
      <c r="A6" s="448"/>
      <c r="B6" s="448"/>
      <c r="C6" s="448"/>
      <c r="D6" s="448"/>
      <c r="E6" s="448"/>
      <c r="F6" s="448"/>
      <c r="G6" s="448"/>
      <c r="H6" s="448"/>
      <c r="I6" s="448"/>
      <c r="J6" s="448"/>
      <c r="K6" s="448"/>
      <c r="L6" s="448"/>
      <c r="M6" s="448"/>
      <c r="N6" s="448"/>
      <c r="O6" s="448"/>
      <c r="Q6" s="471"/>
      <c r="R6" s="448"/>
      <c r="S6" s="448"/>
      <c r="T6" s="448"/>
      <c r="U6" s="448"/>
      <c r="V6" s="448"/>
      <c r="W6" s="448"/>
      <c r="X6" s="448"/>
      <c r="Y6" s="472"/>
      <c r="Z6" s="472"/>
      <c r="AA6" s="448"/>
      <c r="AB6" s="448"/>
      <c r="AC6" s="448"/>
      <c r="AD6" s="448"/>
      <c r="AE6" s="448"/>
      <c r="AF6" s="448"/>
      <c r="AG6" s="473"/>
      <c r="AH6" s="471"/>
    </row>
    <row r="7" spans="1:34" ht="6.75" customHeight="1" x14ac:dyDescent="0.25">
      <c r="A7" s="448"/>
      <c r="B7" s="448"/>
      <c r="C7" s="448"/>
      <c r="D7" s="448"/>
      <c r="E7" s="448"/>
      <c r="F7" s="448"/>
      <c r="G7" s="448"/>
      <c r="H7" s="448"/>
      <c r="I7" s="448"/>
      <c r="J7" s="448"/>
      <c r="K7" s="448"/>
      <c r="L7" s="448"/>
      <c r="M7" s="448"/>
      <c r="N7" s="448"/>
      <c r="O7" s="448"/>
      <c r="Q7" s="471"/>
      <c r="R7" s="448"/>
      <c r="S7" s="448"/>
      <c r="T7" s="448"/>
      <c r="U7" s="448"/>
      <c r="V7" s="448"/>
      <c r="W7" s="448"/>
      <c r="X7" s="448"/>
      <c r="Y7" s="472"/>
      <c r="Z7" s="472"/>
      <c r="AA7" s="448"/>
      <c r="AB7" s="448"/>
      <c r="AC7" s="448"/>
      <c r="AD7" s="448"/>
      <c r="AE7" s="448"/>
      <c r="AF7" s="448"/>
      <c r="AG7" s="473"/>
      <c r="AH7" s="471"/>
    </row>
    <row r="8" spans="1:34" x14ac:dyDescent="0.25">
      <c r="A8" s="194">
        <v>1</v>
      </c>
      <c r="B8" s="216" t="str">
        <f>'Asistencia 8°B BC'!B5</f>
        <v>Ellintong, Lázaro</v>
      </c>
      <c r="C8" s="196"/>
      <c r="D8" s="196"/>
      <c r="E8" s="196"/>
      <c r="F8" s="196"/>
      <c r="G8" s="197"/>
      <c r="H8" s="197">
        <v>5</v>
      </c>
      <c r="I8" s="197">
        <v>5</v>
      </c>
      <c r="J8" s="196">
        <v>4.5</v>
      </c>
      <c r="K8" s="196">
        <v>1</v>
      </c>
      <c r="L8" s="196"/>
      <c r="M8" s="196"/>
      <c r="N8" s="196"/>
      <c r="O8" s="194">
        <v>1</v>
      </c>
      <c r="Q8" s="194">
        <v>1</v>
      </c>
      <c r="R8" s="198"/>
      <c r="S8" s="198"/>
      <c r="T8" s="198"/>
      <c r="U8" s="198"/>
      <c r="V8" s="198"/>
      <c r="W8" s="198"/>
      <c r="X8" s="198"/>
      <c r="Y8" s="198"/>
      <c r="Z8" s="199">
        <f>((ROUNDDOWN(AVERAGE(C8:N8,R8:Y8),1))*0.8)</f>
        <v>3.04</v>
      </c>
      <c r="AA8" s="198">
        <v>4.5</v>
      </c>
      <c r="AB8" s="198"/>
      <c r="AC8" s="199">
        <f>((ROUNDDOWN(AVERAGE(AA8:AB8),1))*0.1)</f>
        <v>0.45</v>
      </c>
      <c r="AD8" s="198">
        <v>4.5</v>
      </c>
      <c r="AE8" s="198"/>
      <c r="AF8" s="199">
        <f>((ROUNDDOWN(AVERAGE(AD8:AE8),1))*0.1)</f>
        <v>0.45</v>
      </c>
      <c r="AG8" s="199">
        <f>ROUNDDOWN(SUM(Z8,AC8,AF8),1)</f>
        <v>3.9</v>
      </c>
      <c r="AH8" s="194">
        <v>1</v>
      </c>
    </row>
    <row r="9" spans="1:34" x14ac:dyDescent="0.25">
      <c r="A9" s="194">
        <v>2</v>
      </c>
      <c r="B9" s="217">
        <f>'Asistencia 8°B BC'!B6</f>
        <v>0</v>
      </c>
      <c r="C9" s="198"/>
      <c r="D9" s="198"/>
      <c r="E9" s="198"/>
      <c r="F9" s="198"/>
      <c r="G9" s="197"/>
      <c r="H9" s="197"/>
      <c r="I9" s="197"/>
      <c r="J9" s="197"/>
      <c r="K9" s="197"/>
      <c r="L9" s="198"/>
      <c r="M9" s="198"/>
      <c r="N9" s="198"/>
      <c r="O9" s="194">
        <v>2</v>
      </c>
      <c r="Q9" s="194">
        <v>2</v>
      </c>
      <c r="R9" s="198"/>
      <c r="S9" s="198"/>
      <c r="T9" s="198"/>
      <c r="U9" s="198"/>
      <c r="V9" s="198"/>
      <c r="W9" s="198"/>
      <c r="X9" s="198"/>
      <c r="Y9" s="198"/>
      <c r="Z9" s="199" t="e">
        <f t="shared" ref="Z9:Z42" si="0">((ROUNDDOWN(AVERAGE(C9:N9,R9:Y9),1))*0.8)</f>
        <v>#DIV/0!</v>
      </c>
      <c r="AA9" s="198"/>
      <c r="AB9" s="198"/>
      <c r="AC9" s="199" t="e">
        <f t="shared" ref="AC9:AC42" si="1">((ROUNDDOWN(AVERAGE(AA9:AB9),1))*0.1)</f>
        <v>#DIV/0!</v>
      </c>
      <c r="AD9" s="198"/>
      <c r="AE9" s="198"/>
      <c r="AF9" s="199" t="e">
        <f t="shared" ref="AF9:AF42" si="2">((ROUNDDOWN(AVERAGE(AD9:AE9),1))*0.1)</f>
        <v>#DIV/0!</v>
      </c>
      <c r="AG9" s="199" t="e">
        <f t="shared" ref="AG9:AG42" si="3">ROUNDDOWN(SUM(Z9,AC9,AF9),1)</f>
        <v>#DIV/0!</v>
      </c>
      <c r="AH9" s="194">
        <v>2</v>
      </c>
    </row>
    <row r="10" spans="1:34" x14ac:dyDescent="0.25">
      <c r="A10" s="194">
        <v>3</v>
      </c>
      <c r="B10" s="217">
        <f>'Asistencia 8°B BC'!B7</f>
        <v>0</v>
      </c>
      <c r="C10" s="198"/>
      <c r="D10" s="198"/>
      <c r="E10" s="198"/>
      <c r="F10" s="198"/>
      <c r="G10" s="197"/>
      <c r="H10" s="197"/>
      <c r="I10" s="198"/>
      <c r="J10" s="198"/>
      <c r="K10" s="198"/>
      <c r="L10" s="198"/>
      <c r="M10" s="198"/>
      <c r="N10" s="198"/>
      <c r="O10" s="194">
        <v>3</v>
      </c>
      <c r="Q10" s="194">
        <v>3</v>
      </c>
      <c r="R10" s="198"/>
      <c r="S10" s="198"/>
      <c r="T10" s="198"/>
      <c r="U10" s="198"/>
      <c r="V10" s="198"/>
      <c r="W10" s="198"/>
      <c r="X10" s="198"/>
      <c r="Y10" s="198"/>
      <c r="Z10" s="199" t="e">
        <f t="shared" si="0"/>
        <v>#DIV/0!</v>
      </c>
      <c r="AA10" s="198"/>
      <c r="AB10" s="198"/>
      <c r="AC10" s="199" t="e">
        <f t="shared" si="1"/>
        <v>#DIV/0!</v>
      </c>
      <c r="AD10" s="198"/>
      <c r="AE10" s="198"/>
      <c r="AF10" s="199" t="e">
        <f t="shared" si="2"/>
        <v>#DIV/0!</v>
      </c>
      <c r="AG10" s="199" t="e">
        <f t="shared" si="3"/>
        <v>#DIV/0!</v>
      </c>
      <c r="AH10" s="194">
        <v>3</v>
      </c>
    </row>
    <row r="11" spans="1:34" x14ac:dyDescent="0.25">
      <c r="A11" s="194">
        <v>4</v>
      </c>
      <c r="B11" s="195"/>
      <c r="C11" s="198"/>
      <c r="D11" s="198"/>
      <c r="E11" s="198"/>
      <c r="F11" s="198"/>
      <c r="G11" s="197"/>
      <c r="H11" s="197"/>
      <c r="I11" s="198"/>
      <c r="J11" s="198"/>
      <c r="K11" s="198"/>
      <c r="L11" s="198"/>
      <c r="M11" s="198"/>
      <c r="N11" s="198"/>
      <c r="O11" s="194">
        <v>4</v>
      </c>
      <c r="Q11" s="194">
        <v>4</v>
      </c>
      <c r="R11" s="198"/>
      <c r="S11" s="198"/>
      <c r="T11" s="198"/>
      <c r="U11" s="198"/>
      <c r="V11" s="198"/>
      <c r="W11" s="198"/>
      <c r="X11" s="198"/>
      <c r="Y11" s="198"/>
      <c r="Z11" s="199" t="e">
        <f t="shared" si="0"/>
        <v>#DIV/0!</v>
      </c>
      <c r="AA11" s="198"/>
      <c r="AB11" s="198"/>
      <c r="AC11" s="199" t="e">
        <f t="shared" si="1"/>
        <v>#DIV/0!</v>
      </c>
      <c r="AD11" s="198"/>
      <c r="AE11" s="198"/>
      <c r="AF11" s="199" t="e">
        <f t="shared" si="2"/>
        <v>#DIV/0!</v>
      </c>
      <c r="AG11" s="199" t="e">
        <f t="shared" si="3"/>
        <v>#DIV/0!</v>
      </c>
      <c r="AH11" s="194">
        <v>4</v>
      </c>
    </row>
    <row r="12" spans="1:34" x14ac:dyDescent="0.25">
      <c r="A12" s="194">
        <v>5</v>
      </c>
      <c r="B12" s="195">
        <f>'Asistencia 12°ATTecCom'!B9</f>
        <v>0</v>
      </c>
      <c r="C12" s="198"/>
      <c r="D12" s="198"/>
      <c r="E12" s="198"/>
      <c r="F12" s="198"/>
      <c r="G12" s="197"/>
      <c r="H12" s="197"/>
      <c r="I12" s="198"/>
      <c r="J12" s="198"/>
      <c r="K12" s="198"/>
      <c r="L12" s="198"/>
      <c r="M12" s="198"/>
      <c r="N12" s="198"/>
      <c r="O12" s="194">
        <v>5</v>
      </c>
      <c r="Q12" s="194">
        <v>5</v>
      </c>
      <c r="R12" s="198"/>
      <c r="S12" s="198"/>
      <c r="T12" s="198"/>
      <c r="U12" s="198"/>
      <c r="V12" s="198"/>
      <c r="W12" s="198"/>
      <c r="X12" s="198"/>
      <c r="Y12" s="198"/>
      <c r="Z12" s="199" t="e">
        <f t="shared" si="0"/>
        <v>#DIV/0!</v>
      </c>
      <c r="AA12" s="198"/>
      <c r="AB12" s="198"/>
      <c r="AC12" s="199" t="e">
        <f t="shared" si="1"/>
        <v>#DIV/0!</v>
      </c>
      <c r="AD12" s="198"/>
      <c r="AE12" s="198"/>
      <c r="AF12" s="199" t="e">
        <f t="shared" si="2"/>
        <v>#DIV/0!</v>
      </c>
      <c r="AG12" s="199" t="e">
        <f t="shared" si="3"/>
        <v>#DIV/0!</v>
      </c>
      <c r="AH12" s="194">
        <v>5</v>
      </c>
    </row>
    <row r="13" spans="1:34" x14ac:dyDescent="0.25">
      <c r="A13" s="194">
        <v>6</v>
      </c>
      <c r="B13" s="195">
        <f>'Asistencia 12°ATTecCom'!B10</f>
        <v>0</v>
      </c>
      <c r="C13" s="198"/>
      <c r="D13" s="198"/>
      <c r="E13" s="198"/>
      <c r="F13" s="198"/>
      <c r="G13" s="197"/>
      <c r="H13" s="197"/>
      <c r="I13" s="198"/>
      <c r="J13" s="198"/>
      <c r="K13" s="198"/>
      <c r="L13" s="198"/>
      <c r="M13" s="198"/>
      <c r="N13" s="198"/>
      <c r="O13" s="194">
        <v>6</v>
      </c>
      <c r="Q13" s="194">
        <v>6</v>
      </c>
      <c r="R13" s="198"/>
      <c r="S13" s="198"/>
      <c r="T13" s="198"/>
      <c r="U13" s="198"/>
      <c r="V13" s="198"/>
      <c r="W13" s="198"/>
      <c r="X13" s="198"/>
      <c r="Y13" s="198"/>
      <c r="Z13" s="199" t="e">
        <f t="shared" si="0"/>
        <v>#DIV/0!</v>
      </c>
      <c r="AA13" s="198"/>
      <c r="AB13" s="198"/>
      <c r="AC13" s="199" t="e">
        <f t="shared" si="1"/>
        <v>#DIV/0!</v>
      </c>
      <c r="AD13" s="198"/>
      <c r="AE13" s="198"/>
      <c r="AF13" s="199" t="e">
        <f t="shared" si="2"/>
        <v>#DIV/0!</v>
      </c>
      <c r="AG13" s="199" t="e">
        <f t="shared" si="3"/>
        <v>#DIV/0!</v>
      </c>
      <c r="AH13" s="194">
        <v>6</v>
      </c>
    </row>
    <row r="14" spans="1:34" x14ac:dyDescent="0.25">
      <c r="A14" s="194">
        <v>7</v>
      </c>
      <c r="B14" s="195">
        <f>'Asistencia 12°ATTecCom'!B11</f>
        <v>0</v>
      </c>
      <c r="C14" s="198"/>
      <c r="D14" s="198"/>
      <c r="E14" s="198"/>
      <c r="F14" s="198"/>
      <c r="G14" s="197"/>
      <c r="H14" s="197"/>
      <c r="I14" s="198"/>
      <c r="J14" s="198"/>
      <c r="K14" s="198"/>
      <c r="L14" s="198"/>
      <c r="M14" s="198"/>
      <c r="N14" s="198"/>
      <c r="O14" s="194">
        <v>7</v>
      </c>
      <c r="Q14" s="194">
        <v>7</v>
      </c>
      <c r="R14" s="198"/>
      <c r="S14" s="198"/>
      <c r="T14" s="215"/>
      <c r="U14" s="198"/>
      <c r="V14" s="198"/>
      <c r="W14" s="198"/>
      <c r="X14" s="198"/>
      <c r="Y14" s="198"/>
      <c r="Z14" s="199" t="e">
        <f t="shared" si="0"/>
        <v>#DIV/0!</v>
      </c>
      <c r="AA14" s="198"/>
      <c r="AB14" s="198"/>
      <c r="AC14" s="199" t="e">
        <f t="shared" si="1"/>
        <v>#DIV/0!</v>
      </c>
      <c r="AD14" s="198"/>
      <c r="AE14" s="198"/>
      <c r="AF14" s="199" t="e">
        <f t="shared" si="2"/>
        <v>#DIV/0!</v>
      </c>
      <c r="AG14" s="199" t="e">
        <f t="shared" si="3"/>
        <v>#DIV/0!</v>
      </c>
      <c r="AH14" s="194">
        <v>7</v>
      </c>
    </row>
    <row r="15" spans="1:34" x14ac:dyDescent="0.25">
      <c r="A15" s="194">
        <v>8</v>
      </c>
      <c r="B15" s="195">
        <f>'Asistencia 12°ATTecCom'!B12</f>
        <v>0</v>
      </c>
      <c r="C15" s="198"/>
      <c r="D15" s="198"/>
      <c r="E15" s="198"/>
      <c r="F15" s="198"/>
      <c r="G15" s="197"/>
      <c r="H15" s="197"/>
      <c r="I15" s="198"/>
      <c r="J15" s="198"/>
      <c r="K15" s="198"/>
      <c r="L15" s="198"/>
      <c r="M15" s="198"/>
      <c r="N15" s="198"/>
      <c r="O15" s="194">
        <v>8</v>
      </c>
      <c r="Q15" s="194">
        <v>8</v>
      </c>
      <c r="R15" s="198"/>
      <c r="S15" s="198"/>
      <c r="T15" s="198"/>
      <c r="U15" s="198"/>
      <c r="V15" s="198"/>
      <c r="W15" s="198"/>
      <c r="X15" s="198"/>
      <c r="Y15" s="198"/>
      <c r="Z15" s="199" t="e">
        <f t="shared" si="0"/>
        <v>#DIV/0!</v>
      </c>
      <c r="AA15" s="198"/>
      <c r="AB15" s="198"/>
      <c r="AC15" s="199" t="e">
        <f t="shared" si="1"/>
        <v>#DIV/0!</v>
      </c>
      <c r="AD15" s="198"/>
      <c r="AE15" s="198"/>
      <c r="AF15" s="199" t="e">
        <f t="shared" si="2"/>
        <v>#DIV/0!</v>
      </c>
      <c r="AG15" s="199" t="e">
        <f t="shared" si="3"/>
        <v>#DIV/0!</v>
      </c>
      <c r="AH15" s="194">
        <v>8</v>
      </c>
    </row>
    <row r="16" spans="1:34" x14ac:dyDescent="0.25">
      <c r="A16" s="194">
        <v>9</v>
      </c>
      <c r="B16" s="195">
        <f>'Asistencia 12°ATTecCom'!B13</f>
        <v>0</v>
      </c>
      <c r="C16" s="198"/>
      <c r="D16" s="198"/>
      <c r="E16" s="198"/>
      <c r="F16" s="198"/>
      <c r="G16" s="197"/>
      <c r="H16" s="197"/>
      <c r="I16" s="198"/>
      <c r="J16" s="198"/>
      <c r="K16" s="198"/>
      <c r="L16" s="198"/>
      <c r="M16" s="198"/>
      <c r="N16" s="198"/>
      <c r="O16" s="194">
        <v>9</v>
      </c>
      <c r="Q16" s="194">
        <v>9</v>
      </c>
      <c r="R16" s="198"/>
      <c r="S16" s="198"/>
      <c r="T16" s="198"/>
      <c r="U16" s="198"/>
      <c r="V16" s="198"/>
      <c r="W16" s="198"/>
      <c r="X16" s="198"/>
      <c r="Y16" s="198"/>
      <c r="Z16" s="199" t="e">
        <f t="shared" si="0"/>
        <v>#DIV/0!</v>
      </c>
      <c r="AA16" s="198"/>
      <c r="AB16" s="198"/>
      <c r="AC16" s="199" t="e">
        <f t="shared" si="1"/>
        <v>#DIV/0!</v>
      </c>
      <c r="AD16" s="198"/>
      <c r="AE16" s="198"/>
      <c r="AF16" s="199" t="e">
        <f t="shared" si="2"/>
        <v>#DIV/0!</v>
      </c>
      <c r="AG16" s="199" t="e">
        <f t="shared" si="3"/>
        <v>#DIV/0!</v>
      </c>
      <c r="AH16" s="194">
        <v>9</v>
      </c>
    </row>
    <row r="17" spans="1:34" x14ac:dyDescent="0.25">
      <c r="A17" s="194">
        <v>10</v>
      </c>
      <c r="B17" s="195">
        <f>'Asistencia 12°ATTecCom'!B14</f>
        <v>0</v>
      </c>
      <c r="C17" s="198"/>
      <c r="D17" s="198"/>
      <c r="E17" s="198"/>
      <c r="F17" s="198"/>
      <c r="G17" s="197"/>
      <c r="H17" s="197"/>
      <c r="I17" s="198"/>
      <c r="J17" s="198"/>
      <c r="K17" s="198"/>
      <c r="L17" s="198"/>
      <c r="M17" s="198"/>
      <c r="N17" s="198"/>
      <c r="O17" s="194">
        <v>10</v>
      </c>
      <c r="Q17" s="194">
        <v>10</v>
      </c>
      <c r="R17" s="198"/>
      <c r="S17" s="198"/>
      <c r="T17" s="198"/>
      <c r="U17" s="198"/>
      <c r="V17" s="198"/>
      <c r="W17" s="198"/>
      <c r="X17" s="198"/>
      <c r="Y17" s="198"/>
      <c r="Z17" s="199" t="e">
        <f t="shared" si="0"/>
        <v>#DIV/0!</v>
      </c>
      <c r="AA17" s="198"/>
      <c r="AB17" s="198"/>
      <c r="AC17" s="199" t="e">
        <f t="shared" si="1"/>
        <v>#DIV/0!</v>
      </c>
      <c r="AD17" s="198"/>
      <c r="AE17" s="198"/>
      <c r="AF17" s="199" t="e">
        <f t="shared" si="2"/>
        <v>#DIV/0!</v>
      </c>
      <c r="AG17" s="199" t="e">
        <f t="shared" si="3"/>
        <v>#DIV/0!</v>
      </c>
      <c r="AH17" s="194">
        <v>10</v>
      </c>
    </row>
    <row r="18" spans="1:34" x14ac:dyDescent="0.25">
      <c r="A18" s="194">
        <v>11</v>
      </c>
      <c r="B18" s="195">
        <f>'Asistencia 12°ATTecCom'!B15</f>
        <v>0</v>
      </c>
      <c r="C18" s="198"/>
      <c r="D18" s="198"/>
      <c r="E18" s="198"/>
      <c r="F18" s="198"/>
      <c r="G18" s="197"/>
      <c r="H18" s="197"/>
      <c r="I18" s="198"/>
      <c r="J18" s="198"/>
      <c r="K18" s="198"/>
      <c r="L18" s="198"/>
      <c r="M18" s="198"/>
      <c r="N18" s="198"/>
      <c r="O18" s="194">
        <v>11</v>
      </c>
      <c r="Q18" s="194">
        <v>11</v>
      </c>
      <c r="R18" s="198"/>
      <c r="S18" s="198"/>
      <c r="T18" s="198"/>
      <c r="U18" s="198"/>
      <c r="V18" s="198"/>
      <c r="W18" s="198"/>
      <c r="X18" s="198"/>
      <c r="Y18" s="198"/>
      <c r="Z18" s="199" t="e">
        <f t="shared" si="0"/>
        <v>#DIV/0!</v>
      </c>
      <c r="AA18" s="198"/>
      <c r="AB18" s="198"/>
      <c r="AC18" s="199" t="e">
        <f t="shared" si="1"/>
        <v>#DIV/0!</v>
      </c>
      <c r="AD18" s="198"/>
      <c r="AE18" s="198"/>
      <c r="AF18" s="199" t="e">
        <f t="shared" si="2"/>
        <v>#DIV/0!</v>
      </c>
      <c r="AG18" s="199" t="e">
        <f t="shared" si="3"/>
        <v>#DIV/0!</v>
      </c>
      <c r="AH18" s="194">
        <v>11</v>
      </c>
    </row>
    <row r="19" spans="1:34" x14ac:dyDescent="0.25">
      <c r="A19" s="194">
        <v>12</v>
      </c>
      <c r="B19" s="195">
        <f>'Asistencia 12°ATTecCom'!B16</f>
        <v>0</v>
      </c>
      <c r="C19" s="198"/>
      <c r="D19" s="198"/>
      <c r="E19" s="198"/>
      <c r="F19" s="198"/>
      <c r="G19" s="197"/>
      <c r="H19" s="197"/>
      <c r="I19" s="198"/>
      <c r="J19" s="198"/>
      <c r="K19" s="198"/>
      <c r="L19" s="198"/>
      <c r="M19" s="198"/>
      <c r="N19" s="198"/>
      <c r="O19" s="194">
        <v>12</v>
      </c>
      <c r="Q19" s="194">
        <v>12</v>
      </c>
      <c r="R19" s="198"/>
      <c r="S19" s="198"/>
      <c r="T19" s="198"/>
      <c r="U19" s="198"/>
      <c r="V19" s="198"/>
      <c r="W19" s="198"/>
      <c r="X19" s="198"/>
      <c r="Y19" s="198"/>
      <c r="Z19" s="199" t="e">
        <f t="shared" si="0"/>
        <v>#DIV/0!</v>
      </c>
      <c r="AA19" s="198"/>
      <c r="AB19" s="198"/>
      <c r="AC19" s="199" t="e">
        <f t="shared" si="1"/>
        <v>#DIV/0!</v>
      </c>
      <c r="AD19" s="198"/>
      <c r="AE19" s="198"/>
      <c r="AF19" s="199" t="e">
        <f t="shared" si="2"/>
        <v>#DIV/0!</v>
      </c>
      <c r="AG19" s="199" t="e">
        <f t="shared" si="3"/>
        <v>#DIV/0!</v>
      </c>
      <c r="AH19" s="194">
        <v>12</v>
      </c>
    </row>
    <row r="20" spans="1:34" x14ac:dyDescent="0.25">
      <c r="A20" s="194">
        <v>13</v>
      </c>
      <c r="B20" s="195">
        <f>'Asistencia 12°ATTecCom'!B17</f>
        <v>0</v>
      </c>
      <c r="C20" s="198"/>
      <c r="D20" s="198"/>
      <c r="E20" s="198"/>
      <c r="F20" s="198"/>
      <c r="G20" s="197"/>
      <c r="H20" s="197"/>
      <c r="I20" s="198"/>
      <c r="J20" s="198"/>
      <c r="K20" s="198"/>
      <c r="L20" s="198"/>
      <c r="M20" s="198"/>
      <c r="N20" s="198"/>
      <c r="O20" s="194">
        <v>13</v>
      </c>
      <c r="Q20" s="194">
        <v>13</v>
      </c>
      <c r="R20" s="198"/>
      <c r="S20" s="198"/>
      <c r="T20" s="198"/>
      <c r="U20" s="198"/>
      <c r="V20" s="198"/>
      <c r="W20" s="198"/>
      <c r="X20" s="198"/>
      <c r="Y20" s="198"/>
      <c r="Z20" s="199" t="e">
        <f t="shared" si="0"/>
        <v>#DIV/0!</v>
      </c>
      <c r="AA20" s="198"/>
      <c r="AB20" s="198"/>
      <c r="AC20" s="199" t="e">
        <f t="shared" si="1"/>
        <v>#DIV/0!</v>
      </c>
      <c r="AD20" s="198"/>
      <c r="AE20" s="198"/>
      <c r="AF20" s="199" t="e">
        <f t="shared" si="2"/>
        <v>#DIV/0!</v>
      </c>
      <c r="AG20" s="199" t="e">
        <f t="shared" si="3"/>
        <v>#DIV/0!</v>
      </c>
      <c r="AH20" s="194">
        <v>13</v>
      </c>
    </row>
    <row r="21" spans="1:34" x14ac:dyDescent="0.25">
      <c r="A21" s="194">
        <v>14</v>
      </c>
      <c r="B21" s="195">
        <f>'Asistencia 12°ATTecCom'!B18</f>
        <v>0</v>
      </c>
      <c r="C21" s="198"/>
      <c r="D21" s="198"/>
      <c r="E21" s="198"/>
      <c r="F21" s="198"/>
      <c r="G21" s="197"/>
      <c r="H21" s="197"/>
      <c r="I21" s="198"/>
      <c r="J21" s="198"/>
      <c r="K21" s="198"/>
      <c r="L21" s="198"/>
      <c r="M21" s="198"/>
      <c r="N21" s="198"/>
      <c r="O21" s="194">
        <v>14</v>
      </c>
      <c r="Q21" s="194">
        <v>14</v>
      </c>
      <c r="R21" s="198"/>
      <c r="S21" s="198"/>
      <c r="T21" s="198"/>
      <c r="U21" s="198"/>
      <c r="V21" s="198"/>
      <c r="W21" s="198"/>
      <c r="X21" s="198"/>
      <c r="Y21" s="198"/>
      <c r="Z21" s="199" t="e">
        <f t="shared" si="0"/>
        <v>#DIV/0!</v>
      </c>
      <c r="AA21" s="198"/>
      <c r="AB21" s="198"/>
      <c r="AC21" s="199" t="e">
        <f t="shared" si="1"/>
        <v>#DIV/0!</v>
      </c>
      <c r="AD21" s="198"/>
      <c r="AE21" s="198"/>
      <c r="AF21" s="199" t="e">
        <f t="shared" si="2"/>
        <v>#DIV/0!</v>
      </c>
      <c r="AG21" s="199" t="e">
        <f t="shared" si="3"/>
        <v>#DIV/0!</v>
      </c>
      <c r="AH21" s="194">
        <v>14</v>
      </c>
    </row>
    <row r="22" spans="1:34" x14ac:dyDescent="0.25">
      <c r="A22" s="194">
        <v>15</v>
      </c>
      <c r="B22" s="195">
        <f>'Asistencia 12°ATTecCom'!B19</f>
        <v>0</v>
      </c>
      <c r="C22" s="198"/>
      <c r="D22" s="198"/>
      <c r="E22" s="198"/>
      <c r="F22" s="198"/>
      <c r="G22" s="197"/>
      <c r="H22" s="197"/>
      <c r="I22" s="198"/>
      <c r="J22" s="198"/>
      <c r="K22" s="198"/>
      <c r="L22" s="198"/>
      <c r="M22" s="198"/>
      <c r="N22" s="198"/>
      <c r="O22" s="194">
        <v>15</v>
      </c>
      <c r="Q22" s="194">
        <v>15</v>
      </c>
      <c r="R22" s="198"/>
      <c r="S22" s="198"/>
      <c r="T22" s="198"/>
      <c r="U22" s="198"/>
      <c r="V22" s="198"/>
      <c r="W22" s="198"/>
      <c r="X22" s="198"/>
      <c r="Y22" s="198"/>
      <c r="Z22" s="199" t="e">
        <f t="shared" si="0"/>
        <v>#DIV/0!</v>
      </c>
      <c r="AA22" s="198"/>
      <c r="AB22" s="198"/>
      <c r="AC22" s="199" t="e">
        <f t="shared" si="1"/>
        <v>#DIV/0!</v>
      </c>
      <c r="AD22" s="198"/>
      <c r="AE22" s="198"/>
      <c r="AF22" s="199" t="e">
        <f t="shared" si="2"/>
        <v>#DIV/0!</v>
      </c>
      <c r="AG22" s="199" t="e">
        <f t="shared" si="3"/>
        <v>#DIV/0!</v>
      </c>
      <c r="AH22" s="194">
        <v>15</v>
      </c>
    </row>
    <row r="23" spans="1:34" x14ac:dyDescent="0.25">
      <c r="A23" s="194">
        <v>16</v>
      </c>
      <c r="B23" s="195">
        <f>'Asistencia 12°ATTecCom'!B20</f>
        <v>0</v>
      </c>
      <c r="C23" s="198"/>
      <c r="D23" s="198"/>
      <c r="E23" s="198"/>
      <c r="F23" s="198"/>
      <c r="G23" s="197"/>
      <c r="H23" s="197"/>
      <c r="I23" s="198"/>
      <c r="J23" s="198"/>
      <c r="K23" s="198"/>
      <c r="L23" s="198"/>
      <c r="M23" s="198"/>
      <c r="N23" s="198"/>
      <c r="O23" s="194">
        <v>16</v>
      </c>
      <c r="Q23" s="194">
        <v>16</v>
      </c>
      <c r="R23" s="198"/>
      <c r="S23" s="198"/>
      <c r="T23" s="198"/>
      <c r="U23" s="198"/>
      <c r="V23" s="198"/>
      <c r="W23" s="198"/>
      <c r="X23" s="198"/>
      <c r="Y23" s="198"/>
      <c r="Z23" s="199" t="e">
        <f t="shared" si="0"/>
        <v>#DIV/0!</v>
      </c>
      <c r="AA23" s="198"/>
      <c r="AB23" s="198"/>
      <c r="AC23" s="199" t="e">
        <f t="shared" si="1"/>
        <v>#DIV/0!</v>
      </c>
      <c r="AD23" s="198"/>
      <c r="AE23" s="198"/>
      <c r="AF23" s="199" t="e">
        <f t="shared" si="2"/>
        <v>#DIV/0!</v>
      </c>
      <c r="AG23" s="199" t="e">
        <f t="shared" si="3"/>
        <v>#DIV/0!</v>
      </c>
      <c r="AH23" s="194">
        <v>16</v>
      </c>
    </row>
    <row r="24" spans="1:34" x14ac:dyDescent="0.25">
      <c r="A24" s="194">
        <v>17</v>
      </c>
      <c r="B24" s="195">
        <f>'Asistencia 12°ATTecCom'!B21</f>
        <v>0</v>
      </c>
      <c r="C24" s="198"/>
      <c r="D24" s="198"/>
      <c r="E24" s="198"/>
      <c r="F24" s="198"/>
      <c r="G24" s="197"/>
      <c r="H24" s="197"/>
      <c r="I24" s="198"/>
      <c r="J24" s="198"/>
      <c r="K24" s="198"/>
      <c r="L24" s="198"/>
      <c r="M24" s="198"/>
      <c r="N24" s="198"/>
      <c r="O24" s="194">
        <v>17</v>
      </c>
      <c r="Q24" s="194">
        <v>17</v>
      </c>
      <c r="R24" s="198"/>
      <c r="S24" s="198"/>
      <c r="T24" s="198"/>
      <c r="U24" s="198"/>
      <c r="V24" s="198"/>
      <c r="W24" s="198"/>
      <c r="X24" s="198"/>
      <c r="Y24" s="198"/>
      <c r="Z24" s="199" t="e">
        <f t="shared" si="0"/>
        <v>#DIV/0!</v>
      </c>
      <c r="AA24" s="198"/>
      <c r="AB24" s="198"/>
      <c r="AC24" s="199" t="e">
        <f t="shared" si="1"/>
        <v>#DIV/0!</v>
      </c>
      <c r="AD24" s="198"/>
      <c r="AE24" s="198"/>
      <c r="AF24" s="199" t="e">
        <f t="shared" si="2"/>
        <v>#DIV/0!</v>
      </c>
      <c r="AG24" s="199" t="e">
        <f t="shared" si="3"/>
        <v>#DIV/0!</v>
      </c>
      <c r="AH24" s="194">
        <v>17</v>
      </c>
    </row>
    <row r="25" spans="1:34" x14ac:dyDescent="0.25">
      <c r="A25" s="194">
        <v>18</v>
      </c>
      <c r="B25" s="195">
        <f>'Asistencia 12°ATTecCom'!B22</f>
        <v>0</v>
      </c>
      <c r="C25" s="198"/>
      <c r="D25" s="198"/>
      <c r="E25" s="198"/>
      <c r="F25" s="198"/>
      <c r="G25" s="197"/>
      <c r="H25" s="197"/>
      <c r="I25" s="198"/>
      <c r="J25" s="198"/>
      <c r="K25" s="198"/>
      <c r="L25" s="198"/>
      <c r="M25" s="198"/>
      <c r="N25" s="198"/>
      <c r="O25" s="194">
        <v>18</v>
      </c>
      <c r="Q25" s="194">
        <v>18</v>
      </c>
      <c r="R25" s="198"/>
      <c r="S25" s="198"/>
      <c r="T25" s="198"/>
      <c r="U25" s="198"/>
      <c r="V25" s="198"/>
      <c r="W25" s="198"/>
      <c r="X25" s="198"/>
      <c r="Y25" s="198"/>
      <c r="Z25" s="199" t="e">
        <f t="shared" si="0"/>
        <v>#DIV/0!</v>
      </c>
      <c r="AA25" s="198"/>
      <c r="AB25" s="198"/>
      <c r="AC25" s="199" t="e">
        <f t="shared" si="1"/>
        <v>#DIV/0!</v>
      </c>
      <c r="AD25" s="198"/>
      <c r="AE25" s="198"/>
      <c r="AF25" s="199" t="e">
        <f t="shared" si="2"/>
        <v>#DIV/0!</v>
      </c>
      <c r="AG25" s="199" t="e">
        <f t="shared" si="3"/>
        <v>#DIV/0!</v>
      </c>
      <c r="AH25" s="194">
        <v>18</v>
      </c>
    </row>
    <row r="26" spans="1:34" x14ac:dyDescent="0.25">
      <c r="A26" s="194">
        <v>19</v>
      </c>
      <c r="B26" s="195">
        <f>'Asistencia 12°ATTecCom'!B23</f>
        <v>0</v>
      </c>
      <c r="C26" s="198"/>
      <c r="D26" s="198"/>
      <c r="E26" s="198"/>
      <c r="F26" s="198"/>
      <c r="G26" s="197"/>
      <c r="H26" s="197"/>
      <c r="I26" s="198"/>
      <c r="J26" s="198"/>
      <c r="K26" s="198"/>
      <c r="L26" s="198"/>
      <c r="M26" s="198"/>
      <c r="N26" s="198"/>
      <c r="O26" s="194">
        <v>19</v>
      </c>
      <c r="Q26" s="194">
        <v>19</v>
      </c>
      <c r="R26" s="198"/>
      <c r="S26" s="198"/>
      <c r="T26" s="198"/>
      <c r="U26" s="198"/>
      <c r="V26" s="198"/>
      <c r="W26" s="198"/>
      <c r="X26" s="198"/>
      <c r="Y26" s="198"/>
      <c r="Z26" s="199" t="e">
        <f t="shared" si="0"/>
        <v>#DIV/0!</v>
      </c>
      <c r="AA26" s="198"/>
      <c r="AB26" s="198"/>
      <c r="AC26" s="199" t="e">
        <f t="shared" si="1"/>
        <v>#DIV/0!</v>
      </c>
      <c r="AD26" s="198"/>
      <c r="AE26" s="198"/>
      <c r="AF26" s="199" t="e">
        <f t="shared" si="2"/>
        <v>#DIV/0!</v>
      </c>
      <c r="AG26" s="199" t="e">
        <f t="shared" si="3"/>
        <v>#DIV/0!</v>
      </c>
      <c r="AH26" s="194">
        <v>19</v>
      </c>
    </row>
    <row r="27" spans="1:34" x14ac:dyDescent="0.25">
      <c r="A27" s="194">
        <v>20</v>
      </c>
      <c r="B27" s="195">
        <f>'Asistencia 12°ATTecCom'!B24</f>
        <v>0</v>
      </c>
      <c r="C27" s="198"/>
      <c r="D27" s="198"/>
      <c r="E27" s="198"/>
      <c r="F27" s="198"/>
      <c r="G27" s="197"/>
      <c r="H27" s="197"/>
      <c r="I27" s="198"/>
      <c r="J27" s="198"/>
      <c r="K27" s="198"/>
      <c r="L27" s="198"/>
      <c r="M27" s="198"/>
      <c r="N27" s="198"/>
      <c r="O27" s="194">
        <v>20</v>
      </c>
      <c r="Q27" s="194">
        <v>20</v>
      </c>
      <c r="R27" s="198"/>
      <c r="S27" s="198"/>
      <c r="T27" s="198"/>
      <c r="U27" s="198"/>
      <c r="V27" s="198"/>
      <c r="W27" s="198"/>
      <c r="X27" s="198"/>
      <c r="Y27" s="198"/>
      <c r="Z27" s="199" t="e">
        <f t="shared" si="0"/>
        <v>#DIV/0!</v>
      </c>
      <c r="AA27" s="198"/>
      <c r="AB27" s="198"/>
      <c r="AC27" s="199" t="e">
        <f t="shared" si="1"/>
        <v>#DIV/0!</v>
      </c>
      <c r="AD27" s="198"/>
      <c r="AE27" s="198"/>
      <c r="AF27" s="199" t="e">
        <f t="shared" si="2"/>
        <v>#DIV/0!</v>
      </c>
      <c r="AG27" s="199" t="e">
        <f t="shared" si="3"/>
        <v>#DIV/0!</v>
      </c>
      <c r="AH27" s="194">
        <v>20</v>
      </c>
    </row>
    <row r="28" spans="1:34" x14ac:dyDescent="0.25">
      <c r="A28" s="194">
        <v>21</v>
      </c>
      <c r="B28" s="195">
        <f>'Asistencia 12°ATTecCom'!B25</f>
        <v>0</v>
      </c>
      <c r="C28" s="198"/>
      <c r="D28" s="198"/>
      <c r="E28" s="198"/>
      <c r="F28" s="198"/>
      <c r="G28" s="197"/>
      <c r="H28" s="197"/>
      <c r="I28" s="198"/>
      <c r="J28" s="198"/>
      <c r="K28" s="198"/>
      <c r="L28" s="198"/>
      <c r="M28" s="198"/>
      <c r="N28" s="198"/>
      <c r="O28" s="194">
        <v>21</v>
      </c>
      <c r="Q28" s="194">
        <v>21</v>
      </c>
      <c r="R28" s="198"/>
      <c r="S28" s="198"/>
      <c r="T28" s="198"/>
      <c r="U28" s="198"/>
      <c r="V28" s="198"/>
      <c r="W28" s="198"/>
      <c r="X28" s="198"/>
      <c r="Y28" s="198"/>
      <c r="Z28" s="199" t="e">
        <f t="shared" si="0"/>
        <v>#DIV/0!</v>
      </c>
      <c r="AA28" s="198"/>
      <c r="AB28" s="198"/>
      <c r="AC28" s="199" t="e">
        <f t="shared" si="1"/>
        <v>#DIV/0!</v>
      </c>
      <c r="AD28" s="198"/>
      <c r="AE28" s="198"/>
      <c r="AF28" s="199" t="e">
        <f t="shared" si="2"/>
        <v>#DIV/0!</v>
      </c>
      <c r="AG28" s="199" t="e">
        <f t="shared" si="3"/>
        <v>#DIV/0!</v>
      </c>
      <c r="AH28" s="194">
        <v>21</v>
      </c>
    </row>
    <row r="29" spans="1:34" x14ac:dyDescent="0.25">
      <c r="A29" s="194">
        <v>22</v>
      </c>
      <c r="B29" s="195">
        <f>'Asistencia 12°ATTecCom'!B26</f>
        <v>0</v>
      </c>
      <c r="C29" s="198"/>
      <c r="D29" s="198"/>
      <c r="E29" s="198"/>
      <c r="F29" s="198"/>
      <c r="G29" s="197"/>
      <c r="H29" s="197"/>
      <c r="I29" s="198"/>
      <c r="J29" s="198"/>
      <c r="K29" s="198"/>
      <c r="L29" s="198"/>
      <c r="M29" s="198"/>
      <c r="N29" s="198"/>
      <c r="O29" s="194">
        <v>22</v>
      </c>
      <c r="Q29" s="194">
        <v>22</v>
      </c>
      <c r="R29" s="198"/>
      <c r="S29" s="198"/>
      <c r="T29" s="198"/>
      <c r="U29" s="198"/>
      <c r="V29" s="198"/>
      <c r="W29" s="198"/>
      <c r="X29" s="198"/>
      <c r="Y29" s="198"/>
      <c r="Z29" s="199" t="e">
        <f t="shared" si="0"/>
        <v>#DIV/0!</v>
      </c>
      <c r="AA29" s="198"/>
      <c r="AB29" s="198"/>
      <c r="AC29" s="199" t="e">
        <f t="shared" si="1"/>
        <v>#DIV/0!</v>
      </c>
      <c r="AD29" s="198"/>
      <c r="AE29" s="198"/>
      <c r="AF29" s="199" t="e">
        <f t="shared" si="2"/>
        <v>#DIV/0!</v>
      </c>
      <c r="AG29" s="199" t="e">
        <f t="shared" si="3"/>
        <v>#DIV/0!</v>
      </c>
      <c r="AH29" s="194">
        <v>22</v>
      </c>
    </row>
    <row r="30" spans="1:34" x14ac:dyDescent="0.25">
      <c r="A30" s="194">
        <v>23</v>
      </c>
      <c r="B30" s="195">
        <f>'Asistencia 12°ATTecCom'!B27</f>
        <v>0</v>
      </c>
      <c r="C30" s="198"/>
      <c r="D30" s="198"/>
      <c r="E30" s="198"/>
      <c r="F30" s="198"/>
      <c r="G30" s="197"/>
      <c r="H30" s="197"/>
      <c r="I30" s="198"/>
      <c r="J30" s="198"/>
      <c r="K30" s="198"/>
      <c r="L30" s="198"/>
      <c r="M30" s="198"/>
      <c r="N30" s="198"/>
      <c r="O30" s="194">
        <v>23</v>
      </c>
      <c r="Q30" s="194">
        <v>23</v>
      </c>
      <c r="R30" s="198"/>
      <c r="S30" s="198"/>
      <c r="T30" s="198"/>
      <c r="U30" s="198"/>
      <c r="V30" s="198"/>
      <c r="W30" s="198"/>
      <c r="X30" s="198"/>
      <c r="Y30" s="198"/>
      <c r="Z30" s="199" t="e">
        <f t="shared" si="0"/>
        <v>#DIV/0!</v>
      </c>
      <c r="AA30" s="198"/>
      <c r="AB30" s="198"/>
      <c r="AC30" s="199" t="e">
        <f t="shared" si="1"/>
        <v>#DIV/0!</v>
      </c>
      <c r="AD30" s="198"/>
      <c r="AE30" s="198"/>
      <c r="AF30" s="199" t="e">
        <f t="shared" si="2"/>
        <v>#DIV/0!</v>
      </c>
      <c r="AG30" s="199" t="e">
        <f t="shared" si="3"/>
        <v>#DIV/0!</v>
      </c>
      <c r="AH30" s="194">
        <v>23</v>
      </c>
    </row>
    <row r="31" spans="1:34" x14ac:dyDescent="0.25">
      <c r="A31" s="194">
        <v>24</v>
      </c>
      <c r="B31" s="195">
        <f>'Asistencia 12°ATTecCom'!B28</f>
        <v>0</v>
      </c>
      <c r="C31" s="198"/>
      <c r="D31" s="198"/>
      <c r="E31" s="198"/>
      <c r="F31" s="198"/>
      <c r="G31" s="197"/>
      <c r="H31" s="197"/>
      <c r="I31" s="198"/>
      <c r="J31" s="198"/>
      <c r="K31" s="198"/>
      <c r="L31" s="198"/>
      <c r="M31" s="198"/>
      <c r="N31" s="198"/>
      <c r="O31" s="194">
        <v>24</v>
      </c>
      <c r="Q31" s="194">
        <v>24</v>
      </c>
      <c r="R31" s="198"/>
      <c r="S31" s="198"/>
      <c r="T31" s="198"/>
      <c r="U31" s="198"/>
      <c r="V31" s="198"/>
      <c r="W31" s="198"/>
      <c r="X31" s="198"/>
      <c r="Y31" s="198"/>
      <c r="Z31" s="199" t="e">
        <f t="shared" si="0"/>
        <v>#DIV/0!</v>
      </c>
      <c r="AA31" s="198"/>
      <c r="AB31" s="198"/>
      <c r="AC31" s="199" t="e">
        <f t="shared" si="1"/>
        <v>#DIV/0!</v>
      </c>
      <c r="AD31" s="198"/>
      <c r="AE31" s="198"/>
      <c r="AF31" s="199" t="e">
        <f t="shared" si="2"/>
        <v>#DIV/0!</v>
      </c>
      <c r="AG31" s="199" t="e">
        <f t="shared" si="3"/>
        <v>#DIV/0!</v>
      </c>
      <c r="AH31" s="194">
        <v>24</v>
      </c>
    </row>
    <row r="32" spans="1:34" x14ac:dyDescent="0.25">
      <c r="A32" s="194">
        <v>25</v>
      </c>
      <c r="B32" s="195" t="str">
        <f>'Asistencia 12°ATTecCom'!B29</f>
        <v>Quintero, Lorena</v>
      </c>
      <c r="C32" s="198"/>
      <c r="D32" s="198"/>
      <c r="E32" s="198"/>
      <c r="F32" s="198"/>
      <c r="G32" s="197"/>
      <c r="H32" s="197"/>
      <c r="I32" s="198"/>
      <c r="J32" s="198"/>
      <c r="K32" s="198"/>
      <c r="L32" s="198"/>
      <c r="M32" s="198"/>
      <c r="N32" s="198"/>
      <c r="O32" s="194">
        <v>25</v>
      </c>
      <c r="Q32" s="194">
        <v>25</v>
      </c>
      <c r="R32" s="198"/>
      <c r="S32" s="198"/>
      <c r="T32" s="198"/>
      <c r="U32" s="198"/>
      <c r="V32" s="198"/>
      <c r="W32" s="198"/>
      <c r="X32" s="198"/>
      <c r="Y32" s="198"/>
      <c r="Z32" s="199" t="e">
        <f t="shared" si="0"/>
        <v>#DIV/0!</v>
      </c>
      <c r="AA32" s="198"/>
      <c r="AB32" s="198"/>
      <c r="AC32" s="199" t="e">
        <f t="shared" si="1"/>
        <v>#DIV/0!</v>
      </c>
      <c r="AD32" s="198"/>
      <c r="AE32" s="198"/>
      <c r="AF32" s="199" t="e">
        <f t="shared" si="2"/>
        <v>#DIV/0!</v>
      </c>
      <c r="AG32" s="199" t="e">
        <f t="shared" si="3"/>
        <v>#DIV/0!</v>
      </c>
      <c r="AH32" s="194">
        <v>25</v>
      </c>
    </row>
    <row r="33" spans="1:34" x14ac:dyDescent="0.25">
      <c r="A33" s="194">
        <v>26</v>
      </c>
      <c r="B33" s="195" t="str">
        <f>'Asistencia 12°ATTecCom'!B30</f>
        <v>Sanchez, Luis</v>
      </c>
      <c r="C33" s="198"/>
      <c r="D33" s="198"/>
      <c r="E33" s="198"/>
      <c r="F33" s="198"/>
      <c r="G33" s="197"/>
      <c r="H33" s="197"/>
      <c r="I33" s="198"/>
      <c r="J33" s="198"/>
      <c r="K33" s="198"/>
      <c r="L33" s="198"/>
      <c r="M33" s="198"/>
      <c r="N33" s="198"/>
      <c r="O33" s="194">
        <v>26</v>
      </c>
      <c r="Q33" s="194">
        <v>26</v>
      </c>
      <c r="R33" s="198"/>
      <c r="S33" s="198"/>
      <c r="T33" s="198"/>
      <c r="U33" s="198"/>
      <c r="V33" s="198"/>
      <c r="W33" s="198"/>
      <c r="X33" s="198"/>
      <c r="Y33" s="198"/>
      <c r="Z33" s="199" t="e">
        <f t="shared" si="0"/>
        <v>#DIV/0!</v>
      </c>
      <c r="AA33" s="198"/>
      <c r="AB33" s="198"/>
      <c r="AC33" s="199" t="e">
        <f t="shared" si="1"/>
        <v>#DIV/0!</v>
      </c>
      <c r="AD33" s="198"/>
      <c r="AE33" s="198"/>
      <c r="AF33" s="199" t="e">
        <f t="shared" si="2"/>
        <v>#DIV/0!</v>
      </c>
      <c r="AG33" s="199" t="e">
        <f t="shared" si="3"/>
        <v>#DIV/0!</v>
      </c>
      <c r="AH33" s="194">
        <v>26</v>
      </c>
    </row>
    <row r="34" spans="1:34" x14ac:dyDescent="0.25">
      <c r="A34" s="194">
        <v>27</v>
      </c>
      <c r="B34" s="195" t="str">
        <f>'Asistencia 12°ATTecCom'!B31</f>
        <v>Sanchez, Reynel</v>
      </c>
      <c r="C34" s="198"/>
      <c r="D34" s="198"/>
      <c r="E34" s="198"/>
      <c r="F34" s="198"/>
      <c r="G34" s="197"/>
      <c r="H34" s="197"/>
      <c r="I34" s="198"/>
      <c r="J34" s="198"/>
      <c r="K34" s="198"/>
      <c r="L34" s="198"/>
      <c r="M34" s="198"/>
      <c r="N34" s="198"/>
      <c r="O34" s="194">
        <v>27</v>
      </c>
      <c r="Q34" s="194">
        <v>27</v>
      </c>
      <c r="R34" s="198"/>
      <c r="S34" s="198"/>
      <c r="T34" s="198"/>
      <c r="U34" s="198"/>
      <c r="V34" s="198"/>
      <c r="W34" s="198"/>
      <c r="X34" s="198"/>
      <c r="Y34" s="198"/>
      <c r="Z34" s="199" t="e">
        <f t="shared" si="0"/>
        <v>#DIV/0!</v>
      </c>
      <c r="AA34" s="198"/>
      <c r="AB34" s="198"/>
      <c r="AC34" s="199" t="e">
        <f t="shared" si="1"/>
        <v>#DIV/0!</v>
      </c>
      <c r="AD34" s="198"/>
      <c r="AE34" s="198"/>
      <c r="AF34" s="199" t="e">
        <f t="shared" si="2"/>
        <v>#DIV/0!</v>
      </c>
      <c r="AG34" s="199" t="e">
        <f t="shared" si="3"/>
        <v>#DIV/0!</v>
      </c>
      <c r="AH34" s="194">
        <v>27</v>
      </c>
    </row>
    <row r="35" spans="1:34" x14ac:dyDescent="0.25">
      <c r="A35" s="194">
        <v>28</v>
      </c>
      <c r="B35" s="195" t="str">
        <f>'Asistencia 12°ATTecCom'!B32</f>
        <v>Santos, Yuribeth</v>
      </c>
      <c r="C35" s="198"/>
      <c r="D35" s="198"/>
      <c r="E35" s="198"/>
      <c r="F35" s="198"/>
      <c r="G35" s="197"/>
      <c r="H35" s="197"/>
      <c r="I35" s="198"/>
      <c r="J35" s="198"/>
      <c r="K35" s="198"/>
      <c r="L35" s="198"/>
      <c r="M35" s="198"/>
      <c r="N35" s="198"/>
      <c r="O35" s="194">
        <v>28</v>
      </c>
      <c r="Q35" s="194">
        <v>28</v>
      </c>
      <c r="R35" s="198"/>
      <c r="S35" s="198"/>
      <c r="T35" s="198"/>
      <c r="U35" s="198"/>
      <c r="V35" s="198"/>
      <c r="W35" s="198"/>
      <c r="X35" s="198"/>
      <c r="Y35" s="198"/>
      <c r="Z35" s="199" t="e">
        <f t="shared" si="0"/>
        <v>#DIV/0!</v>
      </c>
      <c r="AA35" s="198"/>
      <c r="AB35" s="198"/>
      <c r="AC35" s="199" t="e">
        <f t="shared" si="1"/>
        <v>#DIV/0!</v>
      </c>
      <c r="AD35" s="198"/>
      <c r="AE35" s="198"/>
      <c r="AF35" s="199" t="e">
        <f t="shared" si="2"/>
        <v>#DIV/0!</v>
      </c>
      <c r="AG35" s="199" t="e">
        <f t="shared" si="3"/>
        <v>#DIV/0!</v>
      </c>
      <c r="AH35" s="194">
        <v>28</v>
      </c>
    </row>
    <row r="36" spans="1:34" x14ac:dyDescent="0.25">
      <c r="A36" s="194">
        <v>29</v>
      </c>
      <c r="B36" s="195" t="str">
        <f>'Asistencia 12°ATTecCom'!B33</f>
        <v>Santos, Yuritza</v>
      </c>
      <c r="C36" s="198"/>
      <c r="D36" s="198"/>
      <c r="E36" s="198"/>
      <c r="F36" s="198"/>
      <c r="G36" s="197"/>
      <c r="H36" s="197"/>
      <c r="I36" s="198"/>
      <c r="J36" s="198"/>
      <c r="K36" s="198"/>
      <c r="L36" s="198"/>
      <c r="M36" s="198"/>
      <c r="N36" s="198"/>
      <c r="O36" s="194">
        <v>29</v>
      </c>
      <c r="Q36" s="194">
        <v>29</v>
      </c>
      <c r="R36" s="198"/>
      <c r="S36" s="198"/>
      <c r="T36" s="198"/>
      <c r="U36" s="198"/>
      <c r="V36" s="198"/>
      <c r="W36" s="198"/>
      <c r="X36" s="198"/>
      <c r="Y36" s="198"/>
      <c r="Z36" s="199" t="e">
        <f t="shared" si="0"/>
        <v>#DIV/0!</v>
      </c>
      <c r="AA36" s="198"/>
      <c r="AB36" s="198"/>
      <c r="AC36" s="199" t="e">
        <f t="shared" si="1"/>
        <v>#DIV/0!</v>
      </c>
      <c r="AD36" s="198"/>
      <c r="AE36" s="198"/>
      <c r="AF36" s="199" t="e">
        <f t="shared" si="2"/>
        <v>#DIV/0!</v>
      </c>
      <c r="AG36" s="199" t="e">
        <f t="shared" si="3"/>
        <v>#DIV/0!</v>
      </c>
      <c r="AH36" s="194">
        <v>29</v>
      </c>
    </row>
    <row r="37" spans="1:34" x14ac:dyDescent="0.25">
      <c r="A37" s="194">
        <v>30</v>
      </c>
      <c r="B37" s="195" t="str">
        <f>'Asistencia 12°ATTecCom'!B34</f>
        <v>Serrano, Isaac</v>
      </c>
      <c r="C37" s="198"/>
      <c r="D37" s="198"/>
      <c r="E37" s="198"/>
      <c r="F37" s="198"/>
      <c r="G37" s="197"/>
      <c r="H37" s="197"/>
      <c r="I37" s="198"/>
      <c r="J37" s="198"/>
      <c r="K37" s="198"/>
      <c r="L37" s="198"/>
      <c r="M37" s="198"/>
      <c r="N37" s="198"/>
      <c r="O37" s="194">
        <v>30</v>
      </c>
      <c r="Q37" s="194">
        <v>30</v>
      </c>
      <c r="R37" s="198"/>
      <c r="S37" s="198"/>
      <c r="T37" s="198"/>
      <c r="U37" s="198"/>
      <c r="V37" s="198"/>
      <c r="W37" s="198"/>
      <c r="X37" s="198"/>
      <c r="Y37" s="198"/>
      <c r="Z37" s="199" t="e">
        <f t="shared" si="0"/>
        <v>#DIV/0!</v>
      </c>
      <c r="AA37" s="198"/>
      <c r="AB37" s="198"/>
      <c r="AC37" s="199" t="e">
        <f t="shared" si="1"/>
        <v>#DIV/0!</v>
      </c>
      <c r="AD37" s="198"/>
      <c r="AE37" s="198"/>
      <c r="AF37" s="199" t="e">
        <f t="shared" si="2"/>
        <v>#DIV/0!</v>
      </c>
      <c r="AG37" s="199" t="e">
        <f t="shared" si="3"/>
        <v>#DIV/0!</v>
      </c>
      <c r="AH37" s="194">
        <v>30</v>
      </c>
    </row>
    <row r="38" spans="1:34" x14ac:dyDescent="0.25">
      <c r="A38" s="194">
        <v>31</v>
      </c>
      <c r="B38" s="195" t="str">
        <f>'Asistencia 12°ATTecCom'!B35</f>
        <v>Serrano, Kevin</v>
      </c>
      <c r="C38" s="198"/>
      <c r="D38" s="198"/>
      <c r="E38" s="198"/>
      <c r="F38" s="198"/>
      <c r="G38" s="197"/>
      <c r="H38" s="197"/>
      <c r="I38" s="198"/>
      <c r="J38" s="198"/>
      <c r="K38" s="198"/>
      <c r="L38" s="198"/>
      <c r="M38" s="198"/>
      <c r="N38" s="198"/>
      <c r="O38" s="194">
        <v>31</v>
      </c>
      <c r="Q38" s="194">
        <v>31</v>
      </c>
      <c r="R38" s="198"/>
      <c r="S38" s="198"/>
      <c r="T38" s="198"/>
      <c r="U38" s="198"/>
      <c r="V38" s="198"/>
      <c r="W38" s="198"/>
      <c r="X38" s="198"/>
      <c r="Y38" s="198"/>
      <c r="Z38" s="199" t="e">
        <f t="shared" si="0"/>
        <v>#DIV/0!</v>
      </c>
      <c r="AA38" s="198"/>
      <c r="AB38" s="198"/>
      <c r="AC38" s="199" t="e">
        <f t="shared" si="1"/>
        <v>#DIV/0!</v>
      </c>
      <c r="AD38" s="198"/>
      <c r="AE38" s="198"/>
      <c r="AF38" s="199" t="e">
        <f t="shared" si="2"/>
        <v>#DIV/0!</v>
      </c>
      <c r="AG38" s="199" t="e">
        <f t="shared" si="3"/>
        <v>#DIV/0!</v>
      </c>
      <c r="AH38" s="194">
        <v>31</v>
      </c>
    </row>
    <row r="39" spans="1:34" x14ac:dyDescent="0.25">
      <c r="A39" s="194">
        <v>32</v>
      </c>
      <c r="B39" s="195" t="str">
        <f>'Asistencia 12°ATTecCom'!B36</f>
        <v>Smith, Leydi</v>
      </c>
      <c r="C39" s="198"/>
      <c r="D39" s="198"/>
      <c r="E39" s="198"/>
      <c r="F39" s="198"/>
      <c r="G39" s="197"/>
      <c r="H39" s="197"/>
      <c r="I39" s="198"/>
      <c r="J39" s="198"/>
      <c r="K39" s="198"/>
      <c r="L39" s="198"/>
      <c r="M39" s="198"/>
      <c r="N39" s="198"/>
      <c r="O39" s="194">
        <v>32</v>
      </c>
      <c r="Q39" s="194">
        <v>32</v>
      </c>
      <c r="R39" s="198"/>
      <c r="S39" s="198"/>
      <c r="T39" s="198"/>
      <c r="U39" s="198"/>
      <c r="V39" s="198"/>
      <c r="W39" s="198"/>
      <c r="X39" s="198"/>
      <c r="Y39" s="198"/>
      <c r="Z39" s="199" t="e">
        <f t="shared" si="0"/>
        <v>#DIV/0!</v>
      </c>
      <c r="AA39" s="198"/>
      <c r="AB39" s="198"/>
      <c r="AC39" s="199" t="e">
        <f t="shared" si="1"/>
        <v>#DIV/0!</v>
      </c>
      <c r="AD39" s="198"/>
      <c r="AE39" s="198"/>
      <c r="AF39" s="199" t="e">
        <f t="shared" si="2"/>
        <v>#DIV/0!</v>
      </c>
      <c r="AG39" s="199" t="e">
        <f t="shared" si="3"/>
        <v>#DIV/0!</v>
      </c>
      <c r="AH39" s="194">
        <v>32</v>
      </c>
    </row>
    <row r="40" spans="1:34" x14ac:dyDescent="0.25">
      <c r="A40" s="194">
        <v>33</v>
      </c>
      <c r="B40" s="195" t="str">
        <f>'Asistencia 12°ATTecCom'!B37</f>
        <v>Pineda, Yesenia</v>
      </c>
      <c r="C40" s="198"/>
      <c r="D40" s="198"/>
      <c r="E40" s="198"/>
      <c r="F40" s="198"/>
      <c r="G40" s="197"/>
      <c r="H40" s="197"/>
      <c r="I40" s="198"/>
      <c r="J40" s="198"/>
      <c r="K40" s="198"/>
      <c r="L40" s="198"/>
      <c r="M40" s="198"/>
      <c r="N40" s="198"/>
      <c r="O40" s="194">
        <v>33</v>
      </c>
      <c r="Q40" s="194">
        <v>33</v>
      </c>
      <c r="R40" s="198"/>
      <c r="S40" s="198"/>
      <c r="T40" s="198"/>
      <c r="U40" s="198"/>
      <c r="V40" s="198"/>
      <c r="W40" s="198"/>
      <c r="X40" s="198"/>
      <c r="Y40" s="198"/>
      <c r="Z40" s="199" t="e">
        <f t="shared" si="0"/>
        <v>#DIV/0!</v>
      </c>
      <c r="AA40" s="198"/>
      <c r="AB40" s="198"/>
      <c r="AC40" s="199" t="e">
        <f t="shared" si="1"/>
        <v>#DIV/0!</v>
      </c>
      <c r="AD40" s="198"/>
      <c r="AE40" s="198"/>
      <c r="AF40" s="199" t="e">
        <f t="shared" si="2"/>
        <v>#DIV/0!</v>
      </c>
      <c r="AG40" s="199" t="e">
        <f t="shared" si="3"/>
        <v>#DIV/0!</v>
      </c>
      <c r="AH40" s="194">
        <v>33</v>
      </c>
    </row>
    <row r="41" spans="1:34" x14ac:dyDescent="0.25">
      <c r="A41" s="194">
        <v>34</v>
      </c>
      <c r="B41" s="195">
        <f>'Asistencia 12°ATTecCom'!B38</f>
        <v>0</v>
      </c>
      <c r="C41" s="198"/>
      <c r="D41" s="198"/>
      <c r="E41" s="198"/>
      <c r="F41" s="198"/>
      <c r="G41" s="197"/>
      <c r="H41" s="197"/>
      <c r="I41" s="198"/>
      <c r="J41" s="198"/>
      <c r="K41" s="198"/>
      <c r="L41" s="198"/>
      <c r="M41" s="198"/>
      <c r="N41" s="198"/>
      <c r="O41" s="194">
        <v>34</v>
      </c>
      <c r="Q41" s="194">
        <v>34</v>
      </c>
      <c r="R41" s="198"/>
      <c r="S41" s="198"/>
      <c r="T41" s="198"/>
      <c r="U41" s="198"/>
      <c r="V41" s="198"/>
      <c r="W41" s="198"/>
      <c r="X41" s="198"/>
      <c r="Y41" s="198"/>
      <c r="Z41" s="199" t="e">
        <f t="shared" si="0"/>
        <v>#DIV/0!</v>
      </c>
      <c r="AA41" s="198"/>
      <c r="AB41" s="198"/>
      <c r="AC41" s="199" t="e">
        <f t="shared" si="1"/>
        <v>#DIV/0!</v>
      </c>
      <c r="AD41" s="198"/>
      <c r="AE41" s="198"/>
      <c r="AF41" s="199" t="e">
        <f t="shared" si="2"/>
        <v>#DIV/0!</v>
      </c>
      <c r="AG41" s="199" t="e">
        <f t="shared" si="3"/>
        <v>#DIV/0!</v>
      </c>
      <c r="AH41" s="194">
        <v>34</v>
      </c>
    </row>
    <row r="42" spans="1:34" x14ac:dyDescent="0.25">
      <c r="A42" s="194">
        <v>35</v>
      </c>
      <c r="B42" s="195">
        <f>'Asistencia 12°ATTecCom'!B39</f>
        <v>0</v>
      </c>
      <c r="C42" s="198"/>
      <c r="D42" s="198"/>
      <c r="E42" s="198"/>
      <c r="F42" s="198"/>
      <c r="G42" s="197"/>
      <c r="H42" s="197"/>
      <c r="I42" s="198"/>
      <c r="J42" s="198"/>
      <c r="K42" s="198"/>
      <c r="L42" s="198"/>
      <c r="M42" s="198"/>
      <c r="N42" s="198"/>
      <c r="O42" s="194">
        <v>35</v>
      </c>
      <c r="Q42" s="194">
        <v>35</v>
      </c>
      <c r="R42" s="198"/>
      <c r="S42" s="198"/>
      <c r="T42" s="198"/>
      <c r="U42" s="198"/>
      <c r="V42" s="198"/>
      <c r="W42" s="198"/>
      <c r="X42" s="198"/>
      <c r="Y42" s="198"/>
      <c r="Z42" s="199" t="e">
        <f t="shared" si="0"/>
        <v>#DIV/0!</v>
      </c>
      <c r="AA42" s="198"/>
      <c r="AB42" s="198"/>
      <c r="AC42" s="199" t="e">
        <f t="shared" si="1"/>
        <v>#DIV/0!</v>
      </c>
      <c r="AD42" s="198"/>
      <c r="AE42" s="198"/>
      <c r="AF42" s="199" t="e">
        <f t="shared" si="2"/>
        <v>#DIV/0!</v>
      </c>
      <c r="AG42" s="199" t="e">
        <f t="shared" si="3"/>
        <v>#DIV/0!</v>
      </c>
      <c r="AH42" s="194">
        <v>35</v>
      </c>
    </row>
    <row r="43" spans="1:34" ht="16.5" customHeight="1" x14ac:dyDescent="0.25">
      <c r="A43" s="448"/>
      <c r="B43" s="448" t="s">
        <v>13</v>
      </c>
      <c r="C43" s="445"/>
      <c r="D43" s="445"/>
      <c r="E43" s="445"/>
      <c r="F43" s="445"/>
      <c r="G43" s="446"/>
      <c r="H43" s="446"/>
      <c r="I43" s="445"/>
      <c r="J43" s="445"/>
      <c r="K43" s="445"/>
      <c r="L43" s="445"/>
      <c r="M43" s="445"/>
      <c r="N43" s="445"/>
      <c r="O43" s="448"/>
      <c r="Q43" s="449"/>
      <c r="R43" s="449"/>
      <c r="S43" s="449"/>
      <c r="T43" s="449"/>
      <c r="U43" s="449"/>
      <c r="V43" s="449"/>
      <c r="W43" s="449"/>
      <c r="X43" s="449"/>
      <c r="Y43" s="449"/>
      <c r="Z43" s="449"/>
      <c r="AA43" s="449"/>
      <c r="AB43" s="449"/>
      <c r="AC43" s="449"/>
      <c r="AD43" s="449"/>
      <c r="AE43" s="449"/>
      <c r="AF43" s="449"/>
      <c r="AG43" s="449"/>
      <c r="AH43" s="449"/>
    </row>
    <row r="44" spans="1:34" x14ac:dyDescent="0.25">
      <c r="A44" s="448"/>
      <c r="B44" s="448"/>
      <c r="C44" s="445"/>
      <c r="D44" s="445"/>
      <c r="E44" s="445"/>
      <c r="F44" s="445"/>
      <c r="G44" s="446"/>
      <c r="H44" s="446"/>
      <c r="I44" s="445"/>
      <c r="J44" s="445"/>
      <c r="K44" s="445"/>
      <c r="L44" s="445"/>
      <c r="M44" s="445"/>
      <c r="N44" s="445"/>
      <c r="O44" s="448"/>
      <c r="Q44" s="449"/>
      <c r="R44" s="449"/>
      <c r="S44" s="449"/>
      <c r="T44" s="449"/>
      <c r="U44" s="449"/>
      <c r="V44" s="449"/>
      <c r="W44" s="449"/>
      <c r="X44" s="449"/>
      <c r="Y44" s="449"/>
      <c r="Z44" s="449"/>
      <c r="AA44" s="449"/>
      <c r="AB44" s="449"/>
      <c r="AC44" s="449"/>
      <c r="AD44" s="449"/>
      <c r="AE44" s="449"/>
      <c r="AF44" s="449"/>
      <c r="AG44" s="449"/>
      <c r="AH44" s="449"/>
    </row>
    <row r="45" spans="1:34" x14ac:dyDescent="0.25">
      <c r="A45" s="448"/>
      <c r="B45" s="448"/>
      <c r="C45" s="445"/>
      <c r="D45" s="445"/>
      <c r="E45" s="445"/>
      <c r="F45" s="445"/>
      <c r="G45" s="446"/>
      <c r="H45" s="446"/>
      <c r="I45" s="445"/>
      <c r="J45" s="445"/>
      <c r="K45" s="445"/>
      <c r="L45" s="445"/>
      <c r="M45" s="445"/>
      <c r="N45" s="445"/>
      <c r="O45" s="448"/>
      <c r="Q45" s="449"/>
      <c r="R45" s="449"/>
      <c r="S45" s="449"/>
      <c r="T45" s="449"/>
      <c r="U45" s="449"/>
      <c r="V45" s="449"/>
      <c r="W45" s="449"/>
      <c r="X45" s="449"/>
      <c r="Y45" s="449"/>
      <c r="Z45" s="449"/>
      <c r="AA45" s="449"/>
      <c r="AB45" s="449"/>
      <c r="AC45" s="449"/>
      <c r="AD45" s="449"/>
      <c r="AE45" s="449"/>
      <c r="AF45" s="449"/>
      <c r="AG45" s="449"/>
      <c r="AH45" s="449"/>
    </row>
    <row r="46" spans="1:34" ht="25.5" customHeight="1" x14ac:dyDescent="0.25">
      <c r="A46" s="448"/>
      <c r="B46" s="448"/>
      <c r="C46" s="445"/>
      <c r="D46" s="445"/>
      <c r="E46" s="445"/>
      <c r="F46" s="445"/>
      <c r="G46" s="446"/>
      <c r="H46" s="446"/>
      <c r="I46" s="445"/>
      <c r="J46" s="445"/>
      <c r="K46" s="445"/>
      <c r="L46" s="445"/>
      <c r="M46" s="445"/>
      <c r="N46" s="445"/>
      <c r="O46" s="448"/>
      <c r="Q46" s="449"/>
      <c r="R46" s="449"/>
      <c r="S46" s="449"/>
      <c r="T46" s="449"/>
      <c r="U46" s="449"/>
      <c r="V46" s="449"/>
      <c r="W46" s="449"/>
      <c r="X46" s="449"/>
      <c r="Y46" s="449"/>
      <c r="Z46" s="449"/>
      <c r="AA46" s="449"/>
      <c r="AB46" s="449"/>
      <c r="AC46" s="449"/>
      <c r="AD46" s="449"/>
      <c r="AE46" s="449"/>
      <c r="AF46" s="449"/>
      <c r="AG46" s="449"/>
      <c r="AH46" s="449"/>
    </row>
    <row r="47" spans="1:34" ht="26.25" customHeight="1" x14ac:dyDescent="0.25">
      <c r="A47" s="448"/>
      <c r="B47" s="448"/>
      <c r="C47" s="445"/>
      <c r="D47" s="445"/>
      <c r="E47" s="445"/>
      <c r="F47" s="445"/>
      <c r="G47" s="446"/>
      <c r="H47" s="446"/>
      <c r="I47" s="445"/>
      <c r="J47" s="445"/>
      <c r="K47" s="445"/>
      <c r="L47" s="445"/>
      <c r="M47" s="445"/>
      <c r="N47" s="445"/>
      <c r="O47" s="448"/>
      <c r="Q47" s="449"/>
      <c r="R47" s="449"/>
      <c r="S47" s="449"/>
      <c r="T47" s="449"/>
      <c r="U47" s="449"/>
      <c r="V47" s="449"/>
      <c r="W47" s="449"/>
      <c r="X47" s="449"/>
      <c r="Y47" s="449"/>
      <c r="Z47" s="449"/>
      <c r="AA47" s="449"/>
      <c r="AB47" s="449"/>
      <c r="AC47" s="449"/>
      <c r="AD47" s="449"/>
      <c r="AE47" s="449"/>
      <c r="AF47" s="449"/>
      <c r="AG47" s="449"/>
      <c r="AH47" s="449"/>
    </row>
    <row r="48" spans="1:34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" ht="15.75" x14ac:dyDescent="0.25">
      <c r="A49" s="11"/>
    </row>
  </sheetData>
  <mergeCells count="54">
    <mergeCell ref="AH43:AH47"/>
    <mergeCell ref="W43:W47"/>
    <mergeCell ref="X43:X47"/>
    <mergeCell ref="Y43:Y47"/>
    <mergeCell ref="Z43:Z47"/>
    <mergeCell ref="AA43:AA47"/>
    <mergeCell ref="AB43:AB47"/>
    <mergeCell ref="AC43:AC47"/>
    <mergeCell ref="AD43:AD47"/>
    <mergeCell ref="AE43:AE47"/>
    <mergeCell ref="AF43:AF47"/>
    <mergeCell ref="AG43:AG47"/>
    <mergeCell ref="L5:N7"/>
    <mergeCell ref="V43:V47"/>
    <mergeCell ref="J43:J47"/>
    <mergeCell ref="K43:K47"/>
    <mergeCell ref="L43:L47"/>
    <mergeCell ref="M43:M47"/>
    <mergeCell ref="N43:N47"/>
    <mergeCell ref="O43:O47"/>
    <mergeCell ref="Q43:Q47"/>
    <mergeCell ref="R43:R47"/>
    <mergeCell ref="S43:S47"/>
    <mergeCell ref="T43:T47"/>
    <mergeCell ref="U43:U47"/>
    <mergeCell ref="F43:F47"/>
    <mergeCell ref="G43:G47"/>
    <mergeCell ref="H43:H47"/>
    <mergeCell ref="I43:I47"/>
    <mergeCell ref="A5:A7"/>
    <mergeCell ref="B5:B7"/>
    <mergeCell ref="C5:G7"/>
    <mergeCell ref="H5:K7"/>
    <mergeCell ref="A43:A47"/>
    <mergeCell ref="B43:B47"/>
    <mergeCell ref="C43:C47"/>
    <mergeCell ref="D43:D47"/>
    <mergeCell ref="E43:E47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8:B42">
    <cfRule type="cellIs" dxfId="331" priority="1" operator="equal">
      <formula>0</formula>
    </cfRule>
  </conditionalFormatting>
  <conditionalFormatting sqref="C3:G3 N3:O3">
    <cfRule type="cellIs" dxfId="330" priority="3" operator="equal">
      <formula>0</formula>
    </cfRule>
  </conditionalFormatting>
  <conditionalFormatting sqref="Z8:Z42">
    <cfRule type="containsErrors" dxfId="329" priority="5">
      <formula>ISERROR(Z8)</formula>
    </cfRule>
  </conditionalFormatting>
  <conditionalFormatting sqref="AC8:AC42 AF8:AG42">
    <cfRule type="containsErrors" dxfId="328" priority="4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R139"/>
  <sheetViews>
    <sheetView zoomScale="68" zoomScaleNormal="68" workbookViewId="0">
      <selection activeCell="B5" sqref="B5:B8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405" t="s">
        <v>5</v>
      </c>
      <c r="B1" s="405"/>
      <c r="C1" s="405"/>
      <c r="D1" s="405"/>
      <c r="E1" s="405"/>
      <c r="F1" s="405"/>
      <c r="G1" s="405"/>
      <c r="H1" s="405"/>
      <c r="I1" s="405"/>
      <c r="J1" s="405"/>
      <c r="K1" s="405"/>
      <c r="L1" s="405"/>
      <c r="M1" s="405"/>
      <c r="N1" s="405"/>
      <c r="O1" s="405"/>
      <c r="P1" s="405"/>
      <c r="Q1" s="405"/>
      <c r="R1" s="405"/>
      <c r="S1" s="405"/>
      <c r="T1" s="405"/>
      <c r="V1" s="386" t="s">
        <v>5</v>
      </c>
      <c r="W1" s="386"/>
      <c r="X1" s="386"/>
      <c r="Y1" s="386"/>
      <c r="Z1" s="386"/>
      <c r="AA1" s="386"/>
      <c r="AB1" s="386"/>
      <c r="AC1" s="386"/>
      <c r="AD1" s="386"/>
      <c r="AE1" s="386"/>
      <c r="AF1" s="386"/>
      <c r="AG1" s="386"/>
      <c r="AH1" s="386"/>
      <c r="AI1" s="386"/>
      <c r="AJ1" s="386"/>
      <c r="AK1" s="386"/>
      <c r="AL1" s="386"/>
      <c r="AM1" s="386"/>
      <c r="AN1" s="386"/>
      <c r="AO1" s="386"/>
      <c r="AP1" s="386"/>
      <c r="AQ1" s="386"/>
      <c r="AR1" s="386"/>
    </row>
    <row r="2" spans="1:44" x14ac:dyDescent="0.25">
      <c r="A2" s="404" t="s">
        <v>0</v>
      </c>
      <c r="B2" s="404"/>
      <c r="C2" s="415" t="str">
        <f>'Asistencia 12°ATTecCom'!C2:G2</f>
        <v>Ciencias Naturales</v>
      </c>
      <c r="D2" s="415"/>
      <c r="E2" s="415"/>
      <c r="F2" s="415"/>
      <c r="G2" s="415"/>
      <c r="H2" s="404" t="s">
        <v>1</v>
      </c>
      <c r="I2" s="404"/>
      <c r="J2" s="404"/>
      <c r="K2" s="404"/>
      <c r="L2" s="404"/>
      <c r="M2" s="404"/>
      <c r="N2" s="404"/>
      <c r="O2" s="404"/>
      <c r="P2" s="404"/>
      <c r="Q2" s="407" t="s">
        <v>189</v>
      </c>
      <c r="R2" s="407"/>
      <c r="S2" s="407"/>
      <c r="T2" s="408"/>
      <c r="V2" s="390" t="s">
        <v>3</v>
      </c>
      <c r="W2" s="390" t="s">
        <v>4</v>
      </c>
      <c r="X2" s="390"/>
      <c r="Y2" s="390"/>
      <c r="Z2" s="390"/>
      <c r="AA2" s="390"/>
      <c r="AB2" s="390"/>
      <c r="AC2" s="390"/>
      <c r="AD2" s="390"/>
      <c r="AE2" s="390"/>
      <c r="AF2" s="390"/>
      <c r="AG2" s="390"/>
      <c r="AH2" s="390"/>
      <c r="AI2" s="390"/>
      <c r="AJ2" s="390"/>
      <c r="AK2" s="390"/>
      <c r="AL2" s="390"/>
      <c r="AM2" s="390"/>
      <c r="AN2" s="390"/>
      <c r="AO2" s="390"/>
      <c r="AP2" s="400" t="s">
        <v>6</v>
      </c>
      <c r="AQ2" s="400" t="s">
        <v>7</v>
      </c>
      <c r="AR2" s="390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90"/>
      <c r="W3" s="390"/>
      <c r="X3" s="390"/>
      <c r="Y3" s="390"/>
      <c r="Z3" s="390"/>
      <c r="AA3" s="390"/>
      <c r="AB3" s="390"/>
      <c r="AC3" s="390"/>
      <c r="AD3" s="390"/>
      <c r="AE3" s="390"/>
      <c r="AF3" s="390"/>
      <c r="AG3" s="390"/>
      <c r="AH3" s="390"/>
      <c r="AI3" s="390"/>
      <c r="AJ3" s="390"/>
      <c r="AK3" s="390"/>
      <c r="AL3" s="390"/>
      <c r="AM3" s="390"/>
      <c r="AN3" s="390"/>
      <c r="AO3" s="390"/>
      <c r="AP3" s="400"/>
      <c r="AQ3" s="400"/>
      <c r="AR3" s="390"/>
    </row>
    <row r="4" spans="1:44" ht="15" customHeight="1" x14ac:dyDescent="0.25">
      <c r="A4" s="3" t="s">
        <v>3</v>
      </c>
      <c r="B4" s="3" t="s">
        <v>2</v>
      </c>
      <c r="C4" s="404" t="s">
        <v>4</v>
      </c>
      <c r="D4" s="404"/>
      <c r="E4" s="404"/>
      <c r="F4" s="404"/>
      <c r="G4" s="404"/>
      <c r="H4" s="404"/>
      <c r="I4" s="404"/>
      <c r="J4" s="404"/>
      <c r="K4" s="404"/>
      <c r="L4" s="404"/>
      <c r="M4" s="404"/>
      <c r="N4" s="404"/>
      <c r="O4" s="404"/>
      <c r="P4" s="404"/>
      <c r="Q4" s="404"/>
      <c r="R4" s="404"/>
      <c r="S4" s="404"/>
      <c r="T4" s="3" t="s">
        <v>3</v>
      </c>
      <c r="V4" s="390"/>
      <c r="W4" s="390"/>
      <c r="X4" s="390"/>
      <c r="Y4" s="390"/>
      <c r="Z4" s="390"/>
      <c r="AA4" s="390"/>
      <c r="AB4" s="390"/>
      <c r="AC4" s="390"/>
      <c r="AD4" s="390"/>
      <c r="AE4" s="390"/>
      <c r="AF4" s="390"/>
      <c r="AG4" s="390"/>
      <c r="AH4" s="390"/>
      <c r="AI4" s="390"/>
      <c r="AJ4" s="390"/>
      <c r="AK4" s="390"/>
      <c r="AL4" s="390"/>
      <c r="AM4" s="390"/>
      <c r="AN4" s="390"/>
      <c r="AO4" s="390"/>
      <c r="AP4" s="400"/>
      <c r="AQ4" s="400"/>
      <c r="AR4" s="390"/>
    </row>
    <row r="5" spans="1:44" x14ac:dyDescent="0.25">
      <c r="A5" s="8">
        <v>1</v>
      </c>
      <c r="B5" s="30">
        <f>'Listado de Estudiantes'!BT4</f>
        <v>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30">
        <f>'Listado de Estudiantes'!BT5</f>
        <v>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0</v>
      </c>
      <c r="AR6" s="8">
        <v>2</v>
      </c>
    </row>
    <row r="7" spans="1:44" x14ac:dyDescent="0.25">
      <c r="A7" s="8">
        <v>3</v>
      </c>
      <c r="B7" s="30">
        <f>'Listado de Estudiantes'!BT6</f>
        <v>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8">
        <v>4</v>
      </c>
      <c r="B8" s="30">
        <f>'Listado de Estudiantes'!BT7</f>
        <v>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30">
        <f>'Asistencia 12°ATTecCom'!B9</f>
        <v>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8">
        <v>6</v>
      </c>
      <c r="B10" s="30">
        <f>'Asistencia 12°ATTecCom'!B10</f>
        <v>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30">
        <f>'Asistencia 12°ATTecCom'!B11</f>
        <v>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30">
        <f>'Asistencia 12°ATTecCom'!B12</f>
        <v>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30">
        <f>'Asistencia 12°ATTecCom'!B13</f>
        <v>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30">
        <f>'Asistencia 12°ATTecCom'!B14</f>
        <v>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30">
        <f>'Asistencia 12°ATTecCom'!B15</f>
        <v>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30">
        <f>'Asistencia 12°ATTecCom'!B16</f>
        <v>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30">
        <f>'Asistencia 12°ATTecCom'!B17</f>
        <v>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30">
        <f>'Asistencia 12°ATTecCom'!B18</f>
        <v>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30">
        <f>'Asistencia 12°ATTecCom'!B19</f>
        <v>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8">
        <v>16</v>
      </c>
      <c r="B20" s="30">
        <f>'Asistencia 12°ATTecCom'!B20</f>
        <v>0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30">
        <f>'Asistencia 12°ATTecCom'!B21</f>
        <v>0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30">
        <f>'Asistencia 12°ATTecCom'!B22</f>
        <v>0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30">
        <f>'Asistencia 12°ATTecCom'!B23</f>
        <v>0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30">
        <f>'Asistencia 12°ATTecCom'!B24</f>
        <v>0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30">
        <f>'Asistencia 12°ATTecCom'!B25</f>
        <v>0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30">
        <f>'Asistencia 12°ATTecCom'!B26</f>
        <v>0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30">
        <f>'Asistencia 12°ATTecCom'!B27</f>
        <v>0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30">
        <f>'Asistencia 12°ATTecCom'!B28</f>
        <v>0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30" t="str">
        <f>'Asistencia 12°ATTecCom'!B29</f>
        <v>Quintero, Lorena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30" t="str">
        <f>'Asistencia 12°ATTecCom'!B30</f>
        <v>Sanchez, Luis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8">
        <v>27</v>
      </c>
      <c r="B31" s="30" t="str">
        <f>'Asistencia 12°ATTecCom'!B31</f>
        <v>Sanchez, Reynel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30" t="str">
        <f>'Asistencia 12°ATTecCom'!B32</f>
        <v>Santos, Yuribeth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30" t="str">
        <f>'Asistencia 12°ATTecCom'!B33</f>
        <v>Santos, Yuritza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30" t="str">
        <f>'Asistencia 12°ATTecCom'!B34</f>
        <v>Serrano, Isaac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30" t="str">
        <f>'Asistencia 12°ATTecCom'!B35</f>
        <v>Serrano, Kevin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30" t="str">
        <f>'Asistencia 12°ATTecCom'!B36</f>
        <v>Smith, Leydi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30" t="str">
        <f>'Asistencia 12°ATTecCom'!B37</f>
        <v>Pineda, Yesenia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30">
        <f>'Asistencia 12°ATTecCom'!B38</f>
        <v>0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30">
        <f>'Asistencia 12°ATTecCom'!B39</f>
        <v>0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409"/>
      <c r="B40" s="410"/>
      <c r="C40" s="436"/>
      <c r="D40" s="436"/>
      <c r="E40" s="436"/>
      <c r="F40" s="436"/>
      <c r="G40" s="436"/>
      <c r="H40" s="436"/>
      <c r="I40" s="436"/>
      <c r="J40" s="436"/>
      <c r="K40" s="436"/>
      <c r="L40" s="436"/>
      <c r="M40" s="436"/>
      <c r="N40" s="436"/>
      <c r="O40" s="436"/>
      <c r="P40" s="436"/>
      <c r="Q40" s="436"/>
      <c r="R40" s="436"/>
      <c r="S40" s="387"/>
      <c r="T40" s="387"/>
      <c r="V40" s="387"/>
      <c r="W40" s="387"/>
      <c r="X40" s="387"/>
      <c r="Y40" s="387"/>
      <c r="Z40" s="387"/>
      <c r="AA40" s="387"/>
      <c r="AB40" s="387"/>
      <c r="AC40" s="387"/>
      <c r="AD40" s="387"/>
      <c r="AE40" s="387"/>
      <c r="AF40" s="387"/>
      <c r="AG40" s="387"/>
      <c r="AH40" s="387"/>
      <c r="AI40" s="387"/>
      <c r="AJ40" s="387"/>
      <c r="AK40" s="387"/>
      <c r="AL40" s="387"/>
      <c r="AM40" s="387"/>
      <c r="AN40" s="387"/>
      <c r="AO40" s="387"/>
      <c r="AP40" s="391"/>
      <c r="AQ40" s="392"/>
      <c r="AR40" s="393"/>
    </row>
    <row r="41" spans="1:44" x14ac:dyDescent="0.25">
      <c r="A41" s="411"/>
      <c r="B41" s="412"/>
      <c r="C41" s="437"/>
      <c r="D41" s="437"/>
      <c r="E41" s="437"/>
      <c r="F41" s="437"/>
      <c r="G41" s="437"/>
      <c r="H41" s="437"/>
      <c r="I41" s="437"/>
      <c r="J41" s="437"/>
      <c r="K41" s="437"/>
      <c r="L41" s="437"/>
      <c r="M41" s="437"/>
      <c r="N41" s="437"/>
      <c r="O41" s="437"/>
      <c r="P41" s="437"/>
      <c r="Q41" s="437"/>
      <c r="R41" s="437"/>
      <c r="S41" s="388"/>
      <c r="T41" s="388"/>
      <c r="V41" s="388"/>
      <c r="W41" s="388"/>
      <c r="X41" s="388"/>
      <c r="Y41" s="388"/>
      <c r="Z41" s="388"/>
      <c r="AA41" s="388"/>
      <c r="AB41" s="388"/>
      <c r="AC41" s="388"/>
      <c r="AD41" s="388"/>
      <c r="AE41" s="388"/>
      <c r="AF41" s="388"/>
      <c r="AG41" s="388"/>
      <c r="AH41" s="388"/>
      <c r="AI41" s="388"/>
      <c r="AJ41" s="388"/>
      <c r="AK41" s="388"/>
      <c r="AL41" s="388"/>
      <c r="AM41" s="388"/>
      <c r="AN41" s="388"/>
      <c r="AO41" s="388"/>
      <c r="AP41" s="394"/>
      <c r="AQ41" s="395"/>
      <c r="AR41" s="396"/>
    </row>
    <row r="42" spans="1:44" x14ac:dyDescent="0.25">
      <c r="A42" s="411"/>
      <c r="B42" s="412"/>
      <c r="C42" s="437"/>
      <c r="D42" s="437"/>
      <c r="E42" s="437"/>
      <c r="F42" s="437"/>
      <c r="G42" s="437"/>
      <c r="H42" s="437"/>
      <c r="I42" s="437"/>
      <c r="J42" s="437"/>
      <c r="K42" s="437"/>
      <c r="L42" s="437"/>
      <c r="M42" s="437"/>
      <c r="N42" s="437"/>
      <c r="O42" s="437"/>
      <c r="P42" s="437"/>
      <c r="Q42" s="437"/>
      <c r="R42" s="437"/>
      <c r="S42" s="388"/>
      <c r="T42" s="388"/>
      <c r="V42" s="388"/>
      <c r="W42" s="388"/>
      <c r="X42" s="388"/>
      <c r="Y42" s="388"/>
      <c r="Z42" s="388"/>
      <c r="AA42" s="388"/>
      <c r="AB42" s="388"/>
      <c r="AC42" s="388"/>
      <c r="AD42" s="388"/>
      <c r="AE42" s="388"/>
      <c r="AF42" s="388"/>
      <c r="AG42" s="388"/>
      <c r="AH42" s="388"/>
      <c r="AI42" s="388"/>
      <c r="AJ42" s="388"/>
      <c r="AK42" s="388"/>
      <c r="AL42" s="388"/>
      <c r="AM42" s="388"/>
      <c r="AN42" s="388"/>
      <c r="AO42" s="388"/>
      <c r="AP42" s="394"/>
      <c r="AQ42" s="395"/>
      <c r="AR42" s="396"/>
    </row>
    <row r="43" spans="1:44" x14ac:dyDescent="0.25">
      <c r="A43" s="411"/>
      <c r="B43" s="412"/>
      <c r="C43" s="437"/>
      <c r="D43" s="437"/>
      <c r="E43" s="437"/>
      <c r="F43" s="437"/>
      <c r="G43" s="437"/>
      <c r="H43" s="437"/>
      <c r="I43" s="437"/>
      <c r="J43" s="437"/>
      <c r="K43" s="437"/>
      <c r="L43" s="437"/>
      <c r="M43" s="437"/>
      <c r="N43" s="437"/>
      <c r="O43" s="437"/>
      <c r="P43" s="437"/>
      <c r="Q43" s="437"/>
      <c r="R43" s="437"/>
      <c r="S43" s="388"/>
      <c r="T43" s="388"/>
      <c r="V43" s="388"/>
      <c r="W43" s="388"/>
      <c r="X43" s="388"/>
      <c r="Y43" s="388"/>
      <c r="Z43" s="388"/>
      <c r="AA43" s="388"/>
      <c r="AB43" s="388"/>
      <c r="AC43" s="388"/>
      <c r="AD43" s="388"/>
      <c r="AE43" s="388"/>
      <c r="AF43" s="388"/>
      <c r="AG43" s="388"/>
      <c r="AH43" s="388"/>
      <c r="AI43" s="388"/>
      <c r="AJ43" s="388"/>
      <c r="AK43" s="388"/>
      <c r="AL43" s="388"/>
      <c r="AM43" s="388"/>
      <c r="AN43" s="388"/>
      <c r="AO43" s="388"/>
      <c r="AP43" s="394"/>
      <c r="AQ43" s="395"/>
      <c r="AR43" s="396"/>
    </row>
    <row r="44" spans="1:44" x14ac:dyDescent="0.25">
      <c r="A44" s="411"/>
      <c r="B44" s="412"/>
      <c r="C44" s="437"/>
      <c r="D44" s="437"/>
      <c r="E44" s="437"/>
      <c r="F44" s="437"/>
      <c r="G44" s="437"/>
      <c r="H44" s="437"/>
      <c r="I44" s="437"/>
      <c r="J44" s="437"/>
      <c r="K44" s="437"/>
      <c r="L44" s="437"/>
      <c r="M44" s="437"/>
      <c r="N44" s="437"/>
      <c r="O44" s="437"/>
      <c r="P44" s="437"/>
      <c r="Q44" s="437"/>
      <c r="R44" s="437"/>
      <c r="S44" s="388"/>
      <c r="T44" s="388"/>
      <c r="V44" s="388"/>
      <c r="W44" s="388"/>
      <c r="X44" s="388"/>
      <c r="Y44" s="388"/>
      <c r="Z44" s="388"/>
      <c r="AA44" s="388"/>
      <c r="AB44" s="388"/>
      <c r="AC44" s="388"/>
      <c r="AD44" s="388"/>
      <c r="AE44" s="388"/>
      <c r="AF44" s="388"/>
      <c r="AG44" s="388"/>
      <c r="AH44" s="388"/>
      <c r="AI44" s="388"/>
      <c r="AJ44" s="388"/>
      <c r="AK44" s="388"/>
      <c r="AL44" s="388"/>
      <c r="AM44" s="388"/>
      <c r="AN44" s="388"/>
      <c r="AO44" s="388"/>
      <c r="AP44" s="394"/>
      <c r="AQ44" s="395"/>
      <c r="AR44" s="396"/>
    </row>
    <row r="45" spans="1:44" x14ac:dyDescent="0.25">
      <c r="A45" s="411"/>
      <c r="B45" s="412"/>
      <c r="C45" s="437"/>
      <c r="D45" s="437"/>
      <c r="E45" s="437"/>
      <c r="F45" s="437"/>
      <c r="G45" s="437"/>
      <c r="H45" s="437"/>
      <c r="I45" s="437"/>
      <c r="J45" s="437"/>
      <c r="K45" s="437"/>
      <c r="L45" s="437"/>
      <c r="M45" s="437"/>
      <c r="N45" s="437"/>
      <c r="O45" s="437"/>
      <c r="P45" s="437"/>
      <c r="Q45" s="437"/>
      <c r="R45" s="437"/>
      <c r="S45" s="388"/>
      <c r="T45" s="388"/>
      <c r="V45" s="388"/>
      <c r="W45" s="388"/>
      <c r="X45" s="388"/>
      <c r="Y45" s="388"/>
      <c r="Z45" s="388"/>
      <c r="AA45" s="388"/>
      <c r="AB45" s="388"/>
      <c r="AC45" s="388"/>
      <c r="AD45" s="388"/>
      <c r="AE45" s="388"/>
      <c r="AF45" s="388"/>
      <c r="AG45" s="388"/>
      <c r="AH45" s="388"/>
      <c r="AI45" s="388"/>
      <c r="AJ45" s="388"/>
      <c r="AK45" s="388"/>
      <c r="AL45" s="388"/>
      <c r="AM45" s="388"/>
      <c r="AN45" s="388"/>
      <c r="AO45" s="388"/>
      <c r="AP45" s="394"/>
      <c r="AQ45" s="395"/>
      <c r="AR45" s="396"/>
    </row>
    <row r="46" spans="1:44" x14ac:dyDescent="0.25">
      <c r="A46" s="411"/>
      <c r="B46" s="412"/>
      <c r="C46" s="437"/>
      <c r="D46" s="437"/>
      <c r="E46" s="437"/>
      <c r="F46" s="437"/>
      <c r="G46" s="437"/>
      <c r="H46" s="437"/>
      <c r="I46" s="437"/>
      <c r="J46" s="437"/>
      <c r="K46" s="437"/>
      <c r="L46" s="437"/>
      <c r="M46" s="437"/>
      <c r="N46" s="437"/>
      <c r="O46" s="437"/>
      <c r="P46" s="437"/>
      <c r="Q46" s="437"/>
      <c r="R46" s="437"/>
      <c r="S46" s="388"/>
      <c r="T46" s="388"/>
      <c r="V46" s="388"/>
      <c r="W46" s="388"/>
      <c r="X46" s="388"/>
      <c r="Y46" s="388"/>
      <c r="Z46" s="388"/>
      <c r="AA46" s="388"/>
      <c r="AB46" s="388"/>
      <c r="AC46" s="388"/>
      <c r="AD46" s="388"/>
      <c r="AE46" s="388"/>
      <c r="AF46" s="388"/>
      <c r="AG46" s="388"/>
      <c r="AH46" s="388"/>
      <c r="AI46" s="388"/>
      <c r="AJ46" s="388"/>
      <c r="AK46" s="388"/>
      <c r="AL46" s="388"/>
      <c r="AM46" s="388"/>
      <c r="AN46" s="388"/>
      <c r="AO46" s="388"/>
      <c r="AP46" s="394"/>
      <c r="AQ46" s="395"/>
      <c r="AR46" s="396"/>
    </row>
    <row r="47" spans="1:44" x14ac:dyDescent="0.25">
      <c r="A47" s="411"/>
      <c r="B47" s="412"/>
      <c r="C47" s="437"/>
      <c r="D47" s="437"/>
      <c r="E47" s="437"/>
      <c r="F47" s="437"/>
      <c r="G47" s="437"/>
      <c r="H47" s="437"/>
      <c r="I47" s="437"/>
      <c r="J47" s="437"/>
      <c r="K47" s="437"/>
      <c r="L47" s="437"/>
      <c r="M47" s="437"/>
      <c r="N47" s="437"/>
      <c r="O47" s="437"/>
      <c r="P47" s="437"/>
      <c r="Q47" s="437"/>
      <c r="R47" s="437"/>
      <c r="S47" s="388"/>
      <c r="T47" s="388"/>
      <c r="V47" s="388"/>
      <c r="W47" s="388"/>
      <c r="X47" s="388"/>
      <c r="Y47" s="388"/>
      <c r="Z47" s="388"/>
      <c r="AA47" s="388"/>
      <c r="AB47" s="388"/>
      <c r="AC47" s="388"/>
      <c r="AD47" s="388"/>
      <c r="AE47" s="388"/>
      <c r="AF47" s="388"/>
      <c r="AG47" s="388"/>
      <c r="AH47" s="388"/>
      <c r="AI47" s="388"/>
      <c r="AJ47" s="388"/>
      <c r="AK47" s="388"/>
      <c r="AL47" s="388"/>
      <c r="AM47" s="388"/>
      <c r="AN47" s="388"/>
      <c r="AO47" s="388"/>
      <c r="AP47" s="394"/>
      <c r="AQ47" s="395"/>
      <c r="AR47" s="396"/>
    </row>
    <row r="48" spans="1:44" x14ac:dyDescent="0.25">
      <c r="A48" s="411"/>
      <c r="B48" s="412"/>
      <c r="C48" s="437"/>
      <c r="D48" s="437"/>
      <c r="E48" s="437"/>
      <c r="F48" s="437"/>
      <c r="G48" s="437"/>
      <c r="H48" s="437"/>
      <c r="I48" s="437"/>
      <c r="J48" s="437"/>
      <c r="K48" s="437"/>
      <c r="L48" s="437"/>
      <c r="M48" s="437"/>
      <c r="N48" s="437"/>
      <c r="O48" s="437"/>
      <c r="P48" s="437"/>
      <c r="Q48" s="437"/>
      <c r="R48" s="437"/>
      <c r="S48" s="388"/>
      <c r="T48" s="388"/>
      <c r="V48" s="388"/>
      <c r="W48" s="388"/>
      <c r="X48" s="388"/>
      <c r="Y48" s="388"/>
      <c r="Z48" s="388"/>
      <c r="AA48" s="388"/>
      <c r="AB48" s="388"/>
      <c r="AC48" s="388"/>
      <c r="AD48" s="388"/>
      <c r="AE48" s="388"/>
      <c r="AF48" s="388"/>
      <c r="AG48" s="388"/>
      <c r="AH48" s="388"/>
      <c r="AI48" s="388"/>
      <c r="AJ48" s="388"/>
      <c r="AK48" s="388"/>
      <c r="AL48" s="388"/>
      <c r="AM48" s="388"/>
      <c r="AN48" s="388"/>
      <c r="AO48" s="388"/>
      <c r="AP48" s="394"/>
      <c r="AQ48" s="395"/>
      <c r="AR48" s="396"/>
    </row>
    <row r="49" spans="1:44" x14ac:dyDescent="0.25">
      <c r="A49" s="411"/>
      <c r="B49" s="412"/>
      <c r="C49" s="437"/>
      <c r="D49" s="437"/>
      <c r="E49" s="437"/>
      <c r="F49" s="437"/>
      <c r="G49" s="437"/>
      <c r="H49" s="437"/>
      <c r="I49" s="437"/>
      <c r="J49" s="437"/>
      <c r="K49" s="437"/>
      <c r="L49" s="437"/>
      <c r="M49" s="437"/>
      <c r="N49" s="437"/>
      <c r="O49" s="437"/>
      <c r="P49" s="437"/>
      <c r="Q49" s="437"/>
      <c r="R49" s="437"/>
      <c r="S49" s="388"/>
      <c r="T49" s="388"/>
      <c r="V49" s="388"/>
      <c r="W49" s="388"/>
      <c r="X49" s="388"/>
      <c r="Y49" s="388"/>
      <c r="Z49" s="388"/>
      <c r="AA49" s="388"/>
      <c r="AB49" s="388"/>
      <c r="AC49" s="388"/>
      <c r="AD49" s="388"/>
      <c r="AE49" s="388"/>
      <c r="AF49" s="388"/>
      <c r="AG49" s="388"/>
      <c r="AH49" s="388"/>
      <c r="AI49" s="388"/>
      <c r="AJ49" s="388"/>
      <c r="AK49" s="388"/>
      <c r="AL49" s="388"/>
      <c r="AM49" s="388"/>
      <c r="AN49" s="388"/>
      <c r="AO49" s="388"/>
      <c r="AP49" s="394"/>
      <c r="AQ49" s="395"/>
      <c r="AR49" s="396"/>
    </row>
    <row r="50" spans="1:44" x14ac:dyDescent="0.25">
      <c r="A50" s="413"/>
      <c r="B50" s="414"/>
      <c r="C50" s="438"/>
      <c r="D50" s="438"/>
      <c r="E50" s="438"/>
      <c r="F50" s="438"/>
      <c r="G50" s="438"/>
      <c r="H50" s="438"/>
      <c r="I50" s="438"/>
      <c r="J50" s="438"/>
      <c r="K50" s="438"/>
      <c r="L50" s="438"/>
      <c r="M50" s="438"/>
      <c r="N50" s="438"/>
      <c r="O50" s="438"/>
      <c r="P50" s="438"/>
      <c r="Q50" s="438"/>
      <c r="R50" s="438"/>
      <c r="S50" s="389"/>
      <c r="T50" s="389"/>
      <c r="V50" s="389"/>
      <c r="W50" s="389"/>
      <c r="X50" s="389"/>
      <c r="Y50" s="389"/>
      <c r="Z50" s="389"/>
      <c r="AA50" s="389"/>
      <c r="AB50" s="389"/>
      <c r="AC50" s="389"/>
      <c r="AD50" s="389"/>
      <c r="AE50" s="389"/>
      <c r="AF50" s="389"/>
      <c r="AG50" s="389"/>
      <c r="AH50" s="389"/>
      <c r="AI50" s="389"/>
      <c r="AJ50" s="389"/>
      <c r="AK50" s="389"/>
      <c r="AL50" s="389"/>
      <c r="AM50" s="389"/>
      <c r="AN50" s="389"/>
      <c r="AO50" s="389"/>
      <c r="AP50" s="397"/>
      <c r="AQ50" s="398"/>
      <c r="AR50" s="399"/>
    </row>
    <row r="51" spans="1:4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4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4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4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4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4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4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4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4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4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4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</sheetData>
  <mergeCells count="52">
    <mergeCell ref="AO40:AO50"/>
    <mergeCell ref="AP40:AR50"/>
    <mergeCell ref="AI40:AI50"/>
    <mergeCell ref="AJ40:AJ50"/>
    <mergeCell ref="AK40:AK50"/>
    <mergeCell ref="AL40:AL50"/>
    <mergeCell ref="AM40:AM50"/>
    <mergeCell ref="AN40:AN50"/>
    <mergeCell ref="AH40:AH50"/>
    <mergeCell ref="W40:W50"/>
    <mergeCell ref="X40:X50"/>
    <mergeCell ref="Y40:Y50"/>
    <mergeCell ref="Z40:Z50"/>
    <mergeCell ref="AA40:AA50"/>
    <mergeCell ref="AB40:AB50"/>
    <mergeCell ref="AC40:AC50"/>
    <mergeCell ref="AD40:AD50"/>
    <mergeCell ref="AE40:AE50"/>
    <mergeCell ref="AF40:AF50"/>
    <mergeCell ref="AG40:AG50"/>
    <mergeCell ref="G40:G50"/>
    <mergeCell ref="H40:H50"/>
    <mergeCell ref="I40:I50"/>
    <mergeCell ref="V40:V50"/>
    <mergeCell ref="J40:J50"/>
    <mergeCell ref="K40:K50"/>
    <mergeCell ref="L40:L50"/>
    <mergeCell ref="M40:M50"/>
    <mergeCell ref="N40:N50"/>
    <mergeCell ref="O40:O50"/>
    <mergeCell ref="P40:P50"/>
    <mergeCell ref="Q40:Q50"/>
    <mergeCell ref="R40:R50"/>
    <mergeCell ref="S40:S50"/>
    <mergeCell ref="T40:T50"/>
    <mergeCell ref="A40:B50"/>
    <mergeCell ref="C40:C50"/>
    <mergeCell ref="D40:D50"/>
    <mergeCell ref="E40:E50"/>
    <mergeCell ref="F40:F50"/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</mergeCells>
  <conditionalFormatting sqref="B5:B39">
    <cfRule type="cellIs" dxfId="327" priority="1" operator="equal">
      <formula>0</formula>
    </cfRule>
  </conditionalFormatting>
  <conditionalFormatting sqref="AP5:AQ39">
    <cfRule type="cellIs" dxfId="326" priority="2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H49"/>
  <sheetViews>
    <sheetView topLeftCell="B2" zoomScale="90" zoomScaleNormal="90" workbookViewId="0">
      <selection activeCell="AG8" sqref="AG8:AG11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39" t="s">
        <v>8</v>
      </c>
      <c r="B2" s="439"/>
      <c r="C2" s="439"/>
      <c r="D2" s="439"/>
      <c r="E2" s="439"/>
      <c r="F2" s="439"/>
      <c r="G2" s="439"/>
      <c r="H2" s="439"/>
      <c r="I2" s="439"/>
      <c r="J2" s="439"/>
      <c r="K2" s="439"/>
      <c r="L2" s="439"/>
      <c r="M2" s="439"/>
      <c r="N2" s="439"/>
      <c r="O2" s="439"/>
      <c r="Q2" s="440" t="s">
        <v>8</v>
      </c>
      <c r="R2" s="440"/>
      <c r="S2" s="440"/>
      <c r="T2" s="440"/>
      <c r="U2" s="440"/>
      <c r="V2" s="440"/>
      <c r="W2" s="440"/>
      <c r="X2" s="440"/>
      <c r="Y2" s="440"/>
      <c r="Z2" s="440"/>
      <c r="AA2" s="440"/>
      <c r="AB2" s="440"/>
      <c r="AC2" s="440"/>
      <c r="AD2" s="440"/>
      <c r="AE2" s="440"/>
      <c r="AF2" s="440"/>
      <c r="AG2" s="440"/>
      <c r="AH2" s="440"/>
    </row>
    <row r="3" spans="1:34" x14ac:dyDescent="0.25">
      <c r="A3" s="469" t="s">
        <v>0</v>
      </c>
      <c r="B3" s="469"/>
      <c r="C3" s="470" t="str">
        <f>'Asistencia 8°A BC'!C2</f>
        <v>Ciencias Naturales</v>
      </c>
      <c r="D3" s="470"/>
      <c r="E3" s="470"/>
      <c r="F3" s="470"/>
      <c r="G3" s="470"/>
      <c r="H3" s="469" t="s">
        <v>14</v>
      </c>
      <c r="I3" s="469"/>
      <c r="J3" s="469"/>
      <c r="K3" s="469"/>
      <c r="L3" s="469"/>
      <c r="M3" s="469"/>
      <c r="N3" s="470" t="str">
        <f>'Asistencia 8°A BC'!Q2</f>
        <v>8°A</v>
      </c>
      <c r="O3" s="470"/>
      <c r="Q3" s="471" t="s">
        <v>3</v>
      </c>
      <c r="R3" s="448" t="s">
        <v>15</v>
      </c>
      <c r="S3" s="448"/>
      <c r="T3" s="448"/>
      <c r="U3" s="448"/>
      <c r="V3" s="448" t="s">
        <v>16</v>
      </c>
      <c r="W3" s="448"/>
      <c r="X3" s="448"/>
      <c r="Y3" s="472" t="s">
        <v>17</v>
      </c>
      <c r="Z3" s="472" t="s">
        <v>18</v>
      </c>
      <c r="AA3" s="448" t="s">
        <v>19</v>
      </c>
      <c r="AB3" s="448"/>
      <c r="AC3" s="448"/>
      <c r="AD3" s="448" t="s">
        <v>20</v>
      </c>
      <c r="AE3" s="448"/>
      <c r="AF3" s="448"/>
      <c r="AG3" s="473" t="s">
        <v>21</v>
      </c>
      <c r="AH3" s="471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471"/>
      <c r="R4" s="448"/>
      <c r="S4" s="448"/>
      <c r="T4" s="448"/>
      <c r="U4" s="448"/>
      <c r="V4" s="448"/>
      <c r="W4" s="448"/>
      <c r="X4" s="448"/>
      <c r="Y4" s="472"/>
      <c r="Z4" s="472"/>
      <c r="AA4" s="448"/>
      <c r="AB4" s="448"/>
      <c r="AC4" s="448"/>
      <c r="AD4" s="448"/>
      <c r="AE4" s="448"/>
      <c r="AF4" s="448"/>
      <c r="AG4" s="473"/>
      <c r="AH4" s="471"/>
    </row>
    <row r="5" spans="1:34" ht="26.25" customHeight="1" x14ac:dyDescent="0.25">
      <c r="A5" s="448" t="s">
        <v>3</v>
      </c>
      <c r="B5" s="448" t="s">
        <v>12</v>
      </c>
      <c r="C5" s="448" t="s">
        <v>9</v>
      </c>
      <c r="D5" s="448"/>
      <c r="E5" s="448"/>
      <c r="F5" s="448"/>
      <c r="G5" s="448"/>
      <c r="H5" s="448" t="s">
        <v>10</v>
      </c>
      <c r="I5" s="448"/>
      <c r="J5" s="448"/>
      <c r="K5" s="448"/>
      <c r="L5" s="448" t="s">
        <v>11</v>
      </c>
      <c r="M5" s="448"/>
      <c r="N5" s="448"/>
      <c r="O5" s="448" t="s">
        <v>3</v>
      </c>
      <c r="Q5" s="471"/>
      <c r="R5" s="448"/>
      <c r="S5" s="448"/>
      <c r="T5" s="448"/>
      <c r="U5" s="448"/>
      <c r="V5" s="448"/>
      <c r="W5" s="448"/>
      <c r="X5" s="448"/>
      <c r="Y5" s="472"/>
      <c r="Z5" s="472"/>
      <c r="AA5" s="448"/>
      <c r="AB5" s="448"/>
      <c r="AC5" s="448"/>
      <c r="AD5" s="448"/>
      <c r="AE5" s="448"/>
      <c r="AF5" s="448"/>
      <c r="AG5" s="473"/>
      <c r="AH5" s="471"/>
    </row>
    <row r="6" spans="1:34" ht="15" customHeight="1" x14ac:dyDescent="0.25">
      <c r="A6" s="448"/>
      <c r="B6" s="448"/>
      <c r="C6" s="448"/>
      <c r="D6" s="448"/>
      <c r="E6" s="448"/>
      <c r="F6" s="448"/>
      <c r="G6" s="448"/>
      <c r="H6" s="448"/>
      <c r="I6" s="448"/>
      <c r="J6" s="448"/>
      <c r="K6" s="448"/>
      <c r="L6" s="448"/>
      <c r="M6" s="448"/>
      <c r="N6" s="448"/>
      <c r="O6" s="448"/>
      <c r="Q6" s="471"/>
      <c r="R6" s="448"/>
      <c r="S6" s="448"/>
      <c r="T6" s="448"/>
      <c r="U6" s="448"/>
      <c r="V6" s="448"/>
      <c r="W6" s="448"/>
      <c r="X6" s="448"/>
      <c r="Y6" s="472"/>
      <c r="Z6" s="472"/>
      <c r="AA6" s="448"/>
      <c r="AB6" s="448"/>
      <c r="AC6" s="448"/>
      <c r="AD6" s="448"/>
      <c r="AE6" s="448"/>
      <c r="AF6" s="448"/>
      <c r="AG6" s="473"/>
      <c r="AH6" s="471"/>
    </row>
    <row r="7" spans="1:34" ht="6.75" customHeight="1" x14ac:dyDescent="0.25">
      <c r="A7" s="448"/>
      <c r="B7" s="448"/>
      <c r="C7" s="448"/>
      <c r="D7" s="448"/>
      <c r="E7" s="448"/>
      <c r="F7" s="448"/>
      <c r="G7" s="448"/>
      <c r="H7" s="448"/>
      <c r="I7" s="448"/>
      <c r="J7" s="448"/>
      <c r="K7" s="448"/>
      <c r="L7" s="448"/>
      <c r="M7" s="448"/>
      <c r="N7" s="448"/>
      <c r="O7" s="448"/>
      <c r="Q7" s="471"/>
      <c r="R7" s="448"/>
      <c r="S7" s="448"/>
      <c r="T7" s="448"/>
      <c r="U7" s="448"/>
      <c r="V7" s="448"/>
      <c r="W7" s="448"/>
      <c r="X7" s="448"/>
      <c r="Y7" s="472"/>
      <c r="Z7" s="472"/>
      <c r="AA7" s="448"/>
      <c r="AB7" s="448"/>
      <c r="AC7" s="448"/>
      <c r="AD7" s="448"/>
      <c r="AE7" s="448"/>
      <c r="AF7" s="448"/>
      <c r="AG7" s="473"/>
      <c r="AH7" s="471"/>
    </row>
    <row r="8" spans="1:34" x14ac:dyDescent="0.25">
      <c r="A8" s="194">
        <v>1</v>
      </c>
      <c r="B8" s="218">
        <f>'Listado de Estudiantes'!BT4</f>
        <v>0</v>
      </c>
      <c r="C8" s="196"/>
      <c r="D8" s="196"/>
      <c r="E8" s="196"/>
      <c r="F8" s="196"/>
      <c r="G8" s="197"/>
      <c r="H8" s="197"/>
      <c r="I8" s="197"/>
      <c r="J8" s="196"/>
      <c r="K8" s="196"/>
      <c r="L8" s="196"/>
      <c r="M8" s="196"/>
      <c r="N8" s="196"/>
      <c r="O8" s="194">
        <v>1</v>
      </c>
      <c r="Q8" s="194">
        <v>1</v>
      </c>
      <c r="R8" s="198"/>
      <c r="S8" s="198"/>
      <c r="T8" s="198"/>
      <c r="U8" s="198"/>
      <c r="V8" s="198"/>
      <c r="W8" s="198"/>
      <c r="X8" s="198"/>
      <c r="Y8" s="198"/>
      <c r="Z8" s="199" t="e">
        <f>((ROUNDDOWN(AVERAGE(C8:N8,R8:Y8),1))*0.8)</f>
        <v>#DIV/0!</v>
      </c>
      <c r="AA8" s="198"/>
      <c r="AB8" s="198"/>
      <c r="AC8" s="199" t="e">
        <f>((ROUNDDOWN(AVERAGE(AA8:AB8),1))*0.1)</f>
        <v>#DIV/0!</v>
      </c>
      <c r="AD8" s="198"/>
      <c r="AE8" s="198"/>
      <c r="AF8" s="199" t="e">
        <f>((ROUNDDOWN(AVERAGE(AD8:AE8),1))*0.1)</f>
        <v>#DIV/0!</v>
      </c>
      <c r="AG8" s="199" t="s">
        <v>212</v>
      </c>
      <c r="AH8" s="194">
        <v>1</v>
      </c>
    </row>
    <row r="9" spans="1:34" x14ac:dyDescent="0.25">
      <c r="A9" s="194">
        <v>2</v>
      </c>
      <c r="B9" s="218">
        <f>'Listado de Estudiantes'!BT5</f>
        <v>0</v>
      </c>
      <c r="C9" s="198"/>
      <c r="D9" s="198"/>
      <c r="E9" s="198"/>
      <c r="F9" s="198"/>
      <c r="G9" s="197"/>
      <c r="H9" s="197">
        <v>5</v>
      </c>
      <c r="I9" s="198">
        <v>5</v>
      </c>
      <c r="J9" s="198">
        <v>5</v>
      </c>
      <c r="K9" s="198">
        <v>4.8</v>
      </c>
      <c r="L9" s="198"/>
      <c r="M9" s="198"/>
      <c r="N9" s="198"/>
      <c r="O9" s="194">
        <v>2</v>
      </c>
      <c r="Q9" s="194">
        <v>2</v>
      </c>
      <c r="R9" s="198"/>
      <c r="S9" s="198"/>
      <c r="T9" s="198"/>
      <c r="U9" s="198"/>
      <c r="V9" s="198">
        <v>5</v>
      </c>
      <c r="W9" s="198"/>
      <c r="X9" s="198"/>
      <c r="Y9" s="198"/>
      <c r="Z9" s="199">
        <f t="shared" ref="Z9:Z42" si="0">((ROUNDDOWN(AVERAGE(C9:N9,R9:Y9),1))*0.8)</f>
        <v>3.9200000000000004</v>
      </c>
      <c r="AA9" s="198">
        <v>4</v>
      </c>
      <c r="AB9" s="198"/>
      <c r="AC9" s="199">
        <f t="shared" ref="AC9:AC42" si="1">((ROUNDDOWN(AVERAGE(AA9:AB9),1))*0.1)</f>
        <v>0.4</v>
      </c>
      <c r="AD9" s="198">
        <v>4</v>
      </c>
      <c r="AE9" s="198"/>
      <c r="AF9" s="199">
        <f t="shared" ref="AF9:AF42" si="2">((ROUNDDOWN(AVERAGE(AD9:AE9),1))*0.1)</f>
        <v>0.4</v>
      </c>
      <c r="AG9" s="199">
        <f t="shared" ref="AG9:AG42" si="3">ROUNDDOWN(SUM(Z9,AC9,AF9),1)</f>
        <v>4.7</v>
      </c>
      <c r="AH9" s="194">
        <v>2</v>
      </c>
    </row>
    <row r="10" spans="1:34" x14ac:dyDescent="0.25">
      <c r="A10" s="194">
        <v>3</v>
      </c>
      <c r="B10" s="218">
        <f>'Listado de Estudiantes'!BT6</f>
        <v>0</v>
      </c>
      <c r="C10" s="198"/>
      <c r="D10" s="198"/>
      <c r="E10" s="198"/>
      <c r="F10" s="198"/>
      <c r="G10" s="197"/>
      <c r="H10" s="197">
        <v>5</v>
      </c>
      <c r="I10" s="198">
        <v>5</v>
      </c>
      <c r="J10" s="198">
        <v>4.5</v>
      </c>
      <c r="K10" s="198">
        <v>4.5</v>
      </c>
      <c r="L10" s="198"/>
      <c r="M10" s="198"/>
      <c r="N10" s="198"/>
      <c r="O10" s="194">
        <v>3</v>
      </c>
      <c r="Q10" s="194">
        <v>3</v>
      </c>
      <c r="R10" s="198"/>
      <c r="S10" s="198"/>
      <c r="T10" s="198"/>
      <c r="U10" s="198"/>
      <c r="V10" s="198">
        <v>5</v>
      </c>
      <c r="W10" s="198"/>
      <c r="X10" s="198"/>
      <c r="Y10" s="198"/>
      <c r="Z10" s="199">
        <f t="shared" si="0"/>
        <v>3.84</v>
      </c>
      <c r="AA10" s="198">
        <v>4.3</v>
      </c>
      <c r="AB10" s="198"/>
      <c r="AC10" s="199">
        <f t="shared" si="1"/>
        <v>0.43</v>
      </c>
      <c r="AD10" s="198">
        <v>4.3</v>
      </c>
      <c r="AE10" s="198"/>
      <c r="AF10" s="199">
        <f t="shared" si="2"/>
        <v>0.43</v>
      </c>
      <c r="AG10" s="199">
        <f t="shared" si="3"/>
        <v>4.7</v>
      </c>
      <c r="AH10" s="194">
        <v>3</v>
      </c>
    </row>
    <row r="11" spans="1:34" x14ac:dyDescent="0.25">
      <c r="A11" s="194">
        <v>4</v>
      </c>
      <c r="B11" s="195">
        <f>'Listado de Estudiantes'!BT7</f>
        <v>0</v>
      </c>
      <c r="C11" s="198"/>
      <c r="D11" s="198"/>
      <c r="E11" s="198"/>
      <c r="F11" s="198"/>
      <c r="G11" s="197"/>
      <c r="H11" s="197">
        <v>2</v>
      </c>
      <c r="I11" s="198">
        <v>3</v>
      </c>
      <c r="J11" s="198">
        <v>2</v>
      </c>
      <c r="K11" s="198">
        <v>2</v>
      </c>
      <c r="L11" s="198"/>
      <c r="M11" s="198"/>
      <c r="N11" s="198"/>
      <c r="O11" s="194">
        <v>4</v>
      </c>
      <c r="Q11" s="194">
        <v>4</v>
      </c>
      <c r="R11" s="198"/>
      <c r="S11" s="198"/>
      <c r="T11" s="198"/>
      <c r="U11" s="198"/>
      <c r="V11" s="198">
        <v>5</v>
      </c>
      <c r="W11" s="198"/>
      <c r="X11" s="198"/>
      <c r="Y11" s="198"/>
      <c r="Z11" s="199">
        <f t="shared" si="0"/>
        <v>2.2399999999999998</v>
      </c>
      <c r="AA11" s="198">
        <v>4</v>
      </c>
      <c r="AB11" s="198"/>
      <c r="AC11" s="199">
        <f t="shared" si="1"/>
        <v>0.4</v>
      </c>
      <c r="AD11" s="198">
        <v>4</v>
      </c>
      <c r="AE11" s="198"/>
      <c r="AF11" s="199">
        <f t="shared" si="2"/>
        <v>0.4</v>
      </c>
      <c r="AG11" s="199">
        <f t="shared" si="3"/>
        <v>3</v>
      </c>
      <c r="AH11" s="194">
        <v>4</v>
      </c>
    </row>
    <row r="12" spans="1:34" x14ac:dyDescent="0.25">
      <c r="A12" s="194">
        <v>5</v>
      </c>
      <c r="B12" s="195">
        <f>'Asistencia 12°ATTecCom'!B9</f>
        <v>0</v>
      </c>
      <c r="C12" s="198"/>
      <c r="D12" s="198"/>
      <c r="E12" s="198"/>
      <c r="F12" s="198"/>
      <c r="G12" s="197"/>
      <c r="H12" s="197"/>
      <c r="I12" s="198"/>
      <c r="J12" s="198"/>
      <c r="K12" s="198"/>
      <c r="L12" s="198"/>
      <c r="M12" s="198"/>
      <c r="N12" s="198"/>
      <c r="O12" s="194">
        <v>5</v>
      </c>
      <c r="Q12" s="194">
        <v>5</v>
      </c>
      <c r="R12" s="198"/>
      <c r="S12" s="198"/>
      <c r="T12" s="198"/>
      <c r="U12" s="198"/>
      <c r="V12" s="198"/>
      <c r="W12" s="198"/>
      <c r="X12" s="198"/>
      <c r="Y12" s="198"/>
      <c r="Z12" s="199" t="e">
        <f t="shared" si="0"/>
        <v>#DIV/0!</v>
      </c>
      <c r="AA12" s="198"/>
      <c r="AB12" s="198"/>
      <c r="AC12" s="199" t="e">
        <f t="shared" si="1"/>
        <v>#DIV/0!</v>
      </c>
      <c r="AD12" s="198"/>
      <c r="AE12" s="198"/>
      <c r="AF12" s="199" t="e">
        <f t="shared" si="2"/>
        <v>#DIV/0!</v>
      </c>
      <c r="AG12" s="199" t="e">
        <f t="shared" si="3"/>
        <v>#DIV/0!</v>
      </c>
      <c r="AH12" s="194">
        <v>5</v>
      </c>
    </row>
    <row r="13" spans="1:34" x14ac:dyDescent="0.25">
      <c r="A13" s="194">
        <v>6</v>
      </c>
      <c r="B13" s="195">
        <f>'Asistencia 12°ATTecCom'!B10</f>
        <v>0</v>
      </c>
      <c r="C13" s="198"/>
      <c r="D13" s="198"/>
      <c r="E13" s="198"/>
      <c r="F13" s="198"/>
      <c r="G13" s="197"/>
      <c r="H13" s="197"/>
      <c r="I13" s="198"/>
      <c r="J13" s="198"/>
      <c r="K13" s="198"/>
      <c r="L13" s="198"/>
      <c r="M13" s="198"/>
      <c r="N13" s="198"/>
      <c r="O13" s="194">
        <v>6</v>
      </c>
      <c r="Q13" s="194">
        <v>6</v>
      </c>
      <c r="R13" s="198"/>
      <c r="S13" s="198"/>
      <c r="T13" s="198"/>
      <c r="U13" s="198"/>
      <c r="V13" s="198"/>
      <c r="W13" s="198"/>
      <c r="X13" s="198"/>
      <c r="Y13" s="198"/>
      <c r="Z13" s="199" t="e">
        <f t="shared" si="0"/>
        <v>#DIV/0!</v>
      </c>
      <c r="AA13" s="198"/>
      <c r="AB13" s="198"/>
      <c r="AC13" s="199" t="e">
        <f t="shared" si="1"/>
        <v>#DIV/0!</v>
      </c>
      <c r="AD13" s="198"/>
      <c r="AE13" s="198"/>
      <c r="AF13" s="199" t="e">
        <f t="shared" si="2"/>
        <v>#DIV/0!</v>
      </c>
      <c r="AG13" s="199" t="e">
        <f t="shared" si="3"/>
        <v>#DIV/0!</v>
      </c>
      <c r="AH13" s="194">
        <v>6</v>
      </c>
    </row>
    <row r="14" spans="1:34" x14ac:dyDescent="0.25">
      <c r="A14" s="194">
        <v>7</v>
      </c>
      <c r="B14" s="195">
        <f>'Asistencia 12°ATTecCom'!B11</f>
        <v>0</v>
      </c>
      <c r="C14" s="198"/>
      <c r="D14" s="198"/>
      <c r="E14" s="198"/>
      <c r="F14" s="198"/>
      <c r="G14" s="197"/>
      <c r="H14" s="197"/>
      <c r="I14" s="198"/>
      <c r="J14" s="198"/>
      <c r="K14" s="198"/>
      <c r="L14" s="198"/>
      <c r="M14" s="198"/>
      <c r="N14" s="198"/>
      <c r="O14" s="194">
        <v>7</v>
      </c>
      <c r="Q14" s="194">
        <v>7</v>
      </c>
      <c r="R14" s="198"/>
      <c r="S14" s="198"/>
      <c r="T14" s="198"/>
      <c r="U14" s="198"/>
      <c r="V14" s="198"/>
      <c r="W14" s="198"/>
      <c r="X14" s="198"/>
      <c r="Y14" s="198"/>
      <c r="Z14" s="199" t="e">
        <f t="shared" si="0"/>
        <v>#DIV/0!</v>
      </c>
      <c r="AA14" s="198"/>
      <c r="AB14" s="198"/>
      <c r="AC14" s="199" t="e">
        <f t="shared" si="1"/>
        <v>#DIV/0!</v>
      </c>
      <c r="AD14" s="198"/>
      <c r="AE14" s="198"/>
      <c r="AF14" s="199" t="e">
        <f t="shared" si="2"/>
        <v>#DIV/0!</v>
      </c>
      <c r="AG14" s="199" t="e">
        <f t="shared" si="3"/>
        <v>#DIV/0!</v>
      </c>
      <c r="AH14" s="194">
        <v>7</v>
      </c>
    </row>
    <row r="15" spans="1:34" x14ac:dyDescent="0.25">
      <c r="A15" s="194">
        <v>8</v>
      </c>
      <c r="B15" s="195">
        <f>'Asistencia 12°ATTecCom'!B12</f>
        <v>0</v>
      </c>
      <c r="C15" s="198"/>
      <c r="D15" s="198"/>
      <c r="E15" s="198"/>
      <c r="F15" s="198"/>
      <c r="G15" s="197"/>
      <c r="H15" s="197"/>
      <c r="I15" s="198"/>
      <c r="J15" s="198"/>
      <c r="K15" s="198"/>
      <c r="L15" s="198"/>
      <c r="M15" s="198"/>
      <c r="N15" s="198"/>
      <c r="O15" s="194">
        <v>8</v>
      </c>
      <c r="Q15" s="194">
        <v>8</v>
      </c>
      <c r="R15" s="198"/>
      <c r="S15" s="198"/>
      <c r="T15" s="198"/>
      <c r="U15" s="198"/>
      <c r="V15" s="198"/>
      <c r="W15" s="198"/>
      <c r="X15" s="198"/>
      <c r="Y15" s="198"/>
      <c r="Z15" s="199" t="e">
        <f t="shared" si="0"/>
        <v>#DIV/0!</v>
      </c>
      <c r="AA15" s="198"/>
      <c r="AB15" s="198"/>
      <c r="AC15" s="199" t="e">
        <f t="shared" si="1"/>
        <v>#DIV/0!</v>
      </c>
      <c r="AD15" s="198"/>
      <c r="AE15" s="198"/>
      <c r="AF15" s="199" t="e">
        <f t="shared" si="2"/>
        <v>#DIV/0!</v>
      </c>
      <c r="AG15" s="199" t="e">
        <f t="shared" si="3"/>
        <v>#DIV/0!</v>
      </c>
      <c r="AH15" s="194">
        <v>8</v>
      </c>
    </row>
    <row r="16" spans="1:34" x14ac:dyDescent="0.25">
      <c r="A16" s="194">
        <v>9</v>
      </c>
      <c r="B16" s="195">
        <f>'Asistencia 12°ATTecCom'!B13</f>
        <v>0</v>
      </c>
      <c r="C16" s="198"/>
      <c r="D16" s="198"/>
      <c r="E16" s="198"/>
      <c r="F16" s="198"/>
      <c r="G16" s="197"/>
      <c r="H16" s="197"/>
      <c r="I16" s="198"/>
      <c r="J16" s="198"/>
      <c r="K16" s="198"/>
      <c r="L16" s="198"/>
      <c r="M16" s="198"/>
      <c r="N16" s="198"/>
      <c r="O16" s="194">
        <v>9</v>
      </c>
      <c r="Q16" s="194">
        <v>9</v>
      </c>
      <c r="R16" s="215"/>
      <c r="S16" s="198"/>
      <c r="T16" s="198"/>
      <c r="U16" s="198"/>
      <c r="V16" s="198"/>
      <c r="W16" s="198"/>
      <c r="X16" s="198"/>
      <c r="Y16" s="198"/>
      <c r="Z16" s="199" t="e">
        <f t="shared" si="0"/>
        <v>#DIV/0!</v>
      </c>
      <c r="AA16" s="198"/>
      <c r="AB16" s="198"/>
      <c r="AC16" s="199" t="e">
        <f t="shared" si="1"/>
        <v>#DIV/0!</v>
      </c>
      <c r="AD16" s="198"/>
      <c r="AE16" s="198"/>
      <c r="AF16" s="199" t="e">
        <f t="shared" si="2"/>
        <v>#DIV/0!</v>
      </c>
      <c r="AG16" s="199" t="e">
        <f t="shared" si="3"/>
        <v>#DIV/0!</v>
      </c>
      <c r="AH16" s="194">
        <v>9</v>
      </c>
    </row>
    <row r="17" spans="1:34" x14ac:dyDescent="0.25">
      <c r="A17" s="194">
        <v>10</v>
      </c>
      <c r="B17" s="195">
        <f>'Asistencia 12°ATTecCom'!B14</f>
        <v>0</v>
      </c>
      <c r="C17" s="198"/>
      <c r="D17" s="198"/>
      <c r="E17" s="198"/>
      <c r="F17" s="198"/>
      <c r="G17" s="197"/>
      <c r="H17" s="197"/>
      <c r="I17" s="198"/>
      <c r="J17" s="198"/>
      <c r="K17" s="198"/>
      <c r="L17" s="198"/>
      <c r="M17" s="198"/>
      <c r="N17" s="198"/>
      <c r="O17" s="194">
        <v>10</v>
      </c>
      <c r="Q17" s="194">
        <v>10</v>
      </c>
      <c r="R17" s="198"/>
      <c r="S17" s="198"/>
      <c r="T17" s="198"/>
      <c r="U17" s="198"/>
      <c r="V17" s="198"/>
      <c r="W17" s="198"/>
      <c r="X17" s="198"/>
      <c r="Y17" s="198"/>
      <c r="Z17" s="199" t="e">
        <f t="shared" si="0"/>
        <v>#DIV/0!</v>
      </c>
      <c r="AA17" s="198"/>
      <c r="AB17" s="198"/>
      <c r="AC17" s="199" t="e">
        <f t="shared" si="1"/>
        <v>#DIV/0!</v>
      </c>
      <c r="AD17" s="198"/>
      <c r="AE17" s="198"/>
      <c r="AF17" s="199" t="e">
        <f t="shared" si="2"/>
        <v>#DIV/0!</v>
      </c>
      <c r="AG17" s="199" t="e">
        <f t="shared" si="3"/>
        <v>#DIV/0!</v>
      </c>
      <c r="AH17" s="194">
        <v>10</v>
      </c>
    </row>
    <row r="18" spans="1:34" x14ac:dyDescent="0.25">
      <c r="A18" s="194">
        <v>11</v>
      </c>
      <c r="B18" s="195">
        <f>'Asistencia 12°ATTecCom'!B15</f>
        <v>0</v>
      </c>
      <c r="C18" s="198"/>
      <c r="D18" s="198"/>
      <c r="E18" s="198"/>
      <c r="F18" s="198"/>
      <c r="G18" s="197"/>
      <c r="H18" s="197"/>
      <c r="I18" s="198"/>
      <c r="J18" s="198"/>
      <c r="K18" s="198"/>
      <c r="L18" s="198"/>
      <c r="M18" s="198"/>
      <c r="N18" s="198"/>
      <c r="O18" s="194">
        <v>11</v>
      </c>
      <c r="Q18" s="194">
        <v>11</v>
      </c>
      <c r="R18" s="198"/>
      <c r="S18" s="198"/>
      <c r="T18" s="198"/>
      <c r="U18" s="198"/>
      <c r="V18" s="198"/>
      <c r="W18" s="198"/>
      <c r="X18" s="198"/>
      <c r="Y18" s="198"/>
      <c r="Z18" s="199" t="e">
        <f t="shared" si="0"/>
        <v>#DIV/0!</v>
      </c>
      <c r="AA18" s="198"/>
      <c r="AB18" s="198"/>
      <c r="AC18" s="199" t="e">
        <f t="shared" si="1"/>
        <v>#DIV/0!</v>
      </c>
      <c r="AD18" s="198"/>
      <c r="AE18" s="198"/>
      <c r="AF18" s="199" t="e">
        <f t="shared" si="2"/>
        <v>#DIV/0!</v>
      </c>
      <c r="AG18" s="199" t="e">
        <f t="shared" si="3"/>
        <v>#DIV/0!</v>
      </c>
      <c r="AH18" s="194">
        <v>11</v>
      </c>
    </row>
    <row r="19" spans="1:34" x14ac:dyDescent="0.25">
      <c r="A19" s="194">
        <v>12</v>
      </c>
      <c r="B19" s="195">
        <f>'Asistencia 12°ATTecCom'!B16</f>
        <v>0</v>
      </c>
      <c r="C19" s="198"/>
      <c r="D19" s="198"/>
      <c r="E19" s="198"/>
      <c r="F19" s="198"/>
      <c r="G19" s="197"/>
      <c r="H19" s="197"/>
      <c r="I19" s="198"/>
      <c r="J19" s="198"/>
      <c r="K19" s="198"/>
      <c r="L19" s="198"/>
      <c r="M19" s="198"/>
      <c r="N19" s="198"/>
      <c r="O19" s="194">
        <v>12</v>
      </c>
      <c r="Q19" s="194">
        <v>12</v>
      </c>
      <c r="R19" s="198"/>
      <c r="S19" s="198"/>
      <c r="T19" s="198"/>
      <c r="U19" s="198"/>
      <c r="V19" s="198"/>
      <c r="W19" s="198"/>
      <c r="X19" s="198"/>
      <c r="Y19" s="198"/>
      <c r="Z19" s="199" t="e">
        <f t="shared" si="0"/>
        <v>#DIV/0!</v>
      </c>
      <c r="AA19" s="198"/>
      <c r="AB19" s="198"/>
      <c r="AC19" s="199" t="e">
        <f t="shared" si="1"/>
        <v>#DIV/0!</v>
      </c>
      <c r="AD19" s="198"/>
      <c r="AE19" s="198"/>
      <c r="AF19" s="199" t="e">
        <f t="shared" si="2"/>
        <v>#DIV/0!</v>
      </c>
      <c r="AG19" s="199" t="e">
        <f t="shared" si="3"/>
        <v>#DIV/0!</v>
      </c>
      <c r="AH19" s="194">
        <v>12</v>
      </c>
    </row>
    <row r="20" spans="1:34" x14ac:dyDescent="0.25">
      <c r="A20" s="194">
        <v>13</v>
      </c>
      <c r="B20" s="195">
        <f>'Asistencia 12°ATTecCom'!B17</f>
        <v>0</v>
      </c>
      <c r="C20" s="198"/>
      <c r="D20" s="198"/>
      <c r="E20" s="198"/>
      <c r="F20" s="198"/>
      <c r="G20" s="197"/>
      <c r="H20" s="197"/>
      <c r="I20" s="198"/>
      <c r="J20" s="198"/>
      <c r="K20" s="198"/>
      <c r="L20" s="198"/>
      <c r="M20" s="198"/>
      <c r="N20" s="198"/>
      <c r="O20" s="194">
        <v>13</v>
      </c>
      <c r="Q20" s="194">
        <v>13</v>
      </c>
      <c r="R20" s="198"/>
      <c r="S20" s="198"/>
      <c r="T20" s="198"/>
      <c r="U20" s="198"/>
      <c r="V20" s="198"/>
      <c r="W20" s="198"/>
      <c r="X20" s="198"/>
      <c r="Y20" s="198"/>
      <c r="Z20" s="199" t="e">
        <f t="shared" si="0"/>
        <v>#DIV/0!</v>
      </c>
      <c r="AA20" s="198"/>
      <c r="AB20" s="198"/>
      <c r="AC20" s="199" t="e">
        <f t="shared" si="1"/>
        <v>#DIV/0!</v>
      </c>
      <c r="AD20" s="198"/>
      <c r="AE20" s="198"/>
      <c r="AF20" s="199" t="e">
        <f t="shared" si="2"/>
        <v>#DIV/0!</v>
      </c>
      <c r="AG20" s="199" t="e">
        <f t="shared" si="3"/>
        <v>#DIV/0!</v>
      </c>
      <c r="AH20" s="194">
        <v>13</v>
      </c>
    </row>
    <row r="21" spans="1:34" x14ac:dyDescent="0.25">
      <c r="A21" s="194">
        <v>14</v>
      </c>
      <c r="B21" s="195">
        <f>'Asistencia 12°ATTecCom'!B18</f>
        <v>0</v>
      </c>
      <c r="C21" s="198"/>
      <c r="D21" s="198"/>
      <c r="E21" s="198"/>
      <c r="F21" s="198"/>
      <c r="G21" s="197"/>
      <c r="H21" s="197"/>
      <c r="I21" s="198"/>
      <c r="J21" s="198"/>
      <c r="K21" s="198"/>
      <c r="L21" s="198"/>
      <c r="M21" s="198"/>
      <c r="N21" s="198"/>
      <c r="O21" s="194">
        <v>14</v>
      </c>
      <c r="Q21" s="194">
        <v>14</v>
      </c>
      <c r="R21" s="198"/>
      <c r="S21" s="198"/>
      <c r="T21" s="198"/>
      <c r="U21" s="198"/>
      <c r="V21" s="198"/>
      <c r="W21" s="198"/>
      <c r="X21" s="198"/>
      <c r="Y21" s="198"/>
      <c r="Z21" s="199" t="e">
        <f t="shared" si="0"/>
        <v>#DIV/0!</v>
      </c>
      <c r="AA21" s="198"/>
      <c r="AB21" s="198"/>
      <c r="AC21" s="199" t="e">
        <f t="shared" si="1"/>
        <v>#DIV/0!</v>
      </c>
      <c r="AD21" s="198"/>
      <c r="AE21" s="198"/>
      <c r="AF21" s="199" t="e">
        <f t="shared" si="2"/>
        <v>#DIV/0!</v>
      </c>
      <c r="AG21" s="199" t="e">
        <f t="shared" si="3"/>
        <v>#DIV/0!</v>
      </c>
      <c r="AH21" s="194">
        <v>14</v>
      </c>
    </row>
    <row r="22" spans="1:34" x14ac:dyDescent="0.25">
      <c r="A22" s="194">
        <v>15</v>
      </c>
      <c r="B22" s="195">
        <f>'Asistencia 12°ATTecCom'!B19</f>
        <v>0</v>
      </c>
      <c r="C22" s="198"/>
      <c r="D22" s="198"/>
      <c r="E22" s="198"/>
      <c r="F22" s="198"/>
      <c r="G22" s="197"/>
      <c r="H22" s="197"/>
      <c r="I22" s="198"/>
      <c r="J22" s="198"/>
      <c r="K22" s="198"/>
      <c r="L22" s="198"/>
      <c r="M22" s="198"/>
      <c r="N22" s="198"/>
      <c r="O22" s="194">
        <v>15</v>
      </c>
      <c r="Q22" s="194">
        <v>15</v>
      </c>
      <c r="R22" s="198"/>
      <c r="S22" s="198"/>
      <c r="T22" s="198"/>
      <c r="U22" s="198"/>
      <c r="V22" s="198"/>
      <c r="W22" s="198"/>
      <c r="X22" s="198"/>
      <c r="Y22" s="198"/>
      <c r="Z22" s="199" t="e">
        <f t="shared" si="0"/>
        <v>#DIV/0!</v>
      </c>
      <c r="AA22" s="198"/>
      <c r="AB22" s="198"/>
      <c r="AC22" s="199" t="e">
        <f t="shared" si="1"/>
        <v>#DIV/0!</v>
      </c>
      <c r="AD22" s="198"/>
      <c r="AE22" s="198"/>
      <c r="AF22" s="199" t="e">
        <f t="shared" si="2"/>
        <v>#DIV/0!</v>
      </c>
      <c r="AG22" s="199" t="e">
        <f t="shared" si="3"/>
        <v>#DIV/0!</v>
      </c>
      <c r="AH22" s="194">
        <v>15</v>
      </c>
    </row>
    <row r="23" spans="1:34" x14ac:dyDescent="0.25">
      <c r="A23" s="194">
        <v>16</v>
      </c>
      <c r="B23" s="195">
        <f>'Asistencia 12°ATTecCom'!B20</f>
        <v>0</v>
      </c>
      <c r="C23" s="198"/>
      <c r="D23" s="198"/>
      <c r="E23" s="198"/>
      <c r="F23" s="198"/>
      <c r="G23" s="197"/>
      <c r="H23" s="197"/>
      <c r="I23" s="198"/>
      <c r="J23" s="198"/>
      <c r="K23" s="198"/>
      <c r="L23" s="198"/>
      <c r="M23" s="198"/>
      <c r="N23" s="198"/>
      <c r="O23" s="194">
        <v>16</v>
      </c>
      <c r="Q23" s="194">
        <v>16</v>
      </c>
      <c r="R23" s="198"/>
      <c r="S23" s="198"/>
      <c r="T23" s="198"/>
      <c r="U23" s="198"/>
      <c r="V23" s="198"/>
      <c r="W23" s="198"/>
      <c r="X23" s="198"/>
      <c r="Y23" s="198"/>
      <c r="Z23" s="199" t="e">
        <f t="shared" si="0"/>
        <v>#DIV/0!</v>
      </c>
      <c r="AA23" s="198"/>
      <c r="AB23" s="198"/>
      <c r="AC23" s="199" t="e">
        <f t="shared" si="1"/>
        <v>#DIV/0!</v>
      </c>
      <c r="AD23" s="198"/>
      <c r="AE23" s="198"/>
      <c r="AF23" s="199" t="e">
        <f t="shared" si="2"/>
        <v>#DIV/0!</v>
      </c>
      <c r="AG23" s="199" t="e">
        <f t="shared" si="3"/>
        <v>#DIV/0!</v>
      </c>
      <c r="AH23" s="194">
        <v>16</v>
      </c>
    </row>
    <row r="24" spans="1:34" x14ac:dyDescent="0.25">
      <c r="A24" s="194">
        <v>17</v>
      </c>
      <c r="B24" s="195">
        <f>'Asistencia 12°ATTecCom'!B21</f>
        <v>0</v>
      </c>
      <c r="C24" s="198"/>
      <c r="D24" s="198"/>
      <c r="E24" s="198"/>
      <c r="F24" s="198"/>
      <c r="G24" s="197"/>
      <c r="H24" s="197"/>
      <c r="I24" s="198"/>
      <c r="J24" s="198"/>
      <c r="K24" s="198"/>
      <c r="L24" s="198"/>
      <c r="M24" s="198"/>
      <c r="N24" s="198"/>
      <c r="O24" s="194">
        <v>17</v>
      </c>
      <c r="Q24" s="194">
        <v>17</v>
      </c>
      <c r="R24" s="198"/>
      <c r="S24" s="198"/>
      <c r="T24" s="198"/>
      <c r="U24" s="198"/>
      <c r="V24" s="198"/>
      <c r="W24" s="198"/>
      <c r="X24" s="198"/>
      <c r="Y24" s="198"/>
      <c r="Z24" s="199" t="e">
        <f t="shared" si="0"/>
        <v>#DIV/0!</v>
      </c>
      <c r="AA24" s="198"/>
      <c r="AB24" s="198"/>
      <c r="AC24" s="199" t="e">
        <f t="shared" si="1"/>
        <v>#DIV/0!</v>
      </c>
      <c r="AD24" s="198"/>
      <c r="AE24" s="198"/>
      <c r="AF24" s="199" t="e">
        <f t="shared" si="2"/>
        <v>#DIV/0!</v>
      </c>
      <c r="AG24" s="199" t="e">
        <f t="shared" si="3"/>
        <v>#DIV/0!</v>
      </c>
      <c r="AH24" s="194">
        <v>17</v>
      </c>
    </row>
    <row r="25" spans="1:34" x14ac:dyDescent="0.25">
      <c r="A25" s="194">
        <v>18</v>
      </c>
      <c r="B25" s="195">
        <f>'Asistencia 12°ATTecCom'!B22</f>
        <v>0</v>
      </c>
      <c r="C25" s="198"/>
      <c r="D25" s="198"/>
      <c r="E25" s="198"/>
      <c r="F25" s="198"/>
      <c r="G25" s="197"/>
      <c r="H25" s="197"/>
      <c r="I25" s="198"/>
      <c r="J25" s="198"/>
      <c r="K25" s="198"/>
      <c r="L25" s="198"/>
      <c r="M25" s="198"/>
      <c r="N25" s="198"/>
      <c r="O25" s="194">
        <v>18</v>
      </c>
      <c r="Q25" s="194">
        <v>18</v>
      </c>
      <c r="R25" s="198"/>
      <c r="S25" s="198"/>
      <c r="T25" s="198"/>
      <c r="U25" s="198"/>
      <c r="V25" s="198"/>
      <c r="W25" s="198"/>
      <c r="X25" s="198"/>
      <c r="Y25" s="198"/>
      <c r="Z25" s="199" t="e">
        <f t="shared" si="0"/>
        <v>#DIV/0!</v>
      </c>
      <c r="AA25" s="198"/>
      <c r="AB25" s="198"/>
      <c r="AC25" s="199" t="e">
        <f t="shared" si="1"/>
        <v>#DIV/0!</v>
      </c>
      <c r="AD25" s="198"/>
      <c r="AE25" s="198"/>
      <c r="AF25" s="199" t="e">
        <f t="shared" si="2"/>
        <v>#DIV/0!</v>
      </c>
      <c r="AG25" s="199" t="e">
        <f t="shared" si="3"/>
        <v>#DIV/0!</v>
      </c>
      <c r="AH25" s="194">
        <v>18</v>
      </c>
    </row>
    <row r="26" spans="1:34" x14ac:dyDescent="0.25">
      <c r="A26" s="194">
        <v>19</v>
      </c>
      <c r="B26" s="195">
        <f>'Asistencia 12°ATTecCom'!B23</f>
        <v>0</v>
      </c>
      <c r="C26" s="198"/>
      <c r="D26" s="198"/>
      <c r="E26" s="198"/>
      <c r="F26" s="198"/>
      <c r="G26" s="197"/>
      <c r="H26" s="197"/>
      <c r="I26" s="198"/>
      <c r="J26" s="198"/>
      <c r="K26" s="198"/>
      <c r="L26" s="198"/>
      <c r="M26" s="198"/>
      <c r="N26" s="198"/>
      <c r="O26" s="194">
        <v>19</v>
      </c>
      <c r="Q26" s="194">
        <v>19</v>
      </c>
      <c r="R26" s="198"/>
      <c r="S26" s="198"/>
      <c r="T26" s="198"/>
      <c r="U26" s="198"/>
      <c r="V26" s="198"/>
      <c r="W26" s="198"/>
      <c r="X26" s="198"/>
      <c r="Y26" s="198"/>
      <c r="Z26" s="199" t="e">
        <f t="shared" si="0"/>
        <v>#DIV/0!</v>
      </c>
      <c r="AA26" s="198"/>
      <c r="AB26" s="198"/>
      <c r="AC26" s="199" t="e">
        <f t="shared" si="1"/>
        <v>#DIV/0!</v>
      </c>
      <c r="AD26" s="198"/>
      <c r="AE26" s="198"/>
      <c r="AF26" s="199" t="e">
        <f t="shared" si="2"/>
        <v>#DIV/0!</v>
      </c>
      <c r="AG26" s="199" t="e">
        <f t="shared" si="3"/>
        <v>#DIV/0!</v>
      </c>
      <c r="AH26" s="194">
        <v>19</v>
      </c>
    </row>
    <row r="27" spans="1:34" x14ac:dyDescent="0.25">
      <c r="A27" s="194">
        <v>20</v>
      </c>
      <c r="B27" s="195">
        <f>'Asistencia 12°ATTecCom'!B24</f>
        <v>0</v>
      </c>
      <c r="C27" s="198"/>
      <c r="D27" s="198"/>
      <c r="E27" s="198"/>
      <c r="F27" s="198"/>
      <c r="G27" s="197"/>
      <c r="H27" s="197"/>
      <c r="I27" s="198"/>
      <c r="J27" s="198"/>
      <c r="K27" s="198"/>
      <c r="L27" s="198"/>
      <c r="M27" s="198"/>
      <c r="N27" s="198"/>
      <c r="O27" s="194">
        <v>20</v>
      </c>
      <c r="Q27" s="194">
        <v>20</v>
      </c>
      <c r="R27" s="198"/>
      <c r="S27" s="198"/>
      <c r="T27" s="198"/>
      <c r="U27" s="198"/>
      <c r="V27" s="198"/>
      <c r="W27" s="198"/>
      <c r="X27" s="198"/>
      <c r="Y27" s="198"/>
      <c r="Z27" s="199" t="e">
        <f t="shared" si="0"/>
        <v>#DIV/0!</v>
      </c>
      <c r="AA27" s="198"/>
      <c r="AB27" s="198"/>
      <c r="AC27" s="199" t="e">
        <f t="shared" si="1"/>
        <v>#DIV/0!</v>
      </c>
      <c r="AD27" s="198"/>
      <c r="AE27" s="198"/>
      <c r="AF27" s="199" t="e">
        <f t="shared" si="2"/>
        <v>#DIV/0!</v>
      </c>
      <c r="AG27" s="199" t="e">
        <f t="shared" si="3"/>
        <v>#DIV/0!</v>
      </c>
      <c r="AH27" s="194">
        <v>20</v>
      </c>
    </row>
    <row r="28" spans="1:34" x14ac:dyDescent="0.25">
      <c r="A28" s="194">
        <v>21</v>
      </c>
      <c r="B28" s="195">
        <f>'Asistencia 12°ATTecCom'!B25</f>
        <v>0</v>
      </c>
      <c r="C28" s="198"/>
      <c r="D28" s="198"/>
      <c r="E28" s="198"/>
      <c r="F28" s="198"/>
      <c r="G28" s="197"/>
      <c r="H28" s="197"/>
      <c r="I28" s="198"/>
      <c r="J28" s="198"/>
      <c r="K28" s="198"/>
      <c r="L28" s="198"/>
      <c r="M28" s="198"/>
      <c r="N28" s="198"/>
      <c r="O28" s="194">
        <v>21</v>
      </c>
      <c r="Q28" s="194">
        <v>21</v>
      </c>
      <c r="R28" s="198"/>
      <c r="S28" s="198"/>
      <c r="T28" s="198"/>
      <c r="U28" s="198"/>
      <c r="V28" s="198"/>
      <c r="W28" s="198"/>
      <c r="X28" s="198"/>
      <c r="Y28" s="198"/>
      <c r="Z28" s="199" t="e">
        <f t="shared" si="0"/>
        <v>#DIV/0!</v>
      </c>
      <c r="AA28" s="198"/>
      <c r="AB28" s="198"/>
      <c r="AC28" s="199" t="e">
        <f t="shared" si="1"/>
        <v>#DIV/0!</v>
      </c>
      <c r="AD28" s="198"/>
      <c r="AE28" s="198"/>
      <c r="AF28" s="199" t="e">
        <f t="shared" si="2"/>
        <v>#DIV/0!</v>
      </c>
      <c r="AG28" s="199" t="e">
        <f t="shared" si="3"/>
        <v>#DIV/0!</v>
      </c>
      <c r="AH28" s="194">
        <v>21</v>
      </c>
    </row>
    <row r="29" spans="1:34" x14ac:dyDescent="0.25">
      <c r="A29" s="194">
        <v>22</v>
      </c>
      <c r="B29" s="195">
        <f>'Asistencia 12°ATTecCom'!B26</f>
        <v>0</v>
      </c>
      <c r="C29" s="198"/>
      <c r="D29" s="198"/>
      <c r="E29" s="198"/>
      <c r="F29" s="198"/>
      <c r="G29" s="197"/>
      <c r="H29" s="197"/>
      <c r="I29" s="198"/>
      <c r="J29" s="198"/>
      <c r="K29" s="198"/>
      <c r="L29" s="198"/>
      <c r="M29" s="198"/>
      <c r="N29" s="198"/>
      <c r="O29" s="194">
        <v>22</v>
      </c>
      <c r="Q29" s="194">
        <v>22</v>
      </c>
      <c r="R29" s="198"/>
      <c r="S29" s="198"/>
      <c r="T29" s="198"/>
      <c r="U29" s="198"/>
      <c r="V29" s="198"/>
      <c r="W29" s="198"/>
      <c r="X29" s="198"/>
      <c r="Y29" s="198"/>
      <c r="Z29" s="199" t="e">
        <f t="shared" si="0"/>
        <v>#DIV/0!</v>
      </c>
      <c r="AA29" s="198"/>
      <c r="AB29" s="198"/>
      <c r="AC29" s="199" t="e">
        <f t="shared" si="1"/>
        <v>#DIV/0!</v>
      </c>
      <c r="AD29" s="198"/>
      <c r="AE29" s="198"/>
      <c r="AF29" s="199" t="e">
        <f t="shared" si="2"/>
        <v>#DIV/0!</v>
      </c>
      <c r="AG29" s="199" t="e">
        <f t="shared" si="3"/>
        <v>#DIV/0!</v>
      </c>
      <c r="AH29" s="194">
        <v>22</v>
      </c>
    </row>
    <row r="30" spans="1:34" x14ac:dyDescent="0.25">
      <c r="A30" s="194">
        <v>23</v>
      </c>
      <c r="B30" s="195">
        <f>'Asistencia 12°ATTecCom'!B27</f>
        <v>0</v>
      </c>
      <c r="C30" s="198"/>
      <c r="D30" s="198"/>
      <c r="E30" s="198"/>
      <c r="F30" s="198"/>
      <c r="G30" s="197"/>
      <c r="H30" s="197"/>
      <c r="I30" s="198"/>
      <c r="J30" s="198"/>
      <c r="K30" s="198"/>
      <c r="L30" s="198"/>
      <c r="M30" s="198"/>
      <c r="N30" s="198"/>
      <c r="O30" s="194">
        <v>23</v>
      </c>
      <c r="Q30" s="194">
        <v>23</v>
      </c>
      <c r="R30" s="198"/>
      <c r="S30" s="198"/>
      <c r="T30" s="198"/>
      <c r="U30" s="198"/>
      <c r="V30" s="198"/>
      <c r="W30" s="198"/>
      <c r="X30" s="198"/>
      <c r="Y30" s="198"/>
      <c r="Z30" s="199" t="e">
        <f t="shared" si="0"/>
        <v>#DIV/0!</v>
      </c>
      <c r="AA30" s="198"/>
      <c r="AB30" s="198"/>
      <c r="AC30" s="199" t="e">
        <f t="shared" si="1"/>
        <v>#DIV/0!</v>
      </c>
      <c r="AD30" s="198"/>
      <c r="AE30" s="198"/>
      <c r="AF30" s="199" t="e">
        <f t="shared" si="2"/>
        <v>#DIV/0!</v>
      </c>
      <c r="AG30" s="199" t="e">
        <f t="shared" si="3"/>
        <v>#DIV/0!</v>
      </c>
      <c r="AH30" s="194">
        <v>23</v>
      </c>
    </row>
    <row r="31" spans="1:34" x14ac:dyDescent="0.25">
      <c r="A31" s="194">
        <v>24</v>
      </c>
      <c r="B31" s="195"/>
      <c r="C31" s="198"/>
      <c r="D31" s="198"/>
      <c r="E31" s="198"/>
      <c r="F31" s="198"/>
      <c r="G31" s="197"/>
      <c r="H31" s="197"/>
      <c r="I31" s="198"/>
      <c r="J31" s="198"/>
      <c r="K31" s="198"/>
      <c r="L31" s="198"/>
      <c r="M31" s="198"/>
      <c r="N31" s="198"/>
      <c r="O31" s="194">
        <v>24</v>
      </c>
      <c r="Q31" s="194">
        <v>24</v>
      </c>
      <c r="R31" s="198"/>
      <c r="S31" s="198"/>
      <c r="T31" s="198"/>
      <c r="U31" s="198"/>
      <c r="V31" s="198"/>
      <c r="W31" s="198"/>
      <c r="X31" s="198"/>
      <c r="Y31" s="198"/>
      <c r="Z31" s="199" t="e">
        <f t="shared" si="0"/>
        <v>#DIV/0!</v>
      </c>
      <c r="AA31" s="198"/>
      <c r="AB31" s="198"/>
      <c r="AC31" s="199" t="e">
        <f t="shared" si="1"/>
        <v>#DIV/0!</v>
      </c>
      <c r="AD31" s="198"/>
      <c r="AE31" s="198"/>
      <c r="AF31" s="199" t="e">
        <f t="shared" si="2"/>
        <v>#DIV/0!</v>
      </c>
      <c r="AG31" s="199" t="e">
        <f t="shared" si="3"/>
        <v>#DIV/0!</v>
      </c>
      <c r="AH31" s="194">
        <v>24</v>
      </c>
    </row>
    <row r="32" spans="1:34" x14ac:dyDescent="0.25">
      <c r="A32" s="194">
        <v>25</v>
      </c>
      <c r="B32" s="195"/>
      <c r="C32" s="198"/>
      <c r="D32" s="198"/>
      <c r="E32" s="198"/>
      <c r="F32" s="198"/>
      <c r="G32" s="197"/>
      <c r="H32" s="197"/>
      <c r="I32" s="198"/>
      <c r="J32" s="198"/>
      <c r="K32" s="198"/>
      <c r="L32" s="198"/>
      <c r="M32" s="198"/>
      <c r="N32" s="198"/>
      <c r="O32" s="194">
        <v>25</v>
      </c>
      <c r="Q32" s="194">
        <v>25</v>
      </c>
      <c r="R32" s="198"/>
      <c r="S32" s="198"/>
      <c r="T32" s="198"/>
      <c r="U32" s="198"/>
      <c r="V32" s="198"/>
      <c r="W32" s="198"/>
      <c r="X32" s="198"/>
      <c r="Y32" s="198"/>
      <c r="Z32" s="199" t="e">
        <f t="shared" si="0"/>
        <v>#DIV/0!</v>
      </c>
      <c r="AA32" s="198"/>
      <c r="AB32" s="198"/>
      <c r="AC32" s="199" t="e">
        <f t="shared" si="1"/>
        <v>#DIV/0!</v>
      </c>
      <c r="AD32" s="198"/>
      <c r="AE32" s="198"/>
      <c r="AF32" s="199" t="e">
        <f t="shared" si="2"/>
        <v>#DIV/0!</v>
      </c>
      <c r="AG32" s="199" t="e">
        <f t="shared" si="3"/>
        <v>#DIV/0!</v>
      </c>
      <c r="AH32" s="194">
        <v>25</v>
      </c>
    </row>
    <row r="33" spans="1:34" x14ac:dyDescent="0.25">
      <c r="A33" s="194">
        <v>26</v>
      </c>
      <c r="B33" s="195"/>
      <c r="C33" s="198"/>
      <c r="D33" s="198"/>
      <c r="E33" s="198"/>
      <c r="F33" s="198"/>
      <c r="G33" s="197"/>
      <c r="H33" s="197"/>
      <c r="I33" s="198"/>
      <c r="J33" s="198"/>
      <c r="K33" s="198"/>
      <c r="L33" s="198"/>
      <c r="M33" s="198"/>
      <c r="N33" s="198"/>
      <c r="O33" s="194">
        <v>26</v>
      </c>
      <c r="Q33" s="194">
        <v>26</v>
      </c>
      <c r="R33" s="198"/>
      <c r="S33" s="198"/>
      <c r="T33" s="198"/>
      <c r="U33" s="198"/>
      <c r="V33" s="198"/>
      <c r="W33" s="198"/>
      <c r="X33" s="198"/>
      <c r="Y33" s="198"/>
      <c r="Z33" s="199" t="e">
        <f t="shared" si="0"/>
        <v>#DIV/0!</v>
      </c>
      <c r="AA33" s="198"/>
      <c r="AB33" s="198"/>
      <c r="AC33" s="199" t="e">
        <f t="shared" si="1"/>
        <v>#DIV/0!</v>
      </c>
      <c r="AD33" s="198"/>
      <c r="AE33" s="198"/>
      <c r="AF33" s="199" t="e">
        <f t="shared" si="2"/>
        <v>#DIV/0!</v>
      </c>
      <c r="AG33" s="199" t="e">
        <f t="shared" si="3"/>
        <v>#DIV/0!</v>
      </c>
      <c r="AH33" s="194">
        <v>26</v>
      </c>
    </row>
    <row r="34" spans="1:34" x14ac:dyDescent="0.25">
      <c r="A34" s="194">
        <v>27</v>
      </c>
      <c r="B34" s="195"/>
      <c r="C34" s="198"/>
      <c r="D34" s="198"/>
      <c r="E34" s="198"/>
      <c r="F34" s="198"/>
      <c r="G34" s="197"/>
      <c r="H34" s="197"/>
      <c r="I34" s="198"/>
      <c r="J34" s="198"/>
      <c r="K34" s="198"/>
      <c r="L34" s="198"/>
      <c r="M34" s="198"/>
      <c r="N34" s="198"/>
      <c r="O34" s="194">
        <v>27</v>
      </c>
      <c r="Q34" s="194">
        <v>27</v>
      </c>
      <c r="R34" s="198"/>
      <c r="S34" s="198"/>
      <c r="T34" s="198"/>
      <c r="U34" s="198"/>
      <c r="V34" s="198"/>
      <c r="W34" s="198"/>
      <c r="X34" s="198"/>
      <c r="Y34" s="198"/>
      <c r="Z34" s="199" t="e">
        <f t="shared" si="0"/>
        <v>#DIV/0!</v>
      </c>
      <c r="AA34" s="198"/>
      <c r="AB34" s="198"/>
      <c r="AC34" s="199" t="e">
        <f t="shared" si="1"/>
        <v>#DIV/0!</v>
      </c>
      <c r="AD34" s="198"/>
      <c r="AE34" s="198"/>
      <c r="AF34" s="199" t="e">
        <f t="shared" si="2"/>
        <v>#DIV/0!</v>
      </c>
      <c r="AG34" s="199" t="e">
        <f t="shared" si="3"/>
        <v>#DIV/0!</v>
      </c>
      <c r="AH34" s="194">
        <v>27</v>
      </c>
    </row>
    <row r="35" spans="1:34" x14ac:dyDescent="0.25">
      <c r="A35" s="194">
        <v>28</v>
      </c>
      <c r="B35" s="195"/>
      <c r="C35" s="198"/>
      <c r="D35" s="198"/>
      <c r="E35" s="198"/>
      <c r="F35" s="198"/>
      <c r="G35" s="197"/>
      <c r="H35" s="197"/>
      <c r="I35" s="198"/>
      <c r="J35" s="198"/>
      <c r="K35" s="198"/>
      <c r="L35" s="198"/>
      <c r="M35" s="198"/>
      <c r="N35" s="198"/>
      <c r="O35" s="194">
        <v>28</v>
      </c>
      <c r="Q35" s="194">
        <v>28</v>
      </c>
      <c r="R35" s="198"/>
      <c r="S35" s="198"/>
      <c r="T35" s="198"/>
      <c r="U35" s="198"/>
      <c r="V35" s="198"/>
      <c r="W35" s="198"/>
      <c r="X35" s="198"/>
      <c r="Y35" s="198"/>
      <c r="Z35" s="199" t="e">
        <f t="shared" si="0"/>
        <v>#DIV/0!</v>
      </c>
      <c r="AA35" s="198"/>
      <c r="AB35" s="198"/>
      <c r="AC35" s="199" t="e">
        <f t="shared" si="1"/>
        <v>#DIV/0!</v>
      </c>
      <c r="AD35" s="198"/>
      <c r="AE35" s="198"/>
      <c r="AF35" s="199" t="e">
        <f t="shared" si="2"/>
        <v>#DIV/0!</v>
      </c>
      <c r="AG35" s="199" t="e">
        <f t="shared" si="3"/>
        <v>#DIV/0!</v>
      </c>
      <c r="AH35" s="194">
        <v>28</v>
      </c>
    </row>
    <row r="36" spans="1:34" x14ac:dyDescent="0.25">
      <c r="A36" s="194">
        <v>29</v>
      </c>
      <c r="B36" s="195"/>
      <c r="C36" s="198"/>
      <c r="D36" s="198"/>
      <c r="E36" s="198"/>
      <c r="F36" s="198"/>
      <c r="G36" s="197"/>
      <c r="H36" s="197"/>
      <c r="I36" s="198"/>
      <c r="J36" s="198"/>
      <c r="K36" s="198"/>
      <c r="L36" s="198"/>
      <c r="M36" s="198"/>
      <c r="N36" s="198"/>
      <c r="O36" s="194">
        <v>29</v>
      </c>
      <c r="Q36" s="194">
        <v>29</v>
      </c>
      <c r="R36" s="198"/>
      <c r="S36" s="198"/>
      <c r="T36" s="198"/>
      <c r="U36" s="198"/>
      <c r="V36" s="198"/>
      <c r="W36" s="198"/>
      <c r="X36" s="198"/>
      <c r="Y36" s="198"/>
      <c r="Z36" s="199" t="e">
        <f t="shared" si="0"/>
        <v>#DIV/0!</v>
      </c>
      <c r="AA36" s="198"/>
      <c r="AB36" s="198"/>
      <c r="AC36" s="199" t="e">
        <f t="shared" si="1"/>
        <v>#DIV/0!</v>
      </c>
      <c r="AD36" s="198"/>
      <c r="AE36" s="198"/>
      <c r="AF36" s="199" t="e">
        <f t="shared" si="2"/>
        <v>#DIV/0!</v>
      </c>
      <c r="AG36" s="199" t="e">
        <f t="shared" si="3"/>
        <v>#DIV/0!</v>
      </c>
      <c r="AH36" s="194">
        <v>29</v>
      </c>
    </row>
    <row r="37" spans="1:34" x14ac:dyDescent="0.25">
      <c r="A37" s="194">
        <v>30</v>
      </c>
      <c r="B37" s="195"/>
      <c r="C37" s="198"/>
      <c r="D37" s="198"/>
      <c r="E37" s="198"/>
      <c r="F37" s="198"/>
      <c r="G37" s="197"/>
      <c r="H37" s="197"/>
      <c r="I37" s="198"/>
      <c r="J37" s="198"/>
      <c r="K37" s="198"/>
      <c r="L37" s="198"/>
      <c r="M37" s="198"/>
      <c r="N37" s="198"/>
      <c r="O37" s="194">
        <v>30</v>
      </c>
      <c r="Q37" s="194">
        <v>30</v>
      </c>
      <c r="R37" s="198"/>
      <c r="S37" s="198"/>
      <c r="T37" s="198"/>
      <c r="U37" s="198"/>
      <c r="V37" s="198"/>
      <c r="W37" s="198"/>
      <c r="X37" s="198"/>
      <c r="Y37" s="198"/>
      <c r="Z37" s="199" t="e">
        <f t="shared" si="0"/>
        <v>#DIV/0!</v>
      </c>
      <c r="AA37" s="198"/>
      <c r="AB37" s="198"/>
      <c r="AC37" s="199" t="e">
        <f t="shared" si="1"/>
        <v>#DIV/0!</v>
      </c>
      <c r="AD37" s="198"/>
      <c r="AE37" s="198"/>
      <c r="AF37" s="199" t="e">
        <f t="shared" si="2"/>
        <v>#DIV/0!</v>
      </c>
      <c r="AG37" s="199" t="e">
        <f t="shared" si="3"/>
        <v>#DIV/0!</v>
      </c>
      <c r="AH37" s="194">
        <v>30</v>
      </c>
    </row>
    <row r="38" spans="1:34" x14ac:dyDescent="0.25">
      <c r="A38" s="194">
        <v>31</v>
      </c>
      <c r="B38" s="195"/>
      <c r="C38" s="198"/>
      <c r="D38" s="198"/>
      <c r="E38" s="198"/>
      <c r="F38" s="198"/>
      <c r="G38" s="197"/>
      <c r="H38" s="197"/>
      <c r="I38" s="198"/>
      <c r="J38" s="198"/>
      <c r="K38" s="198"/>
      <c r="L38" s="198"/>
      <c r="M38" s="198"/>
      <c r="N38" s="198"/>
      <c r="O38" s="194">
        <v>31</v>
      </c>
      <c r="Q38" s="194">
        <v>31</v>
      </c>
      <c r="R38" s="198"/>
      <c r="S38" s="198"/>
      <c r="T38" s="198"/>
      <c r="U38" s="198"/>
      <c r="V38" s="198"/>
      <c r="W38" s="198"/>
      <c r="X38" s="198"/>
      <c r="Y38" s="198"/>
      <c r="Z38" s="199" t="e">
        <f t="shared" si="0"/>
        <v>#DIV/0!</v>
      </c>
      <c r="AA38" s="198"/>
      <c r="AB38" s="198"/>
      <c r="AC38" s="199" t="e">
        <f t="shared" si="1"/>
        <v>#DIV/0!</v>
      </c>
      <c r="AD38" s="198"/>
      <c r="AE38" s="198"/>
      <c r="AF38" s="199" t="e">
        <f t="shared" si="2"/>
        <v>#DIV/0!</v>
      </c>
      <c r="AG38" s="199" t="e">
        <f t="shared" si="3"/>
        <v>#DIV/0!</v>
      </c>
      <c r="AH38" s="194">
        <v>31</v>
      </c>
    </row>
    <row r="39" spans="1:34" x14ac:dyDescent="0.25">
      <c r="A39" s="194">
        <v>32</v>
      </c>
      <c r="B39" s="195"/>
      <c r="C39" s="198"/>
      <c r="D39" s="198"/>
      <c r="E39" s="198"/>
      <c r="F39" s="198"/>
      <c r="G39" s="197"/>
      <c r="H39" s="197"/>
      <c r="I39" s="198"/>
      <c r="J39" s="198"/>
      <c r="K39" s="198"/>
      <c r="L39" s="198"/>
      <c r="M39" s="198"/>
      <c r="N39" s="198"/>
      <c r="O39" s="194">
        <v>32</v>
      </c>
      <c r="Q39" s="194">
        <v>32</v>
      </c>
      <c r="R39" s="198"/>
      <c r="S39" s="198"/>
      <c r="T39" s="198"/>
      <c r="U39" s="198"/>
      <c r="V39" s="198"/>
      <c r="W39" s="198"/>
      <c r="X39" s="198"/>
      <c r="Y39" s="198"/>
      <c r="Z39" s="199" t="e">
        <f t="shared" si="0"/>
        <v>#DIV/0!</v>
      </c>
      <c r="AA39" s="198"/>
      <c r="AB39" s="198"/>
      <c r="AC39" s="199" t="e">
        <f t="shared" si="1"/>
        <v>#DIV/0!</v>
      </c>
      <c r="AD39" s="198"/>
      <c r="AE39" s="198"/>
      <c r="AF39" s="199" t="e">
        <f t="shared" si="2"/>
        <v>#DIV/0!</v>
      </c>
      <c r="AG39" s="199" t="e">
        <f t="shared" si="3"/>
        <v>#DIV/0!</v>
      </c>
      <c r="AH39" s="194">
        <v>32</v>
      </c>
    </row>
    <row r="40" spans="1:34" x14ac:dyDescent="0.25">
      <c r="A40" s="194">
        <v>33</v>
      </c>
      <c r="B40" s="195"/>
      <c r="C40" s="198"/>
      <c r="D40" s="198"/>
      <c r="E40" s="198"/>
      <c r="F40" s="198"/>
      <c r="G40" s="197"/>
      <c r="H40" s="197"/>
      <c r="I40" s="198"/>
      <c r="J40" s="198"/>
      <c r="K40" s="198"/>
      <c r="L40" s="198"/>
      <c r="M40" s="198"/>
      <c r="N40" s="198"/>
      <c r="O40" s="194">
        <v>33</v>
      </c>
      <c r="Q40" s="194">
        <v>33</v>
      </c>
      <c r="R40" s="198"/>
      <c r="S40" s="198"/>
      <c r="T40" s="198"/>
      <c r="U40" s="198"/>
      <c r="V40" s="198"/>
      <c r="W40" s="198"/>
      <c r="X40" s="198"/>
      <c r="Y40" s="198"/>
      <c r="Z40" s="199" t="e">
        <f t="shared" si="0"/>
        <v>#DIV/0!</v>
      </c>
      <c r="AA40" s="198"/>
      <c r="AB40" s="198"/>
      <c r="AC40" s="199" t="e">
        <f t="shared" si="1"/>
        <v>#DIV/0!</v>
      </c>
      <c r="AD40" s="198"/>
      <c r="AE40" s="198"/>
      <c r="AF40" s="199" t="e">
        <f t="shared" si="2"/>
        <v>#DIV/0!</v>
      </c>
      <c r="AG40" s="199" t="e">
        <f t="shared" si="3"/>
        <v>#DIV/0!</v>
      </c>
      <c r="AH40" s="194">
        <v>33</v>
      </c>
    </row>
    <row r="41" spans="1:34" x14ac:dyDescent="0.25">
      <c r="A41" s="194">
        <v>34</v>
      </c>
      <c r="B41" s="195"/>
      <c r="C41" s="198"/>
      <c r="D41" s="198"/>
      <c r="E41" s="198"/>
      <c r="F41" s="198"/>
      <c r="G41" s="197"/>
      <c r="H41" s="197"/>
      <c r="I41" s="198"/>
      <c r="J41" s="198"/>
      <c r="K41" s="198"/>
      <c r="L41" s="198"/>
      <c r="M41" s="198"/>
      <c r="N41" s="198"/>
      <c r="O41" s="194">
        <v>34</v>
      </c>
      <c r="Q41" s="194">
        <v>34</v>
      </c>
      <c r="R41" s="198"/>
      <c r="S41" s="198"/>
      <c r="T41" s="198"/>
      <c r="U41" s="198"/>
      <c r="V41" s="198"/>
      <c r="W41" s="198"/>
      <c r="X41" s="198"/>
      <c r="Y41" s="198"/>
      <c r="Z41" s="199" t="e">
        <f t="shared" si="0"/>
        <v>#DIV/0!</v>
      </c>
      <c r="AA41" s="198"/>
      <c r="AB41" s="198"/>
      <c r="AC41" s="199" t="e">
        <f t="shared" si="1"/>
        <v>#DIV/0!</v>
      </c>
      <c r="AD41" s="198"/>
      <c r="AE41" s="198"/>
      <c r="AF41" s="199" t="e">
        <f t="shared" si="2"/>
        <v>#DIV/0!</v>
      </c>
      <c r="AG41" s="199" t="e">
        <f t="shared" si="3"/>
        <v>#DIV/0!</v>
      </c>
      <c r="AH41" s="194">
        <v>34</v>
      </c>
    </row>
    <row r="42" spans="1:34" x14ac:dyDescent="0.25">
      <c r="A42" s="194">
        <v>35</v>
      </c>
      <c r="B42" s="195"/>
      <c r="C42" s="198"/>
      <c r="D42" s="198"/>
      <c r="E42" s="198"/>
      <c r="F42" s="198"/>
      <c r="G42" s="197"/>
      <c r="H42" s="197"/>
      <c r="I42" s="198"/>
      <c r="J42" s="198"/>
      <c r="K42" s="198"/>
      <c r="L42" s="198"/>
      <c r="M42" s="198"/>
      <c r="N42" s="198"/>
      <c r="O42" s="194">
        <v>35</v>
      </c>
      <c r="Q42" s="194">
        <v>35</v>
      </c>
      <c r="R42" s="198"/>
      <c r="S42" s="198"/>
      <c r="T42" s="198"/>
      <c r="U42" s="198"/>
      <c r="V42" s="198"/>
      <c r="W42" s="198"/>
      <c r="X42" s="198"/>
      <c r="Y42" s="198"/>
      <c r="Z42" s="199" t="e">
        <f t="shared" si="0"/>
        <v>#DIV/0!</v>
      </c>
      <c r="AA42" s="198"/>
      <c r="AB42" s="198"/>
      <c r="AC42" s="199" t="e">
        <f t="shared" si="1"/>
        <v>#DIV/0!</v>
      </c>
      <c r="AD42" s="198"/>
      <c r="AE42" s="198"/>
      <c r="AF42" s="199" t="e">
        <f t="shared" si="2"/>
        <v>#DIV/0!</v>
      </c>
      <c r="AG42" s="199" t="e">
        <f t="shared" si="3"/>
        <v>#DIV/0!</v>
      </c>
      <c r="AH42" s="194">
        <v>35</v>
      </c>
    </row>
    <row r="43" spans="1:34" ht="16.5" customHeight="1" x14ac:dyDescent="0.25">
      <c r="A43" s="448"/>
      <c r="B43" s="448" t="s">
        <v>13</v>
      </c>
      <c r="C43" s="445"/>
      <c r="D43" s="445"/>
      <c r="E43" s="445"/>
      <c r="F43" s="445"/>
      <c r="G43" s="446"/>
      <c r="H43" s="446"/>
      <c r="I43" s="445"/>
      <c r="J43" s="445"/>
      <c r="K43" s="445"/>
      <c r="L43" s="445"/>
      <c r="M43" s="445"/>
      <c r="N43" s="445"/>
      <c r="O43" s="448"/>
      <c r="Q43" s="449"/>
      <c r="R43" s="449"/>
      <c r="S43" s="449"/>
      <c r="T43" s="449"/>
      <c r="U43" s="449"/>
      <c r="V43" s="449"/>
      <c r="W43" s="449"/>
      <c r="X43" s="449"/>
      <c r="Y43" s="449"/>
      <c r="Z43" s="449"/>
      <c r="AA43" s="449"/>
      <c r="AB43" s="449"/>
      <c r="AC43" s="449"/>
      <c r="AD43" s="449"/>
      <c r="AE43" s="449"/>
      <c r="AF43" s="449"/>
      <c r="AG43" s="449"/>
      <c r="AH43" s="449"/>
    </row>
    <row r="44" spans="1:34" x14ac:dyDescent="0.25">
      <c r="A44" s="448"/>
      <c r="B44" s="448"/>
      <c r="C44" s="445"/>
      <c r="D44" s="445"/>
      <c r="E44" s="445"/>
      <c r="F44" s="445"/>
      <c r="G44" s="446"/>
      <c r="H44" s="446"/>
      <c r="I44" s="445"/>
      <c r="J44" s="445"/>
      <c r="K44" s="445"/>
      <c r="L44" s="445"/>
      <c r="M44" s="445"/>
      <c r="N44" s="445"/>
      <c r="O44" s="448"/>
      <c r="Q44" s="449"/>
      <c r="R44" s="449"/>
      <c r="S44" s="449"/>
      <c r="T44" s="449"/>
      <c r="U44" s="449"/>
      <c r="V44" s="449"/>
      <c r="W44" s="449"/>
      <c r="X44" s="449"/>
      <c r="Y44" s="449"/>
      <c r="Z44" s="449"/>
      <c r="AA44" s="449"/>
      <c r="AB44" s="449"/>
      <c r="AC44" s="449"/>
      <c r="AD44" s="449"/>
      <c r="AE44" s="449"/>
      <c r="AF44" s="449"/>
      <c r="AG44" s="449"/>
      <c r="AH44" s="449"/>
    </row>
    <row r="45" spans="1:34" x14ac:dyDescent="0.25">
      <c r="A45" s="448"/>
      <c r="B45" s="448"/>
      <c r="C45" s="445"/>
      <c r="D45" s="445"/>
      <c r="E45" s="445"/>
      <c r="F45" s="445"/>
      <c r="G45" s="446"/>
      <c r="H45" s="446"/>
      <c r="I45" s="445"/>
      <c r="J45" s="445"/>
      <c r="K45" s="445"/>
      <c r="L45" s="445"/>
      <c r="M45" s="445"/>
      <c r="N45" s="445"/>
      <c r="O45" s="448"/>
      <c r="Q45" s="449"/>
      <c r="R45" s="449"/>
      <c r="S45" s="449"/>
      <c r="T45" s="449"/>
      <c r="U45" s="449"/>
      <c r="V45" s="449"/>
      <c r="W45" s="449"/>
      <c r="X45" s="449"/>
      <c r="Y45" s="449"/>
      <c r="Z45" s="449"/>
      <c r="AA45" s="449"/>
      <c r="AB45" s="449"/>
      <c r="AC45" s="449"/>
      <c r="AD45" s="449"/>
      <c r="AE45" s="449"/>
      <c r="AF45" s="449"/>
      <c r="AG45" s="449"/>
      <c r="AH45" s="449"/>
    </row>
    <row r="46" spans="1:34" ht="25.5" customHeight="1" x14ac:dyDescent="0.25">
      <c r="A46" s="448"/>
      <c r="B46" s="448"/>
      <c r="C46" s="445"/>
      <c r="D46" s="445"/>
      <c r="E46" s="445"/>
      <c r="F46" s="445"/>
      <c r="G46" s="446"/>
      <c r="H46" s="446"/>
      <c r="I46" s="445"/>
      <c r="J46" s="445"/>
      <c r="K46" s="445"/>
      <c r="L46" s="445"/>
      <c r="M46" s="445"/>
      <c r="N46" s="445"/>
      <c r="O46" s="448"/>
      <c r="Q46" s="449"/>
      <c r="R46" s="449"/>
      <c r="S46" s="449"/>
      <c r="T46" s="449"/>
      <c r="U46" s="449"/>
      <c r="V46" s="449"/>
      <c r="W46" s="449"/>
      <c r="X46" s="449"/>
      <c r="Y46" s="449"/>
      <c r="Z46" s="449"/>
      <c r="AA46" s="449"/>
      <c r="AB46" s="449"/>
      <c r="AC46" s="449"/>
      <c r="AD46" s="449"/>
      <c r="AE46" s="449"/>
      <c r="AF46" s="449"/>
      <c r="AG46" s="449"/>
      <c r="AH46" s="449"/>
    </row>
    <row r="47" spans="1:34" ht="26.25" customHeight="1" x14ac:dyDescent="0.25">
      <c r="A47" s="448"/>
      <c r="B47" s="448"/>
      <c r="C47" s="445"/>
      <c r="D47" s="445"/>
      <c r="E47" s="445"/>
      <c r="F47" s="445"/>
      <c r="G47" s="446"/>
      <c r="H47" s="446"/>
      <c r="I47" s="445"/>
      <c r="J47" s="445"/>
      <c r="K47" s="445"/>
      <c r="L47" s="445"/>
      <c r="M47" s="445"/>
      <c r="N47" s="445"/>
      <c r="O47" s="448"/>
      <c r="Q47" s="449"/>
      <c r="R47" s="449"/>
      <c r="S47" s="449"/>
      <c r="T47" s="449"/>
      <c r="U47" s="449"/>
      <c r="V47" s="449"/>
      <c r="W47" s="449"/>
      <c r="X47" s="449"/>
      <c r="Y47" s="449"/>
      <c r="Z47" s="449"/>
      <c r="AA47" s="449"/>
      <c r="AB47" s="449"/>
      <c r="AC47" s="449"/>
      <c r="AD47" s="449"/>
      <c r="AE47" s="449"/>
      <c r="AF47" s="449"/>
      <c r="AG47" s="449"/>
      <c r="AH47" s="449"/>
    </row>
    <row r="48" spans="1:34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" ht="15.75" x14ac:dyDescent="0.25">
      <c r="A49" s="11"/>
    </row>
  </sheetData>
  <mergeCells count="54">
    <mergeCell ref="AH43:AH47"/>
    <mergeCell ref="W43:W47"/>
    <mergeCell ref="X43:X47"/>
    <mergeCell ref="Y43:Y47"/>
    <mergeCell ref="Z43:Z47"/>
    <mergeCell ref="AA43:AA47"/>
    <mergeCell ref="AB43:AB47"/>
    <mergeCell ref="AC43:AC47"/>
    <mergeCell ref="AD43:AD47"/>
    <mergeCell ref="AE43:AE47"/>
    <mergeCell ref="AF43:AF47"/>
    <mergeCell ref="AG43:AG47"/>
    <mergeCell ref="L5:N7"/>
    <mergeCell ref="V43:V47"/>
    <mergeCell ref="J43:J47"/>
    <mergeCell ref="K43:K47"/>
    <mergeCell ref="L43:L47"/>
    <mergeCell ref="M43:M47"/>
    <mergeCell ref="N43:N47"/>
    <mergeCell ref="O43:O47"/>
    <mergeCell ref="Q43:Q47"/>
    <mergeCell ref="R43:R47"/>
    <mergeCell ref="S43:S47"/>
    <mergeCell ref="T43:T47"/>
    <mergeCell ref="U43:U47"/>
    <mergeCell ref="F43:F47"/>
    <mergeCell ref="G43:G47"/>
    <mergeCell ref="H43:H47"/>
    <mergeCell ref="I43:I47"/>
    <mergeCell ref="A5:A7"/>
    <mergeCell ref="B5:B7"/>
    <mergeCell ref="C5:G7"/>
    <mergeCell ref="H5:K7"/>
    <mergeCell ref="A43:A47"/>
    <mergeCell ref="B43:B47"/>
    <mergeCell ref="C43:C47"/>
    <mergeCell ref="D43:D47"/>
    <mergeCell ref="E43:E47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8:B42">
    <cfRule type="cellIs" dxfId="325" priority="1" operator="equal">
      <formula>0</formula>
    </cfRule>
  </conditionalFormatting>
  <conditionalFormatting sqref="C3:G3 N3:O3">
    <cfRule type="cellIs" dxfId="324" priority="2" operator="equal">
      <formula>0</formula>
    </cfRule>
  </conditionalFormatting>
  <conditionalFormatting sqref="Z8:Z42">
    <cfRule type="containsErrors" dxfId="323" priority="4">
      <formula>ISERROR(Z8)</formula>
    </cfRule>
  </conditionalFormatting>
  <conditionalFormatting sqref="AC8:AC42 AF8:AG42">
    <cfRule type="containsErrors" dxfId="322" priority="3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R139"/>
  <sheetViews>
    <sheetView workbookViewId="0">
      <selection activeCell="J10" sqref="J10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405" t="s">
        <v>5</v>
      </c>
      <c r="B1" s="405"/>
      <c r="C1" s="405"/>
      <c r="D1" s="405"/>
      <c r="E1" s="405"/>
      <c r="F1" s="405"/>
      <c r="G1" s="405"/>
      <c r="H1" s="405"/>
      <c r="I1" s="405"/>
      <c r="J1" s="405"/>
      <c r="K1" s="405"/>
      <c r="L1" s="405"/>
      <c r="M1" s="405"/>
      <c r="N1" s="405"/>
      <c r="O1" s="405"/>
      <c r="P1" s="405"/>
      <c r="Q1" s="405"/>
      <c r="R1" s="405"/>
      <c r="S1" s="405"/>
      <c r="T1" s="405"/>
      <c r="V1" s="386" t="s">
        <v>5</v>
      </c>
      <c r="W1" s="386"/>
      <c r="X1" s="386"/>
      <c r="Y1" s="386"/>
      <c r="Z1" s="386"/>
      <c r="AA1" s="386"/>
      <c r="AB1" s="386"/>
      <c r="AC1" s="386"/>
      <c r="AD1" s="386"/>
      <c r="AE1" s="386"/>
      <c r="AF1" s="386"/>
      <c r="AG1" s="386"/>
      <c r="AH1" s="386"/>
      <c r="AI1" s="386"/>
      <c r="AJ1" s="386"/>
      <c r="AK1" s="386"/>
      <c r="AL1" s="386"/>
      <c r="AM1" s="386"/>
      <c r="AN1" s="386"/>
      <c r="AO1" s="386"/>
      <c r="AP1" s="386"/>
      <c r="AQ1" s="386"/>
      <c r="AR1" s="386"/>
    </row>
    <row r="2" spans="1:44" x14ac:dyDescent="0.25">
      <c r="A2" s="404" t="s">
        <v>0</v>
      </c>
      <c r="B2" s="404"/>
      <c r="C2" s="415" t="s">
        <v>205</v>
      </c>
      <c r="D2" s="415"/>
      <c r="E2" s="415"/>
      <c r="F2" s="415"/>
      <c r="G2" s="415"/>
      <c r="H2" s="404" t="s">
        <v>1</v>
      </c>
      <c r="I2" s="404"/>
      <c r="J2" s="404"/>
      <c r="K2" s="404"/>
      <c r="L2" s="404"/>
      <c r="M2" s="404"/>
      <c r="N2" s="404"/>
      <c r="O2" s="404"/>
      <c r="P2" s="404"/>
      <c r="Q2" s="407" t="s">
        <v>91</v>
      </c>
      <c r="R2" s="407"/>
      <c r="S2" s="407"/>
      <c r="T2" s="408"/>
      <c r="V2" s="390" t="s">
        <v>3</v>
      </c>
      <c r="W2" s="390" t="s">
        <v>4</v>
      </c>
      <c r="X2" s="390"/>
      <c r="Y2" s="390"/>
      <c r="Z2" s="390"/>
      <c r="AA2" s="390"/>
      <c r="AB2" s="390"/>
      <c r="AC2" s="390"/>
      <c r="AD2" s="390"/>
      <c r="AE2" s="390"/>
      <c r="AF2" s="390"/>
      <c r="AG2" s="390"/>
      <c r="AH2" s="390"/>
      <c r="AI2" s="390"/>
      <c r="AJ2" s="390"/>
      <c r="AK2" s="390"/>
      <c r="AL2" s="390"/>
      <c r="AM2" s="390"/>
      <c r="AN2" s="390"/>
      <c r="AO2" s="390"/>
      <c r="AP2" s="400" t="s">
        <v>6</v>
      </c>
      <c r="AQ2" s="400" t="s">
        <v>7</v>
      </c>
      <c r="AR2" s="390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90"/>
      <c r="W3" s="390"/>
      <c r="X3" s="390"/>
      <c r="Y3" s="390"/>
      <c r="Z3" s="390"/>
      <c r="AA3" s="390"/>
      <c r="AB3" s="390"/>
      <c r="AC3" s="390"/>
      <c r="AD3" s="390"/>
      <c r="AE3" s="390"/>
      <c r="AF3" s="390"/>
      <c r="AG3" s="390"/>
      <c r="AH3" s="390"/>
      <c r="AI3" s="390"/>
      <c r="AJ3" s="390"/>
      <c r="AK3" s="390"/>
      <c r="AL3" s="390"/>
      <c r="AM3" s="390"/>
      <c r="AN3" s="390"/>
      <c r="AO3" s="390"/>
      <c r="AP3" s="400"/>
      <c r="AQ3" s="400"/>
      <c r="AR3" s="390"/>
    </row>
    <row r="4" spans="1:44" ht="15" customHeight="1" x14ac:dyDescent="0.25">
      <c r="A4" s="3" t="s">
        <v>3</v>
      </c>
      <c r="B4" s="3" t="s">
        <v>2</v>
      </c>
      <c r="C4" s="404" t="s">
        <v>4</v>
      </c>
      <c r="D4" s="404"/>
      <c r="E4" s="404"/>
      <c r="F4" s="404"/>
      <c r="G4" s="404"/>
      <c r="H4" s="404"/>
      <c r="I4" s="404"/>
      <c r="J4" s="404"/>
      <c r="K4" s="404"/>
      <c r="L4" s="404"/>
      <c r="M4" s="404"/>
      <c r="N4" s="404"/>
      <c r="O4" s="404"/>
      <c r="P4" s="404"/>
      <c r="Q4" s="404"/>
      <c r="R4" s="404"/>
      <c r="S4" s="404"/>
      <c r="T4" s="3" t="s">
        <v>3</v>
      </c>
      <c r="V4" s="390"/>
      <c r="W4" s="390"/>
      <c r="X4" s="390"/>
      <c r="Y4" s="390"/>
      <c r="Z4" s="390"/>
      <c r="AA4" s="390"/>
      <c r="AB4" s="390"/>
      <c r="AC4" s="390"/>
      <c r="AD4" s="390"/>
      <c r="AE4" s="390"/>
      <c r="AF4" s="390"/>
      <c r="AG4" s="390"/>
      <c r="AH4" s="390"/>
      <c r="AI4" s="390"/>
      <c r="AJ4" s="390"/>
      <c r="AK4" s="390"/>
      <c r="AL4" s="390"/>
      <c r="AM4" s="390"/>
      <c r="AN4" s="390"/>
      <c r="AO4" s="390"/>
      <c r="AP4" s="400"/>
      <c r="AQ4" s="400"/>
      <c r="AR4" s="390"/>
    </row>
    <row r="5" spans="1:44" x14ac:dyDescent="0.25">
      <c r="A5" s="8">
        <v>1</v>
      </c>
      <c r="B5" s="4">
        <f>'Listado de Estudiantes'!CD4</f>
        <v>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4">
        <f>'Listado de Estudiantes'!CD5</f>
        <v>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0</v>
      </c>
      <c r="AR6" s="8">
        <v>2</v>
      </c>
    </row>
    <row r="7" spans="1:44" x14ac:dyDescent="0.25">
      <c r="A7" s="8">
        <v>3</v>
      </c>
      <c r="B7" s="4">
        <f>'Listado de Estudiantes'!AZ6</f>
        <v>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8">
        <v>4</v>
      </c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8">
        <v>6</v>
      </c>
      <c r="B10" s="5" t="e">
        <f>#REF!</f>
        <v>#REF!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5" t="e">
        <f>#REF!</f>
        <v>#REF!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5" t="e">
        <f>#REF!</f>
        <v>#REF!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5" t="e">
        <f>#REF!</f>
        <v>#REF!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5" t="e">
        <f>#REF!</f>
        <v>#REF!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5" t="e">
        <f>#REF!</f>
        <v>#REF!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5" t="e">
        <f>#REF!</f>
        <v>#REF!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5" t="e">
        <f>#REF!</f>
        <v>#REF!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5" t="e">
        <f>#REF!</f>
        <v>#REF!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5" t="e">
        <f>#REF!</f>
        <v>#REF!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8">
        <v>16</v>
      </c>
      <c r="B20" s="5" t="e">
        <f>#REF!</f>
        <v>#REF!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5" t="e">
        <f>#REF!</f>
        <v>#REF!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5" t="e">
        <f>#REF!</f>
        <v>#REF!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5" t="e">
        <f>#REF!</f>
        <v>#REF!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5" t="e">
        <f>#REF!</f>
        <v>#REF!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5" t="e">
        <f>#REF!</f>
        <v>#REF!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5" t="e">
        <f>#REF!</f>
        <v>#REF!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5" t="e">
        <f>#REF!</f>
        <v>#REF!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5" t="e">
        <f>#REF!</f>
        <v>#REF!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5" t="e">
        <f>#REF!</f>
        <v>#REF!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5" t="e">
        <f>#REF!</f>
        <v>#REF!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8">
        <v>27</v>
      </c>
      <c r="B31" s="5" t="e">
        <f>#REF!</f>
        <v>#REF!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5" t="e">
        <f>#REF!</f>
        <v>#REF!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5" t="e">
        <f>#REF!</f>
        <v>#REF!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5" t="e">
        <f>#REF!</f>
        <v>#REF!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5" t="e">
        <f>#REF!</f>
        <v>#REF!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5" t="e">
        <f>#REF!</f>
        <v>#REF!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5" t="e">
        <f>#REF!</f>
        <v>#REF!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5" t="e">
        <f>#REF!</f>
        <v>#REF!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5" t="e">
        <f>#REF!</f>
        <v>#REF!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409"/>
      <c r="B40" s="410"/>
      <c r="C40" s="436"/>
      <c r="D40" s="436"/>
      <c r="E40" s="436"/>
      <c r="F40" s="436"/>
      <c r="G40" s="436"/>
      <c r="H40" s="436"/>
      <c r="I40" s="436"/>
      <c r="J40" s="436"/>
      <c r="K40" s="436"/>
      <c r="L40" s="436"/>
      <c r="M40" s="436"/>
      <c r="N40" s="436"/>
      <c r="O40" s="436"/>
      <c r="P40" s="436"/>
      <c r="Q40" s="436"/>
      <c r="R40" s="436"/>
      <c r="S40" s="387"/>
      <c r="T40" s="387"/>
      <c r="V40" s="387"/>
      <c r="W40" s="387"/>
      <c r="X40" s="387"/>
      <c r="Y40" s="387"/>
      <c r="Z40" s="387"/>
      <c r="AA40" s="387"/>
      <c r="AB40" s="387"/>
      <c r="AC40" s="387"/>
      <c r="AD40" s="387"/>
      <c r="AE40" s="387"/>
      <c r="AF40" s="387"/>
      <c r="AG40" s="387"/>
      <c r="AH40" s="387"/>
      <c r="AI40" s="387"/>
      <c r="AJ40" s="387"/>
      <c r="AK40" s="387"/>
      <c r="AL40" s="387"/>
      <c r="AM40" s="387"/>
      <c r="AN40" s="387"/>
      <c r="AO40" s="387"/>
      <c r="AP40" s="391"/>
      <c r="AQ40" s="392"/>
      <c r="AR40" s="393"/>
    </row>
    <row r="41" spans="1:44" x14ac:dyDescent="0.25">
      <c r="A41" s="411"/>
      <c r="B41" s="412"/>
      <c r="C41" s="437"/>
      <c r="D41" s="437"/>
      <c r="E41" s="437"/>
      <c r="F41" s="437"/>
      <c r="G41" s="437"/>
      <c r="H41" s="437"/>
      <c r="I41" s="437"/>
      <c r="J41" s="437"/>
      <c r="K41" s="437"/>
      <c r="L41" s="437"/>
      <c r="M41" s="437"/>
      <c r="N41" s="437"/>
      <c r="O41" s="437"/>
      <c r="P41" s="437"/>
      <c r="Q41" s="437"/>
      <c r="R41" s="437"/>
      <c r="S41" s="388"/>
      <c r="T41" s="388"/>
      <c r="V41" s="388"/>
      <c r="W41" s="388"/>
      <c r="X41" s="388"/>
      <c r="Y41" s="388"/>
      <c r="Z41" s="388"/>
      <c r="AA41" s="388"/>
      <c r="AB41" s="388"/>
      <c r="AC41" s="388"/>
      <c r="AD41" s="388"/>
      <c r="AE41" s="388"/>
      <c r="AF41" s="388"/>
      <c r="AG41" s="388"/>
      <c r="AH41" s="388"/>
      <c r="AI41" s="388"/>
      <c r="AJ41" s="388"/>
      <c r="AK41" s="388"/>
      <c r="AL41" s="388"/>
      <c r="AM41" s="388"/>
      <c r="AN41" s="388"/>
      <c r="AO41" s="388"/>
      <c r="AP41" s="394"/>
      <c r="AQ41" s="395"/>
      <c r="AR41" s="396"/>
    </row>
    <row r="42" spans="1:44" x14ac:dyDescent="0.25">
      <c r="A42" s="411"/>
      <c r="B42" s="412"/>
      <c r="C42" s="437"/>
      <c r="D42" s="437"/>
      <c r="E42" s="437"/>
      <c r="F42" s="437"/>
      <c r="G42" s="437"/>
      <c r="H42" s="437"/>
      <c r="I42" s="437"/>
      <c r="J42" s="437"/>
      <c r="K42" s="437"/>
      <c r="L42" s="437"/>
      <c r="M42" s="437"/>
      <c r="N42" s="437"/>
      <c r="O42" s="437"/>
      <c r="P42" s="437"/>
      <c r="Q42" s="437"/>
      <c r="R42" s="437"/>
      <c r="S42" s="388"/>
      <c r="T42" s="388"/>
      <c r="V42" s="388"/>
      <c r="W42" s="388"/>
      <c r="X42" s="388"/>
      <c r="Y42" s="388"/>
      <c r="Z42" s="388"/>
      <c r="AA42" s="388"/>
      <c r="AB42" s="388"/>
      <c r="AC42" s="388"/>
      <c r="AD42" s="388"/>
      <c r="AE42" s="388"/>
      <c r="AF42" s="388"/>
      <c r="AG42" s="388"/>
      <c r="AH42" s="388"/>
      <c r="AI42" s="388"/>
      <c r="AJ42" s="388"/>
      <c r="AK42" s="388"/>
      <c r="AL42" s="388"/>
      <c r="AM42" s="388"/>
      <c r="AN42" s="388"/>
      <c r="AO42" s="388"/>
      <c r="AP42" s="394"/>
      <c r="AQ42" s="395"/>
      <c r="AR42" s="396"/>
    </row>
    <row r="43" spans="1:44" x14ac:dyDescent="0.25">
      <c r="A43" s="411"/>
      <c r="B43" s="412"/>
      <c r="C43" s="437"/>
      <c r="D43" s="437"/>
      <c r="E43" s="437"/>
      <c r="F43" s="437"/>
      <c r="G43" s="437"/>
      <c r="H43" s="437"/>
      <c r="I43" s="437"/>
      <c r="J43" s="437"/>
      <c r="K43" s="437"/>
      <c r="L43" s="437"/>
      <c r="M43" s="437"/>
      <c r="N43" s="437"/>
      <c r="O43" s="437"/>
      <c r="P43" s="437"/>
      <c r="Q43" s="437"/>
      <c r="R43" s="437"/>
      <c r="S43" s="388"/>
      <c r="T43" s="388"/>
      <c r="V43" s="388"/>
      <c r="W43" s="388"/>
      <c r="X43" s="388"/>
      <c r="Y43" s="388"/>
      <c r="Z43" s="388"/>
      <c r="AA43" s="388"/>
      <c r="AB43" s="388"/>
      <c r="AC43" s="388"/>
      <c r="AD43" s="388"/>
      <c r="AE43" s="388"/>
      <c r="AF43" s="388"/>
      <c r="AG43" s="388"/>
      <c r="AH43" s="388"/>
      <c r="AI43" s="388"/>
      <c r="AJ43" s="388"/>
      <c r="AK43" s="388"/>
      <c r="AL43" s="388"/>
      <c r="AM43" s="388"/>
      <c r="AN43" s="388"/>
      <c r="AO43" s="388"/>
      <c r="AP43" s="394"/>
      <c r="AQ43" s="395"/>
      <c r="AR43" s="396"/>
    </row>
    <row r="44" spans="1:44" x14ac:dyDescent="0.25">
      <c r="A44" s="411"/>
      <c r="B44" s="412"/>
      <c r="C44" s="437"/>
      <c r="D44" s="437"/>
      <c r="E44" s="437"/>
      <c r="F44" s="437"/>
      <c r="G44" s="437"/>
      <c r="H44" s="437"/>
      <c r="I44" s="437"/>
      <c r="J44" s="437"/>
      <c r="K44" s="437"/>
      <c r="L44" s="437"/>
      <c r="M44" s="437"/>
      <c r="N44" s="437"/>
      <c r="O44" s="437"/>
      <c r="P44" s="437"/>
      <c r="Q44" s="437"/>
      <c r="R44" s="437"/>
      <c r="S44" s="388"/>
      <c r="T44" s="388"/>
      <c r="V44" s="388"/>
      <c r="W44" s="388"/>
      <c r="X44" s="388"/>
      <c r="Y44" s="388"/>
      <c r="Z44" s="388"/>
      <c r="AA44" s="388"/>
      <c r="AB44" s="388"/>
      <c r="AC44" s="388"/>
      <c r="AD44" s="388"/>
      <c r="AE44" s="388"/>
      <c r="AF44" s="388"/>
      <c r="AG44" s="388"/>
      <c r="AH44" s="388"/>
      <c r="AI44" s="388"/>
      <c r="AJ44" s="388"/>
      <c r="AK44" s="388"/>
      <c r="AL44" s="388"/>
      <c r="AM44" s="388"/>
      <c r="AN44" s="388"/>
      <c r="AO44" s="388"/>
      <c r="AP44" s="394"/>
      <c r="AQ44" s="395"/>
      <c r="AR44" s="396"/>
    </row>
    <row r="45" spans="1:44" x14ac:dyDescent="0.25">
      <c r="A45" s="411"/>
      <c r="B45" s="412"/>
      <c r="C45" s="437"/>
      <c r="D45" s="437"/>
      <c r="E45" s="437"/>
      <c r="F45" s="437"/>
      <c r="G45" s="437"/>
      <c r="H45" s="437"/>
      <c r="I45" s="437"/>
      <c r="J45" s="437"/>
      <c r="K45" s="437"/>
      <c r="L45" s="437"/>
      <c r="M45" s="437"/>
      <c r="N45" s="437"/>
      <c r="O45" s="437"/>
      <c r="P45" s="437"/>
      <c r="Q45" s="437"/>
      <c r="R45" s="437"/>
      <c r="S45" s="388"/>
      <c r="T45" s="388"/>
      <c r="V45" s="388"/>
      <c r="W45" s="388"/>
      <c r="X45" s="388"/>
      <c r="Y45" s="388"/>
      <c r="Z45" s="388"/>
      <c r="AA45" s="388"/>
      <c r="AB45" s="388"/>
      <c r="AC45" s="388"/>
      <c r="AD45" s="388"/>
      <c r="AE45" s="388"/>
      <c r="AF45" s="388"/>
      <c r="AG45" s="388"/>
      <c r="AH45" s="388"/>
      <c r="AI45" s="388"/>
      <c r="AJ45" s="388"/>
      <c r="AK45" s="388"/>
      <c r="AL45" s="388"/>
      <c r="AM45" s="388"/>
      <c r="AN45" s="388"/>
      <c r="AO45" s="388"/>
      <c r="AP45" s="394"/>
      <c r="AQ45" s="395"/>
      <c r="AR45" s="396"/>
    </row>
    <row r="46" spans="1:44" x14ac:dyDescent="0.25">
      <c r="A46" s="411"/>
      <c r="B46" s="412"/>
      <c r="C46" s="437"/>
      <c r="D46" s="437"/>
      <c r="E46" s="437"/>
      <c r="F46" s="437"/>
      <c r="G46" s="437"/>
      <c r="H46" s="437"/>
      <c r="I46" s="437"/>
      <c r="J46" s="437"/>
      <c r="K46" s="437"/>
      <c r="L46" s="437"/>
      <c r="M46" s="437"/>
      <c r="N46" s="437"/>
      <c r="O46" s="437"/>
      <c r="P46" s="437"/>
      <c r="Q46" s="437"/>
      <c r="R46" s="437"/>
      <c r="S46" s="388"/>
      <c r="T46" s="388"/>
      <c r="V46" s="388"/>
      <c r="W46" s="388"/>
      <c r="X46" s="388"/>
      <c r="Y46" s="388"/>
      <c r="Z46" s="388"/>
      <c r="AA46" s="388"/>
      <c r="AB46" s="388"/>
      <c r="AC46" s="388"/>
      <c r="AD46" s="388"/>
      <c r="AE46" s="388"/>
      <c r="AF46" s="388"/>
      <c r="AG46" s="388"/>
      <c r="AH46" s="388"/>
      <c r="AI46" s="388"/>
      <c r="AJ46" s="388"/>
      <c r="AK46" s="388"/>
      <c r="AL46" s="388"/>
      <c r="AM46" s="388"/>
      <c r="AN46" s="388"/>
      <c r="AO46" s="388"/>
      <c r="AP46" s="394"/>
      <c r="AQ46" s="395"/>
      <c r="AR46" s="396"/>
    </row>
    <row r="47" spans="1:44" x14ac:dyDescent="0.25">
      <c r="A47" s="411"/>
      <c r="B47" s="412"/>
      <c r="C47" s="437"/>
      <c r="D47" s="437"/>
      <c r="E47" s="437"/>
      <c r="F47" s="437"/>
      <c r="G47" s="437"/>
      <c r="H47" s="437"/>
      <c r="I47" s="437"/>
      <c r="J47" s="437"/>
      <c r="K47" s="437"/>
      <c r="L47" s="437"/>
      <c r="M47" s="437"/>
      <c r="N47" s="437"/>
      <c r="O47" s="437"/>
      <c r="P47" s="437"/>
      <c r="Q47" s="437"/>
      <c r="R47" s="437"/>
      <c r="S47" s="388"/>
      <c r="T47" s="388"/>
      <c r="V47" s="388"/>
      <c r="W47" s="388"/>
      <c r="X47" s="388"/>
      <c r="Y47" s="388"/>
      <c r="Z47" s="388"/>
      <c r="AA47" s="388"/>
      <c r="AB47" s="388"/>
      <c r="AC47" s="388"/>
      <c r="AD47" s="388"/>
      <c r="AE47" s="388"/>
      <c r="AF47" s="388"/>
      <c r="AG47" s="388"/>
      <c r="AH47" s="388"/>
      <c r="AI47" s="388"/>
      <c r="AJ47" s="388"/>
      <c r="AK47" s="388"/>
      <c r="AL47" s="388"/>
      <c r="AM47" s="388"/>
      <c r="AN47" s="388"/>
      <c r="AO47" s="388"/>
      <c r="AP47" s="394"/>
      <c r="AQ47" s="395"/>
      <c r="AR47" s="396"/>
    </row>
    <row r="48" spans="1:44" x14ac:dyDescent="0.25">
      <c r="A48" s="411"/>
      <c r="B48" s="412"/>
      <c r="C48" s="437"/>
      <c r="D48" s="437"/>
      <c r="E48" s="437"/>
      <c r="F48" s="437"/>
      <c r="G48" s="437"/>
      <c r="H48" s="437"/>
      <c r="I48" s="437"/>
      <c r="J48" s="437"/>
      <c r="K48" s="437"/>
      <c r="L48" s="437"/>
      <c r="M48" s="437"/>
      <c r="N48" s="437"/>
      <c r="O48" s="437"/>
      <c r="P48" s="437"/>
      <c r="Q48" s="437"/>
      <c r="R48" s="437"/>
      <c r="S48" s="388"/>
      <c r="T48" s="388"/>
      <c r="V48" s="388"/>
      <c r="W48" s="388"/>
      <c r="X48" s="388"/>
      <c r="Y48" s="388"/>
      <c r="Z48" s="388"/>
      <c r="AA48" s="388"/>
      <c r="AB48" s="388"/>
      <c r="AC48" s="388"/>
      <c r="AD48" s="388"/>
      <c r="AE48" s="388"/>
      <c r="AF48" s="388"/>
      <c r="AG48" s="388"/>
      <c r="AH48" s="388"/>
      <c r="AI48" s="388"/>
      <c r="AJ48" s="388"/>
      <c r="AK48" s="388"/>
      <c r="AL48" s="388"/>
      <c r="AM48" s="388"/>
      <c r="AN48" s="388"/>
      <c r="AO48" s="388"/>
      <c r="AP48" s="394"/>
      <c r="AQ48" s="395"/>
      <c r="AR48" s="396"/>
    </row>
    <row r="49" spans="1:44" x14ac:dyDescent="0.25">
      <c r="A49" s="411"/>
      <c r="B49" s="412"/>
      <c r="C49" s="437"/>
      <c r="D49" s="437"/>
      <c r="E49" s="437"/>
      <c r="F49" s="437"/>
      <c r="G49" s="437"/>
      <c r="H49" s="437"/>
      <c r="I49" s="437"/>
      <c r="J49" s="437"/>
      <c r="K49" s="437"/>
      <c r="L49" s="437"/>
      <c r="M49" s="437"/>
      <c r="N49" s="437"/>
      <c r="O49" s="437"/>
      <c r="P49" s="437"/>
      <c r="Q49" s="437"/>
      <c r="R49" s="437"/>
      <c r="S49" s="388"/>
      <c r="T49" s="388"/>
      <c r="V49" s="388"/>
      <c r="W49" s="388"/>
      <c r="X49" s="388"/>
      <c r="Y49" s="388"/>
      <c r="Z49" s="388"/>
      <c r="AA49" s="388"/>
      <c r="AB49" s="388"/>
      <c r="AC49" s="388"/>
      <c r="AD49" s="388"/>
      <c r="AE49" s="388"/>
      <c r="AF49" s="388"/>
      <c r="AG49" s="388"/>
      <c r="AH49" s="388"/>
      <c r="AI49" s="388"/>
      <c r="AJ49" s="388"/>
      <c r="AK49" s="388"/>
      <c r="AL49" s="388"/>
      <c r="AM49" s="388"/>
      <c r="AN49" s="388"/>
      <c r="AO49" s="388"/>
      <c r="AP49" s="394"/>
      <c r="AQ49" s="395"/>
      <c r="AR49" s="396"/>
    </row>
    <row r="50" spans="1:44" x14ac:dyDescent="0.25">
      <c r="A50" s="413"/>
      <c r="B50" s="414"/>
      <c r="C50" s="438"/>
      <c r="D50" s="438"/>
      <c r="E50" s="438"/>
      <c r="F50" s="438"/>
      <c r="G50" s="438"/>
      <c r="H50" s="438"/>
      <c r="I50" s="438"/>
      <c r="J50" s="438"/>
      <c r="K50" s="438"/>
      <c r="L50" s="438"/>
      <c r="M50" s="438"/>
      <c r="N50" s="438"/>
      <c r="O50" s="438"/>
      <c r="P50" s="438"/>
      <c r="Q50" s="438"/>
      <c r="R50" s="438"/>
      <c r="S50" s="389"/>
      <c r="T50" s="389"/>
      <c r="V50" s="389"/>
      <c r="W50" s="389"/>
      <c r="X50" s="389"/>
      <c r="Y50" s="389"/>
      <c r="Z50" s="389"/>
      <c r="AA50" s="389"/>
      <c r="AB50" s="389"/>
      <c r="AC50" s="389"/>
      <c r="AD50" s="389"/>
      <c r="AE50" s="389"/>
      <c r="AF50" s="389"/>
      <c r="AG50" s="389"/>
      <c r="AH50" s="389"/>
      <c r="AI50" s="389"/>
      <c r="AJ50" s="389"/>
      <c r="AK50" s="389"/>
      <c r="AL50" s="389"/>
      <c r="AM50" s="389"/>
      <c r="AN50" s="389"/>
      <c r="AO50" s="389"/>
      <c r="AP50" s="397"/>
      <c r="AQ50" s="398"/>
      <c r="AR50" s="399"/>
    </row>
    <row r="51" spans="1:4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4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4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4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4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4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4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4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4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4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4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</sheetData>
  <mergeCells count="52">
    <mergeCell ref="AO40:AO50"/>
    <mergeCell ref="AP40:AR50"/>
    <mergeCell ref="AI40:AI50"/>
    <mergeCell ref="AJ40:AJ50"/>
    <mergeCell ref="AK40:AK50"/>
    <mergeCell ref="AL40:AL50"/>
    <mergeCell ref="AM40:AM50"/>
    <mergeCell ref="AN40:AN50"/>
    <mergeCell ref="AH40:AH50"/>
    <mergeCell ref="W40:W50"/>
    <mergeCell ref="X40:X50"/>
    <mergeCell ref="Y40:Y50"/>
    <mergeCell ref="Z40:Z50"/>
    <mergeCell ref="AA40:AA50"/>
    <mergeCell ref="AB40:AB50"/>
    <mergeCell ref="AC40:AC50"/>
    <mergeCell ref="AD40:AD50"/>
    <mergeCell ref="AE40:AE50"/>
    <mergeCell ref="AF40:AF50"/>
    <mergeCell ref="AG40:AG50"/>
    <mergeCell ref="G40:G50"/>
    <mergeCell ref="H40:H50"/>
    <mergeCell ref="I40:I50"/>
    <mergeCell ref="V40:V50"/>
    <mergeCell ref="J40:J50"/>
    <mergeCell ref="K40:K50"/>
    <mergeCell ref="L40:L50"/>
    <mergeCell ref="M40:M50"/>
    <mergeCell ref="N40:N50"/>
    <mergeCell ref="O40:O50"/>
    <mergeCell ref="P40:P50"/>
    <mergeCell ref="Q40:Q50"/>
    <mergeCell ref="R40:R50"/>
    <mergeCell ref="S40:S50"/>
    <mergeCell ref="T40:T50"/>
    <mergeCell ref="A40:B50"/>
    <mergeCell ref="C40:C50"/>
    <mergeCell ref="D40:D50"/>
    <mergeCell ref="E40:E50"/>
    <mergeCell ref="F40:F50"/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</mergeCells>
  <conditionalFormatting sqref="B10:B39">
    <cfRule type="cellIs" dxfId="321" priority="2" operator="equal">
      <formula>0</formula>
    </cfRule>
  </conditionalFormatting>
  <conditionalFormatting sqref="AP5:AQ39">
    <cfRule type="cellIs" dxfId="320" priority="3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20635320-3FB9-473E-940A-F9E8139C3FCA}">
            <xm:f>('Datos Generales'!$G$1=1)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B5:B9</xm:sqref>
        </x14:conditionalFormatting>
      </x14:conditionalFormatting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H49"/>
  <sheetViews>
    <sheetView topLeftCell="A5" zoomScale="85" zoomScaleNormal="85" workbookViewId="0">
      <selection activeCell="B8" sqref="B8:B9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39" t="s">
        <v>8</v>
      </c>
      <c r="B2" s="439"/>
      <c r="C2" s="439"/>
      <c r="D2" s="439"/>
      <c r="E2" s="439"/>
      <c r="F2" s="439"/>
      <c r="G2" s="439"/>
      <c r="H2" s="439"/>
      <c r="I2" s="439"/>
      <c r="J2" s="439"/>
      <c r="K2" s="439"/>
      <c r="L2" s="439"/>
      <c r="M2" s="439"/>
      <c r="N2" s="439"/>
      <c r="O2" s="439"/>
      <c r="Q2" s="440" t="s">
        <v>8</v>
      </c>
      <c r="R2" s="440"/>
      <c r="S2" s="440"/>
      <c r="T2" s="440"/>
      <c r="U2" s="440"/>
      <c r="V2" s="440"/>
      <c r="W2" s="440"/>
      <c r="X2" s="440"/>
      <c r="Y2" s="440"/>
      <c r="Z2" s="440"/>
      <c r="AA2" s="440"/>
      <c r="AB2" s="440"/>
      <c r="AC2" s="440"/>
      <c r="AD2" s="440"/>
      <c r="AE2" s="440"/>
      <c r="AF2" s="440"/>
      <c r="AG2" s="440"/>
      <c r="AH2" s="440"/>
    </row>
    <row r="3" spans="1:34" x14ac:dyDescent="0.25">
      <c r="A3" s="469" t="s">
        <v>0</v>
      </c>
      <c r="B3" s="469"/>
      <c r="C3" s="470" t="str">
        <f>'Asistencia 9°B BC'!C2</f>
        <v>FDC</v>
      </c>
      <c r="D3" s="470"/>
      <c r="E3" s="470"/>
      <c r="F3" s="470"/>
      <c r="G3" s="470"/>
      <c r="H3" s="469" t="s">
        <v>14</v>
      </c>
      <c r="I3" s="469"/>
      <c r="J3" s="469"/>
      <c r="K3" s="469"/>
      <c r="L3" s="469"/>
      <c r="M3" s="469"/>
      <c r="N3" s="470" t="str">
        <f>'Asistencia 9°B BC'!Q2</f>
        <v>9°B</v>
      </c>
      <c r="O3" s="470"/>
      <c r="Q3" s="471" t="s">
        <v>3</v>
      </c>
      <c r="R3" s="448" t="s">
        <v>15</v>
      </c>
      <c r="S3" s="448"/>
      <c r="T3" s="448"/>
      <c r="U3" s="448"/>
      <c r="V3" s="448" t="s">
        <v>16</v>
      </c>
      <c r="W3" s="448"/>
      <c r="X3" s="448"/>
      <c r="Y3" s="472" t="s">
        <v>17</v>
      </c>
      <c r="Z3" s="472" t="s">
        <v>18</v>
      </c>
      <c r="AA3" s="448" t="s">
        <v>19</v>
      </c>
      <c r="AB3" s="448"/>
      <c r="AC3" s="448"/>
      <c r="AD3" s="448" t="s">
        <v>20</v>
      </c>
      <c r="AE3" s="448"/>
      <c r="AF3" s="448"/>
      <c r="AG3" s="473" t="s">
        <v>21</v>
      </c>
      <c r="AH3" s="471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471"/>
      <c r="R4" s="448"/>
      <c r="S4" s="448"/>
      <c r="T4" s="448"/>
      <c r="U4" s="448"/>
      <c r="V4" s="448"/>
      <c r="W4" s="448"/>
      <c r="X4" s="448"/>
      <c r="Y4" s="472"/>
      <c r="Z4" s="472"/>
      <c r="AA4" s="448"/>
      <c r="AB4" s="448"/>
      <c r="AC4" s="448"/>
      <c r="AD4" s="448"/>
      <c r="AE4" s="448"/>
      <c r="AF4" s="448"/>
      <c r="AG4" s="473"/>
      <c r="AH4" s="471"/>
    </row>
    <row r="5" spans="1:34" ht="26.25" customHeight="1" x14ac:dyDescent="0.25">
      <c r="A5" s="448" t="s">
        <v>3</v>
      </c>
      <c r="B5" s="448" t="s">
        <v>12</v>
      </c>
      <c r="C5" s="448" t="s">
        <v>9</v>
      </c>
      <c r="D5" s="448"/>
      <c r="E5" s="448"/>
      <c r="F5" s="448"/>
      <c r="G5" s="448"/>
      <c r="H5" s="448" t="s">
        <v>10</v>
      </c>
      <c r="I5" s="448"/>
      <c r="J5" s="448"/>
      <c r="K5" s="448"/>
      <c r="L5" s="448" t="s">
        <v>11</v>
      </c>
      <c r="M5" s="448"/>
      <c r="N5" s="448"/>
      <c r="O5" s="448" t="s">
        <v>3</v>
      </c>
      <c r="Q5" s="471"/>
      <c r="R5" s="448"/>
      <c r="S5" s="448"/>
      <c r="T5" s="448"/>
      <c r="U5" s="448"/>
      <c r="V5" s="448"/>
      <c r="W5" s="448"/>
      <c r="X5" s="448"/>
      <c r="Y5" s="472"/>
      <c r="Z5" s="472"/>
      <c r="AA5" s="448"/>
      <c r="AB5" s="448"/>
      <c r="AC5" s="448"/>
      <c r="AD5" s="448"/>
      <c r="AE5" s="448"/>
      <c r="AF5" s="448"/>
      <c r="AG5" s="473"/>
      <c r="AH5" s="471"/>
    </row>
    <row r="6" spans="1:34" ht="15" customHeight="1" x14ac:dyDescent="0.25">
      <c r="A6" s="448"/>
      <c r="B6" s="448"/>
      <c r="C6" s="448"/>
      <c r="D6" s="448"/>
      <c r="E6" s="448"/>
      <c r="F6" s="448"/>
      <c r="G6" s="448"/>
      <c r="H6" s="448"/>
      <c r="I6" s="448"/>
      <c r="J6" s="448"/>
      <c r="K6" s="448"/>
      <c r="L6" s="448"/>
      <c r="M6" s="448"/>
      <c r="N6" s="448"/>
      <c r="O6" s="448"/>
      <c r="Q6" s="471"/>
      <c r="R6" s="448"/>
      <c r="S6" s="448"/>
      <c r="T6" s="448"/>
      <c r="U6" s="448"/>
      <c r="V6" s="448"/>
      <c r="W6" s="448"/>
      <c r="X6" s="448"/>
      <c r="Y6" s="472"/>
      <c r="Z6" s="472"/>
      <c r="AA6" s="448"/>
      <c r="AB6" s="448"/>
      <c r="AC6" s="448"/>
      <c r="AD6" s="448"/>
      <c r="AE6" s="448"/>
      <c r="AF6" s="448"/>
      <c r="AG6" s="473"/>
      <c r="AH6" s="471"/>
    </row>
    <row r="7" spans="1:34" ht="6.75" customHeight="1" x14ac:dyDescent="0.25">
      <c r="A7" s="448"/>
      <c r="B7" s="448"/>
      <c r="C7" s="448"/>
      <c r="D7" s="448"/>
      <c r="E7" s="448"/>
      <c r="F7" s="448"/>
      <c r="G7" s="448"/>
      <c r="H7" s="448"/>
      <c r="I7" s="448"/>
      <c r="J7" s="448"/>
      <c r="K7" s="448"/>
      <c r="L7" s="448"/>
      <c r="M7" s="448"/>
      <c r="N7" s="448"/>
      <c r="O7" s="448"/>
      <c r="Q7" s="471"/>
      <c r="R7" s="448"/>
      <c r="S7" s="448"/>
      <c r="T7" s="448"/>
      <c r="U7" s="448"/>
      <c r="V7" s="448"/>
      <c r="W7" s="448"/>
      <c r="X7" s="448"/>
      <c r="Y7" s="472"/>
      <c r="Z7" s="472"/>
      <c r="AA7" s="448"/>
      <c r="AB7" s="448"/>
      <c r="AC7" s="448"/>
      <c r="AD7" s="448"/>
      <c r="AE7" s="448"/>
      <c r="AF7" s="448"/>
      <c r="AG7" s="473"/>
      <c r="AH7" s="471"/>
    </row>
    <row r="8" spans="1:34" x14ac:dyDescent="0.25">
      <c r="A8" s="194">
        <v>1</v>
      </c>
      <c r="B8" s="192">
        <f>'Listado de Estudiantes'!CD4</f>
        <v>0</v>
      </c>
      <c r="C8" s="196"/>
      <c r="D8" s="196"/>
      <c r="E8" s="196"/>
      <c r="F8" s="196"/>
      <c r="G8" s="197"/>
      <c r="H8" s="197">
        <v>2</v>
      </c>
      <c r="I8" s="197">
        <v>4</v>
      </c>
      <c r="J8" s="196">
        <v>3.8</v>
      </c>
      <c r="K8" s="196">
        <v>3.8</v>
      </c>
      <c r="L8" s="196"/>
      <c r="M8" s="196"/>
      <c r="N8" s="196"/>
      <c r="O8" s="194">
        <v>1</v>
      </c>
      <c r="Q8" s="194">
        <v>1</v>
      </c>
      <c r="R8" s="198"/>
      <c r="S8" s="198"/>
      <c r="T8" s="198"/>
      <c r="U8" s="198"/>
      <c r="V8" s="198"/>
      <c r="W8" s="198"/>
      <c r="X8" s="198"/>
      <c r="Y8" s="198"/>
      <c r="Z8" s="199">
        <f>((ROUNDDOWN(AVERAGE(C8:N8,R8:Y8),1))*0.8)</f>
        <v>2.72</v>
      </c>
      <c r="AA8" s="198">
        <v>3</v>
      </c>
      <c r="AB8" s="198"/>
      <c r="AC8" s="199">
        <f>((ROUNDDOWN(AVERAGE(AA8:AB8),1))*0.1)</f>
        <v>0.30000000000000004</v>
      </c>
      <c r="AD8" s="198">
        <v>3</v>
      </c>
      <c r="AE8" s="198"/>
      <c r="AF8" s="199">
        <f>((ROUNDDOWN(AVERAGE(AD8:AE8),1))*0.1)</f>
        <v>0.30000000000000004</v>
      </c>
      <c r="AG8" s="199">
        <f>ROUNDDOWN(SUM(Z8,AC8,AF8),1)</f>
        <v>3.3</v>
      </c>
      <c r="AH8" s="194">
        <v>1</v>
      </c>
    </row>
    <row r="9" spans="1:34" x14ac:dyDescent="0.25">
      <c r="A9" s="194">
        <v>2</v>
      </c>
      <c r="B9" s="192">
        <f>'Listado de Estudiantes'!CD5</f>
        <v>0</v>
      </c>
      <c r="C9" s="198"/>
      <c r="D9" s="198"/>
      <c r="E9" s="198"/>
      <c r="F9" s="198"/>
      <c r="G9" s="197"/>
      <c r="H9" s="197">
        <v>2.2999999999999998</v>
      </c>
      <c r="I9" s="198">
        <v>5</v>
      </c>
      <c r="J9" s="198">
        <v>4.2</v>
      </c>
      <c r="K9" s="198">
        <v>3.4</v>
      </c>
      <c r="L9" s="198"/>
      <c r="M9" s="198"/>
      <c r="N9" s="198"/>
      <c r="O9" s="194">
        <v>2</v>
      </c>
      <c r="Q9" s="194">
        <v>2</v>
      </c>
      <c r="R9" s="198"/>
      <c r="S9" s="198"/>
      <c r="T9" s="198"/>
      <c r="U9" s="198"/>
      <c r="V9" s="198"/>
      <c r="W9" s="198"/>
      <c r="X9" s="198"/>
      <c r="Y9" s="198"/>
      <c r="Z9" s="199">
        <f t="shared" ref="Z9:Z42" si="0">((ROUNDDOWN(AVERAGE(C9:N9,R9:Y9),1))*0.8)</f>
        <v>2.9600000000000004</v>
      </c>
      <c r="AA9" s="198">
        <v>4</v>
      </c>
      <c r="AB9" s="198"/>
      <c r="AC9" s="199">
        <f t="shared" ref="AC9:AC42" si="1">((ROUNDDOWN(AVERAGE(AA9:AB9),1))*0.1)</f>
        <v>0.4</v>
      </c>
      <c r="AD9" s="198">
        <v>4</v>
      </c>
      <c r="AE9" s="198"/>
      <c r="AF9" s="199">
        <f t="shared" ref="AF9:AF42" si="2">((ROUNDDOWN(AVERAGE(AD9:AE9),1))*0.1)</f>
        <v>0.4</v>
      </c>
      <c r="AG9" s="199">
        <f t="shared" ref="AG9:AG42" si="3">ROUNDDOWN(SUM(Z9,AC9,AF9),1)</f>
        <v>3.7</v>
      </c>
      <c r="AH9" s="194">
        <v>2</v>
      </c>
    </row>
    <row r="10" spans="1:34" x14ac:dyDescent="0.25">
      <c r="A10" s="194">
        <v>3</v>
      </c>
      <c r="B10" s="192"/>
      <c r="C10" s="198"/>
      <c r="D10" s="198"/>
      <c r="E10" s="198"/>
      <c r="F10" s="198"/>
      <c r="G10" s="197"/>
      <c r="H10" s="197"/>
      <c r="I10" s="198"/>
      <c r="J10" s="198"/>
      <c r="K10" s="198"/>
      <c r="L10" s="198"/>
      <c r="M10" s="198"/>
      <c r="N10" s="198"/>
      <c r="O10" s="194">
        <v>3</v>
      </c>
      <c r="Q10" s="194">
        <v>3</v>
      </c>
      <c r="R10" s="198"/>
      <c r="S10" s="198"/>
      <c r="T10" s="198"/>
      <c r="U10" s="198"/>
      <c r="V10" s="198"/>
      <c r="W10" s="198"/>
      <c r="X10" s="198"/>
      <c r="Y10" s="198"/>
      <c r="Z10" s="199" t="e">
        <f t="shared" si="0"/>
        <v>#DIV/0!</v>
      </c>
      <c r="AA10" s="198"/>
      <c r="AB10" s="198"/>
      <c r="AC10" s="199" t="e">
        <f t="shared" si="1"/>
        <v>#DIV/0!</v>
      </c>
      <c r="AD10" s="198"/>
      <c r="AE10" s="198"/>
      <c r="AF10" s="199" t="e">
        <f t="shared" si="2"/>
        <v>#DIV/0!</v>
      </c>
      <c r="AG10" s="199"/>
      <c r="AH10" s="194">
        <v>3</v>
      </c>
    </row>
    <row r="11" spans="1:34" x14ac:dyDescent="0.25">
      <c r="A11" s="194">
        <v>4</v>
      </c>
      <c r="B11" s="192"/>
      <c r="C11" s="198"/>
      <c r="D11" s="198"/>
      <c r="E11" s="198"/>
      <c r="F11" s="198"/>
      <c r="G11" s="197"/>
      <c r="H11" s="197"/>
      <c r="I11" s="198"/>
      <c r="J11" s="198"/>
      <c r="K11" s="198"/>
      <c r="L11" s="198"/>
      <c r="M11" s="198"/>
      <c r="N11" s="198"/>
      <c r="O11" s="194">
        <v>4</v>
      </c>
      <c r="Q11" s="194">
        <v>4</v>
      </c>
      <c r="R11" s="198"/>
      <c r="S11" s="198"/>
      <c r="T11" s="198"/>
      <c r="U11" s="198"/>
      <c r="V11" s="198"/>
      <c r="W11" s="198"/>
      <c r="X11" s="198"/>
      <c r="Y11" s="198"/>
      <c r="Z11" s="199" t="e">
        <f t="shared" si="0"/>
        <v>#DIV/0!</v>
      </c>
      <c r="AA11" s="198"/>
      <c r="AB11" s="198"/>
      <c r="AC11" s="199" t="e">
        <f t="shared" si="1"/>
        <v>#DIV/0!</v>
      </c>
      <c r="AD11" s="198"/>
      <c r="AE11" s="198"/>
      <c r="AF11" s="199" t="e">
        <f t="shared" si="2"/>
        <v>#DIV/0!</v>
      </c>
      <c r="AG11" s="199" t="e">
        <f t="shared" si="3"/>
        <v>#DIV/0!</v>
      </c>
      <c r="AH11" s="194">
        <v>4</v>
      </c>
    </row>
    <row r="12" spans="1:34" x14ac:dyDescent="0.25">
      <c r="A12" s="194">
        <v>5</v>
      </c>
      <c r="B12" s="192"/>
      <c r="C12" s="198"/>
      <c r="D12" s="198"/>
      <c r="E12" s="198"/>
      <c r="F12" s="198"/>
      <c r="G12" s="197"/>
      <c r="H12" s="197"/>
      <c r="I12" s="198"/>
      <c r="J12" s="198"/>
      <c r="K12" s="198"/>
      <c r="L12" s="198"/>
      <c r="M12" s="198"/>
      <c r="N12" s="198"/>
      <c r="O12" s="194">
        <v>5</v>
      </c>
      <c r="Q12" s="194">
        <v>5</v>
      </c>
      <c r="R12" s="198"/>
      <c r="S12" s="198"/>
      <c r="T12" s="198"/>
      <c r="U12" s="198"/>
      <c r="V12" s="198"/>
      <c r="W12" s="198"/>
      <c r="X12" s="198"/>
      <c r="Y12" s="198"/>
      <c r="Z12" s="199" t="e">
        <f t="shared" si="0"/>
        <v>#DIV/0!</v>
      </c>
      <c r="AA12" s="198"/>
      <c r="AB12" s="198"/>
      <c r="AC12" s="199" t="e">
        <f t="shared" si="1"/>
        <v>#DIV/0!</v>
      </c>
      <c r="AD12" s="198"/>
      <c r="AE12" s="198"/>
      <c r="AF12" s="199" t="e">
        <f t="shared" si="2"/>
        <v>#DIV/0!</v>
      </c>
      <c r="AG12" s="199" t="e">
        <f t="shared" si="3"/>
        <v>#DIV/0!</v>
      </c>
      <c r="AH12" s="194">
        <v>5</v>
      </c>
    </row>
    <row r="13" spans="1:34" x14ac:dyDescent="0.25">
      <c r="A13" s="194">
        <v>6</v>
      </c>
      <c r="B13" s="192"/>
      <c r="C13" s="198"/>
      <c r="D13" s="198"/>
      <c r="E13" s="198"/>
      <c r="F13" s="198"/>
      <c r="G13" s="197"/>
      <c r="H13" s="197"/>
      <c r="I13" s="198"/>
      <c r="J13" s="198"/>
      <c r="K13" s="198"/>
      <c r="L13" s="198"/>
      <c r="M13" s="198"/>
      <c r="N13" s="198"/>
      <c r="O13" s="194">
        <v>6</v>
      </c>
      <c r="Q13" s="194">
        <v>6</v>
      </c>
      <c r="R13" s="198"/>
      <c r="S13" s="198"/>
      <c r="T13" s="198"/>
      <c r="U13" s="198"/>
      <c r="V13" s="198"/>
      <c r="W13" s="198"/>
      <c r="X13" s="198"/>
      <c r="Y13" s="198"/>
      <c r="Z13" s="199" t="e">
        <f t="shared" si="0"/>
        <v>#DIV/0!</v>
      </c>
      <c r="AA13" s="198"/>
      <c r="AB13" s="198"/>
      <c r="AC13" s="199" t="e">
        <f t="shared" si="1"/>
        <v>#DIV/0!</v>
      </c>
      <c r="AD13" s="198"/>
      <c r="AE13" s="198"/>
      <c r="AF13" s="199" t="e">
        <f t="shared" si="2"/>
        <v>#DIV/0!</v>
      </c>
      <c r="AG13" s="199" t="e">
        <f t="shared" si="3"/>
        <v>#DIV/0!</v>
      </c>
      <c r="AH13" s="194">
        <v>6</v>
      </c>
    </row>
    <row r="14" spans="1:34" x14ac:dyDescent="0.25">
      <c r="A14" s="194">
        <v>7</v>
      </c>
      <c r="B14" s="195"/>
      <c r="C14" s="198"/>
      <c r="D14" s="198"/>
      <c r="E14" s="198"/>
      <c r="F14" s="198"/>
      <c r="G14" s="197"/>
      <c r="H14" s="197"/>
      <c r="I14" s="198"/>
      <c r="J14" s="198"/>
      <c r="K14" s="198"/>
      <c r="L14" s="198"/>
      <c r="M14" s="198"/>
      <c r="N14" s="198"/>
      <c r="O14" s="194">
        <v>7</v>
      </c>
      <c r="Q14" s="194">
        <v>7</v>
      </c>
      <c r="R14" s="198"/>
      <c r="S14" s="198"/>
      <c r="T14" s="198"/>
      <c r="U14" s="198"/>
      <c r="V14" s="198"/>
      <c r="W14" s="198"/>
      <c r="X14" s="198"/>
      <c r="Y14" s="198"/>
      <c r="Z14" s="199" t="e">
        <f t="shared" si="0"/>
        <v>#DIV/0!</v>
      </c>
      <c r="AA14" s="198"/>
      <c r="AB14" s="198"/>
      <c r="AC14" s="199" t="e">
        <f t="shared" si="1"/>
        <v>#DIV/0!</v>
      </c>
      <c r="AD14" s="198"/>
      <c r="AE14" s="198"/>
      <c r="AF14" s="199" t="e">
        <f t="shared" si="2"/>
        <v>#DIV/0!</v>
      </c>
      <c r="AG14" s="199" t="e">
        <f t="shared" si="3"/>
        <v>#DIV/0!</v>
      </c>
      <c r="AH14" s="194">
        <v>7</v>
      </c>
    </row>
    <row r="15" spans="1:34" x14ac:dyDescent="0.25">
      <c r="A15" s="194">
        <v>8</v>
      </c>
      <c r="B15" s="195"/>
      <c r="C15" s="198"/>
      <c r="D15" s="198"/>
      <c r="E15" s="198"/>
      <c r="F15" s="198"/>
      <c r="G15" s="197"/>
      <c r="H15" s="197"/>
      <c r="I15" s="198"/>
      <c r="J15" s="198"/>
      <c r="K15" s="198"/>
      <c r="L15" s="198"/>
      <c r="M15" s="198"/>
      <c r="N15" s="198"/>
      <c r="O15" s="194">
        <v>8</v>
      </c>
      <c r="Q15" s="194">
        <v>8</v>
      </c>
      <c r="R15" s="198"/>
      <c r="S15" s="198"/>
      <c r="T15" s="198"/>
      <c r="U15" s="198"/>
      <c r="V15" s="198"/>
      <c r="W15" s="198"/>
      <c r="X15" s="198"/>
      <c r="Y15" s="198"/>
      <c r="Z15" s="199" t="e">
        <f t="shared" si="0"/>
        <v>#DIV/0!</v>
      </c>
      <c r="AA15" s="198"/>
      <c r="AB15" s="198"/>
      <c r="AC15" s="199" t="e">
        <f t="shared" si="1"/>
        <v>#DIV/0!</v>
      </c>
      <c r="AD15" s="198"/>
      <c r="AE15" s="198"/>
      <c r="AF15" s="199" t="e">
        <f t="shared" si="2"/>
        <v>#DIV/0!</v>
      </c>
      <c r="AG15" s="199" t="e">
        <f t="shared" si="3"/>
        <v>#DIV/0!</v>
      </c>
      <c r="AH15" s="194">
        <v>8</v>
      </c>
    </row>
    <row r="16" spans="1:34" x14ac:dyDescent="0.25">
      <c r="A16" s="194">
        <v>9</v>
      </c>
      <c r="B16" s="195"/>
      <c r="C16" s="198"/>
      <c r="D16" s="198"/>
      <c r="E16" s="198"/>
      <c r="F16" s="198"/>
      <c r="G16" s="197"/>
      <c r="H16" s="197"/>
      <c r="I16" s="198"/>
      <c r="J16" s="198"/>
      <c r="K16" s="198"/>
      <c r="L16" s="198"/>
      <c r="M16" s="198"/>
      <c r="N16" s="198"/>
      <c r="O16" s="194">
        <v>9</v>
      </c>
      <c r="Q16" s="194">
        <v>9</v>
      </c>
      <c r="R16" s="198"/>
      <c r="S16" s="198"/>
      <c r="T16" s="198"/>
      <c r="U16" s="198"/>
      <c r="V16" s="198"/>
      <c r="W16" s="198"/>
      <c r="X16" s="198"/>
      <c r="Y16" s="198"/>
      <c r="Z16" s="199" t="e">
        <f t="shared" si="0"/>
        <v>#DIV/0!</v>
      </c>
      <c r="AA16" s="198"/>
      <c r="AB16" s="198"/>
      <c r="AC16" s="199" t="e">
        <f t="shared" si="1"/>
        <v>#DIV/0!</v>
      </c>
      <c r="AD16" s="198"/>
      <c r="AE16" s="198"/>
      <c r="AF16" s="199" t="e">
        <f t="shared" si="2"/>
        <v>#DIV/0!</v>
      </c>
      <c r="AG16" s="199" t="e">
        <f t="shared" si="3"/>
        <v>#DIV/0!</v>
      </c>
      <c r="AH16" s="194">
        <v>9</v>
      </c>
    </row>
    <row r="17" spans="1:34" x14ac:dyDescent="0.25">
      <c r="A17" s="194">
        <v>10</v>
      </c>
      <c r="B17" s="195"/>
      <c r="C17" s="198"/>
      <c r="D17" s="198"/>
      <c r="E17" s="198"/>
      <c r="F17" s="198"/>
      <c r="G17" s="197"/>
      <c r="H17" s="197"/>
      <c r="I17" s="198"/>
      <c r="J17" s="198"/>
      <c r="K17" s="198"/>
      <c r="L17" s="198"/>
      <c r="M17" s="198"/>
      <c r="N17" s="198"/>
      <c r="O17" s="194">
        <v>10</v>
      </c>
      <c r="Q17" s="194">
        <v>10</v>
      </c>
      <c r="R17" s="198"/>
      <c r="S17" s="198"/>
      <c r="T17" s="198"/>
      <c r="U17" s="198"/>
      <c r="V17" s="215"/>
      <c r="W17" s="198"/>
      <c r="X17" s="198"/>
      <c r="Y17" s="198"/>
      <c r="Z17" s="199" t="e">
        <f t="shared" si="0"/>
        <v>#DIV/0!</v>
      </c>
      <c r="AA17" s="198"/>
      <c r="AB17" s="198"/>
      <c r="AC17" s="199" t="e">
        <f t="shared" si="1"/>
        <v>#DIV/0!</v>
      </c>
      <c r="AD17" s="198"/>
      <c r="AE17" s="198"/>
      <c r="AF17" s="199" t="e">
        <f t="shared" si="2"/>
        <v>#DIV/0!</v>
      </c>
      <c r="AG17" s="199" t="e">
        <f t="shared" si="3"/>
        <v>#DIV/0!</v>
      </c>
      <c r="AH17" s="194">
        <v>10</v>
      </c>
    </row>
    <row r="18" spans="1:34" x14ac:dyDescent="0.25">
      <c r="A18" s="194">
        <v>11</v>
      </c>
      <c r="B18" s="195"/>
      <c r="C18" s="198"/>
      <c r="D18" s="198"/>
      <c r="E18" s="198"/>
      <c r="F18" s="198"/>
      <c r="G18" s="197"/>
      <c r="H18" s="197"/>
      <c r="I18" s="198"/>
      <c r="J18" s="198"/>
      <c r="K18" s="198"/>
      <c r="L18" s="198"/>
      <c r="M18" s="198"/>
      <c r="N18" s="198"/>
      <c r="O18" s="194">
        <v>11</v>
      </c>
      <c r="Q18" s="194">
        <v>11</v>
      </c>
      <c r="R18" s="198"/>
      <c r="S18" s="198"/>
      <c r="T18" s="198"/>
      <c r="U18" s="198"/>
      <c r="V18" s="198"/>
      <c r="W18" s="198"/>
      <c r="X18" s="198"/>
      <c r="Y18" s="198"/>
      <c r="Z18" s="199" t="e">
        <f t="shared" si="0"/>
        <v>#DIV/0!</v>
      </c>
      <c r="AA18" s="198"/>
      <c r="AB18" s="198"/>
      <c r="AC18" s="199" t="e">
        <f t="shared" si="1"/>
        <v>#DIV/0!</v>
      </c>
      <c r="AD18" s="198"/>
      <c r="AE18" s="198"/>
      <c r="AF18" s="199" t="e">
        <f t="shared" si="2"/>
        <v>#DIV/0!</v>
      </c>
      <c r="AG18" s="199" t="e">
        <f t="shared" si="3"/>
        <v>#DIV/0!</v>
      </c>
      <c r="AH18" s="194">
        <v>11</v>
      </c>
    </row>
    <row r="19" spans="1:34" x14ac:dyDescent="0.25">
      <c r="A19" s="194">
        <v>12</v>
      </c>
      <c r="B19" s="195"/>
      <c r="C19" s="198"/>
      <c r="D19" s="198"/>
      <c r="E19" s="198"/>
      <c r="F19" s="198"/>
      <c r="G19" s="197"/>
      <c r="H19" s="197"/>
      <c r="I19" s="198"/>
      <c r="J19" s="198"/>
      <c r="K19" s="198"/>
      <c r="L19" s="198"/>
      <c r="M19" s="198"/>
      <c r="N19" s="198"/>
      <c r="O19" s="194">
        <v>12</v>
      </c>
      <c r="Q19" s="194">
        <v>12</v>
      </c>
      <c r="R19" s="198"/>
      <c r="S19" s="198"/>
      <c r="T19" s="198"/>
      <c r="U19" s="198"/>
      <c r="V19" s="198"/>
      <c r="W19" s="198"/>
      <c r="X19" s="198"/>
      <c r="Y19" s="198"/>
      <c r="Z19" s="199" t="e">
        <f t="shared" si="0"/>
        <v>#DIV/0!</v>
      </c>
      <c r="AA19" s="198"/>
      <c r="AB19" s="198"/>
      <c r="AC19" s="199" t="e">
        <f t="shared" si="1"/>
        <v>#DIV/0!</v>
      </c>
      <c r="AD19" s="198"/>
      <c r="AE19" s="198"/>
      <c r="AF19" s="199" t="e">
        <f t="shared" si="2"/>
        <v>#DIV/0!</v>
      </c>
      <c r="AG19" s="199" t="e">
        <f t="shared" si="3"/>
        <v>#DIV/0!</v>
      </c>
      <c r="AH19" s="194">
        <v>12</v>
      </c>
    </row>
    <row r="20" spans="1:34" x14ac:dyDescent="0.25">
      <c r="A20" s="194">
        <v>13</v>
      </c>
      <c r="B20" s="195"/>
      <c r="C20" s="198"/>
      <c r="D20" s="198"/>
      <c r="E20" s="198"/>
      <c r="F20" s="198"/>
      <c r="G20" s="197"/>
      <c r="H20" s="197"/>
      <c r="I20" s="198"/>
      <c r="J20" s="198"/>
      <c r="K20" s="198"/>
      <c r="L20" s="198"/>
      <c r="M20" s="198"/>
      <c r="N20" s="198"/>
      <c r="O20" s="194">
        <v>13</v>
      </c>
      <c r="Q20" s="194">
        <v>13</v>
      </c>
      <c r="R20" s="198"/>
      <c r="S20" s="198"/>
      <c r="T20" s="198"/>
      <c r="U20" s="198"/>
      <c r="V20" s="198"/>
      <c r="W20" s="198"/>
      <c r="X20" s="198"/>
      <c r="Y20" s="198"/>
      <c r="Z20" s="199" t="e">
        <f t="shared" si="0"/>
        <v>#DIV/0!</v>
      </c>
      <c r="AA20" s="198"/>
      <c r="AB20" s="198"/>
      <c r="AC20" s="199" t="e">
        <f t="shared" si="1"/>
        <v>#DIV/0!</v>
      </c>
      <c r="AD20" s="198"/>
      <c r="AE20" s="198"/>
      <c r="AF20" s="199" t="e">
        <f t="shared" si="2"/>
        <v>#DIV/0!</v>
      </c>
      <c r="AG20" s="199" t="e">
        <f t="shared" si="3"/>
        <v>#DIV/0!</v>
      </c>
      <c r="AH20" s="194">
        <v>13</v>
      </c>
    </row>
    <row r="21" spans="1:34" x14ac:dyDescent="0.25">
      <c r="A21" s="194">
        <v>14</v>
      </c>
      <c r="B21" s="195"/>
      <c r="C21" s="198"/>
      <c r="D21" s="198"/>
      <c r="E21" s="198"/>
      <c r="F21" s="198"/>
      <c r="G21" s="197"/>
      <c r="H21" s="197"/>
      <c r="I21" s="198"/>
      <c r="J21" s="198"/>
      <c r="K21" s="198"/>
      <c r="L21" s="198"/>
      <c r="M21" s="198"/>
      <c r="N21" s="198"/>
      <c r="O21" s="194">
        <v>14</v>
      </c>
      <c r="Q21" s="194">
        <v>14</v>
      </c>
      <c r="R21" s="198"/>
      <c r="S21" s="198"/>
      <c r="T21" s="198"/>
      <c r="U21" s="198"/>
      <c r="V21" s="198"/>
      <c r="W21" s="198"/>
      <c r="X21" s="198"/>
      <c r="Y21" s="198"/>
      <c r="Z21" s="199" t="e">
        <f t="shared" si="0"/>
        <v>#DIV/0!</v>
      </c>
      <c r="AA21" s="198"/>
      <c r="AB21" s="198"/>
      <c r="AC21" s="199" t="e">
        <f t="shared" si="1"/>
        <v>#DIV/0!</v>
      </c>
      <c r="AD21" s="198"/>
      <c r="AE21" s="198"/>
      <c r="AF21" s="199" t="e">
        <f t="shared" si="2"/>
        <v>#DIV/0!</v>
      </c>
      <c r="AG21" s="199" t="e">
        <f t="shared" si="3"/>
        <v>#DIV/0!</v>
      </c>
      <c r="AH21" s="194">
        <v>14</v>
      </c>
    </row>
    <row r="22" spans="1:34" x14ac:dyDescent="0.25">
      <c r="A22" s="194">
        <v>15</v>
      </c>
      <c r="B22" s="195"/>
      <c r="C22" s="198"/>
      <c r="D22" s="198"/>
      <c r="E22" s="198"/>
      <c r="F22" s="198"/>
      <c r="G22" s="197"/>
      <c r="H22" s="197"/>
      <c r="I22" s="198"/>
      <c r="J22" s="198"/>
      <c r="K22" s="198"/>
      <c r="L22" s="198"/>
      <c r="M22" s="198"/>
      <c r="N22" s="198"/>
      <c r="O22" s="194">
        <v>15</v>
      </c>
      <c r="Q22" s="194">
        <v>15</v>
      </c>
      <c r="R22" s="198"/>
      <c r="S22" s="198"/>
      <c r="T22" s="198"/>
      <c r="U22" s="198"/>
      <c r="V22" s="198"/>
      <c r="W22" s="198"/>
      <c r="X22" s="198"/>
      <c r="Y22" s="198"/>
      <c r="Z22" s="199" t="e">
        <f t="shared" si="0"/>
        <v>#DIV/0!</v>
      </c>
      <c r="AA22" s="198"/>
      <c r="AB22" s="198"/>
      <c r="AC22" s="199" t="e">
        <f t="shared" si="1"/>
        <v>#DIV/0!</v>
      </c>
      <c r="AD22" s="198"/>
      <c r="AE22" s="198"/>
      <c r="AF22" s="199" t="e">
        <f t="shared" si="2"/>
        <v>#DIV/0!</v>
      </c>
      <c r="AG22" s="199" t="e">
        <f t="shared" si="3"/>
        <v>#DIV/0!</v>
      </c>
      <c r="AH22" s="194">
        <v>15</v>
      </c>
    </row>
    <row r="23" spans="1:34" x14ac:dyDescent="0.25">
      <c r="A23" s="194">
        <v>16</v>
      </c>
      <c r="B23" s="195"/>
      <c r="C23" s="198"/>
      <c r="D23" s="198"/>
      <c r="E23" s="198"/>
      <c r="F23" s="198"/>
      <c r="G23" s="197"/>
      <c r="H23" s="197"/>
      <c r="I23" s="198"/>
      <c r="J23" s="198"/>
      <c r="K23" s="198"/>
      <c r="L23" s="198"/>
      <c r="M23" s="198"/>
      <c r="N23" s="198"/>
      <c r="O23" s="194">
        <v>16</v>
      </c>
      <c r="Q23" s="194">
        <v>16</v>
      </c>
      <c r="R23" s="198"/>
      <c r="S23" s="198"/>
      <c r="T23" s="198"/>
      <c r="U23" s="198"/>
      <c r="V23" s="198"/>
      <c r="W23" s="198"/>
      <c r="X23" s="198"/>
      <c r="Y23" s="198"/>
      <c r="Z23" s="199" t="e">
        <f t="shared" si="0"/>
        <v>#DIV/0!</v>
      </c>
      <c r="AA23" s="198"/>
      <c r="AB23" s="198"/>
      <c r="AC23" s="199" t="e">
        <f t="shared" si="1"/>
        <v>#DIV/0!</v>
      </c>
      <c r="AD23" s="198"/>
      <c r="AE23" s="198"/>
      <c r="AF23" s="199" t="e">
        <f t="shared" si="2"/>
        <v>#DIV/0!</v>
      </c>
      <c r="AG23" s="199" t="e">
        <f t="shared" si="3"/>
        <v>#DIV/0!</v>
      </c>
      <c r="AH23" s="194">
        <v>16</v>
      </c>
    </row>
    <row r="24" spans="1:34" x14ac:dyDescent="0.25">
      <c r="A24" s="194">
        <v>17</v>
      </c>
      <c r="B24" s="195"/>
      <c r="C24" s="198"/>
      <c r="D24" s="198"/>
      <c r="E24" s="198"/>
      <c r="F24" s="198"/>
      <c r="G24" s="197"/>
      <c r="H24" s="197"/>
      <c r="I24" s="198"/>
      <c r="J24" s="198"/>
      <c r="K24" s="198"/>
      <c r="L24" s="198"/>
      <c r="M24" s="198"/>
      <c r="N24" s="198"/>
      <c r="O24" s="194">
        <v>17</v>
      </c>
      <c r="Q24" s="194">
        <v>17</v>
      </c>
      <c r="R24" s="198"/>
      <c r="S24" s="198"/>
      <c r="T24" s="198"/>
      <c r="U24" s="198"/>
      <c r="V24" s="198"/>
      <c r="W24" s="198"/>
      <c r="X24" s="198"/>
      <c r="Y24" s="198"/>
      <c r="Z24" s="199" t="e">
        <f t="shared" si="0"/>
        <v>#DIV/0!</v>
      </c>
      <c r="AA24" s="198"/>
      <c r="AB24" s="198"/>
      <c r="AC24" s="199" t="e">
        <f t="shared" si="1"/>
        <v>#DIV/0!</v>
      </c>
      <c r="AD24" s="198"/>
      <c r="AE24" s="198"/>
      <c r="AF24" s="199" t="e">
        <f t="shared" si="2"/>
        <v>#DIV/0!</v>
      </c>
      <c r="AG24" s="199" t="e">
        <f t="shared" si="3"/>
        <v>#DIV/0!</v>
      </c>
      <c r="AH24" s="194">
        <v>17</v>
      </c>
    </row>
    <row r="25" spans="1:34" x14ac:dyDescent="0.25">
      <c r="A25" s="194">
        <v>18</v>
      </c>
      <c r="B25" s="195"/>
      <c r="C25" s="198"/>
      <c r="D25" s="198"/>
      <c r="E25" s="198"/>
      <c r="F25" s="198"/>
      <c r="G25" s="197"/>
      <c r="H25" s="197"/>
      <c r="I25" s="198"/>
      <c r="J25" s="198"/>
      <c r="K25" s="198"/>
      <c r="L25" s="198"/>
      <c r="M25" s="198"/>
      <c r="N25" s="198"/>
      <c r="O25" s="194">
        <v>18</v>
      </c>
      <c r="Q25" s="194">
        <v>18</v>
      </c>
      <c r="R25" s="198"/>
      <c r="S25" s="198"/>
      <c r="T25" s="198"/>
      <c r="U25" s="198"/>
      <c r="V25" s="198"/>
      <c r="W25" s="198"/>
      <c r="X25" s="198"/>
      <c r="Y25" s="198"/>
      <c r="Z25" s="199" t="e">
        <f t="shared" si="0"/>
        <v>#DIV/0!</v>
      </c>
      <c r="AA25" s="198"/>
      <c r="AB25" s="198"/>
      <c r="AC25" s="199" t="e">
        <f t="shared" si="1"/>
        <v>#DIV/0!</v>
      </c>
      <c r="AD25" s="198"/>
      <c r="AE25" s="198"/>
      <c r="AF25" s="199" t="e">
        <f t="shared" si="2"/>
        <v>#DIV/0!</v>
      </c>
      <c r="AG25" s="199" t="e">
        <f t="shared" si="3"/>
        <v>#DIV/0!</v>
      </c>
      <c r="AH25" s="194">
        <v>18</v>
      </c>
    </row>
    <row r="26" spans="1:34" x14ac:dyDescent="0.25">
      <c r="A26" s="194">
        <v>19</v>
      </c>
      <c r="B26" s="195"/>
      <c r="C26" s="198"/>
      <c r="D26" s="198"/>
      <c r="E26" s="198"/>
      <c r="F26" s="198"/>
      <c r="G26" s="197"/>
      <c r="H26" s="197"/>
      <c r="I26" s="198"/>
      <c r="J26" s="198"/>
      <c r="K26" s="198"/>
      <c r="L26" s="198"/>
      <c r="M26" s="198"/>
      <c r="N26" s="198"/>
      <c r="O26" s="194">
        <v>19</v>
      </c>
      <c r="Q26" s="194">
        <v>19</v>
      </c>
      <c r="R26" s="198"/>
      <c r="S26" s="198"/>
      <c r="T26" s="198"/>
      <c r="U26" s="198"/>
      <c r="V26" s="198"/>
      <c r="W26" s="198"/>
      <c r="X26" s="198"/>
      <c r="Y26" s="198"/>
      <c r="Z26" s="199" t="e">
        <f t="shared" si="0"/>
        <v>#DIV/0!</v>
      </c>
      <c r="AA26" s="198"/>
      <c r="AB26" s="198"/>
      <c r="AC26" s="199" t="e">
        <f t="shared" si="1"/>
        <v>#DIV/0!</v>
      </c>
      <c r="AD26" s="198"/>
      <c r="AE26" s="198"/>
      <c r="AF26" s="199" t="e">
        <f t="shared" si="2"/>
        <v>#DIV/0!</v>
      </c>
      <c r="AG26" s="199" t="e">
        <f t="shared" si="3"/>
        <v>#DIV/0!</v>
      </c>
      <c r="AH26" s="194">
        <v>19</v>
      </c>
    </row>
    <row r="27" spans="1:34" x14ac:dyDescent="0.25">
      <c r="A27" s="194">
        <v>20</v>
      </c>
      <c r="B27" s="195"/>
      <c r="C27" s="198"/>
      <c r="D27" s="198"/>
      <c r="E27" s="198"/>
      <c r="F27" s="198"/>
      <c r="G27" s="197"/>
      <c r="H27" s="197"/>
      <c r="I27" s="198"/>
      <c r="J27" s="198"/>
      <c r="K27" s="198"/>
      <c r="L27" s="198"/>
      <c r="M27" s="198"/>
      <c r="N27" s="198"/>
      <c r="O27" s="194">
        <v>20</v>
      </c>
      <c r="Q27" s="194">
        <v>20</v>
      </c>
      <c r="R27" s="198"/>
      <c r="S27" s="198"/>
      <c r="T27" s="198"/>
      <c r="U27" s="198"/>
      <c r="V27" s="198"/>
      <c r="W27" s="198"/>
      <c r="X27" s="198"/>
      <c r="Y27" s="198"/>
      <c r="Z27" s="199" t="e">
        <f t="shared" si="0"/>
        <v>#DIV/0!</v>
      </c>
      <c r="AA27" s="198"/>
      <c r="AB27" s="198"/>
      <c r="AC27" s="199" t="e">
        <f t="shared" si="1"/>
        <v>#DIV/0!</v>
      </c>
      <c r="AD27" s="198"/>
      <c r="AE27" s="198"/>
      <c r="AF27" s="199" t="e">
        <f t="shared" si="2"/>
        <v>#DIV/0!</v>
      </c>
      <c r="AG27" s="199" t="e">
        <f t="shared" si="3"/>
        <v>#DIV/0!</v>
      </c>
      <c r="AH27" s="194">
        <v>20</v>
      </c>
    </row>
    <row r="28" spans="1:34" x14ac:dyDescent="0.25">
      <c r="A28" s="194">
        <v>21</v>
      </c>
      <c r="B28" s="195"/>
      <c r="C28" s="198"/>
      <c r="D28" s="198"/>
      <c r="E28" s="198"/>
      <c r="F28" s="198"/>
      <c r="G28" s="197"/>
      <c r="H28" s="197"/>
      <c r="I28" s="198"/>
      <c r="J28" s="198"/>
      <c r="K28" s="198"/>
      <c r="L28" s="198"/>
      <c r="M28" s="198"/>
      <c r="N28" s="198"/>
      <c r="O28" s="194">
        <v>21</v>
      </c>
      <c r="Q28" s="194">
        <v>21</v>
      </c>
      <c r="R28" s="198"/>
      <c r="S28" s="198"/>
      <c r="T28" s="198"/>
      <c r="U28" s="198"/>
      <c r="V28" s="198"/>
      <c r="W28" s="198"/>
      <c r="X28" s="198"/>
      <c r="Y28" s="198"/>
      <c r="Z28" s="199" t="e">
        <f t="shared" si="0"/>
        <v>#DIV/0!</v>
      </c>
      <c r="AA28" s="198"/>
      <c r="AB28" s="198"/>
      <c r="AC28" s="199" t="e">
        <f t="shared" si="1"/>
        <v>#DIV/0!</v>
      </c>
      <c r="AD28" s="198"/>
      <c r="AE28" s="198"/>
      <c r="AF28" s="199" t="e">
        <f t="shared" si="2"/>
        <v>#DIV/0!</v>
      </c>
      <c r="AG28" s="199" t="e">
        <f t="shared" si="3"/>
        <v>#DIV/0!</v>
      </c>
      <c r="AH28" s="194">
        <v>21</v>
      </c>
    </row>
    <row r="29" spans="1:34" x14ac:dyDescent="0.25">
      <c r="A29" s="194">
        <v>22</v>
      </c>
      <c r="B29" s="195"/>
      <c r="C29" s="198"/>
      <c r="D29" s="198"/>
      <c r="E29" s="198"/>
      <c r="F29" s="198"/>
      <c r="G29" s="197"/>
      <c r="H29" s="197"/>
      <c r="I29" s="198"/>
      <c r="J29" s="198"/>
      <c r="K29" s="198"/>
      <c r="L29" s="198"/>
      <c r="M29" s="198"/>
      <c r="N29" s="198"/>
      <c r="O29" s="194">
        <v>22</v>
      </c>
      <c r="Q29" s="194">
        <v>22</v>
      </c>
      <c r="R29" s="198"/>
      <c r="S29" s="198"/>
      <c r="T29" s="198"/>
      <c r="U29" s="198"/>
      <c r="V29" s="198"/>
      <c r="W29" s="198"/>
      <c r="X29" s="198"/>
      <c r="Y29" s="198"/>
      <c r="Z29" s="199" t="e">
        <f t="shared" si="0"/>
        <v>#DIV/0!</v>
      </c>
      <c r="AA29" s="198"/>
      <c r="AB29" s="198"/>
      <c r="AC29" s="199" t="e">
        <f t="shared" si="1"/>
        <v>#DIV/0!</v>
      </c>
      <c r="AD29" s="198"/>
      <c r="AE29" s="198"/>
      <c r="AF29" s="199" t="e">
        <f t="shared" si="2"/>
        <v>#DIV/0!</v>
      </c>
      <c r="AG29" s="199" t="e">
        <f t="shared" si="3"/>
        <v>#DIV/0!</v>
      </c>
      <c r="AH29" s="194">
        <v>22</v>
      </c>
    </row>
    <row r="30" spans="1:34" x14ac:dyDescent="0.25">
      <c r="A30" s="194">
        <v>23</v>
      </c>
      <c r="B30" s="195"/>
      <c r="C30" s="198"/>
      <c r="D30" s="198"/>
      <c r="E30" s="198"/>
      <c r="F30" s="198"/>
      <c r="G30" s="197"/>
      <c r="H30" s="197"/>
      <c r="I30" s="198"/>
      <c r="J30" s="198"/>
      <c r="K30" s="198"/>
      <c r="L30" s="198"/>
      <c r="M30" s="198"/>
      <c r="N30" s="198"/>
      <c r="O30" s="194">
        <v>23</v>
      </c>
      <c r="Q30" s="194">
        <v>23</v>
      </c>
      <c r="R30" s="198"/>
      <c r="S30" s="198"/>
      <c r="T30" s="198"/>
      <c r="U30" s="198"/>
      <c r="V30" s="198"/>
      <c r="W30" s="198"/>
      <c r="X30" s="198"/>
      <c r="Y30" s="198"/>
      <c r="Z30" s="199" t="e">
        <f t="shared" si="0"/>
        <v>#DIV/0!</v>
      </c>
      <c r="AA30" s="198"/>
      <c r="AB30" s="198"/>
      <c r="AC30" s="199" t="e">
        <f t="shared" si="1"/>
        <v>#DIV/0!</v>
      </c>
      <c r="AD30" s="198"/>
      <c r="AE30" s="198"/>
      <c r="AF30" s="199" t="e">
        <f t="shared" si="2"/>
        <v>#DIV/0!</v>
      </c>
      <c r="AG30" s="199" t="e">
        <f t="shared" si="3"/>
        <v>#DIV/0!</v>
      </c>
      <c r="AH30" s="194">
        <v>23</v>
      </c>
    </row>
    <row r="31" spans="1:34" x14ac:dyDescent="0.25">
      <c r="A31" s="194">
        <v>24</v>
      </c>
      <c r="B31" s="195"/>
      <c r="C31" s="198"/>
      <c r="D31" s="198"/>
      <c r="E31" s="198"/>
      <c r="F31" s="198"/>
      <c r="G31" s="197"/>
      <c r="H31" s="197"/>
      <c r="I31" s="198"/>
      <c r="J31" s="198"/>
      <c r="K31" s="198"/>
      <c r="L31" s="198"/>
      <c r="M31" s="198"/>
      <c r="N31" s="198"/>
      <c r="O31" s="194">
        <v>24</v>
      </c>
      <c r="Q31" s="194">
        <v>24</v>
      </c>
      <c r="R31" s="198"/>
      <c r="S31" s="198"/>
      <c r="T31" s="198"/>
      <c r="U31" s="198"/>
      <c r="V31" s="198"/>
      <c r="W31" s="198"/>
      <c r="X31" s="198"/>
      <c r="Y31" s="198"/>
      <c r="Z31" s="199" t="e">
        <f t="shared" si="0"/>
        <v>#DIV/0!</v>
      </c>
      <c r="AA31" s="198"/>
      <c r="AB31" s="198"/>
      <c r="AC31" s="199" t="e">
        <f t="shared" si="1"/>
        <v>#DIV/0!</v>
      </c>
      <c r="AD31" s="198"/>
      <c r="AE31" s="198"/>
      <c r="AF31" s="199" t="e">
        <f t="shared" si="2"/>
        <v>#DIV/0!</v>
      </c>
      <c r="AG31" s="199" t="e">
        <f t="shared" si="3"/>
        <v>#DIV/0!</v>
      </c>
      <c r="AH31" s="194">
        <v>24</v>
      </c>
    </row>
    <row r="32" spans="1:34" x14ac:dyDescent="0.25">
      <c r="A32" s="194">
        <v>25</v>
      </c>
      <c r="B32" s="195"/>
      <c r="C32" s="198"/>
      <c r="D32" s="198"/>
      <c r="E32" s="198"/>
      <c r="F32" s="198"/>
      <c r="G32" s="197"/>
      <c r="H32" s="197"/>
      <c r="I32" s="198"/>
      <c r="J32" s="198"/>
      <c r="K32" s="198"/>
      <c r="L32" s="198"/>
      <c r="M32" s="198"/>
      <c r="N32" s="198"/>
      <c r="O32" s="194">
        <v>25</v>
      </c>
      <c r="Q32" s="194">
        <v>25</v>
      </c>
      <c r="R32" s="198"/>
      <c r="S32" s="198"/>
      <c r="T32" s="198"/>
      <c r="U32" s="198"/>
      <c r="V32" s="198"/>
      <c r="W32" s="198"/>
      <c r="X32" s="198"/>
      <c r="Y32" s="198"/>
      <c r="Z32" s="199" t="e">
        <f t="shared" si="0"/>
        <v>#DIV/0!</v>
      </c>
      <c r="AA32" s="198"/>
      <c r="AB32" s="198"/>
      <c r="AC32" s="199" t="e">
        <f t="shared" si="1"/>
        <v>#DIV/0!</v>
      </c>
      <c r="AD32" s="198"/>
      <c r="AE32" s="198"/>
      <c r="AF32" s="199" t="e">
        <f t="shared" si="2"/>
        <v>#DIV/0!</v>
      </c>
      <c r="AG32" s="199" t="e">
        <f t="shared" si="3"/>
        <v>#DIV/0!</v>
      </c>
      <c r="AH32" s="194">
        <v>25</v>
      </c>
    </row>
    <row r="33" spans="1:34" x14ac:dyDescent="0.25">
      <c r="A33" s="194">
        <v>26</v>
      </c>
      <c r="B33" s="195"/>
      <c r="C33" s="198"/>
      <c r="D33" s="198"/>
      <c r="E33" s="198"/>
      <c r="F33" s="198"/>
      <c r="G33" s="197"/>
      <c r="H33" s="197"/>
      <c r="I33" s="198"/>
      <c r="J33" s="198"/>
      <c r="K33" s="198"/>
      <c r="L33" s="198"/>
      <c r="M33" s="198"/>
      <c r="N33" s="198"/>
      <c r="O33" s="194">
        <v>26</v>
      </c>
      <c r="Q33" s="194">
        <v>26</v>
      </c>
      <c r="R33" s="198"/>
      <c r="S33" s="198"/>
      <c r="T33" s="198"/>
      <c r="U33" s="198"/>
      <c r="V33" s="198"/>
      <c r="W33" s="198"/>
      <c r="X33" s="198"/>
      <c r="Y33" s="198"/>
      <c r="Z33" s="199" t="e">
        <f t="shared" si="0"/>
        <v>#DIV/0!</v>
      </c>
      <c r="AA33" s="198"/>
      <c r="AB33" s="198"/>
      <c r="AC33" s="199" t="e">
        <f t="shared" si="1"/>
        <v>#DIV/0!</v>
      </c>
      <c r="AD33" s="198"/>
      <c r="AE33" s="198"/>
      <c r="AF33" s="199" t="e">
        <f t="shared" si="2"/>
        <v>#DIV/0!</v>
      </c>
      <c r="AG33" s="199" t="e">
        <f t="shared" si="3"/>
        <v>#DIV/0!</v>
      </c>
      <c r="AH33" s="194">
        <v>26</v>
      </c>
    </row>
    <row r="34" spans="1:34" x14ac:dyDescent="0.25">
      <c r="A34" s="194">
        <v>27</v>
      </c>
      <c r="B34" s="195"/>
      <c r="C34" s="198"/>
      <c r="D34" s="198"/>
      <c r="E34" s="198"/>
      <c r="F34" s="198"/>
      <c r="G34" s="197"/>
      <c r="H34" s="197"/>
      <c r="I34" s="198"/>
      <c r="J34" s="198"/>
      <c r="K34" s="198"/>
      <c r="L34" s="198"/>
      <c r="M34" s="198"/>
      <c r="N34" s="198"/>
      <c r="O34" s="194">
        <v>27</v>
      </c>
      <c r="Q34" s="194">
        <v>27</v>
      </c>
      <c r="R34" s="198"/>
      <c r="S34" s="198"/>
      <c r="T34" s="198"/>
      <c r="U34" s="198"/>
      <c r="V34" s="198"/>
      <c r="W34" s="198"/>
      <c r="X34" s="198"/>
      <c r="Y34" s="198"/>
      <c r="Z34" s="199" t="e">
        <f t="shared" si="0"/>
        <v>#DIV/0!</v>
      </c>
      <c r="AA34" s="198"/>
      <c r="AB34" s="198"/>
      <c r="AC34" s="199" t="e">
        <f t="shared" si="1"/>
        <v>#DIV/0!</v>
      </c>
      <c r="AD34" s="198"/>
      <c r="AE34" s="198"/>
      <c r="AF34" s="199" t="e">
        <f t="shared" si="2"/>
        <v>#DIV/0!</v>
      </c>
      <c r="AG34" s="199" t="e">
        <f t="shared" si="3"/>
        <v>#DIV/0!</v>
      </c>
      <c r="AH34" s="194">
        <v>27</v>
      </c>
    </row>
    <row r="35" spans="1:34" x14ac:dyDescent="0.25">
      <c r="A35" s="194">
        <v>28</v>
      </c>
      <c r="B35" s="195"/>
      <c r="C35" s="198"/>
      <c r="D35" s="198"/>
      <c r="E35" s="198"/>
      <c r="F35" s="198"/>
      <c r="G35" s="197"/>
      <c r="H35" s="197"/>
      <c r="I35" s="198"/>
      <c r="J35" s="198"/>
      <c r="K35" s="198"/>
      <c r="L35" s="198"/>
      <c r="M35" s="198"/>
      <c r="N35" s="198"/>
      <c r="O35" s="194">
        <v>28</v>
      </c>
      <c r="Q35" s="194">
        <v>28</v>
      </c>
      <c r="R35" s="198"/>
      <c r="S35" s="198"/>
      <c r="T35" s="198"/>
      <c r="U35" s="198"/>
      <c r="V35" s="198"/>
      <c r="W35" s="198"/>
      <c r="X35" s="198"/>
      <c r="Y35" s="198"/>
      <c r="Z35" s="199" t="e">
        <f t="shared" si="0"/>
        <v>#DIV/0!</v>
      </c>
      <c r="AA35" s="198"/>
      <c r="AB35" s="198"/>
      <c r="AC35" s="199" t="e">
        <f t="shared" si="1"/>
        <v>#DIV/0!</v>
      </c>
      <c r="AD35" s="198"/>
      <c r="AE35" s="198"/>
      <c r="AF35" s="199" t="e">
        <f t="shared" si="2"/>
        <v>#DIV/0!</v>
      </c>
      <c r="AG35" s="199" t="e">
        <f t="shared" si="3"/>
        <v>#DIV/0!</v>
      </c>
      <c r="AH35" s="194">
        <v>28</v>
      </c>
    </row>
    <row r="36" spans="1:34" x14ac:dyDescent="0.25">
      <c r="A36" s="194">
        <v>29</v>
      </c>
      <c r="B36" s="195"/>
      <c r="C36" s="198"/>
      <c r="D36" s="198"/>
      <c r="E36" s="198"/>
      <c r="F36" s="198"/>
      <c r="G36" s="197"/>
      <c r="H36" s="197"/>
      <c r="I36" s="198"/>
      <c r="J36" s="198"/>
      <c r="K36" s="198"/>
      <c r="L36" s="198"/>
      <c r="M36" s="198"/>
      <c r="N36" s="198"/>
      <c r="O36" s="194">
        <v>29</v>
      </c>
      <c r="Q36" s="194">
        <v>29</v>
      </c>
      <c r="R36" s="198"/>
      <c r="S36" s="198"/>
      <c r="T36" s="198"/>
      <c r="U36" s="198"/>
      <c r="V36" s="198"/>
      <c r="W36" s="198"/>
      <c r="X36" s="198"/>
      <c r="Y36" s="198"/>
      <c r="Z36" s="199" t="e">
        <f t="shared" si="0"/>
        <v>#DIV/0!</v>
      </c>
      <c r="AA36" s="198"/>
      <c r="AB36" s="198"/>
      <c r="AC36" s="199" t="e">
        <f t="shared" si="1"/>
        <v>#DIV/0!</v>
      </c>
      <c r="AD36" s="198"/>
      <c r="AE36" s="198"/>
      <c r="AF36" s="199" t="e">
        <f t="shared" si="2"/>
        <v>#DIV/0!</v>
      </c>
      <c r="AG36" s="199" t="e">
        <f t="shared" si="3"/>
        <v>#DIV/0!</v>
      </c>
      <c r="AH36" s="194">
        <v>29</v>
      </c>
    </row>
    <row r="37" spans="1:34" x14ac:dyDescent="0.25">
      <c r="A37" s="194">
        <v>30</v>
      </c>
      <c r="B37" s="195"/>
      <c r="C37" s="198"/>
      <c r="D37" s="198"/>
      <c r="E37" s="198"/>
      <c r="F37" s="198"/>
      <c r="G37" s="197"/>
      <c r="H37" s="197"/>
      <c r="I37" s="198"/>
      <c r="J37" s="198"/>
      <c r="K37" s="198"/>
      <c r="L37" s="198"/>
      <c r="M37" s="198"/>
      <c r="N37" s="198"/>
      <c r="O37" s="194">
        <v>30</v>
      </c>
      <c r="Q37" s="194">
        <v>30</v>
      </c>
      <c r="R37" s="198"/>
      <c r="S37" s="198"/>
      <c r="T37" s="198"/>
      <c r="U37" s="198"/>
      <c r="V37" s="198"/>
      <c r="W37" s="198"/>
      <c r="X37" s="198"/>
      <c r="Y37" s="198"/>
      <c r="Z37" s="199" t="e">
        <f t="shared" si="0"/>
        <v>#DIV/0!</v>
      </c>
      <c r="AA37" s="198"/>
      <c r="AB37" s="198"/>
      <c r="AC37" s="199" t="e">
        <f t="shared" si="1"/>
        <v>#DIV/0!</v>
      </c>
      <c r="AD37" s="198"/>
      <c r="AE37" s="198"/>
      <c r="AF37" s="199" t="e">
        <f t="shared" si="2"/>
        <v>#DIV/0!</v>
      </c>
      <c r="AG37" s="199" t="e">
        <f t="shared" si="3"/>
        <v>#DIV/0!</v>
      </c>
      <c r="AH37" s="194">
        <v>30</v>
      </c>
    </row>
    <row r="38" spans="1:34" x14ac:dyDescent="0.25">
      <c r="A38" s="194">
        <v>31</v>
      </c>
      <c r="B38" s="195"/>
      <c r="C38" s="198"/>
      <c r="D38" s="198"/>
      <c r="E38" s="198"/>
      <c r="F38" s="198"/>
      <c r="G38" s="197"/>
      <c r="H38" s="197"/>
      <c r="I38" s="198"/>
      <c r="J38" s="198"/>
      <c r="K38" s="198"/>
      <c r="L38" s="198"/>
      <c r="M38" s="198"/>
      <c r="N38" s="198"/>
      <c r="O38" s="194">
        <v>31</v>
      </c>
      <c r="Q38" s="194">
        <v>31</v>
      </c>
      <c r="R38" s="198"/>
      <c r="S38" s="198"/>
      <c r="T38" s="198"/>
      <c r="U38" s="198"/>
      <c r="V38" s="198"/>
      <c r="W38" s="198"/>
      <c r="X38" s="198"/>
      <c r="Y38" s="198"/>
      <c r="Z38" s="199" t="e">
        <f t="shared" si="0"/>
        <v>#DIV/0!</v>
      </c>
      <c r="AA38" s="198"/>
      <c r="AB38" s="198"/>
      <c r="AC38" s="199" t="e">
        <f t="shared" si="1"/>
        <v>#DIV/0!</v>
      </c>
      <c r="AD38" s="198"/>
      <c r="AE38" s="198"/>
      <c r="AF38" s="199" t="e">
        <f t="shared" si="2"/>
        <v>#DIV/0!</v>
      </c>
      <c r="AG38" s="199" t="e">
        <f t="shared" si="3"/>
        <v>#DIV/0!</v>
      </c>
      <c r="AH38" s="194">
        <v>31</v>
      </c>
    </row>
    <row r="39" spans="1:34" x14ac:dyDescent="0.25">
      <c r="A39" s="194">
        <v>32</v>
      </c>
      <c r="B39" s="195"/>
      <c r="C39" s="198"/>
      <c r="D39" s="198"/>
      <c r="E39" s="198"/>
      <c r="F39" s="198"/>
      <c r="G39" s="197"/>
      <c r="H39" s="197"/>
      <c r="I39" s="198"/>
      <c r="J39" s="198"/>
      <c r="K39" s="198"/>
      <c r="L39" s="198"/>
      <c r="M39" s="198"/>
      <c r="N39" s="198"/>
      <c r="O39" s="194">
        <v>32</v>
      </c>
      <c r="Q39" s="194">
        <v>32</v>
      </c>
      <c r="R39" s="198"/>
      <c r="S39" s="198"/>
      <c r="T39" s="198"/>
      <c r="U39" s="198"/>
      <c r="V39" s="198"/>
      <c r="W39" s="198"/>
      <c r="X39" s="198"/>
      <c r="Y39" s="198"/>
      <c r="Z39" s="199" t="e">
        <f t="shared" si="0"/>
        <v>#DIV/0!</v>
      </c>
      <c r="AA39" s="198"/>
      <c r="AB39" s="198"/>
      <c r="AC39" s="199" t="e">
        <f t="shared" si="1"/>
        <v>#DIV/0!</v>
      </c>
      <c r="AD39" s="198"/>
      <c r="AE39" s="198"/>
      <c r="AF39" s="199" t="e">
        <f t="shared" si="2"/>
        <v>#DIV/0!</v>
      </c>
      <c r="AG39" s="199" t="e">
        <f t="shared" si="3"/>
        <v>#DIV/0!</v>
      </c>
      <c r="AH39" s="194">
        <v>32</v>
      </c>
    </row>
    <row r="40" spans="1:34" x14ac:dyDescent="0.25">
      <c r="A40" s="194">
        <v>33</v>
      </c>
      <c r="B40" s="195"/>
      <c r="C40" s="198"/>
      <c r="D40" s="198"/>
      <c r="E40" s="198"/>
      <c r="F40" s="198"/>
      <c r="G40" s="197"/>
      <c r="H40" s="197"/>
      <c r="I40" s="198"/>
      <c r="J40" s="198"/>
      <c r="K40" s="198"/>
      <c r="L40" s="198"/>
      <c r="M40" s="198"/>
      <c r="N40" s="198"/>
      <c r="O40" s="194">
        <v>33</v>
      </c>
      <c r="Q40" s="194">
        <v>33</v>
      </c>
      <c r="R40" s="198"/>
      <c r="S40" s="198"/>
      <c r="T40" s="198"/>
      <c r="U40" s="198"/>
      <c r="V40" s="198"/>
      <c r="W40" s="198"/>
      <c r="X40" s="198"/>
      <c r="Y40" s="198"/>
      <c r="Z40" s="199" t="e">
        <f t="shared" si="0"/>
        <v>#DIV/0!</v>
      </c>
      <c r="AA40" s="198"/>
      <c r="AB40" s="198"/>
      <c r="AC40" s="199" t="e">
        <f t="shared" si="1"/>
        <v>#DIV/0!</v>
      </c>
      <c r="AD40" s="198"/>
      <c r="AE40" s="198"/>
      <c r="AF40" s="199" t="e">
        <f t="shared" si="2"/>
        <v>#DIV/0!</v>
      </c>
      <c r="AG40" s="199" t="e">
        <f t="shared" si="3"/>
        <v>#DIV/0!</v>
      </c>
      <c r="AH40" s="194">
        <v>33</v>
      </c>
    </row>
    <row r="41" spans="1:34" x14ac:dyDescent="0.25">
      <c r="A41" s="194">
        <v>34</v>
      </c>
      <c r="B41" s="195"/>
      <c r="C41" s="198"/>
      <c r="D41" s="198"/>
      <c r="E41" s="198"/>
      <c r="F41" s="198"/>
      <c r="G41" s="197"/>
      <c r="H41" s="197"/>
      <c r="I41" s="198"/>
      <c r="J41" s="198"/>
      <c r="K41" s="198"/>
      <c r="L41" s="198"/>
      <c r="M41" s="198"/>
      <c r="N41" s="198"/>
      <c r="O41" s="194">
        <v>34</v>
      </c>
      <c r="Q41" s="194">
        <v>34</v>
      </c>
      <c r="R41" s="198"/>
      <c r="S41" s="198"/>
      <c r="T41" s="198"/>
      <c r="U41" s="198"/>
      <c r="V41" s="198"/>
      <c r="W41" s="198"/>
      <c r="X41" s="198"/>
      <c r="Y41" s="198"/>
      <c r="Z41" s="199" t="e">
        <f t="shared" si="0"/>
        <v>#DIV/0!</v>
      </c>
      <c r="AA41" s="198"/>
      <c r="AB41" s="198"/>
      <c r="AC41" s="199" t="e">
        <f t="shared" si="1"/>
        <v>#DIV/0!</v>
      </c>
      <c r="AD41" s="198"/>
      <c r="AE41" s="198"/>
      <c r="AF41" s="199" t="e">
        <f t="shared" si="2"/>
        <v>#DIV/0!</v>
      </c>
      <c r="AG41" s="199" t="e">
        <f t="shared" si="3"/>
        <v>#DIV/0!</v>
      </c>
      <c r="AH41" s="194">
        <v>34</v>
      </c>
    </row>
    <row r="42" spans="1:34" x14ac:dyDescent="0.25">
      <c r="A42" s="194">
        <v>35</v>
      </c>
      <c r="B42" s="195"/>
      <c r="C42" s="198"/>
      <c r="D42" s="198"/>
      <c r="E42" s="198"/>
      <c r="F42" s="198"/>
      <c r="G42" s="197"/>
      <c r="H42" s="197"/>
      <c r="I42" s="198"/>
      <c r="J42" s="198"/>
      <c r="K42" s="198"/>
      <c r="L42" s="198"/>
      <c r="M42" s="198"/>
      <c r="N42" s="198"/>
      <c r="O42" s="194">
        <v>35</v>
      </c>
      <c r="Q42" s="194">
        <v>35</v>
      </c>
      <c r="R42" s="198"/>
      <c r="S42" s="198"/>
      <c r="T42" s="198"/>
      <c r="U42" s="198"/>
      <c r="V42" s="198"/>
      <c r="W42" s="198"/>
      <c r="X42" s="198"/>
      <c r="Y42" s="198"/>
      <c r="Z42" s="199" t="e">
        <f t="shared" si="0"/>
        <v>#DIV/0!</v>
      </c>
      <c r="AA42" s="198"/>
      <c r="AB42" s="198"/>
      <c r="AC42" s="199" t="e">
        <f t="shared" si="1"/>
        <v>#DIV/0!</v>
      </c>
      <c r="AD42" s="198"/>
      <c r="AE42" s="198"/>
      <c r="AF42" s="199" t="e">
        <f t="shared" si="2"/>
        <v>#DIV/0!</v>
      </c>
      <c r="AG42" s="199" t="e">
        <f t="shared" si="3"/>
        <v>#DIV/0!</v>
      </c>
      <c r="AH42" s="194">
        <v>35</v>
      </c>
    </row>
    <row r="43" spans="1:34" ht="16.5" customHeight="1" x14ac:dyDescent="0.25">
      <c r="A43" s="448"/>
      <c r="B43" s="448" t="s">
        <v>13</v>
      </c>
      <c r="C43" s="445"/>
      <c r="D43" s="445"/>
      <c r="E43" s="445"/>
      <c r="F43" s="445"/>
      <c r="G43" s="446"/>
      <c r="H43" s="446"/>
      <c r="I43" s="445"/>
      <c r="J43" s="445"/>
      <c r="K43" s="445"/>
      <c r="L43" s="445"/>
      <c r="M43" s="445"/>
      <c r="N43" s="445"/>
      <c r="O43" s="448"/>
      <c r="Q43" s="449"/>
      <c r="R43" s="449"/>
      <c r="S43" s="449"/>
      <c r="T43" s="449"/>
      <c r="U43" s="449"/>
      <c r="V43" s="449"/>
      <c r="W43" s="449"/>
      <c r="X43" s="449"/>
      <c r="Y43" s="449"/>
      <c r="Z43" s="449"/>
      <c r="AA43" s="449"/>
      <c r="AB43" s="449"/>
      <c r="AC43" s="449"/>
      <c r="AD43" s="449"/>
      <c r="AE43" s="449"/>
      <c r="AF43" s="449"/>
      <c r="AG43" s="449"/>
      <c r="AH43" s="449"/>
    </row>
    <row r="44" spans="1:34" x14ac:dyDescent="0.25">
      <c r="A44" s="448"/>
      <c r="B44" s="448"/>
      <c r="C44" s="445"/>
      <c r="D44" s="445"/>
      <c r="E44" s="445"/>
      <c r="F44" s="445"/>
      <c r="G44" s="446"/>
      <c r="H44" s="446"/>
      <c r="I44" s="445"/>
      <c r="J44" s="445"/>
      <c r="K44" s="445"/>
      <c r="L44" s="445"/>
      <c r="M44" s="445"/>
      <c r="N44" s="445"/>
      <c r="O44" s="448"/>
      <c r="Q44" s="449"/>
      <c r="R44" s="449"/>
      <c r="S44" s="449"/>
      <c r="T44" s="449"/>
      <c r="U44" s="449"/>
      <c r="V44" s="449"/>
      <c r="W44" s="449"/>
      <c r="X44" s="449"/>
      <c r="Y44" s="449"/>
      <c r="Z44" s="449"/>
      <c r="AA44" s="449"/>
      <c r="AB44" s="449"/>
      <c r="AC44" s="449"/>
      <c r="AD44" s="449"/>
      <c r="AE44" s="449"/>
      <c r="AF44" s="449"/>
      <c r="AG44" s="449"/>
      <c r="AH44" s="449"/>
    </row>
    <row r="45" spans="1:34" x14ac:dyDescent="0.25">
      <c r="A45" s="448"/>
      <c r="B45" s="448"/>
      <c r="C45" s="445"/>
      <c r="D45" s="445"/>
      <c r="E45" s="445"/>
      <c r="F45" s="445"/>
      <c r="G45" s="446"/>
      <c r="H45" s="446"/>
      <c r="I45" s="445"/>
      <c r="J45" s="445"/>
      <c r="K45" s="445"/>
      <c r="L45" s="445"/>
      <c r="M45" s="445"/>
      <c r="N45" s="445"/>
      <c r="O45" s="448"/>
      <c r="Q45" s="449"/>
      <c r="R45" s="449"/>
      <c r="S45" s="449"/>
      <c r="T45" s="449"/>
      <c r="U45" s="449"/>
      <c r="V45" s="449"/>
      <c r="W45" s="449"/>
      <c r="X45" s="449"/>
      <c r="Y45" s="449"/>
      <c r="Z45" s="449"/>
      <c r="AA45" s="449"/>
      <c r="AB45" s="449"/>
      <c r="AC45" s="449"/>
      <c r="AD45" s="449"/>
      <c r="AE45" s="449"/>
      <c r="AF45" s="449"/>
      <c r="AG45" s="449"/>
      <c r="AH45" s="449"/>
    </row>
    <row r="46" spans="1:34" ht="25.5" customHeight="1" x14ac:dyDescent="0.25">
      <c r="A46" s="448"/>
      <c r="B46" s="448"/>
      <c r="C46" s="445"/>
      <c r="D46" s="445"/>
      <c r="E46" s="445"/>
      <c r="F46" s="445"/>
      <c r="G46" s="446"/>
      <c r="H46" s="446"/>
      <c r="I46" s="445"/>
      <c r="J46" s="445"/>
      <c r="K46" s="445"/>
      <c r="L46" s="445"/>
      <c r="M46" s="445"/>
      <c r="N46" s="445"/>
      <c r="O46" s="448"/>
      <c r="Q46" s="449"/>
      <c r="R46" s="449"/>
      <c r="S46" s="449"/>
      <c r="T46" s="449"/>
      <c r="U46" s="449"/>
      <c r="V46" s="449"/>
      <c r="W46" s="449"/>
      <c r="X46" s="449"/>
      <c r="Y46" s="449"/>
      <c r="Z46" s="449"/>
      <c r="AA46" s="449"/>
      <c r="AB46" s="449"/>
      <c r="AC46" s="449"/>
      <c r="AD46" s="449"/>
      <c r="AE46" s="449"/>
      <c r="AF46" s="449"/>
      <c r="AG46" s="449"/>
      <c r="AH46" s="449"/>
    </row>
    <row r="47" spans="1:34" ht="26.25" customHeight="1" x14ac:dyDescent="0.25">
      <c r="A47" s="448"/>
      <c r="B47" s="448"/>
      <c r="C47" s="445"/>
      <c r="D47" s="445"/>
      <c r="E47" s="445"/>
      <c r="F47" s="445"/>
      <c r="G47" s="446"/>
      <c r="H47" s="446"/>
      <c r="I47" s="445"/>
      <c r="J47" s="445"/>
      <c r="K47" s="445"/>
      <c r="L47" s="445"/>
      <c r="M47" s="445"/>
      <c r="N47" s="445"/>
      <c r="O47" s="448"/>
      <c r="Q47" s="449"/>
      <c r="R47" s="449"/>
      <c r="S47" s="449"/>
      <c r="T47" s="449"/>
      <c r="U47" s="449"/>
      <c r="V47" s="449"/>
      <c r="W47" s="449"/>
      <c r="X47" s="449"/>
      <c r="Y47" s="449"/>
      <c r="Z47" s="449"/>
      <c r="AA47" s="449"/>
      <c r="AB47" s="449"/>
      <c r="AC47" s="449"/>
      <c r="AD47" s="449"/>
      <c r="AE47" s="449"/>
      <c r="AF47" s="449"/>
      <c r="AG47" s="449"/>
      <c r="AH47" s="449"/>
    </row>
    <row r="48" spans="1:34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" ht="15.75" x14ac:dyDescent="0.25">
      <c r="A49" s="11"/>
    </row>
  </sheetData>
  <mergeCells count="54">
    <mergeCell ref="AH43:AH47"/>
    <mergeCell ref="W43:W47"/>
    <mergeCell ref="X43:X47"/>
    <mergeCell ref="Y43:Y47"/>
    <mergeCell ref="Z43:Z47"/>
    <mergeCell ref="AA43:AA47"/>
    <mergeCell ref="AB43:AB47"/>
    <mergeCell ref="AC43:AC47"/>
    <mergeCell ref="AD43:AD47"/>
    <mergeCell ref="AE43:AE47"/>
    <mergeCell ref="AF43:AF47"/>
    <mergeCell ref="AG43:AG47"/>
    <mergeCell ref="L5:N7"/>
    <mergeCell ref="V43:V47"/>
    <mergeCell ref="J43:J47"/>
    <mergeCell ref="K43:K47"/>
    <mergeCell ref="L43:L47"/>
    <mergeCell ref="M43:M47"/>
    <mergeCell ref="N43:N47"/>
    <mergeCell ref="O43:O47"/>
    <mergeCell ref="Q43:Q47"/>
    <mergeCell ref="R43:R47"/>
    <mergeCell ref="S43:S47"/>
    <mergeCell ref="T43:T47"/>
    <mergeCell ref="U43:U47"/>
    <mergeCell ref="F43:F47"/>
    <mergeCell ref="G43:G47"/>
    <mergeCell ref="H43:H47"/>
    <mergeCell ref="I43:I47"/>
    <mergeCell ref="A5:A7"/>
    <mergeCell ref="B5:B7"/>
    <mergeCell ref="C5:G7"/>
    <mergeCell ref="H5:K7"/>
    <mergeCell ref="A43:A47"/>
    <mergeCell ref="B43:B47"/>
    <mergeCell ref="C43:C47"/>
    <mergeCell ref="D43:D47"/>
    <mergeCell ref="E43:E47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14:B42">
    <cfRule type="cellIs" dxfId="318" priority="2" operator="equal">
      <formula>0</formula>
    </cfRule>
  </conditionalFormatting>
  <conditionalFormatting sqref="C3:G3 N3:O3">
    <cfRule type="cellIs" dxfId="317" priority="3" operator="equal">
      <formula>0</formula>
    </cfRule>
  </conditionalFormatting>
  <conditionalFormatting sqref="Z8:Z42">
    <cfRule type="containsErrors" dxfId="316" priority="5">
      <formula>ISERROR(Z8)</formula>
    </cfRule>
  </conditionalFormatting>
  <conditionalFormatting sqref="AC8:AC42 AF8:AG42">
    <cfRule type="containsErrors" dxfId="315" priority="4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597A346-0F35-4B91-B62E-0BEA80A6B5A4}">
            <xm:f>('Datos Generales'!$G$1=1)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B8:B13</xm:sqref>
        </x14:conditionalFormatting>
      </x14:conditionalFormatting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E56"/>
  <sheetViews>
    <sheetView zoomScale="76" zoomScaleNormal="76" workbookViewId="0">
      <selection activeCell="B25" sqref="B25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.7109375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7109375" style="119" customWidth="1"/>
    <col min="20" max="20" width="17" style="119" customWidth="1"/>
    <col min="21" max="21" width="18.85546875" style="119" customWidth="1"/>
    <col min="22" max="26" width="13.28515625" style="119" customWidth="1"/>
    <col min="27" max="27" width="12" style="119" customWidth="1"/>
    <col min="28" max="16384" width="11.42578125" style="119"/>
  </cols>
  <sheetData>
    <row r="1" spans="1:30" x14ac:dyDescent="0.25">
      <c r="A1" s="559" t="s">
        <v>153</v>
      </c>
      <c r="B1" s="559"/>
      <c r="C1" s="559"/>
      <c r="D1" s="559"/>
      <c r="E1" s="559"/>
      <c r="F1" s="559"/>
      <c r="G1" s="559"/>
      <c r="H1" s="559"/>
      <c r="I1" s="559"/>
      <c r="J1" s="559"/>
      <c r="K1" s="559"/>
      <c r="L1" s="559"/>
      <c r="M1" s="559"/>
      <c r="N1" s="559"/>
      <c r="O1" s="559"/>
      <c r="P1" s="559"/>
      <c r="Q1" s="559"/>
      <c r="R1" s="559"/>
    </row>
    <row r="2" spans="1:30" x14ac:dyDescent="0.25">
      <c r="A2" s="559" t="s">
        <v>154</v>
      </c>
      <c r="B2" s="559"/>
      <c r="C2" s="559"/>
      <c r="D2" s="559"/>
      <c r="E2" s="559"/>
      <c r="F2" s="559"/>
      <c r="G2" s="559"/>
      <c r="H2" s="559"/>
      <c r="I2" s="559"/>
      <c r="J2" s="559"/>
      <c r="K2" s="559"/>
      <c r="L2" s="559"/>
      <c r="M2" s="559"/>
      <c r="N2" s="559"/>
      <c r="O2" s="559"/>
      <c r="P2" s="559"/>
      <c r="Q2" s="559"/>
      <c r="R2" s="559"/>
    </row>
    <row r="3" spans="1:30" x14ac:dyDescent="0.25">
      <c r="A3" s="581" t="s">
        <v>155</v>
      </c>
      <c r="B3" s="581"/>
      <c r="C3" s="559"/>
      <c r="D3" s="559"/>
      <c r="E3" s="559"/>
      <c r="F3" s="559"/>
      <c r="G3" s="559"/>
      <c r="H3" s="559"/>
      <c r="I3" s="559"/>
      <c r="J3" s="559"/>
      <c r="K3" s="559"/>
      <c r="L3" s="559"/>
      <c r="M3" s="559"/>
      <c r="N3" s="559"/>
      <c r="O3" s="559"/>
      <c r="P3" s="559"/>
      <c r="Q3" s="559"/>
      <c r="R3" s="559"/>
    </row>
    <row r="4" spans="1:30" x14ac:dyDescent="0.25">
      <c r="A4" s="573" t="s">
        <v>156</v>
      </c>
      <c r="B4" s="573"/>
      <c r="C4" s="574" t="s">
        <v>62</v>
      </c>
      <c r="D4" s="575"/>
      <c r="E4" s="575"/>
      <c r="F4" s="575"/>
      <c r="G4" s="576"/>
      <c r="H4" s="582" t="s">
        <v>61</v>
      </c>
      <c r="I4" s="583"/>
      <c r="J4" s="583"/>
      <c r="K4" s="584" t="s">
        <v>218</v>
      </c>
      <c r="L4" s="584"/>
      <c r="M4" s="584"/>
      <c r="N4" s="584"/>
      <c r="O4" s="584"/>
      <c r="P4" s="584"/>
      <c r="Q4" s="584"/>
      <c r="R4" s="585"/>
    </row>
    <row r="5" spans="1:30" x14ac:dyDescent="0.25">
      <c r="A5" s="569" t="str">
        <f>'Datos Generales'!E1</f>
        <v>CEL Chiriquí Grande</v>
      </c>
      <c r="B5" s="570"/>
      <c r="C5" s="571" t="s">
        <v>216</v>
      </c>
      <c r="D5" s="572"/>
      <c r="E5" s="572"/>
      <c r="F5" s="572"/>
      <c r="G5" s="570"/>
      <c r="H5" s="577" t="s">
        <v>168</v>
      </c>
      <c r="I5" s="578"/>
      <c r="J5" s="578"/>
      <c r="K5" s="578"/>
      <c r="L5" s="579"/>
      <c r="M5" s="579"/>
      <c r="N5" s="579"/>
      <c r="O5" s="579"/>
      <c r="P5" s="579"/>
      <c r="Q5" s="579"/>
      <c r="R5" s="580"/>
    </row>
    <row r="6" spans="1:30" x14ac:dyDescent="0.25">
      <c r="A6" s="573" t="s">
        <v>94</v>
      </c>
      <c r="B6" s="573"/>
      <c r="C6" s="574" t="s">
        <v>93</v>
      </c>
      <c r="D6" s="575"/>
      <c r="E6" s="575"/>
      <c r="F6" s="575"/>
      <c r="G6" s="576"/>
      <c r="H6" s="574" t="s">
        <v>149</v>
      </c>
      <c r="I6" s="575"/>
      <c r="J6" s="575"/>
      <c r="K6" s="575"/>
      <c r="L6" s="575"/>
      <c r="M6" s="575"/>
      <c r="N6" s="575"/>
      <c r="O6" s="575"/>
      <c r="P6" s="575"/>
      <c r="Q6" s="575"/>
      <c r="R6" s="576"/>
    </row>
    <row r="7" spans="1:30" ht="14.25" customHeight="1" x14ac:dyDescent="0.25">
      <c r="A7" s="554">
        <f>'Datos Generales'!F3</f>
        <v>2023</v>
      </c>
      <c r="B7" s="555"/>
      <c r="C7" s="556" t="str">
        <f>'Datos Generales'!C6</f>
        <v>7°A</v>
      </c>
      <c r="D7" s="557"/>
      <c r="E7" s="557"/>
      <c r="F7" s="557"/>
      <c r="G7" s="558"/>
      <c r="H7" s="556" t="str">
        <f>IF('Datos Generales'!G1=2,'Datos Generales'!F6)</f>
        <v>Saul Santo</v>
      </c>
      <c r="I7" s="557"/>
      <c r="J7" s="557"/>
      <c r="K7" s="557"/>
      <c r="L7" s="557"/>
      <c r="M7" s="557"/>
      <c r="N7" s="557"/>
      <c r="O7" s="557"/>
      <c r="P7" s="557"/>
      <c r="Q7" s="557"/>
      <c r="R7" s="558"/>
    </row>
    <row r="8" spans="1:30" ht="49.5" customHeight="1" x14ac:dyDescent="0.25">
      <c r="A8" s="559" t="s">
        <v>3</v>
      </c>
      <c r="B8" s="560" t="s">
        <v>157</v>
      </c>
      <c r="C8" s="563" t="s">
        <v>150</v>
      </c>
      <c r="D8" s="563"/>
      <c r="E8" s="563"/>
      <c r="F8" s="563"/>
      <c r="G8" s="564" t="s">
        <v>158</v>
      </c>
      <c r="H8" s="565" t="s">
        <v>159</v>
      </c>
      <c r="I8" s="563" t="s">
        <v>160</v>
      </c>
      <c r="J8" s="563"/>
      <c r="K8" s="563"/>
      <c r="L8" s="563"/>
      <c r="M8" s="563"/>
      <c r="N8" s="563"/>
      <c r="O8" s="563"/>
      <c r="P8" s="563"/>
      <c r="Q8" s="566" t="s">
        <v>161</v>
      </c>
      <c r="R8" s="566"/>
    </row>
    <row r="9" spans="1:30" ht="14.25" customHeight="1" x14ac:dyDescent="0.25">
      <c r="A9" s="559"/>
      <c r="B9" s="561"/>
      <c r="C9" s="551" t="s">
        <v>23</v>
      </c>
      <c r="D9" s="551" t="s">
        <v>24</v>
      </c>
      <c r="E9" s="551" t="s">
        <v>25</v>
      </c>
      <c r="F9" s="551" t="s">
        <v>151</v>
      </c>
      <c r="G9" s="564"/>
      <c r="H9" s="565"/>
      <c r="I9" s="567" t="s">
        <v>23</v>
      </c>
      <c r="J9" s="568"/>
      <c r="K9" s="551" t="s">
        <v>24</v>
      </c>
      <c r="L9" s="551"/>
      <c r="M9" s="551" t="s">
        <v>25</v>
      </c>
      <c r="N9" s="551"/>
      <c r="O9" s="551"/>
      <c r="P9" s="551"/>
      <c r="Q9" s="566"/>
      <c r="R9" s="566"/>
    </row>
    <row r="10" spans="1:30" x14ac:dyDescent="0.25">
      <c r="A10" s="559"/>
      <c r="B10" s="562"/>
      <c r="C10" s="551"/>
      <c r="D10" s="551"/>
      <c r="E10" s="551"/>
      <c r="F10" s="551"/>
      <c r="G10" s="564"/>
      <c r="H10" s="565"/>
      <c r="I10" s="120" t="s">
        <v>152</v>
      </c>
      <c r="J10" s="120" t="s">
        <v>26</v>
      </c>
      <c r="K10" s="120" t="s">
        <v>152</v>
      </c>
      <c r="L10" s="120" t="s">
        <v>26</v>
      </c>
      <c r="M10" s="120" t="s">
        <v>152</v>
      </c>
      <c r="N10" s="120" t="s">
        <v>26</v>
      </c>
      <c r="O10" s="120"/>
      <c r="P10" s="120"/>
      <c r="Q10" s="120" t="s">
        <v>152</v>
      </c>
      <c r="R10" s="120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30" x14ac:dyDescent="0.25">
      <c r="A11" s="121">
        <v>1</v>
      </c>
      <c r="B11" s="122" t="str">
        <f>'Asistencia 7°FDC'!B5</f>
        <v>Abrego, Ansel</v>
      </c>
      <c r="C11" s="123"/>
      <c r="D11" s="219" t="str">
        <f>'Notas 7°FDC'!AG8</f>
        <v>SN</v>
      </c>
      <c r="E11" s="219"/>
      <c r="F11" s="219"/>
      <c r="G11" s="219" t="str">
        <f t="shared" ref="G11:G25" si="0">D11</f>
        <v>SN</v>
      </c>
      <c r="H11" s="124"/>
      <c r="I11" s="125"/>
      <c r="J11" s="125"/>
      <c r="K11" s="125"/>
      <c r="L11" s="125">
        <f>'Asistencia 8°AINF'!AP5</f>
        <v>0</v>
      </c>
      <c r="M11" s="125"/>
      <c r="N11" s="125"/>
      <c r="O11" s="125"/>
      <c r="P11" s="125"/>
      <c r="Q11" s="126">
        <f t="shared" ref="Q11:R45" si="1">SUM(I11+K11+M11+O11)</f>
        <v>0</v>
      </c>
      <c r="R11" s="127">
        <f t="shared" si="1"/>
        <v>0</v>
      </c>
      <c r="T11" s="119">
        <f t="shared" ref="T11:T25" si="2">IF(H11&lt;3,1*1,1*0)</f>
        <v>1</v>
      </c>
      <c r="U11" s="119">
        <f t="shared" ref="U11:U25" si="3">IF(H11&gt;=3,1*1,1*0)</f>
        <v>0</v>
      </c>
      <c r="V11" s="119">
        <f>COUNTIF(F11:F46,"=R")</f>
        <v>0</v>
      </c>
      <c r="W11" s="119">
        <v>0</v>
      </c>
      <c r="X11" s="119">
        <v>0</v>
      </c>
      <c r="Y11" s="119">
        <v>0</v>
      </c>
      <c r="AA11" s="128" t="e">
        <f t="shared" ref="AA11:AA50" si="4">AVERAGE(C11:F11)</f>
        <v>#DIV/0!</v>
      </c>
      <c r="AB11" s="129" t="e">
        <f>ROUNDDOWN(AA11,1)</f>
        <v>#DIV/0!</v>
      </c>
      <c r="AD11" s="238"/>
    </row>
    <row r="12" spans="1:30" x14ac:dyDescent="0.25">
      <c r="A12" s="121">
        <v>2</v>
      </c>
      <c r="B12" s="122" t="str">
        <f>'Asistencia 7°FDC'!B6</f>
        <v>Abrego, Anyelin</v>
      </c>
      <c r="C12" s="123"/>
      <c r="D12" s="219">
        <f>'Notas 7°FDC'!AG9</f>
        <v>4.4000000000000004</v>
      </c>
      <c r="E12" s="219"/>
      <c r="F12" s="219"/>
      <c r="G12" s="219">
        <f t="shared" si="0"/>
        <v>4.4000000000000004</v>
      </c>
      <c r="H12" s="124"/>
      <c r="I12" s="125"/>
      <c r="J12" s="125"/>
      <c r="K12" s="125"/>
      <c r="L12" s="125">
        <f>'Asistencia 8°AINF'!AP6</f>
        <v>0</v>
      </c>
      <c r="M12" s="125"/>
      <c r="N12" s="125"/>
      <c r="O12" s="125"/>
      <c r="P12" s="125"/>
      <c r="Q12" s="126">
        <f t="shared" si="1"/>
        <v>0</v>
      </c>
      <c r="R12" s="127">
        <f t="shared" si="1"/>
        <v>0</v>
      </c>
      <c r="T12" s="119">
        <f t="shared" si="2"/>
        <v>1</v>
      </c>
      <c r="U12" s="119">
        <f t="shared" si="3"/>
        <v>0</v>
      </c>
      <c r="V12" s="119">
        <f t="shared" ref="V12:V25" si="5">COUNTIF(F12:F47,"=R")</f>
        <v>0</v>
      </c>
      <c r="W12" s="119">
        <v>0</v>
      </c>
      <c r="X12" s="119">
        <v>0</v>
      </c>
      <c r="Y12" s="119">
        <v>0</v>
      </c>
      <c r="AA12" s="129" t="e">
        <f>ROUNDDOWN(#REF!,1)</f>
        <v>#REF!</v>
      </c>
    </row>
    <row r="13" spans="1:30" x14ac:dyDescent="0.25">
      <c r="A13" s="121">
        <v>3</v>
      </c>
      <c r="B13" s="122" t="str">
        <f>'Asistencia 7°FDC'!B7</f>
        <v>Abrego, Benilda</v>
      </c>
      <c r="C13" s="123"/>
      <c r="D13" s="219">
        <f>'Notas 7°FDC'!AG10</f>
        <v>3.2800000000000002</v>
      </c>
      <c r="E13" s="219"/>
      <c r="F13" s="219"/>
      <c r="G13" s="219">
        <f t="shared" si="0"/>
        <v>3.2800000000000002</v>
      </c>
      <c r="H13" s="124"/>
      <c r="I13" s="125"/>
      <c r="J13" s="125"/>
      <c r="K13" s="125"/>
      <c r="L13" s="125">
        <f>'Asistencia 8°AINF'!AP7</f>
        <v>0</v>
      </c>
      <c r="M13" s="125"/>
      <c r="N13" s="125"/>
      <c r="O13" s="125"/>
      <c r="P13" s="125"/>
      <c r="Q13" s="126">
        <f t="shared" si="1"/>
        <v>0</v>
      </c>
      <c r="R13" s="127">
        <f t="shared" si="1"/>
        <v>0</v>
      </c>
      <c r="T13" s="119">
        <f t="shared" si="2"/>
        <v>1</v>
      </c>
      <c r="U13" s="119">
        <f t="shared" si="3"/>
        <v>0</v>
      </c>
      <c r="V13" s="119">
        <f t="shared" si="5"/>
        <v>0</v>
      </c>
      <c r="W13" s="119">
        <v>0</v>
      </c>
      <c r="X13" s="119">
        <v>0</v>
      </c>
      <c r="Y13" s="119">
        <v>0</v>
      </c>
      <c r="AA13" s="128">
        <f t="shared" si="4"/>
        <v>3.2800000000000002</v>
      </c>
      <c r="AB13" s="129">
        <f t="shared" ref="AB13:AB50" si="6">ROUNDDOWN(AA13,1)</f>
        <v>3.2</v>
      </c>
    </row>
    <row r="14" spans="1:30" x14ac:dyDescent="0.25">
      <c r="A14" s="121">
        <v>4</v>
      </c>
      <c r="B14" s="122" t="str">
        <f>'Asistencia 7°FDC'!B8</f>
        <v>Abrego, Edgar</v>
      </c>
      <c r="C14" s="123"/>
      <c r="D14" s="219">
        <f>'Notas 7°FDC'!AG11</f>
        <v>3.4000000000000004</v>
      </c>
      <c r="E14" s="219"/>
      <c r="F14" s="219"/>
      <c r="G14" s="219">
        <f t="shared" si="0"/>
        <v>3.4000000000000004</v>
      </c>
      <c r="H14" s="124"/>
      <c r="I14" s="125"/>
      <c r="J14" s="125"/>
      <c r="K14" s="125">
        <f>'Asistencia 8°AINF'!AQ8</f>
        <v>0</v>
      </c>
      <c r="L14" s="125">
        <f>'Asistencia 8°AINF'!AP8</f>
        <v>0</v>
      </c>
      <c r="M14" s="125"/>
      <c r="N14" s="125"/>
      <c r="O14" s="125"/>
      <c r="P14" s="125"/>
      <c r="Q14" s="126">
        <f t="shared" si="1"/>
        <v>0</v>
      </c>
      <c r="R14" s="127">
        <f t="shared" si="1"/>
        <v>0</v>
      </c>
      <c r="T14" s="119">
        <f t="shared" si="2"/>
        <v>1</v>
      </c>
      <c r="U14" s="119">
        <f t="shared" si="3"/>
        <v>0</v>
      </c>
      <c r="V14" s="119">
        <f t="shared" si="5"/>
        <v>0</v>
      </c>
      <c r="W14" s="119">
        <v>0</v>
      </c>
      <c r="X14" s="119">
        <v>0</v>
      </c>
      <c r="Y14" s="119">
        <v>0</v>
      </c>
      <c r="AA14" s="128">
        <f t="shared" si="4"/>
        <v>3.4000000000000004</v>
      </c>
      <c r="AB14" s="129">
        <f t="shared" si="6"/>
        <v>3.4</v>
      </c>
    </row>
    <row r="15" spans="1:30" x14ac:dyDescent="0.25">
      <c r="A15" s="121">
        <v>5</v>
      </c>
      <c r="B15" s="122" t="str">
        <f>'Asistencia 7°FDC'!B9</f>
        <v>Abrego, Elsa</v>
      </c>
      <c r="C15" s="123"/>
      <c r="D15" s="219">
        <f>'Notas 7°FDC'!AG12</f>
        <v>3.6000000000000005</v>
      </c>
      <c r="E15" s="219"/>
      <c r="F15" s="219"/>
      <c r="G15" s="219">
        <f t="shared" si="0"/>
        <v>3.6000000000000005</v>
      </c>
      <c r="H15" s="124"/>
      <c r="I15" s="125"/>
      <c r="J15" s="125"/>
      <c r="K15" s="125">
        <f>'Asistencia 8°AINF'!AQ9</f>
        <v>0</v>
      </c>
      <c r="L15" s="125">
        <f>'Asistencia 8°AINF'!AP9</f>
        <v>0</v>
      </c>
      <c r="M15" s="125"/>
      <c r="N15" s="125"/>
      <c r="O15" s="125"/>
      <c r="P15" s="125"/>
      <c r="Q15" s="126">
        <f t="shared" si="1"/>
        <v>0</v>
      </c>
      <c r="R15" s="127">
        <f t="shared" si="1"/>
        <v>0</v>
      </c>
      <c r="T15" s="119">
        <f t="shared" si="2"/>
        <v>1</v>
      </c>
      <c r="U15" s="119">
        <f t="shared" si="3"/>
        <v>0</v>
      </c>
      <c r="V15" s="119">
        <f t="shared" si="5"/>
        <v>0</v>
      </c>
      <c r="W15" s="119">
        <v>0</v>
      </c>
      <c r="X15" s="119">
        <v>0</v>
      </c>
      <c r="Y15" s="119">
        <v>0</v>
      </c>
      <c r="AA15" s="128">
        <f t="shared" si="4"/>
        <v>3.6000000000000005</v>
      </c>
      <c r="AB15" s="129">
        <f t="shared" si="6"/>
        <v>3.6</v>
      </c>
    </row>
    <row r="16" spans="1:30" x14ac:dyDescent="0.25">
      <c r="A16" s="121">
        <v>6</v>
      </c>
      <c r="B16" s="122" t="str">
        <f>'Asistencia 7°FDC'!B10</f>
        <v>Abrego, Juana</v>
      </c>
      <c r="C16" s="123"/>
      <c r="D16" s="219" t="e">
        <f>'Notas 7°FDC'!AG13</f>
        <v>#DIV/0!</v>
      </c>
      <c r="E16" s="219"/>
      <c r="F16" s="219"/>
      <c r="G16" s="219" t="e">
        <f t="shared" si="0"/>
        <v>#DIV/0!</v>
      </c>
      <c r="H16" s="124"/>
      <c r="I16" s="125"/>
      <c r="J16" s="125"/>
      <c r="K16" s="125"/>
      <c r="L16" s="125"/>
      <c r="M16" s="125"/>
      <c r="N16" s="125"/>
      <c r="O16" s="125"/>
      <c r="P16" s="125"/>
      <c r="Q16" s="126">
        <f t="shared" si="1"/>
        <v>0</v>
      </c>
      <c r="R16" s="127">
        <f t="shared" si="1"/>
        <v>0</v>
      </c>
      <c r="T16" s="119">
        <v>0</v>
      </c>
      <c r="U16" s="119">
        <f t="shared" si="3"/>
        <v>0</v>
      </c>
      <c r="V16" s="119">
        <f t="shared" si="5"/>
        <v>0</v>
      </c>
      <c r="W16" s="119">
        <v>1</v>
      </c>
      <c r="X16" s="119">
        <v>0</v>
      </c>
      <c r="Y16" s="119">
        <v>0</v>
      </c>
      <c r="AA16" s="128" t="e">
        <f t="shared" si="4"/>
        <v>#DIV/0!</v>
      </c>
      <c r="AB16" s="129"/>
    </row>
    <row r="17" spans="1:31" ht="30" x14ac:dyDescent="0.25">
      <c r="A17" s="121">
        <v>7</v>
      </c>
      <c r="B17" s="122" t="str">
        <f>'Asistencia 7°FDC'!B11</f>
        <v>Abrego, Maritza</v>
      </c>
      <c r="C17" s="123"/>
      <c r="D17" s="219" t="str">
        <f>'Notas 7°FDC'!AG14</f>
        <v>INC</v>
      </c>
      <c r="E17" s="219"/>
      <c r="F17" s="219"/>
      <c r="G17" s="219" t="str">
        <f t="shared" si="0"/>
        <v>INC</v>
      </c>
      <c r="H17" s="124"/>
      <c r="I17" s="125"/>
      <c r="J17" s="125"/>
      <c r="K17" s="125">
        <f>'Asistencia 8°AINF'!AQ11</f>
        <v>0</v>
      </c>
      <c r="L17" s="125">
        <f>'Asistencia 8°AINF'!AP11</f>
        <v>0</v>
      </c>
      <c r="M17" s="125"/>
      <c r="N17" s="125"/>
      <c r="O17" s="125"/>
      <c r="P17" s="125"/>
      <c r="Q17" s="126">
        <f t="shared" si="1"/>
        <v>0</v>
      </c>
      <c r="R17" s="127">
        <f t="shared" si="1"/>
        <v>0</v>
      </c>
      <c r="T17" s="119">
        <f t="shared" si="2"/>
        <v>1</v>
      </c>
      <c r="U17" s="119">
        <f t="shared" si="3"/>
        <v>0</v>
      </c>
      <c r="V17" s="119">
        <f t="shared" si="5"/>
        <v>0</v>
      </c>
      <c r="W17" s="119">
        <v>0</v>
      </c>
      <c r="X17" s="119">
        <v>0</v>
      </c>
      <c r="Y17" s="119">
        <v>0</v>
      </c>
      <c r="AA17" s="128" t="e">
        <f t="shared" si="4"/>
        <v>#DIV/0!</v>
      </c>
      <c r="AB17" s="129" t="e">
        <f t="shared" si="6"/>
        <v>#DIV/0!</v>
      </c>
    </row>
    <row r="18" spans="1:31" x14ac:dyDescent="0.25">
      <c r="A18" s="121">
        <v>8</v>
      </c>
      <c r="B18" s="122" t="str">
        <f>'Asistencia 7°FDC'!B12</f>
        <v>Abrego, Noris</v>
      </c>
      <c r="C18" s="123"/>
      <c r="D18" s="219">
        <f>'Notas 7°FDC'!AG15</f>
        <v>4.24</v>
      </c>
      <c r="E18" s="219"/>
      <c r="F18" s="219"/>
      <c r="G18" s="219">
        <f t="shared" si="0"/>
        <v>4.24</v>
      </c>
      <c r="H18" s="124"/>
      <c r="I18" s="125"/>
      <c r="J18" s="125"/>
      <c r="K18" s="125">
        <f>'Asistencia 8°AINF'!AQ12</f>
        <v>0</v>
      </c>
      <c r="L18" s="125">
        <f>'Asistencia 8°AINF'!AP12</f>
        <v>0</v>
      </c>
      <c r="M18" s="125"/>
      <c r="N18" s="125"/>
      <c r="O18" s="125"/>
      <c r="P18" s="125"/>
      <c r="Q18" s="126">
        <f t="shared" si="1"/>
        <v>0</v>
      </c>
      <c r="R18" s="127">
        <f t="shared" si="1"/>
        <v>0</v>
      </c>
      <c r="T18" s="119">
        <v>0</v>
      </c>
      <c r="U18" s="119">
        <f t="shared" si="3"/>
        <v>0</v>
      </c>
      <c r="V18" s="119">
        <f t="shared" si="5"/>
        <v>0</v>
      </c>
      <c r="W18" s="119">
        <v>0</v>
      </c>
      <c r="X18" s="119">
        <v>1</v>
      </c>
      <c r="Y18" s="119">
        <v>0</v>
      </c>
      <c r="AA18" s="128">
        <f t="shared" si="4"/>
        <v>4.24</v>
      </c>
      <c r="AB18" s="129"/>
    </row>
    <row r="19" spans="1:31" x14ac:dyDescent="0.25">
      <c r="A19" s="121">
        <v>9</v>
      </c>
      <c r="B19" s="122" t="str">
        <f>'Asistencia 7°FDC'!B13</f>
        <v>Abrego, Ovaldo</v>
      </c>
      <c r="C19" s="123"/>
      <c r="D19" s="219">
        <f>'Notas 7°FDC'!AG16</f>
        <v>4.4799999999999995</v>
      </c>
      <c r="E19" s="219"/>
      <c r="F19" s="219"/>
      <c r="G19" s="219">
        <f t="shared" si="0"/>
        <v>4.4799999999999995</v>
      </c>
      <c r="H19" s="124"/>
      <c r="I19" s="125"/>
      <c r="J19" s="125"/>
      <c r="K19" s="125">
        <f>'Asistencia 8°AINF'!AQ12</f>
        <v>0</v>
      </c>
      <c r="L19" s="125">
        <f>'Asistencia 8°AINF'!AP13</f>
        <v>0</v>
      </c>
      <c r="M19" s="125"/>
      <c r="N19" s="125"/>
      <c r="O19" s="125"/>
      <c r="P19" s="125"/>
      <c r="Q19" s="126">
        <f t="shared" si="1"/>
        <v>0</v>
      </c>
      <c r="R19" s="127">
        <f t="shared" si="1"/>
        <v>0</v>
      </c>
      <c r="T19" s="119">
        <v>0</v>
      </c>
      <c r="U19" s="119">
        <f t="shared" si="3"/>
        <v>0</v>
      </c>
      <c r="V19" s="119">
        <f t="shared" si="5"/>
        <v>0</v>
      </c>
      <c r="W19" s="119">
        <v>0</v>
      </c>
      <c r="X19" s="119">
        <v>1</v>
      </c>
      <c r="Y19" s="119">
        <v>0</v>
      </c>
      <c r="AA19" s="128">
        <f t="shared" si="4"/>
        <v>4.4799999999999995</v>
      </c>
      <c r="AB19" s="129"/>
    </row>
    <row r="20" spans="1:31" x14ac:dyDescent="0.25">
      <c r="A20" s="121">
        <v>10</v>
      </c>
      <c r="B20" s="122" t="str">
        <f>'Asistencia 7°FDC'!B14</f>
        <v>Abrego, Robert</v>
      </c>
      <c r="C20" s="123"/>
      <c r="D20" s="219">
        <f>'Notas 7°FDC'!AG17</f>
        <v>2.9600000000000004</v>
      </c>
      <c r="E20" s="219"/>
      <c r="F20" s="219"/>
      <c r="G20" s="219">
        <f t="shared" si="0"/>
        <v>2.9600000000000004</v>
      </c>
      <c r="H20" s="124"/>
      <c r="I20" s="125"/>
      <c r="J20" s="125"/>
      <c r="K20" s="125"/>
      <c r="L20" s="125">
        <f>'Asistencia 8°AINF'!AP14</f>
        <v>0</v>
      </c>
      <c r="M20" s="125"/>
      <c r="N20" s="125"/>
      <c r="O20" s="125"/>
      <c r="P20" s="125"/>
      <c r="Q20" s="126">
        <f t="shared" si="1"/>
        <v>0</v>
      </c>
      <c r="R20" s="127">
        <f t="shared" si="1"/>
        <v>0</v>
      </c>
      <c r="T20" s="119">
        <f t="shared" si="2"/>
        <v>1</v>
      </c>
      <c r="U20" s="119">
        <f t="shared" si="3"/>
        <v>0</v>
      </c>
      <c r="V20" s="119">
        <f t="shared" si="5"/>
        <v>0</v>
      </c>
      <c r="W20" s="119">
        <v>0</v>
      </c>
      <c r="X20" s="119">
        <v>0</v>
      </c>
      <c r="Y20" s="119">
        <v>0</v>
      </c>
      <c r="AA20" s="128">
        <f t="shared" si="4"/>
        <v>2.9600000000000004</v>
      </c>
      <c r="AB20" s="129">
        <f t="shared" si="6"/>
        <v>2.9</v>
      </c>
    </row>
    <row r="21" spans="1:31" x14ac:dyDescent="0.25">
      <c r="A21" s="121">
        <v>11</v>
      </c>
      <c r="B21" s="122" t="str">
        <f>'Asistencia 7°FDC'!B15</f>
        <v>Abrego, Sandra</v>
      </c>
      <c r="C21" s="123"/>
      <c r="D21" s="219">
        <f>'Notas 7°FDC'!AG19</f>
        <v>4.4000000000000004</v>
      </c>
      <c r="E21" s="219"/>
      <c r="F21" s="219"/>
      <c r="G21" s="219">
        <f t="shared" si="0"/>
        <v>4.4000000000000004</v>
      </c>
      <c r="H21" s="124"/>
      <c r="I21" s="125"/>
      <c r="J21" s="125"/>
      <c r="K21" s="125"/>
      <c r="L21" s="125"/>
      <c r="M21" s="125"/>
      <c r="N21" s="125"/>
      <c r="O21" s="125"/>
      <c r="P21" s="125"/>
      <c r="Q21" s="126">
        <f t="shared" si="1"/>
        <v>0</v>
      </c>
      <c r="R21" s="127">
        <f t="shared" si="1"/>
        <v>0</v>
      </c>
      <c r="T21" s="119">
        <v>0</v>
      </c>
      <c r="U21" s="119">
        <f t="shared" si="3"/>
        <v>0</v>
      </c>
      <c r="V21" s="119">
        <f t="shared" si="5"/>
        <v>0</v>
      </c>
      <c r="W21" s="119">
        <v>1</v>
      </c>
      <c r="X21" s="119">
        <v>0</v>
      </c>
      <c r="Y21" s="119">
        <v>0</v>
      </c>
      <c r="AA21" s="128">
        <f t="shared" si="4"/>
        <v>4.4000000000000004</v>
      </c>
      <c r="AB21" s="129"/>
    </row>
    <row r="22" spans="1:31" x14ac:dyDescent="0.25">
      <c r="A22" s="121">
        <v>12</v>
      </c>
      <c r="B22" s="122" t="str">
        <f>'Asistencia 7°FDC'!B16</f>
        <v>Abrego, Viviana</v>
      </c>
      <c r="C22" s="123"/>
      <c r="D22" s="219">
        <f>'Notas 7°FDC'!AG20</f>
        <v>3.9200000000000004</v>
      </c>
      <c r="E22" s="219"/>
      <c r="F22" s="219"/>
      <c r="G22" s="219">
        <f t="shared" si="0"/>
        <v>3.9200000000000004</v>
      </c>
      <c r="H22" s="124"/>
      <c r="I22" s="125"/>
      <c r="J22" s="125"/>
      <c r="K22" s="125">
        <f>'Asistencia 8°AINF'!AQ16</f>
        <v>0</v>
      </c>
      <c r="L22" s="125"/>
      <c r="M22" s="125"/>
      <c r="N22" s="125"/>
      <c r="O22" s="125"/>
      <c r="P22" s="125"/>
      <c r="Q22" s="126">
        <f t="shared" si="1"/>
        <v>0</v>
      </c>
      <c r="R22" s="127">
        <f t="shared" si="1"/>
        <v>0</v>
      </c>
      <c r="T22" s="119">
        <f t="shared" si="2"/>
        <v>1</v>
      </c>
      <c r="U22" s="119">
        <f t="shared" si="3"/>
        <v>0</v>
      </c>
      <c r="V22" s="119">
        <f t="shared" si="5"/>
        <v>0</v>
      </c>
      <c r="W22" s="119">
        <v>0</v>
      </c>
      <c r="X22" s="119">
        <v>0</v>
      </c>
      <c r="Y22" s="119">
        <v>0</v>
      </c>
      <c r="AA22" s="128">
        <f t="shared" si="4"/>
        <v>3.9200000000000004</v>
      </c>
      <c r="AB22" s="129">
        <f t="shared" si="6"/>
        <v>3.9</v>
      </c>
    </row>
    <row r="23" spans="1:31" ht="13.5" customHeight="1" x14ac:dyDescent="0.25">
      <c r="A23" s="121">
        <v>13</v>
      </c>
      <c r="B23" s="122" t="str">
        <f>'Asistencia 7°FDC'!B17</f>
        <v>Becker, Domitilo</v>
      </c>
      <c r="C23" s="123"/>
      <c r="D23" s="219" t="str">
        <f>'Notas 7°FDC'!AG21</f>
        <v>SN</v>
      </c>
      <c r="E23" s="219"/>
      <c r="F23" s="219"/>
      <c r="G23" s="219" t="str">
        <f t="shared" si="0"/>
        <v>SN</v>
      </c>
      <c r="H23" s="124"/>
      <c r="I23" s="125"/>
      <c r="J23" s="125"/>
      <c r="K23" s="125"/>
      <c r="L23" s="125">
        <f>'Asistencia 8°AINF'!AP17</f>
        <v>0</v>
      </c>
      <c r="M23" s="125"/>
      <c r="N23" s="125"/>
      <c r="O23" s="125"/>
      <c r="P23" s="125"/>
      <c r="Q23" s="126">
        <f t="shared" si="1"/>
        <v>0</v>
      </c>
      <c r="R23" s="127">
        <f t="shared" si="1"/>
        <v>0</v>
      </c>
      <c r="T23" s="119">
        <f t="shared" si="2"/>
        <v>1</v>
      </c>
      <c r="U23" s="119">
        <f t="shared" si="3"/>
        <v>0</v>
      </c>
      <c r="V23" s="119">
        <f t="shared" si="5"/>
        <v>0</v>
      </c>
      <c r="W23" s="119">
        <v>0</v>
      </c>
      <c r="X23" s="119">
        <v>0</v>
      </c>
      <c r="Y23" s="119">
        <v>0</v>
      </c>
      <c r="AA23" s="128" t="e">
        <f t="shared" si="4"/>
        <v>#DIV/0!</v>
      </c>
      <c r="AB23" s="129" t="e">
        <f t="shared" si="6"/>
        <v>#DIV/0!</v>
      </c>
    </row>
    <row r="24" spans="1:31" x14ac:dyDescent="0.25">
      <c r="A24" s="121">
        <v>14</v>
      </c>
      <c r="B24" s="122" t="str">
        <f>'Asistencia 7°FDC'!B18</f>
        <v>CaballerO, Isaias</v>
      </c>
      <c r="C24" s="123"/>
      <c r="D24" s="219" t="e">
        <f>'Notas 7°FDC'!AG22</f>
        <v>#DIV/0!</v>
      </c>
      <c r="E24" s="219"/>
      <c r="F24" s="219"/>
      <c r="G24" s="219" t="e">
        <f t="shared" si="0"/>
        <v>#DIV/0!</v>
      </c>
      <c r="H24" s="124"/>
      <c r="I24" s="125"/>
      <c r="J24" s="125"/>
      <c r="K24" s="125">
        <f>'Asistencia 8°AINF'!AQ18</f>
        <v>0</v>
      </c>
      <c r="L24" s="125">
        <f>'Asistencia 8°AINF'!AP18</f>
        <v>0</v>
      </c>
      <c r="M24" s="125"/>
      <c r="N24" s="125"/>
      <c r="O24" s="125"/>
      <c r="P24" s="125"/>
      <c r="Q24" s="126">
        <f t="shared" si="1"/>
        <v>0</v>
      </c>
      <c r="R24" s="127">
        <f t="shared" si="1"/>
        <v>0</v>
      </c>
      <c r="T24" s="119">
        <f t="shared" si="2"/>
        <v>1</v>
      </c>
      <c r="U24" s="119">
        <f t="shared" si="3"/>
        <v>0</v>
      </c>
      <c r="V24" s="119">
        <f t="shared" si="5"/>
        <v>0</v>
      </c>
      <c r="W24" s="119">
        <v>0</v>
      </c>
      <c r="X24" s="119">
        <v>0</v>
      </c>
      <c r="Y24" s="119">
        <v>0</v>
      </c>
      <c r="AA24" s="128" t="e">
        <f t="shared" si="4"/>
        <v>#DIV/0!</v>
      </c>
      <c r="AB24" s="129" t="e">
        <f t="shared" si="6"/>
        <v>#DIV/0!</v>
      </c>
    </row>
    <row r="25" spans="1:31" ht="13.5" customHeight="1" x14ac:dyDescent="0.25">
      <c r="A25" s="121">
        <v>15</v>
      </c>
      <c r="B25" s="122" t="str">
        <f>'Asistencia 7°FDC'!B19</f>
        <v>Escalnte, Marcelino</v>
      </c>
      <c r="C25" s="123"/>
      <c r="D25" s="219">
        <f>'Notas 7°FDC'!AG23</f>
        <v>4.24</v>
      </c>
      <c r="E25" s="219"/>
      <c r="F25" s="219"/>
      <c r="G25" s="219">
        <f t="shared" si="0"/>
        <v>4.24</v>
      </c>
      <c r="H25" s="124"/>
      <c r="I25" s="125"/>
      <c r="J25" s="125"/>
      <c r="K25" s="125">
        <f>'Asistencia 8°AINF'!AQ19</f>
        <v>0</v>
      </c>
      <c r="L25" s="125">
        <f>'Asistencia 8°AINF'!AP19</f>
        <v>0</v>
      </c>
      <c r="M25" s="125"/>
      <c r="N25" s="125"/>
      <c r="O25" s="125"/>
      <c r="P25" s="125"/>
      <c r="Q25" s="126">
        <f t="shared" si="1"/>
        <v>0</v>
      </c>
      <c r="R25" s="127">
        <f t="shared" si="1"/>
        <v>0</v>
      </c>
      <c r="T25" s="119">
        <f t="shared" si="2"/>
        <v>1</v>
      </c>
      <c r="U25" s="119">
        <f t="shared" si="3"/>
        <v>0</v>
      </c>
      <c r="V25" s="119">
        <f t="shared" si="5"/>
        <v>0</v>
      </c>
      <c r="W25" s="119">
        <v>0</v>
      </c>
      <c r="X25" s="119">
        <v>0</v>
      </c>
      <c r="Y25" s="119">
        <v>0</v>
      </c>
      <c r="AA25" s="128">
        <f t="shared" si="4"/>
        <v>4.24</v>
      </c>
      <c r="AB25" s="129">
        <f t="shared" si="6"/>
        <v>4.2</v>
      </c>
      <c r="AE25" s="240"/>
    </row>
    <row r="26" spans="1:31" ht="14.25" customHeight="1" x14ac:dyDescent="0.25">
      <c r="A26" s="121">
        <v>16</v>
      </c>
      <c r="B26" s="122"/>
      <c r="C26" s="123"/>
      <c r="D26" s="219"/>
      <c r="E26" s="219"/>
      <c r="F26" s="219"/>
      <c r="G26" s="219"/>
      <c r="H26" s="124"/>
      <c r="I26" s="125"/>
      <c r="J26" s="125"/>
      <c r="K26" s="125"/>
      <c r="L26" s="125"/>
      <c r="M26" s="125"/>
      <c r="N26" s="125"/>
      <c r="O26" s="125"/>
      <c r="P26" s="125"/>
      <c r="Q26" s="126"/>
      <c r="R26" s="127"/>
      <c r="AA26" s="128"/>
      <c r="AB26" s="129"/>
    </row>
    <row r="27" spans="1:31" x14ac:dyDescent="0.25">
      <c r="A27" s="121">
        <v>17</v>
      </c>
      <c r="B27" s="122"/>
      <c r="C27" s="123"/>
      <c r="D27" s="219"/>
      <c r="E27" s="219"/>
      <c r="F27" s="219"/>
      <c r="G27" s="219"/>
      <c r="H27" s="124"/>
      <c r="I27" s="125"/>
      <c r="J27" s="125"/>
      <c r="K27" s="125"/>
      <c r="L27" s="125"/>
      <c r="M27" s="125"/>
      <c r="N27" s="125"/>
      <c r="O27" s="125"/>
      <c r="P27" s="125"/>
      <c r="Q27" s="126"/>
      <c r="R27" s="127"/>
      <c r="AA27" s="128"/>
      <c r="AB27" s="129"/>
    </row>
    <row r="28" spans="1:31" ht="14.25" customHeight="1" x14ac:dyDescent="0.25">
      <c r="A28" s="121">
        <v>18</v>
      </c>
      <c r="B28" s="122"/>
      <c r="C28" s="123"/>
      <c r="D28" s="219"/>
      <c r="E28" s="219"/>
      <c r="F28" s="219"/>
      <c r="G28" s="219"/>
      <c r="H28" s="124"/>
      <c r="I28" s="125"/>
      <c r="J28" s="125"/>
      <c r="K28" s="125"/>
      <c r="L28" s="125"/>
      <c r="M28" s="125"/>
      <c r="N28" s="125"/>
      <c r="O28" s="125"/>
      <c r="P28" s="125"/>
      <c r="Q28" s="126"/>
      <c r="R28" s="127"/>
      <c r="AA28" s="128"/>
      <c r="AB28" s="129"/>
    </row>
    <row r="29" spans="1:31" x14ac:dyDescent="0.25">
      <c r="A29" s="121">
        <v>19</v>
      </c>
      <c r="B29" s="122"/>
      <c r="C29" s="123"/>
      <c r="D29" s="219"/>
      <c r="E29" s="219"/>
      <c r="F29" s="219"/>
      <c r="G29" s="219"/>
      <c r="H29" s="124"/>
      <c r="I29" s="125"/>
      <c r="J29" s="125"/>
      <c r="K29" s="125"/>
      <c r="L29" s="125"/>
      <c r="M29" s="125"/>
      <c r="N29" s="125"/>
      <c r="O29" s="125"/>
      <c r="P29" s="125"/>
      <c r="Q29" s="126"/>
      <c r="R29" s="127"/>
      <c r="AA29" s="128"/>
      <c r="AB29" s="129"/>
    </row>
    <row r="30" spans="1:31" x14ac:dyDescent="0.25">
      <c r="A30" s="121">
        <v>20</v>
      </c>
      <c r="B30" s="122"/>
      <c r="C30" s="123"/>
      <c r="D30" s="123"/>
      <c r="E30" s="123"/>
      <c r="F30" s="123"/>
      <c r="G30" s="121"/>
      <c r="H30" s="124"/>
      <c r="I30" s="125"/>
      <c r="J30" s="125"/>
      <c r="K30" s="220"/>
      <c r="L30" s="220"/>
      <c r="M30" s="220"/>
      <c r="N30" s="220"/>
      <c r="O30" s="220"/>
      <c r="P30" s="220"/>
      <c r="Q30" s="221"/>
      <c r="R30" s="222"/>
      <c r="AA30" s="128"/>
      <c r="AB30" s="129"/>
    </row>
    <row r="31" spans="1:31" x14ac:dyDescent="0.25">
      <c r="A31" s="121">
        <v>21</v>
      </c>
      <c r="B31" s="122"/>
      <c r="C31" s="123"/>
      <c r="D31" s="123"/>
      <c r="E31" s="123"/>
      <c r="F31" s="123"/>
      <c r="G31" s="121"/>
      <c r="H31" s="124"/>
      <c r="I31" s="125"/>
      <c r="J31" s="125"/>
      <c r="K31" s="220"/>
      <c r="L31" s="220"/>
      <c r="M31" s="220"/>
      <c r="N31" s="220"/>
      <c r="O31" s="220"/>
      <c r="P31" s="220"/>
      <c r="Q31" s="221"/>
      <c r="R31" s="222"/>
      <c r="AA31" s="128"/>
      <c r="AB31" s="129"/>
    </row>
    <row r="32" spans="1:31" x14ac:dyDescent="0.25">
      <c r="A32" s="121">
        <v>22</v>
      </c>
      <c r="B32" s="122"/>
      <c r="C32" s="123"/>
      <c r="D32" s="123"/>
      <c r="E32" s="123"/>
      <c r="F32" s="123"/>
      <c r="G32" s="121"/>
      <c r="H32" s="124"/>
      <c r="I32" s="125"/>
      <c r="J32" s="125"/>
      <c r="K32" s="220"/>
      <c r="L32" s="220"/>
      <c r="M32" s="220"/>
      <c r="N32" s="220"/>
      <c r="O32" s="220"/>
      <c r="P32" s="220"/>
      <c r="Q32" s="221"/>
      <c r="R32" s="222"/>
      <c r="AA32" s="128"/>
      <c r="AB32" s="129"/>
    </row>
    <row r="33" spans="1:28" x14ac:dyDescent="0.25">
      <c r="A33" s="121">
        <v>23</v>
      </c>
      <c r="B33" s="122"/>
      <c r="C33" s="123"/>
      <c r="D33" s="123"/>
      <c r="E33" s="123"/>
      <c r="F33" s="123"/>
      <c r="G33" s="121"/>
      <c r="H33" s="124"/>
      <c r="I33" s="125"/>
      <c r="J33" s="125"/>
      <c r="K33" s="220"/>
      <c r="L33" s="220"/>
      <c r="M33" s="220"/>
      <c r="N33" s="220"/>
      <c r="O33" s="220"/>
      <c r="P33" s="220"/>
      <c r="Q33" s="221"/>
      <c r="R33" s="222"/>
      <c r="AA33" s="128"/>
      <c r="AB33" s="129"/>
    </row>
    <row r="34" spans="1:28" x14ac:dyDescent="0.25">
      <c r="A34" s="121">
        <v>24</v>
      </c>
      <c r="B34" s="122"/>
      <c r="C34" s="123"/>
      <c r="D34" s="123"/>
      <c r="E34" s="123"/>
      <c r="F34" s="123"/>
      <c r="G34" s="121"/>
      <c r="H34" s="124"/>
      <c r="I34" s="125"/>
      <c r="J34" s="125"/>
      <c r="K34" s="220"/>
      <c r="L34" s="220"/>
      <c r="M34" s="220"/>
      <c r="N34" s="220"/>
      <c r="O34" s="220"/>
      <c r="P34" s="220"/>
      <c r="Q34" s="221"/>
      <c r="R34" s="222"/>
      <c r="AA34" s="128"/>
      <c r="AB34" s="129"/>
    </row>
    <row r="35" spans="1:28" x14ac:dyDescent="0.25">
      <c r="A35" s="121">
        <v>25</v>
      </c>
      <c r="B35" s="122"/>
      <c r="C35" s="123"/>
      <c r="D35" s="123"/>
      <c r="E35" s="123"/>
      <c r="F35" s="123"/>
      <c r="G35" s="121"/>
      <c r="H35" s="124"/>
      <c r="I35" s="125"/>
      <c r="J35" s="125"/>
      <c r="K35" s="220"/>
      <c r="L35" s="220"/>
      <c r="M35" s="220"/>
      <c r="N35" s="220"/>
      <c r="O35" s="220"/>
      <c r="P35" s="220"/>
      <c r="Q35" s="221"/>
      <c r="R35" s="222"/>
      <c r="AA35" s="128"/>
      <c r="AB35" s="129"/>
    </row>
    <row r="36" spans="1:28" ht="15" customHeight="1" x14ac:dyDescent="0.25">
      <c r="A36" s="121">
        <v>26</v>
      </c>
      <c r="B36" s="122"/>
      <c r="C36" s="123"/>
      <c r="D36" s="123"/>
      <c r="E36" s="123"/>
      <c r="F36" s="123"/>
      <c r="G36" s="121"/>
      <c r="H36" s="124"/>
      <c r="I36" s="125"/>
      <c r="J36" s="125"/>
      <c r="K36" s="220"/>
      <c r="L36" s="220"/>
      <c r="M36" s="220"/>
      <c r="N36" s="220"/>
      <c r="O36" s="220"/>
      <c r="P36" s="220"/>
      <c r="Q36" s="221"/>
      <c r="R36" s="222"/>
      <c r="AA36" s="128"/>
      <c r="AB36" s="129"/>
    </row>
    <row r="37" spans="1:28" x14ac:dyDescent="0.25">
      <c r="A37" s="121">
        <v>27</v>
      </c>
      <c r="B37" s="122"/>
      <c r="C37" s="123"/>
      <c r="D37" s="123"/>
      <c r="E37" s="123"/>
      <c r="F37" s="123"/>
      <c r="G37" s="121"/>
      <c r="H37" s="124"/>
      <c r="I37" s="125"/>
      <c r="J37" s="125"/>
      <c r="K37" s="220"/>
      <c r="L37" s="220"/>
      <c r="M37" s="220"/>
      <c r="N37" s="220"/>
      <c r="O37" s="220"/>
      <c r="P37" s="220"/>
      <c r="Q37" s="221"/>
      <c r="R37" s="222"/>
      <c r="AA37" s="128"/>
      <c r="AB37" s="129"/>
    </row>
    <row r="38" spans="1:28" ht="13.5" customHeight="1" x14ac:dyDescent="0.25">
      <c r="A38" s="121">
        <v>28</v>
      </c>
      <c r="B38" s="122"/>
      <c r="C38" s="123"/>
      <c r="D38" s="123"/>
      <c r="E38" s="123"/>
      <c r="F38" s="123"/>
      <c r="G38" s="121"/>
      <c r="H38" s="124"/>
      <c r="I38" s="125"/>
      <c r="J38" s="125"/>
      <c r="K38" s="220"/>
      <c r="L38" s="220"/>
      <c r="M38" s="220"/>
      <c r="N38" s="220"/>
      <c r="O38" s="220"/>
      <c r="P38" s="220"/>
      <c r="Q38" s="221"/>
      <c r="R38" s="222"/>
      <c r="AA38" s="128"/>
      <c r="AB38" s="129"/>
    </row>
    <row r="39" spans="1:28" x14ac:dyDescent="0.25">
      <c r="A39" s="121">
        <v>29</v>
      </c>
      <c r="B39" s="122"/>
      <c r="C39" s="123"/>
      <c r="D39" s="123"/>
      <c r="E39" s="123"/>
      <c r="F39" s="123"/>
      <c r="G39" s="121"/>
      <c r="H39" s="124"/>
      <c r="I39" s="125"/>
      <c r="J39" s="125"/>
      <c r="K39" s="220"/>
      <c r="L39" s="220"/>
      <c r="M39" s="220"/>
      <c r="N39" s="220"/>
      <c r="O39" s="220"/>
      <c r="P39" s="220"/>
      <c r="Q39" s="221"/>
      <c r="R39" s="222"/>
      <c r="AA39" s="128"/>
      <c r="AB39" s="129"/>
    </row>
    <row r="40" spans="1:28" x14ac:dyDescent="0.25">
      <c r="A40" s="121">
        <v>30</v>
      </c>
      <c r="B40" s="122"/>
      <c r="C40" s="123"/>
      <c r="D40" s="123"/>
      <c r="E40" s="123"/>
      <c r="F40" s="123"/>
      <c r="G40" s="121"/>
      <c r="H40" s="124"/>
      <c r="I40" s="125"/>
      <c r="J40" s="125"/>
      <c r="K40" s="220"/>
      <c r="L40" s="220"/>
      <c r="M40" s="220"/>
      <c r="N40" s="220"/>
      <c r="O40" s="220"/>
      <c r="P40" s="220"/>
      <c r="Q40" s="221"/>
      <c r="R40" s="222"/>
      <c r="AA40" s="128"/>
      <c r="AB40" s="129"/>
    </row>
    <row r="41" spans="1:28" x14ac:dyDescent="0.25">
      <c r="A41" s="121">
        <v>31</v>
      </c>
      <c r="B41" s="122"/>
      <c r="C41" s="123"/>
      <c r="D41" s="123"/>
      <c r="E41" s="123"/>
      <c r="F41" s="123"/>
      <c r="G41" s="130"/>
      <c r="H41" s="124"/>
      <c r="I41" s="125"/>
      <c r="J41" s="125"/>
      <c r="K41" s="220"/>
      <c r="L41" s="220"/>
      <c r="M41" s="220"/>
      <c r="N41" s="220"/>
      <c r="O41" s="220"/>
      <c r="P41" s="220"/>
      <c r="Q41" s="221"/>
      <c r="R41" s="222"/>
      <c r="AA41" s="128"/>
      <c r="AB41" s="129"/>
    </row>
    <row r="42" spans="1:28" x14ac:dyDescent="0.25">
      <c r="A42" s="121">
        <v>32</v>
      </c>
      <c r="B42" s="122"/>
      <c r="C42" s="123"/>
      <c r="D42" s="123"/>
      <c r="E42" s="123"/>
      <c r="F42" s="123"/>
      <c r="G42" s="130"/>
      <c r="H42" s="124"/>
      <c r="I42" s="125"/>
      <c r="J42" s="125"/>
      <c r="K42" s="220"/>
      <c r="L42" s="220"/>
      <c r="M42" s="220"/>
      <c r="N42" s="220"/>
      <c r="O42" s="220"/>
      <c r="P42" s="220"/>
      <c r="Q42" s="221"/>
      <c r="R42" s="222"/>
      <c r="AA42" s="128"/>
      <c r="AB42" s="129"/>
    </row>
    <row r="43" spans="1:28" x14ac:dyDescent="0.25">
      <c r="A43" s="121">
        <v>33</v>
      </c>
      <c r="B43" s="122"/>
      <c r="C43" s="123"/>
      <c r="D43" s="123"/>
      <c r="E43" s="123"/>
      <c r="F43" s="123"/>
      <c r="G43" s="130"/>
      <c r="H43" s="124"/>
      <c r="I43" s="125"/>
      <c r="J43" s="125"/>
      <c r="K43" s="220"/>
      <c r="L43" s="220"/>
      <c r="M43" s="220"/>
      <c r="N43" s="220"/>
      <c r="O43" s="220"/>
      <c r="P43" s="220"/>
      <c r="Q43" s="221"/>
      <c r="R43" s="222"/>
      <c r="AA43" s="128"/>
      <c r="AB43" s="129"/>
    </row>
    <row r="44" spans="1:28" x14ac:dyDescent="0.25">
      <c r="A44" s="121">
        <v>34</v>
      </c>
      <c r="B44" s="122"/>
      <c r="C44" s="123"/>
      <c r="D44" s="123"/>
      <c r="E44" s="123"/>
      <c r="F44" s="123"/>
      <c r="G44" s="130"/>
      <c r="H44" s="124"/>
      <c r="I44" s="125"/>
      <c r="J44" s="125"/>
      <c r="K44" s="220"/>
      <c r="L44" s="220"/>
      <c r="M44" s="220"/>
      <c r="N44" s="220"/>
      <c r="O44" s="220"/>
      <c r="P44" s="220"/>
      <c r="Q44" s="221"/>
      <c r="R44" s="222"/>
      <c r="AA44" s="128"/>
      <c r="AB44" s="129"/>
    </row>
    <row r="45" spans="1:28" x14ac:dyDescent="0.25">
      <c r="A45" s="121">
        <v>35</v>
      </c>
      <c r="B45" s="122">
        <f>'Asistencia 7°FDC'!B50</f>
        <v>0</v>
      </c>
      <c r="C45" s="123"/>
      <c r="D45" s="123"/>
      <c r="E45" s="123"/>
      <c r="F45" s="123"/>
      <c r="G45" s="130"/>
      <c r="H45" s="124"/>
      <c r="I45" s="125"/>
      <c r="J45" s="125"/>
      <c r="K45" s="220">
        <f>'Asistencia 8°AINF'!AQ39</f>
        <v>0</v>
      </c>
      <c r="L45" s="220">
        <f>'Asistencia 8°AINF'!AP39</f>
        <v>0</v>
      </c>
      <c r="M45" s="220"/>
      <c r="N45" s="220"/>
      <c r="O45" s="220"/>
      <c r="P45" s="220"/>
      <c r="Q45" s="221">
        <f t="shared" si="1"/>
        <v>0</v>
      </c>
      <c r="R45" s="222">
        <f t="shared" si="1"/>
        <v>0</v>
      </c>
      <c r="AA45" s="128" t="e">
        <f t="shared" si="4"/>
        <v>#DIV/0!</v>
      </c>
      <c r="AB45" s="129" t="e">
        <f t="shared" si="6"/>
        <v>#DIV/0!</v>
      </c>
    </row>
    <row r="46" spans="1:28" x14ac:dyDescent="0.25">
      <c r="A46" s="121">
        <v>36</v>
      </c>
      <c r="B46" s="122"/>
      <c r="C46" s="123"/>
      <c r="D46" s="123"/>
      <c r="E46" s="123"/>
      <c r="F46" s="123"/>
      <c r="G46" s="130"/>
      <c r="H46" s="124"/>
      <c r="I46" s="125"/>
      <c r="J46" s="125"/>
      <c r="K46" s="220"/>
      <c r="L46" s="220"/>
      <c r="M46" s="220"/>
      <c r="N46" s="220"/>
      <c r="O46" s="220"/>
      <c r="P46" s="220"/>
      <c r="Q46" s="221"/>
      <c r="R46" s="222"/>
      <c r="AA46" s="128" t="e">
        <f t="shared" si="4"/>
        <v>#DIV/0!</v>
      </c>
      <c r="AB46" s="129" t="e">
        <f t="shared" si="6"/>
        <v>#DIV/0!</v>
      </c>
    </row>
    <row r="47" spans="1:28" x14ac:dyDescent="0.25">
      <c r="A47" s="121">
        <v>37</v>
      </c>
      <c r="B47" s="122"/>
      <c r="C47" s="123"/>
      <c r="D47" s="123"/>
      <c r="E47" s="123"/>
      <c r="F47" s="123"/>
      <c r="G47" s="130"/>
      <c r="H47" s="124"/>
      <c r="I47" s="125"/>
      <c r="J47" s="125"/>
      <c r="K47" s="220"/>
      <c r="L47" s="220"/>
      <c r="M47" s="220"/>
      <c r="N47" s="220"/>
      <c r="O47" s="220"/>
      <c r="P47" s="220"/>
      <c r="Q47" s="221"/>
      <c r="R47" s="222"/>
      <c r="AA47" s="128" t="e">
        <f t="shared" si="4"/>
        <v>#DIV/0!</v>
      </c>
      <c r="AB47" s="129" t="e">
        <f t="shared" si="6"/>
        <v>#DIV/0!</v>
      </c>
    </row>
    <row r="48" spans="1:28" x14ac:dyDescent="0.25">
      <c r="A48" s="121">
        <v>38</v>
      </c>
      <c r="B48" s="122"/>
      <c r="C48" s="123"/>
      <c r="D48" s="123"/>
      <c r="E48" s="123"/>
      <c r="F48" s="123"/>
      <c r="G48" s="130"/>
      <c r="H48" s="124"/>
      <c r="I48" s="125"/>
      <c r="J48" s="125"/>
      <c r="K48" s="220"/>
      <c r="L48" s="220"/>
      <c r="M48" s="220"/>
      <c r="N48" s="220"/>
      <c r="O48" s="220"/>
      <c r="P48" s="220"/>
      <c r="Q48" s="221"/>
      <c r="R48" s="222"/>
      <c r="AA48" s="128" t="e">
        <f t="shared" si="4"/>
        <v>#DIV/0!</v>
      </c>
      <c r="AB48" s="129" t="e">
        <f t="shared" si="6"/>
        <v>#DIV/0!</v>
      </c>
    </row>
    <row r="49" spans="1:28" ht="15.75" customHeight="1" x14ac:dyDescent="0.25">
      <c r="A49" s="121">
        <v>39</v>
      </c>
      <c r="B49" s="122"/>
      <c r="C49" s="123"/>
      <c r="D49" s="123"/>
      <c r="E49" s="123"/>
      <c r="F49" s="123"/>
      <c r="G49" s="130"/>
      <c r="H49" s="124"/>
      <c r="I49" s="125"/>
      <c r="J49" s="125"/>
      <c r="K49" s="220"/>
      <c r="L49" s="220"/>
      <c r="M49" s="220"/>
      <c r="N49" s="220"/>
      <c r="O49" s="220"/>
      <c r="P49" s="220"/>
      <c r="Q49" s="221"/>
      <c r="R49" s="222"/>
      <c r="AA49" s="128" t="e">
        <f t="shared" si="4"/>
        <v>#DIV/0!</v>
      </c>
      <c r="AB49" s="129" t="e">
        <f t="shared" si="6"/>
        <v>#DIV/0!</v>
      </c>
    </row>
    <row r="50" spans="1:28" ht="15.75" customHeight="1" x14ac:dyDescent="0.25">
      <c r="A50" s="121">
        <v>40</v>
      </c>
      <c r="B50" s="122"/>
      <c r="C50" s="123"/>
      <c r="D50" s="123"/>
      <c r="E50" s="123"/>
      <c r="F50" s="123"/>
      <c r="G50" s="121"/>
      <c r="H50" s="124"/>
      <c r="I50" s="125"/>
      <c r="J50" s="125"/>
      <c r="K50" s="220"/>
      <c r="L50" s="220"/>
      <c r="M50" s="220"/>
      <c r="N50" s="220"/>
      <c r="O50" s="220"/>
      <c r="P50" s="220"/>
      <c r="Q50" s="221"/>
      <c r="R50" s="222"/>
      <c r="AA50" s="128" t="e">
        <f t="shared" si="4"/>
        <v>#DIV/0!</v>
      </c>
      <c r="AB50" s="129" t="e">
        <f t="shared" si="6"/>
        <v>#DIV/0!</v>
      </c>
    </row>
    <row r="51" spans="1:28" ht="39.75" customHeight="1" x14ac:dyDescent="0.25">
      <c r="A51" s="552" t="s">
        <v>162</v>
      </c>
      <c r="B51" s="552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31"/>
      <c r="R51" s="131"/>
      <c r="AB51" s="240"/>
    </row>
    <row r="52" spans="1:28" ht="19.5" customHeight="1" x14ac:dyDescent="0.25">
      <c r="A52" s="553" t="s">
        <v>163</v>
      </c>
      <c r="B52" s="553"/>
      <c r="C52" s="553"/>
      <c r="D52" s="553"/>
      <c r="E52" s="553" t="s">
        <v>164</v>
      </c>
      <c r="F52" s="553"/>
      <c r="G52" s="553"/>
      <c r="H52" s="553"/>
      <c r="I52" s="553"/>
      <c r="J52" s="553"/>
      <c r="K52" s="553"/>
      <c r="L52" s="553"/>
      <c r="M52" s="553"/>
      <c r="N52" s="553"/>
      <c r="O52" s="553"/>
      <c r="P52" s="553"/>
      <c r="Q52" s="553"/>
      <c r="R52" s="553"/>
    </row>
    <row r="53" spans="1:28" x14ac:dyDescent="0.25">
      <c r="A53" s="121"/>
      <c r="B53" s="121"/>
      <c r="C53" s="121"/>
      <c r="D53" s="121"/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</row>
    <row r="55" spans="1:28" x14ac:dyDescent="0.25">
      <c r="S55" s="132" t="s">
        <v>30</v>
      </c>
      <c r="T55" s="132">
        <f>SUM(T11:T29)</f>
        <v>11</v>
      </c>
      <c r="U55" s="132">
        <f t="shared" ref="U55:Y55" si="7">SUM(U11:U29)</f>
        <v>0</v>
      </c>
      <c r="V55" s="132">
        <f t="shared" si="7"/>
        <v>0</v>
      </c>
      <c r="W55" s="132">
        <f t="shared" si="7"/>
        <v>2</v>
      </c>
      <c r="X55" s="132">
        <f t="shared" si="7"/>
        <v>2</v>
      </c>
      <c r="Y55" s="132">
        <f t="shared" si="7"/>
        <v>0</v>
      </c>
      <c r="Z55" s="132"/>
      <c r="AB55" s="241"/>
    </row>
    <row r="56" spans="1:28" x14ac:dyDescent="0.25">
      <c r="AB56" s="242"/>
    </row>
  </sheetData>
  <mergeCells count="35">
    <mergeCell ref="A1:R1"/>
    <mergeCell ref="A2:R2"/>
    <mergeCell ref="A3:R3"/>
    <mergeCell ref="A4:B4"/>
    <mergeCell ref="C4:G4"/>
    <mergeCell ref="H4:J4"/>
    <mergeCell ref="K4:R4"/>
    <mergeCell ref="A5:B5"/>
    <mergeCell ref="C5:G5"/>
    <mergeCell ref="A6:B6"/>
    <mergeCell ref="C6:G6"/>
    <mergeCell ref="H6:R6"/>
    <mergeCell ref="H5:K5"/>
    <mergeCell ref="L5:R5"/>
    <mergeCell ref="A7:B7"/>
    <mergeCell ref="C7:G7"/>
    <mergeCell ref="H7:R7"/>
    <mergeCell ref="A8:A10"/>
    <mergeCell ref="B8:B10"/>
    <mergeCell ref="C8:F8"/>
    <mergeCell ref="G8:G10"/>
    <mergeCell ref="H8:H10"/>
    <mergeCell ref="I8:P8"/>
    <mergeCell ref="Q8:R9"/>
    <mergeCell ref="C9:C10"/>
    <mergeCell ref="D9:D10"/>
    <mergeCell ref="E9:E10"/>
    <mergeCell ref="F9:F10"/>
    <mergeCell ref="I9:J9"/>
    <mergeCell ref="K9:L9"/>
    <mergeCell ref="M9:N9"/>
    <mergeCell ref="O9:P9"/>
    <mergeCell ref="A51:B51"/>
    <mergeCell ref="A52:D52"/>
    <mergeCell ref="E52:R52"/>
  </mergeCells>
  <conditionalFormatting sqref="A4:R4 A5:H5 L5 A6:R7">
    <cfRule type="cellIs" dxfId="313" priority="3" operator="equal">
      <formula>0</formula>
    </cfRule>
  </conditionalFormatting>
  <conditionalFormatting sqref="B11:F50 H11:P50">
    <cfRule type="cellIs" dxfId="312" priority="8" stopIfTrue="1" operator="equal">
      <formula>0</formula>
    </cfRule>
  </conditionalFormatting>
  <conditionalFormatting sqref="C11:F50 H11:H50 AA11:AB11 AA12 AA13:AB50">
    <cfRule type="cellIs" dxfId="311" priority="10" stopIfTrue="1" operator="lessThan">
      <formula>3</formula>
    </cfRule>
  </conditionalFormatting>
  <conditionalFormatting sqref="S55:Z55">
    <cfRule type="containsErrors" dxfId="310" priority="4">
      <formula>ISERROR(S55)</formula>
    </cfRule>
  </conditionalFormatting>
  <conditionalFormatting sqref="T11:AB11 C11:H50 T12:AA12 T13:AB50">
    <cfRule type="containsErrors" dxfId="309" priority="6">
      <formula>ISERROR(C11)</formula>
    </cfRule>
  </conditionalFormatting>
  <conditionalFormatting sqref="AB55">
    <cfRule type="containsErrors" dxfId="308" priority="1">
      <formula>ISERROR(AB55)</formula>
    </cfRule>
  </conditionalFormatting>
  <pageMargins left="0.98425196850393704" right="0.39370078740157483" top="0.59055118110236227" bottom="0.39370078740157483" header="0.51181102362204722" footer="0.51181102362204722"/>
  <pageSetup paperSize="5" firstPageNumber="0" orientation="portrait" horizontalDpi="4294967294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60"/>
  <sheetViews>
    <sheetView topLeftCell="A46" zoomScale="77" zoomScaleNormal="77" workbookViewId="0">
      <selection activeCell="T57" sqref="T57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0" width="16.5703125" style="119" customWidth="1"/>
    <col min="21" max="21" width="15.140625" style="119" customWidth="1"/>
    <col min="22" max="25" width="15.42578125" style="119" customWidth="1"/>
    <col min="26" max="26" width="16" style="119" customWidth="1"/>
    <col min="27" max="28" width="11.42578125" style="119"/>
    <col min="29" max="29" width="12.42578125" style="119" bestFit="1" customWidth="1"/>
    <col min="30" max="16384" width="11.42578125" style="119"/>
  </cols>
  <sheetData>
    <row r="1" spans="1:29" x14ac:dyDescent="0.25">
      <c r="A1" s="559" t="s">
        <v>153</v>
      </c>
      <c r="B1" s="559"/>
      <c r="C1" s="559"/>
      <c r="D1" s="559"/>
      <c r="E1" s="559"/>
      <c r="F1" s="559"/>
      <c r="G1" s="559"/>
      <c r="H1" s="559"/>
      <c r="I1" s="559"/>
      <c r="J1" s="559"/>
      <c r="K1" s="559"/>
      <c r="L1" s="559"/>
      <c r="M1" s="559"/>
      <c r="N1" s="559"/>
      <c r="O1" s="559"/>
      <c r="P1" s="559"/>
      <c r="Q1" s="559"/>
      <c r="R1" s="559"/>
    </row>
    <row r="2" spans="1:29" x14ac:dyDescent="0.25">
      <c r="A2" s="559" t="s">
        <v>154</v>
      </c>
      <c r="B2" s="559"/>
      <c r="C2" s="559"/>
      <c r="D2" s="559"/>
      <c r="E2" s="559"/>
      <c r="F2" s="559"/>
      <c r="G2" s="559"/>
      <c r="H2" s="559"/>
      <c r="I2" s="559"/>
      <c r="J2" s="559"/>
      <c r="K2" s="559"/>
      <c r="L2" s="559"/>
      <c r="M2" s="559"/>
      <c r="N2" s="559"/>
      <c r="O2" s="559"/>
      <c r="P2" s="559"/>
      <c r="Q2" s="559"/>
      <c r="R2" s="559"/>
    </row>
    <row r="3" spans="1:29" x14ac:dyDescent="0.25">
      <c r="A3" s="581" t="s">
        <v>155</v>
      </c>
      <c r="B3" s="581"/>
      <c r="C3" s="559"/>
      <c r="D3" s="559"/>
      <c r="E3" s="559"/>
      <c r="F3" s="559"/>
      <c r="G3" s="559"/>
      <c r="H3" s="559"/>
      <c r="I3" s="559"/>
      <c r="J3" s="559"/>
      <c r="K3" s="559"/>
      <c r="L3" s="559"/>
      <c r="M3" s="559"/>
      <c r="N3" s="559"/>
      <c r="O3" s="559"/>
      <c r="P3" s="559"/>
      <c r="Q3" s="559"/>
      <c r="R3" s="559"/>
    </row>
    <row r="4" spans="1:29" x14ac:dyDescent="0.25">
      <c r="A4" s="573" t="s">
        <v>156</v>
      </c>
      <c r="B4" s="573"/>
      <c r="C4" s="574" t="s">
        <v>62</v>
      </c>
      <c r="D4" s="575"/>
      <c r="E4" s="575"/>
      <c r="F4" s="575"/>
      <c r="G4" s="576"/>
      <c r="H4" s="582" t="s">
        <v>61</v>
      </c>
      <c r="I4" s="583"/>
      <c r="J4" s="583"/>
      <c r="K4" s="584" t="s">
        <v>119</v>
      </c>
      <c r="L4" s="584"/>
      <c r="M4" s="584"/>
      <c r="N4" s="584"/>
      <c r="O4" s="584"/>
      <c r="P4" s="584"/>
      <c r="Q4" s="584"/>
      <c r="R4" s="585"/>
    </row>
    <row r="5" spans="1:29" x14ac:dyDescent="0.25">
      <c r="A5" s="569" t="str">
        <f>'Datos Generales'!E1</f>
        <v>CEL Chiriquí Grande</v>
      </c>
      <c r="B5" s="570"/>
      <c r="C5" s="571" t="s">
        <v>216</v>
      </c>
      <c r="D5" s="572"/>
      <c r="E5" s="572"/>
      <c r="F5" s="572"/>
      <c r="G5" s="570"/>
      <c r="H5" s="577" t="s">
        <v>168</v>
      </c>
      <c r="I5" s="578"/>
      <c r="J5" s="578"/>
      <c r="K5" s="578"/>
      <c r="L5" s="579"/>
      <c r="M5" s="579"/>
      <c r="N5" s="579"/>
      <c r="O5" s="579"/>
      <c r="P5" s="579"/>
      <c r="Q5" s="579"/>
      <c r="R5" s="580"/>
    </row>
    <row r="6" spans="1:29" x14ac:dyDescent="0.25">
      <c r="A6" s="573" t="s">
        <v>94</v>
      </c>
      <c r="B6" s="573"/>
      <c r="C6" s="574" t="s">
        <v>93</v>
      </c>
      <c r="D6" s="575"/>
      <c r="E6" s="575"/>
      <c r="F6" s="575"/>
      <c r="G6" s="576"/>
      <c r="H6" s="574" t="s">
        <v>149</v>
      </c>
      <c r="I6" s="575"/>
      <c r="J6" s="575"/>
      <c r="K6" s="575"/>
      <c r="L6" s="575"/>
      <c r="M6" s="575"/>
      <c r="N6" s="575"/>
      <c r="O6" s="575"/>
      <c r="P6" s="575"/>
      <c r="Q6" s="575"/>
      <c r="R6" s="576"/>
    </row>
    <row r="7" spans="1:29" ht="14.25" customHeight="1" x14ac:dyDescent="0.25">
      <c r="A7" s="554">
        <f>'Datos Generales'!F3</f>
        <v>2023</v>
      </c>
      <c r="B7" s="555"/>
      <c r="C7" s="556" t="str">
        <f>'Datos Generales'!C7</f>
        <v>8°A</v>
      </c>
      <c r="D7" s="557"/>
      <c r="E7" s="557"/>
      <c r="F7" s="557"/>
      <c r="G7" s="558"/>
      <c r="H7" s="556" t="str">
        <f>IF('Datos Generales'!G1=2,'Datos Generales'!F7)</f>
        <v>Misay Herrera Bilay</v>
      </c>
      <c r="I7" s="557"/>
      <c r="J7" s="557"/>
      <c r="K7" s="557"/>
      <c r="L7" s="557"/>
      <c r="M7" s="557"/>
      <c r="N7" s="557"/>
      <c r="O7" s="557"/>
      <c r="P7" s="557"/>
      <c r="Q7" s="557"/>
      <c r="R7" s="558"/>
    </row>
    <row r="8" spans="1:29" ht="49.5" customHeight="1" x14ac:dyDescent="0.25">
      <c r="A8" s="559" t="s">
        <v>3</v>
      </c>
      <c r="B8" s="560" t="s">
        <v>157</v>
      </c>
      <c r="C8" s="563" t="s">
        <v>150</v>
      </c>
      <c r="D8" s="563"/>
      <c r="E8" s="563"/>
      <c r="F8" s="563"/>
      <c r="G8" s="564" t="s">
        <v>158</v>
      </c>
      <c r="H8" s="586" t="s">
        <v>165</v>
      </c>
      <c r="I8" s="563" t="s">
        <v>150</v>
      </c>
      <c r="J8" s="563"/>
      <c r="K8" s="563"/>
      <c r="L8" s="563"/>
      <c r="M8" s="563"/>
      <c r="N8" s="563"/>
      <c r="O8" s="563"/>
      <c r="P8" s="563"/>
      <c r="Q8" s="566" t="s">
        <v>161</v>
      </c>
      <c r="R8" s="566"/>
    </row>
    <row r="9" spans="1:29" ht="14.25" customHeight="1" x14ac:dyDescent="0.25">
      <c r="A9" s="559"/>
      <c r="B9" s="561"/>
      <c r="C9" s="551" t="s">
        <v>23</v>
      </c>
      <c r="D9" s="551" t="s">
        <v>24</v>
      </c>
      <c r="E9" s="551" t="s">
        <v>25</v>
      </c>
      <c r="F9" s="551" t="s">
        <v>151</v>
      </c>
      <c r="G9" s="564"/>
      <c r="H9" s="586"/>
      <c r="I9" s="551" t="s">
        <v>23</v>
      </c>
      <c r="J9" s="551"/>
      <c r="K9" s="551" t="s">
        <v>24</v>
      </c>
      <c r="L9" s="551"/>
      <c r="M9" s="551" t="s">
        <v>25</v>
      </c>
      <c r="N9" s="551"/>
      <c r="O9" s="551"/>
      <c r="P9" s="551"/>
      <c r="Q9" s="566"/>
      <c r="R9" s="566"/>
    </row>
    <row r="10" spans="1:29" x14ac:dyDescent="0.25">
      <c r="A10" s="559"/>
      <c r="B10" s="562"/>
      <c r="C10" s="551"/>
      <c r="D10" s="551"/>
      <c r="E10" s="551"/>
      <c r="F10" s="551"/>
      <c r="G10" s="564"/>
      <c r="H10" s="586"/>
      <c r="I10" s="120" t="s">
        <v>152</v>
      </c>
      <c r="J10" s="120" t="s">
        <v>26</v>
      </c>
      <c r="K10" s="120" t="s">
        <v>152</v>
      </c>
      <c r="L10" s="120" t="s">
        <v>26</v>
      </c>
      <c r="M10" s="120" t="s">
        <v>152</v>
      </c>
      <c r="N10" s="120" t="s">
        <v>26</v>
      </c>
      <c r="O10" s="120"/>
      <c r="P10" s="120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x14ac:dyDescent="0.25">
      <c r="A11" s="121">
        <v>1</v>
      </c>
      <c r="B11" s="133" t="str">
        <f>'Notas 8°AINF'!B8</f>
        <v>Abrego, Celinda</v>
      </c>
      <c r="C11" s="129"/>
      <c r="D11" s="223" t="str">
        <f>'Notas 8°AINF'!AG8</f>
        <v>SN</v>
      </c>
      <c r="E11" s="223"/>
      <c r="F11" s="223"/>
      <c r="G11" s="130"/>
      <c r="H11" s="124" t="str">
        <f>'Notas 8°AINF'!AG8</f>
        <v>SN</v>
      </c>
      <c r="I11" s="135"/>
      <c r="J11" s="135"/>
      <c r="K11" s="135">
        <f>'Asistencia 10°ATOfi'!AQ5</f>
        <v>0</v>
      </c>
      <c r="L11" s="135">
        <f>'Asistencia 10°ATOfi'!AP5</f>
        <v>0</v>
      </c>
      <c r="M11" s="135"/>
      <c r="N11" s="135"/>
      <c r="O11" s="135"/>
      <c r="P11" s="135"/>
      <c r="Q11" s="131">
        <f t="shared" ref="Q11:R34" si="0">SUM(I11+K11+M11+O11)</f>
        <v>0</v>
      </c>
      <c r="R11" s="131">
        <f t="shared" si="0"/>
        <v>0</v>
      </c>
      <c r="T11" s="119">
        <v>1</v>
      </c>
      <c r="U11" s="119">
        <f t="shared" ref="U11:U33" si="1">IF(H11&lt;3,1*1,1*0)</f>
        <v>0</v>
      </c>
      <c r="V11" s="119">
        <v>0</v>
      </c>
      <c r="W11" s="119">
        <v>0</v>
      </c>
      <c r="X11" s="119">
        <v>0</v>
      </c>
      <c r="Y11" s="119">
        <v>0</v>
      </c>
      <c r="Z11" s="128" t="e">
        <f>AVERAGE(C11:F11)</f>
        <v>#DIV/0!</v>
      </c>
      <c r="AA11" s="129" t="e">
        <f t="shared" ref="AA11:AA55" si="2">ROUNDDOWN(Z11,1)</f>
        <v>#DIV/0!</v>
      </c>
      <c r="AC11" s="119">
        <v>4.5999999999999996</v>
      </c>
    </row>
    <row r="12" spans="1:29" ht="14.25" customHeight="1" x14ac:dyDescent="0.25">
      <c r="A12" s="121">
        <v>2</v>
      </c>
      <c r="B12" s="133" t="str">
        <f>'Notas 8°AINF'!B9</f>
        <v>Abrego, Dayana</v>
      </c>
      <c r="C12" s="129"/>
      <c r="D12" s="223" t="str">
        <f>'Notas 8°AINF'!AG9</f>
        <v>SN</v>
      </c>
      <c r="E12" s="223"/>
      <c r="F12" s="223"/>
      <c r="G12" s="130"/>
      <c r="H12" s="124" t="str">
        <f>'Notas 8°AINF'!AG9</f>
        <v>SN</v>
      </c>
      <c r="I12" s="135"/>
      <c r="J12" s="135"/>
      <c r="K12" s="135"/>
      <c r="L12" s="135">
        <f>'Asistencia 10°ATOfi'!AP6</f>
        <v>0</v>
      </c>
      <c r="M12" s="135"/>
      <c r="N12" s="135"/>
      <c r="O12" s="135"/>
      <c r="P12" s="135"/>
      <c r="Q12" s="131">
        <f t="shared" si="0"/>
        <v>0</v>
      </c>
      <c r="R12" s="131">
        <f t="shared" si="0"/>
        <v>0</v>
      </c>
      <c r="T12" s="119">
        <v>1</v>
      </c>
      <c r="U12" s="119">
        <f t="shared" si="1"/>
        <v>0</v>
      </c>
      <c r="V12" s="119">
        <v>0</v>
      </c>
      <c r="W12" s="119">
        <v>0</v>
      </c>
      <c r="X12" s="119">
        <v>0</v>
      </c>
      <c r="Y12" s="119">
        <v>0</v>
      </c>
      <c r="Z12" s="128" t="e">
        <f t="shared" ref="Z12:Z55" si="3">AVERAGE(C12:F12)</f>
        <v>#DIV/0!</v>
      </c>
      <c r="AA12" s="129" t="e">
        <f t="shared" si="2"/>
        <v>#DIV/0!</v>
      </c>
      <c r="AC12" s="119">
        <v>4.2</v>
      </c>
    </row>
    <row r="13" spans="1:29" x14ac:dyDescent="0.25">
      <c r="A13" s="121">
        <v>3</v>
      </c>
      <c r="B13" s="133" t="str">
        <f>'Notas 8°AINF'!B10</f>
        <v>Abrego, Miriam</v>
      </c>
      <c r="C13" s="129"/>
      <c r="D13" s="223">
        <f>'Notas 8°AINF'!AG10</f>
        <v>5</v>
      </c>
      <c r="E13" s="223"/>
      <c r="F13" s="223"/>
      <c r="G13" s="130"/>
      <c r="H13" s="124">
        <f>'Notas 8°AINF'!AG10</f>
        <v>5</v>
      </c>
      <c r="I13" s="135"/>
      <c r="J13" s="135"/>
      <c r="K13" s="135"/>
      <c r="L13" s="135">
        <f>'Asistencia 10°ATOfi'!AP7</f>
        <v>0</v>
      </c>
      <c r="M13" s="135"/>
      <c r="N13" s="135"/>
      <c r="O13" s="135"/>
      <c r="P13" s="135"/>
      <c r="Q13" s="131">
        <f t="shared" si="0"/>
        <v>0</v>
      </c>
      <c r="R13" s="131">
        <f t="shared" si="0"/>
        <v>0</v>
      </c>
      <c r="T13" s="119">
        <v>1</v>
      </c>
      <c r="U13" s="119">
        <f t="shared" si="1"/>
        <v>0</v>
      </c>
      <c r="V13" s="119">
        <v>0</v>
      </c>
      <c r="W13" s="119">
        <v>0</v>
      </c>
      <c r="X13" s="119">
        <v>0</v>
      </c>
      <c r="Y13" s="119">
        <v>0</v>
      </c>
      <c r="Z13" s="128">
        <f t="shared" si="3"/>
        <v>5</v>
      </c>
      <c r="AA13" s="129">
        <f t="shared" si="2"/>
        <v>5</v>
      </c>
      <c r="AC13" s="119">
        <v>4</v>
      </c>
    </row>
    <row r="14" spans="1:29" x14ac:dyDescent="0.25">
      <c r="A14" s="121">
        <v>4</v>
      </c>
      <c r="B14" s="133" t="str">
        <f>'Notas 8°AINF'!B11</f>
        <v>Abrego, Narciso</v>
      </c>
      <c r="C14" s="129"/>
      <c r="D14" s="223" t="str">
        <f>'Notas 8°AINF'!AG11</f>
        <v>SN</v>
      </c>
      <c r="E14" s="223"/>
      <c r="F14" s="223"/>
      <c r="G14" s="130"/>
      <c r="H14" s="124" t="str">
        <f>'Notas 8°AINF'!AG11</f>
        <v>SN</v>
      </c>
      <c r="I14" s="135"/>
      <c r="J14" s="135"/>
      <c r="K14" s="135">
        <f>'Asistencia 10°ATOfi'!AQ8</f>
        <v>0</v>
      </c>
      <c r="L14" s="135">
        <f>'Asistencia 10°ATOfi'!AP8</f>
        <v>0</v>
      </c>
      <c r="M14" s="135"/>
      <c r="N14" s="135"/>
      <c r="O14" s="135"/>
      <c r="P14" s="135"/>
      <c r="Q14" s="131">
        <f t="shared" si="0"/>
        <v>0</v>
      </c>
      <c r="R14" s="131">
        <f t="shared" si="0"/>
        <v>0</v>
      </c>
      <c r="T14" s="119">
        <v>1</v>
      </c>
      <c r="U14" s="119">
        <f t="shared" si="1"/>
        <v>0</v>
      </c>
      <c r="V14" s="119">
        <v>0</v>
      </c>
      <c r="W14" s="119">
        <v>0</v>
      </c>
      <c r="X14" s="119">
        <v>0</v>
      </c>
      <c r="Y14" s="119">
        <v>0</v>
      </c>
      <c r="Z14" s="128" t="e">
        <f t="shared" si="3"/>
        <v>#DIV/0!</v>
      </c>
      <c r="AA14" s="129" t="e">
        <f t="shared" si="2"/>
        <v>#DIV/0!</v>
      </c>
      <c r="AC14" s="119">
        <v>3.7</v>
      </c>
    </row>
    <row r="15" spans="1:29" ht="14.25" customHeight="1" x14ac:dyDescent="0.25">
      <c r="A15" s="121">
        <v>5</v>
      </c>
      <c r="B15" s="133" t="str">
        <f>'Notas 8°AINF'!B12</f>
        <v>Abrego, Rutina</v>
      </c>
      <c r="C15" s="129"/>
      <c r="D15" s="223">
        <f>'Notas 8°AINF'!AG12</f>
        <v>4.4000000000000004</v>
      </c>
      <c r="E15" s="223"/>
      <c r="F15" s="223"/>
      <c r="G15" s="130"/>
      <c r="H15" s="124">
        <f>'Notas 8°AINF'!AG12</f>
        <v>4.4000000000000004</v>
      </c>
      <c r="I15" s="135"/>
      <c r="J15" s="135"/>
      <c r="K15" s="135">
        <f>'Asistencia 10°ATOfi'!AQ9</f>
        <v>0</v>
      </c>
      <c r="L15" s="135">
        <f>'Asistencia 10°ATOfi'!AP9</f>
        <v>0</v>
      </c>
      <c r="M15" s="135"/>
      <c r="N15" s="135"/>
      <c r="O15" s="135"/>
      <c r="P15" s="135"/>
      <c r="Q15" s="131">
        <f t="shared" si="0"/>
        <v>0</v>
      </c>
      <c r="R15" s="131">
        <f t="shared" si="0"/>
        <v>0</v>
      </c>
      <c r="T15" s="119">
        <v>1</v>
      </c>
      <c r="U15" s="119">
        <f t="shared" si="1"/>
        <v>0</v>
      </c>
      <c r="V15" s="119">
        <v>0</v>
      </c>
      <c r="W15" s="119">
        <v>0</v>
      </c>
      <c r="X15" s="119">
        <v>0</v>
      </c>
      <c r="Y15" s="119">
        <v>0</v>
      </c>
      <c r="Z15" s="128">
        <f t="shared" si="3"/>
        <v>4.4000000000000004</v>
      </c>
      <c r="AA15" s="129">
        <f t="shared" si="2"/>
        <v>4.4000000000000004</v>
      </c>
      <c r="AC15" s="119">
        <v>3.6</v>
      </c>
    </row>
    <row r="16" spans="1:29" x14ac:dyDescent="0.25">
      <c r="A16" s="121">
        <v>6</v>
      </c>
      <c r="B16" s="133" t="str">
        <f>'Notas 8°AINF'!B13</f>
        <v>Abrego, Silvino</v>
      </c>
      <c r="C16" s="129"/>
      <c r="D16" s="223">
        <f>'Notas 8°AINF'!AG13</f>
        <v>4.4000000000000004</v>
      </c>
      <c r="E16" s="223"/>
      <c r="F16" s="223"/>
      <c r="G16" s="130"/>
      <c r="H16" s="124">
        <f>'Notas 8°AINF'!AG13</f>
        <v>4.4000000000000004</v>
      </c>
      <c r="I16" s="135"/>
      <c r="J16" s="135"/>
      <c r="K16" s="135">
        <f>'Asistencia 10°ATOfi'!AQ10</f>
        <v>0</v>
      </c>
      <c r="L16" s="135">
        <f>'Asistencia 10°ATOfi'!AP10</f>
        <v>0</v>
      </c>
      <c r="M16" s="135"/>
      <c r="N16" s="135"/>
      <c r="O16" s="135"/>
      <c r="P16" s="135"/>
      <c r="Q16" s="131">
        <f t="shared" si="0"/>
        <v>0</v>
      </c>
      <c r="R16" s="131">
        <f t="shared" si="0"/>
        <v>0</v>
      </c>
      <c r="T16" s="119">
        <v>1</v>
      </c>
      <c r="U16" s="119">
        <f t="shared" si="1"/>
        <v>0</v>
      </c>
      <c r="V16" s="119">
        <v>0</v>
      </c>
      <c r="W16" s="119">
        <v>0</v>
      </c>
      <c r="X16" s="119">
        <v>0</v>
      </c>
      <c r="Y16" s="119">
        <v>0</v>
      </c>
      <c r="Z16" s="128">
        <f t="shared" si="3"/>
        <v>4.4000000000000004</v>
      </c>
      <c r="AA16" s="129">
        <f t="shared" si="2"/>
        <v>4.4000000000000004</v>
      </c>
      <c r="AC16" s="119">
        <v>3.9</v>
      </c>
    </row>
    <row r="17" spans="1:29" ht="13.5" customHeight="1" x14ac:dyDescent="0.25">
      <c r="A17" s="121">
        <v>7</v>
      </c>
      <c r="B17" s="133" t="str">
        <f>'Notas 8°AINF'!B14</f>
        <v>Beker, Silvia</v>
      </c>
      <c r="C17" s="129"/>
      <c r="D17" s="223" t="str">
        <f>'Notas 8°AINF'!AG14</f>
        <v>SN</v>
      </c>
      <c r="E17" s="223"/>
      <c r="F17" s="223"/>
      <c r="G17" s="130"/>
      <c r="H17" s="124" t="str">
        <f>'Notas 8°AINF'!AG14</f>
        <v>SN</v>
      </c>
      <c r="I17" s="135"/>
      <c r="J17" s="135"/>
      <c r="K17" s="135">
        <f>'Asistencia 10°ATOfi'!AQ11</f>
        <v>0</v>
      </c>
      <c r="L17" s="135">
        <f>'Asistencia 10°ATOfi'!AP11</f>
        <v>0</v>
      </c>
      <c r="M17" s="135"/>
      <c r="N17" s="135"/>
      <c r="O17" s="135"/>
      <c r="P17" s="135"/>
      <c r="Q17" s="131">
        <f t="shared" si="0"/>
        <v>0</v>
      </c>
      <c r="R17" s="131">
        <f t="shared" si="0"/>
        <v>0</v>
      </c>
      <c r="T17" s="119">
        <v>1</v>
      </c>
      <c r="U17" s="119">
        <f t="shared" si="1"/>
        <v>0</v>
      </c>
      <c r="V17" s="119">
        <v>0</v>
      </c>
      <c r="W17" s="119">
        <v>0</v>
      </c>
      <c r="X17" s="119">
        <v>0</v>
      </c>
      <c r="Y17" s="119">
        <v>0</v>
      </c>
      <c r="Z17" s="128" t="e">
        <f t="shared" si="3"/>
        <v>#DIV/0!</v>
      </c>
      <c r="AA17" s="129" t="e">
        <f t="shared" si="2"/>
        <v>#DIV/0!</v>
      </c>
      <c r="AC17" s="119">
        <v>4.5999999999999996</v>
      </c>
    </row>
    <row r="18" spans="1:29" x14ac:dyDescent="0.25">
      <c r="A18" s="121">
        <v>8</v>
      </c>
      <c r="B18" s="133" t="str">
        <f>'Notas 8°AINF'!B15</f>
        <v>Chavarria, Ovet</v>
      </c>
      <c r="C18" s="129"/>
      <c r="D18" s="223">
        <f>'Notas 8°AINF'!AG15</f>
        <v>3.2000000000000006</v>
      </c>
      <c r="E18" s="223"/>
      <c r="F18" s="223"/>
      <c r="G18" s="130"/>
      <c r="H18" s="124">
        <f>'Notas 8°AINF'!AG15</f>
        <v>3.2000000000000006</v>
      </c>
      <c r="I18" s="135"/>
      <c r="J18" s="135"/>
      <c r="K18" s="135"/>
      <c r="L18" s="135">
        <f>'Asistencia 10°ATOfi'!AP12</f>
        <v>0</v>
      </c>
      <c r="M18" s="135"/>
      <c r="N18" s="135"/>
      <c r="O18" s="135"/>
      <c r="P18" s="135"/>
      <c r="Q18" s="131">
        <f t="shared" si="0"/>
        <v>0</v>
      </c>
      <c r="R18" s="131">
        <f t="shared" si="0"/>
        <v>0</v>
      </c>
      <c r="T18" s="119">
        <v>1</v>
      </c>
      <c r="U18" s="119">
        <f t="shared" si="1"/>
        <v>0</v>
      </c>
      <c r="V18" s="119">
        <v>0</v>
      </c>
      <c r="W18" s="119">
        <v>0</v>
      </c>
      <c r="X18" s="119">
        <v>0</v>
      </c>
      <c r="Y18" s="119">
        <v>0</v>
      </c>
      <c r="Z18" s="128">
        <f t="shared" si="3"/>
        <v>3.2000000000000006</v>
      </c>
      <c r="AA18" s="129">
        <f t="shared" si="2"/>
        <v>3.2</v>
      </c>
      <c r="AC18" s="119">
        <v>3</v>
      </c>
    </row>
    <row r="19" spans="1:29" x14ac:dyDescent="0.25">
      <c r="A19" s="121">
        <v>9</v>
      </c>
      <c r="B19" s="133" t="str">
        <f>'Notas 8°AINF'!B16</f>
        <v>Cruz, Lucrecia</v>
      </c>
      <c r="C19" s="129"/>
      <c r="D19" s="223">
        <f>'Notas 8°AINF'!AG16</f>
        <v>5</v>
      </c>
      <c r="E19" s="223"/>
      <c r="F19" s="223"/>
      <c r="G19" s="130"/>
      <c r="H19" s="124">
        <f>'Notas 8°AINF'!AG16</f>
        <v>5</v>
      </c>
      <c r="I19" s="135"/>
      <c r="J19" s="135"/>
      <c r="K19" s="135">
        <f>'Asistencia 10°ATOfi'!AQ13</f>
        <v>0</v>
      </c>
      <c r="L19" s="135">
        <f>'Asistencia 10°ATOfi'!AP13</f>
        <v>0</v>
      </c>
      <c r="M19" s="135"/>
      <c r="N19" s="135"/>
      <c r="O19" s="135"/>
      <c r="P19" s="135"/>
      <c r="Q19" s="131">
        <f t="shared" si="0"/>
        <v>0</v>
      </c>
      <c r="R19" s="131">
        <f t="shared" si="0"/>
        <v>0</v>
      </c>
      <c r="T19" s="119">
        <v>1</v>
      </c>
      <c r="U19" s="119">
        <f t="shared" si="1"/>
        <v>0</v>
      </c>
      <c r="V19" s="119">
        <v>0</v>
      </c>
      <c r="W19" s="119">
        <v>0</v>
      </c>
      <c r="X19" s="119">
        <v>0</v>
      </c>
      <c r="Y19" s="119">
        <v>0</v>
      </c>
      <c r="Z19" s="128">
        <f t="shared" si="3"/>
        <v>5</v>
      </c>
      <c r="AA19" s="129">
        <f t="shared" si="2"/>
        <v>5</v>
      </c>
      <c r="AC19" s="119">
        <v>4.3</v>
      </c>
    </row>
    <row r="20" spans="1:29" x14ac:dyDescent="0.25">
      <c r="A20" s="121">
        <v>10</v>
      </c>
      <c r="B20" s="133" t="str">
        <f>'Notas 8°AINF'!B17</f>
        <v>Duncan, Elias</v>
      </c>
      <c r="C20" s="129"/>
      <c r="D20" s="223">
        <f>'Notas 8°AINF'!AG17</f>
        <v>3.8</v>
      </c>
      <c r="E20" s="223"/>
      <c r="F20" s="223"/>
      <c r="G20" s="130"/>
      <c r="H20" s="124">
        <f>'Notas 8°AINF'!AG17</f>
        <v>3.8</v>
      </c>
      <c r="I20" s="135"/>
      <c r="J20" s="135"/>
      <c r="K20" s="135">
        <f>'Asistencia 10°ATOfi'!AQ14</f>
        <v>0</v>
      </c>
      <c r="L20" s="135">
        <f>'Asistencia 10°ATOfi'!AP14</f>
        <v>0</v>
      </c>
      <c r="M20" s="135"/>
      <c r="N20" s="135"/>
      <c r="O20" s="135"/>
      <c r="P20" s="135"/>
      <c r="Q20" s="131">
        <f t="shared" si="0"/>
        <v>0</v>
      </c>
      <c r="R20" s="131">
        <f t="shared" si="0"/>
        <v>0</v>
      </c>
      <c r="T20" s="119">
        <v>1</v>
      </c>
      <c r="U20" s="119">
        <v>0</v>
      </c>
      <c r="V20" s="119">
        <v>0</v>
      </c>
      <c r="W20" s="119">
        <v>0</v>
      </c>
      <c r="X20" s="119">
        <v>0</v>
      </c>
      <c r="Y20" s="119">
        <v>0</v>
      </c>
      <c r="Z20" s="128">
        <f t="shared" si="3"/>
        <v>3.8</v>
      </c>
      <c r="AA20" s="129">
        <f t="shared" si="2"/>
        <v>3.8</v>
      </c>
      <c r="AC20" s="119">
        <v>3</v>
      </c>
    </row>
    <row r="21" spans="1:29" x14ac:dyDescent="0.25">
      <c r="A21" s="121">
        <v>11</v>
      </c>
      <c r="B21" s="133" t="str">
        <f>'Notas 8°AINF'!B18</f>
        <v>Garay, Itzel</v>
      </c>
      <c r="C21" s="129"/>
      <c r="D21" s="223">
        <f>'Notas 8°AINF'!AG18</f>
        <v>4</v>
      </c>
      <c r="E21" s="223"/>
      <c r="F21" s="223"/>
      <c r="G21" s="130"/>
      <c r="H21" s="124">
        <f>'Notas 8°AINF'!AG18</f>
        <v>4</v>
      </c>
      <c r="I21" s="135"/>
      <c r="J21" s="135"/>
      <c r="K21" s="135"/>
      <c r="L21" s="135">
        <f>'Asistencia 10°ATOfi'!AP15</f>
        <v>0</v>
      </c>
      <c r="M21" s="135"/>
      <c r="N21" s="135"/>
      <c r="O21" s="135"/>
      <c r="P21" s="135"/>
      <c r="Q21" s="131">
        <f t="shared" si="0"/>
        <v>0</v>
      </c>
      <c r="R21" s="131">
        <f t="shared" si="0"/>
        <v>0</v>
      </c>
      <c r="T21" s="119">
        <v>1</v>
      </c>
      <c r="U21" s="119">
        <f t="shared" si="1"/>
        <v>0</v>
      </c>
      <c r="V21" s="119">
        <v>0</v>
      </c>
      <c r="W21" s="119">
        <v>0</v>
      </c>
      <c r="X21" s="119">
        <v>0</v>
      </c>
      <c r="Y21" s="119">
        <v>0</v>
      </c>
      <c r="Z21" s="128">
        <f t="shared" si="3"/>
        <v>4</v>
      </c>
      <c r="AA21" s="129">
        <f t="shared" si="2"/>
        <v>4</v>
      </c>
      <c r="AC21" s="119">
        <v>4.4000000000000004</v>
      </c>
    </row>
    <row r="22" spans="1:29" ht="14.25" customHeight="1" x14ac:dyDescent="0.25">
      <c r="A22" s="121">
        <v>12</v>
      </c>
      <c r="B22" s="133" t="str">
        <f>'Notas 8°AINF'!B19</f>
        <v>Escalante, Eivar</v>
      </c>
      <c r="C22" s="129"/>
      <c r="D22" s="223">
        <f>'Notas 8°AINF'!AG19</f>
        <v>4.4000000000000004</v>
      </c>
      <c r="E22" s="223"/>
      <c r="F22" s="223"/>
      <c r="G22" s="130"/>
      <c r="H22" s="124">
        <f>'Notas 8°AINF'!AG19</f>
        <v>4.4000000000000004</v>
      </c>
      <c r="I22" s="135"/>
      <c r="J22" s="135"/>
      <c r="K22" s="135">
        <f>'Asistencia 10°ATOfi'!AQ16</f>
        <v>0</v>
      </c>
      <c r="L22" s="135">
        <f>'Asistencia 10°ATOfi'!AP16</f>
        <v>0</v>
      </c>
      <c r="M22" s="135"/>
      <c r="N22" s="135"/>
      <c r="O22" s="135"/>
      <c r="P22" s="135"/>
      <c r="Q22" s="131">
        <f t="shared" si="0"/>
        <v>0</v>
      </c>
      <c r="R22" s="131">
        <f t="shared" si="0"/>
        <v>0</v>
      </c>
      <c r="T22" s="119">
        <v>1</v>
      </c>
      <c r="U22" s="119">
        <f t="shared" si="1"/>
        <v>0</v>
      </c>
      <c r="V22" s="119">
        <v>0</v>
      </c>
      <c r="W22" s="119">
        <v>0</v>
      </c>
      <c r="X22" s="119">
        <v>0</v>
      </c>
      <c r="Y22" s="119">
        <v>0</v>
      </c>
      <c r="Z22" s="128">
        <f t="shared" si="3"/>
        <v>4.4000000000000004</v>
      </c>
      <c r="AA22" s="129">
        <f t="shared" si="2"/>
        <v>4.4000000000000004</v>
      </c>
      <c r="AC22" s="119">
        <v>3.3</v>
      </c>
    </row>
    <row r="23" spans="1:29" x14ac:dyDescent="0.25">
      <c r="A23" s="121">
        <v>13</v>
      </c>
      <c r="B23" s="133" t="str">
        <f>'Notas 8°AINF'!B20</f>
        <v>Jimenez, Esmeralda</v>
      </c>
      <c r="C23" s="129"/>
      <c r="D23" s="223">
        <f>'Notas 8°AINF'!AG20</f>
        <v>4.4000000000000004</v>
      </c>
      <c r="E23" s="223"/>
      <c r="F23" s="223"/>
      <c r="G23" s="130"/>
      <c r="H23" s="124">
        <f>'Notas 8°AINF'!AG20</f>
        <v>4.4000000000000004</v>
      </c>
      <c r="I23" s="135"/>
      <c r="J23" s="135"/>
      <c r="K23" s="135">
        <f>'Asistencia 10°ATOfi'!AQ17</f>
        <v>0</v>
      </c>
      <c r="L23" s="135">
        <f>'Asistencia 10°ATOfi'!AP17</f>
        <v>0</v>
      </c>
      <c r="M23" s="135"/>
      <c r="N23" s="135"/>
      <c r="O23" s="135"/>
      <c r="P23" s="135"/>
      <c r="Q23" s="131">
        <f t="shared" si="0"/>
        <v>0</v>
      </c>
      <c r="R23" s="131">
        <f t="shared" si="0"/>
        <v>0</v>
      </c>
      <c r="T23" s="119">
        <v>1</v>
      </c>
      <c r="U23" s="119">
        <f t="shared" si="1"/>
        <v>0</v>
      </c>
      <c r="V23" s="119">
        <v>0</v>
      </c>
      <c r="W23" s="119">
        <v>1</v>
      </c>
      <c r="X23" s="119">
        <v>0</v>
      </c>
      <c r="Y23" s="119">
        <v>0</v>
      </c>
      <c r="Z23" s="128">
        <f t="shared" si="3"/>
        <v>4.4000000000000004</v>
      </c>
      <c r="AA23" s="129">
        <f t="shared" si="2"/>
        <v>4.4000000000000004</v>
      </c>
      <c r="AC23" s="119">
        <v>3.9</v>
      </c>
    </row>
    <row r="24" spans="1:29" x14ac:dyDescent="0.25">
      <c r="A24" s="121">
        <v>14</v>
      </c>
      <c r="B24" s="133" t="str">
        <f>'Notas 8°AINF'!B21</f>
        <v>Martinez, Ceferino</v>
      </c>
      <c r="C24" s="129"/>
      <c r="D24" s="223">
        <f>'Notas 8°AINF'!AG21</f>
        <v>3.8000000000000003</v>
      </c>
      <c r="E24" s="223"/>
      <c r="F24" s="223"/>
      <c r="G24" s="130"/>
      <c r="H24" s="124">
        <f>'Notas 8°AINF'!AG21</f>
        <v>3.8000000000000003</v>
      </c>
      <c r="I24" s="135"/>
      <c r="J24" s="135"/>
      <c r="K24" s="135">
        <f>'Asistencia 10°ATOfi'!AQ18</f>
        <v>0</v>
      </c>
      <c r="L24" s="135">
        <f>'Asistencia 10°ATOfi'!AP18</f>
        <v>0</v>
      </c>
      <c r="M24" s="135"/>
      <c r="N24" s="135"/>
      <c r="O24" s="135"/>
      <c r="P24" s="135"/>
      <c r="Q24" s="131">
        <f t="shared" si="0"/>
        <v>0</v>
      </c>
      <c r="R24" s="131">
        <f t="shared" si="0"/>
        <v>0</v>
      </c>
      <c r="T24" s="119">
        <v>1</v>
      </c>
      <c r="U24" s="119">
        <f t="shared" si="1"/>
        <v>0</v>
      </c>
      <c r="V24" s="119">
        <v>0</v>
      </c>
      <c r="W24" s="119">
        <v>1</v>
      </c>
      <c r="X24" s="119">
        <v>0</v>
      </c>
      <c r="Y24" s="119">
        <v>0</v>
      </c>
      <c r="Z24" s="128">
        <f t="shared" si="3"/>
        <v>3.8000000000000003</v>
      </c>
      <c r="AA24" s="129">
        <f t="shared" si="2"/>
        <v>3.8</v>
      </c>
      <c r="AC24" s="119">
        <v>3.9</v>
      </c>
    </row>
    <row r="25" spans="1:29" x14ac:dyDescent="0.25">
      <c r="A25" s="121">
        <v>15</v>
      </c>
      <c r="B25" s="133" t="str">
        <f>'Notas 8°AINF'!B22</f>
        <v>Mendoza, Alverto</v>
      </c>
      <c r="C25" s="129"/>
      <c r="D25" s="223">
        <f>'Notas 8°AINF'!AG22</f>
        <v>4.16</v>
      </c>
      <c r="E25" s="223"/>
      <c r="F25" s="223"/>
      <c r="G25" s="130"/>
      <c r="H25" s="124">
        <f>'Notas 8°AINF'!AG22</f>
        <v>4.16</v>
      </c>
      <c r="I25" s="135"/>
      <c r="J25" s="135"/>
      <c r="K25" s="135">
        <f>'Asistencia 10°ATOfi'!AQ19</f>
        <v>0</v>
      </c>
      <c r="L25" s="135">
        <f>'Asistencia 10°ATOfi'!AP19</f>
        <v>0</v>
      </c>
      <c r="M25" s="135"/>
      <c r="N25" s="135"/>
      <c r="O25" s="135"/>
      <c r="P25" s="135"/>
      <c r="Q25" s="131">
        <f t="shared" si="0"/>
        <v>0</v>
      </c>
      <c r="R25" s="131">
        <f t="shared" si="0"/>
        <v>0</v>
      </c>
      <c r="T25" s="119">
        <v>1</v>
      </c>
      <c r="U25" s="119">
        <f t="shared" si="1"/>
        <v>0</v>
      </c>
      <c r="V25" s="119">
        <v>0</v>
      </c>
      <c r="W25" s="119">
        <v>0</v>
      </c>
      <c r="X25" s="119">
        <v>0</v>
      </c>
      <c r="Y25" s="119">
        <v>0</v>
      </c>
      <c r="Z25" s="128">
        <f t="shared" si="3"/>
        <v>4.16</v>
      </c>
      <c r="AA25" s="129">
        <f t="shared" si="2"/>
        <v>4.0999999999999996</v>
      </c>
      <c r="AC25" s="119">
        <v>3.8</v>
      </c>
    </row>
    <row r="26" spans="1:29" x14ac:dyDescent="0.25">
      <c r="A26" s="121">
        <v>16</v>
      </c>
      <c r="B26" s="133" t="str">
        <f>'Notas 8°AINF'!B23</f>
        <v>Miranda, Marianela</v>
      </c>
      <c r="C26" s="129"/>
      <c r="D26" s="223">
        <f>'Notas 8°AINF'!AG23</f>
        <v>4.4000000000000004</v>
      </c>
      <c r="E26" s="223"/>
      <c r="F26" s="223"/>
      <c r="G26" s="130"/>
      <c r="H26" s="124">
        <f>'Notas 8°AINF'!AG23</f>
        <v>4.4000000000000004</v>
      </c>
      <c r="I26" s="135"/>
      <c r="J26" s="135"/>
      <c r="K26" s="135"/>
      <c r="L26" s="135">
        <f>'Asistencia 10°ATOfi'!AP20</f>
        <v>0</v>
      </c>
      <c r="M26" s="135"/>
      <c r="N26" s="135"/>
      <c r="O26" s="135"/>
      <c r="P26" s="135"/>
      <c r="Q26" s="131">
        <f t="shared" si="0"/>
        <v>0</v>
      </c>
      <c r="R26" s="131">
        <f t="shared" si="0"/>
        <v>0</v>
      </c>
      <c r="T26" s="119">
        <v>1</v>
      </c>
      <c r="U26" s="119">
        <f t="shared" si="1"/>
        <v>0</v>
      </c>
      <c r="V26" s="119">
        <v>0</v>
      </c>
      <c r="W26" s="119">
        <v>0</v>
      </c>
      <c r="X26" s="119">
        <v>0</v>
      </c>
      <c r="Y26" s="119">
        <v>0</v>
      </c>
      <c r="Z26" s="128">
        <f t="shared" si="3"/>
        <v>4.4000000000000004</v>
      </c>
      <c r="AA26" s="129">
        <f t="shared" si="2"/>
        <v>4.4000000000000004</v>
      </c>
      <c r="AC26" s="119">
        <v>4.2</v>
      </c>
    </row>
    <row r="27" spans="1:29" x14ac:dyDescent="0.25">
      <c r="A27" s="121">
        <v>17</v>
      </c>
      <c r="B27" s="133" t="str">
        <f>'Notas 8°AINF'!B24</f>
        <v>Miranda, Victor</v>
      </c>
      <c r="C27" s="129"/>
      <c r="D27" s="223">
        <f>'Notas 8°AINF'!AG24</f>
        <v>5</v>
      </c>
      <c r="E27" s="223"/>
      <c r="F27" s="223"/>
      <c r="G27" s="130"/>
      <c r="H27" s="124">
        <f>'Notas 8°AINF'!AG24</f>
        <v>5</v>
      </c>
      <c r="I27" s="135"/>
      <c r="J27" s="135"/>
      <c r="K27" s="135">
        <f>'Asistencia 10°ATOfi'!AQ21</f>
        <v>0</v>
      </c>
      <c r="L27" s="135">
        <f>'Asistencia 10°ATOfi'!AP21</f>
        <v>0</v>
      </c>
      <c r="M27" s="135"/>
      <c r="N27" s="135"/>
      <c r="O27" s="135"/>
      <c r="P27" s="135"/>
      <c r="Q27" s="131">
        <f t="shared" si="0"/>
        <v>0</v>
      </c>
      <c r="R27" s="131">
        <f t="shared" si="0"/>
        <v>0</v>
      </c>
      <c r="T27" s="119">
        <v>1</v>
      </c>
      <c r="U27" s="119">
        <f t="shared" si="1"/>
        <v>0</v>
      </c>
      <c r="V27" s="119">
        <v>0</v>
      </c>
      <c r="W27" s="119">
        <v>0</v>
      </c>
      <c r="X27" s="119">
        <v>0</v>
      </c>
      <c r="Y27" s="119">
        <v>0</v>
      </c>
      <c r="Z27" s="128">
        <f t="shared" si="3"/>
        <v>5</v>
      </c>
      <c r="AA27" s="129">
        <f t="shared" si="2"/>
        <v>5</v>
      </c>
      <c r="AC27" s="119">
        <v>4</v>
      </c>
    </row>
    <row r="28" spans="1:29" x14ac:dyDescent="0.25">
      <c r="A28" s="121">
        <v>18</v>
      </c>
      <c r="B28" s="133" t="str">
        <f>'Notas 8°AINF'!B25</f>
        <v>Molina, Betzaida</v>
      </c>
      <c r="C28" s="129"/>
      <c r="D28" s="223">
        <f>'Notas 8°AINF'!AG25</f>
        <v>4.4000000000000004</v>
      </c>
      <c r="E28" s="223"/>
      <c r="F28" s="223"/>
      <c r="G28" s="130"/>
      <c r="H28" s="124">
        <f>'Notas 8°AINF'!AG25</f>
        <v>4.4000000000000004</v>
      </c>
      <c r="I28" s="135"/>
      <c r="J28" s="135"/>
      <c r="K28" s="135">
        <f>'Asistencia 10°ATOfi'!AQ22</f>
        <v>0</v>
      </c>
      <c r="L28" s="135">
        <f>'Asistencia 10°ATOfi'!AP22</f>
        <v>0</v>
      </c>
      <c r="M28" s="135"/>
      <c r="N28" s="135"/>
      <c r="O28" s="135"/>
      <c r="P28" s="135"/>
      <c r="Q28" s="131">
        <f t="shared" si="0"/>
        <v>0</v>
      </c>
      <c r="R28" s="131">
        <f t="shared" si="0"/>
        <v>0</v>
      </c>
      <c r="T28" s="119">
        <v>1</v>
      </c>
      <c r="U28" s="119">
        <f t="shared" si="1"/>
        <v>0</v>
      </c>
      <c r="V28" s="119">
        <v>0</v>
      </c>
      <c r="W28" s="119">
        <v>0</v>
      </c>
      <c r="X28" s="119">
        <v>1</v>
      </c>
      <c r="Y28" s="119">
        <v>0</v>
      </c>
      <c r="Z28" s="128">
        <f t="shared" si="3"/>
        <v>4.4000000000000004</v>
      </c>
      <c r="AA28" s="129">
        <f t="shared" si="2"/>
        <v>4.4000000000000004</v>
      </c>
      <c r="AC28" s="238">
        <f>AVERAGE(AC11:AC27)</f>
        <v>3.9058823529411759</v>
      </c>
    </row>
    <row r="29" spans="1:29" x14ac:dyDescent="0.25">
      <c r="A29" s="121">
        <v>19</v>
      </c>
      <c r="B29" s="133" t="str">
        <f>'Notas 8°AINF'!B26</f>
        <v>Morales, Keyla</v>
      </c>
      <c r="C29" s="129"/>
      <c r="D29" s="223">
        <f>'Notas 8°AINF'!AG26</f>
        <v>3.2000000000000006</v>
      </c>
      <c r="E29" s="223"/>
      <c r="F29" s="223"/>
      <c r="G29" s="130"/>
      <c r="H29" s="124">
        <f>'Notas 8°AINF'!AG26</f>
        <v>3.2000000000000006</v>
      </c>
      <c r="I29" s="135"/>
      <c r="J29" s="135"/>
      <c r="K29" s="135">
        <f>'Asistencia 10°ATOfi'!AQ23</f>
        <v>0</v>
      </c>
      <c r="L29" s="135">
        <f>'Asistencia 10°ATOfi'!AP23</f>
        <v>0</v>
      </c>
      <c r="M29" s="135"/>
      <c r="N29" s="135"/>
      <c r="O29" s="135"/>
      <c r="P29" s="135"/>
      <c r="Q29" s="131">
        <f t="shared" si="0"/>
        <v>0</v>
      </c>
      <c r="R29" s="131">
        <f t="shared" si="0"/>
        <v>0</v>
      </c>
      <c r="T29" s="119">
        <v>1</v>
      </c>
      <c r="U29" s="119">
        <f t="shared" si="1"/>
        <v>0</v>
      </c>
      <c r="V29" s="119">
        <v>0</v>
      </c>
      <c r="W29" s="119">
        <v>0</v>
      </c>
      <c r="X29" s="119">
        <v>0</v>
      </c>
      <c r="Y29" s="119">
        <v>0</v>
      </c>
      <c r="Z29" s="128">
        <f t="shared" si="3"/>
        <v>3.2000000000000006</v>
      </c>
      <c r="AA29" s="129">
        <f t="shared" si="2"/>
        <v>3.2</v>
      </c>
    </row>
    <row r="30" spans="1:29" x14ac:dyDescent="0.25">
      <c r="A30" s="121">
        <v>20</v>
      </c>
      <c r="B30" s="133" t="str">
        <f>'Notas 8°AINF'!B27</f>
        <v>Morales, Ronald</v>
      </c>
      <c r="C30" s="129"/>
      <c r="D30" s="223">
        <f>'Notas 8°AINF'!AG27</f>
        <v>4.4000000000000004</v>
      </c>
      <c r="E30" s="223"/>
      <c r="F30" s="223"/>
      <c r="G30" s="130"/>
      <c r="H30" s="124">
        <f>'Notas 8°AINF'!AG27</f>
        <v>4.4000000000000004</v>
      </c>
      <c r="I30" s="135"/>
      <c r="J30" s="135"/>
      <c r="K30" s="135">
        <f>'Asistencia 10°ATOfi'!AQ24</f>
        <v>0</v>
      </c>
      <c r="L30" s="135">
        <f>'Asistencia 10°ATOfi'!AP24</f>
        <v>0</v>
      </c>
      <c r="M30" s="135"/>
      <c r="N30" s="135"/>
      <c r="O30" s="135"/>
      <c r="P30" s="135"/>
      <c r="Q30" s="131">
        <f t="shared" si="0"/>
        <v>0</v>
      </c>
      <c r="R30" s="131">
        <f t="shared" si="0"/>
        <v>0</v>
      </c>
      <c r="T30" s="119">
        <v>1</v>
      </c>
      <c r="U30" s="119">
        <f t="shared" si="1"/>
        <v>0</v>
      </c>
      <c r="V30" s="119">
        <v>0</v>
      </c>
      <c r="W30" s="119">
        <v>0</v>
      </c>
      <c r="X30" s="119">
        <v>0</v>
      </c>
      <c r="Y30" s="119">
        <v>0</v>
      </c>
      <c r="Z30" s="128">
        <f t="shared" si="3"/>
        <v>4.4000000000000004</v>
      </c>
      <c r="AA30" s="129">
        <f t="shared" si="2"/>
        <v>4.4000000000000004</v>
      </c>
    </row>
    <row r="31" spans="1:29" x14ac:dyDescent="0.25">
      <c r="A31" s="121">
        <v>21</v>
      </c>
      <c r="B31" s="133" t="str">
        <f>'Notas 8°AINF'!B28</f>
        <v>Palacio, Anayansi</v>
      </c>
      <c r="C31" s="129"/>
      <c r="D31" s="223">
        <f>'Notas 8°AINF'!AG28</f>
        <v>4.4000000000000004</v>
      </c>
      <c r="E31" s="223"/>
      <c r="F31" s="223"/>
      <c r="G31" s="130"/>
      <c r="H31" s="124">
        <f>'Notas 8°AINF'!AG28</f>
        <v>4.4000000000000004</v>
      </c>
      <c r="I31" s="135"/>
      <c r="J31" s="135"/>
      <c r="K31" s="135"/>
      <c r="L31" s="135">
        <f>'Asistencia 10°ATOfi'!AP25</f>
        <v>0</v>
      </c>
      <c r="M31" s="135"/>
      <c r="N31" s="135"/>
      <c r="O31" s="135"/>
      <c r="P31" s="135"/>
      <c r="Q31" s="131">
        <f t="shared" si="0"/>
        <v>0</v>
      </c>
      <c r="R31" s="131">
        <f t="shared" si="0"/>
        <v>0</v>
      </c>
      <c r="T31" s="119">
        <v>1</v>
      </c>
      <c r="U31" s="119">
        <f t="shared" si="1"/>
        <v>0</v>
      </c>
      <c r="V31" s="119">
        <v>0</v>
      </c>
      <c r="W31" s="119">
        <v>0</v>
      </c>
      <c r="X31" s="119">
        <v>0</v>
      </c>
      <c r="Y31" s="119">
        <v>1</v>
      </c>
      <c r="Z31" s="128">
        <f t="shared" si="3"/>
        <v>4.4000000000000004</v>
      </c>
      <c r="AA31" s="129">
        <f t="shared" si="2"/>
        <v>4.4000000000000004</v>
      </c>
    </row>
    <row r="32" spans="1:29" x14ac:dyDescent="0.25">
      <c r="A32" s="121">
        <v>22</v>
      </c>
      <c r="B32" s="133" t="str">
        <f>'Notas 8°AINF'!B29</f>
        <v>Palacio, Esthefany</v>
      </c>
      <c r="C32" s="129"/>
      <c r="D32" s="223">
        <f>'Notas 8°AINF'!AG29</f>
        <v>4.9000000000000004</v>
      </c>
      <c r="E32" s="223"/>
      <c r="F32" s="223"/>
      <c r="G32" s="130"/>
      <c r="H32" s="124">
        <f>'Notas 8°AINF'!AG29</f>
        <v>4.9000000000000004</v>
      </c>
      <c r="I32" s="135"/>
      <c r="J32" s="135"/>
      <c r="K32" s="135"/>
      <c r="L32" s="135">
        <f>'Asistencia 10°ATOfi'!AP26</f>
        <v>0</v>
      </c>
      <c r="M32" s="135"/>
      <c r="N32" s="135"/>
      <c r="O32" s="135"/>
      <c r="P32" s="135"/>
      <c r="Q32" s="131">
        <f t="shared" si="0"/>
        <v>0</v>
      </c>
      <c r="R32" s="131">
        <f t="shared" si="0"/>
        <v>0</v>
      </c>
      <c r="T32" s="119">
        <v>1</v>
      </c>
      <c r="U32" s="119">
        <f t="shared" si="1"/>
        <v>0</v>
      </c>
      <c r="V32" s="119">
        <v>0</v>
      </c>
      <c r="W32" s="119">
        <v>1</v>
      </c>
      <c r="X32" s="119">
        <v>0</v>
      </c>
      <c r="Y32" s="119">
        <v>0</v>
      </c>
      <c r="Z32" s="128">
        <f t="shared" si="3"/>
        <v>4.9000000000000004</v>
      </c>
      <c r="AA32" s="129">
        <f t="shared" si="2"/>
        <v>4.9000000000000004</v>
      </c>
    </row>
    <row r="33" spans="1:27" x14ac:dyDescent="0.25">
      <c r="A33" s="121">
        <v>23</v>
      </c>
      <c r="B33" s="133" t="str">
        <f>'Notas 8°AINF'!B30</f>
        <v>Palacio, Idalia</v>
      </c>
      <c r="C33" s="129"/>
      <c r="D33" s="223">
        <f>'Notas 8°AINF'!AG30</f>
        <v>3.6000000000000005</v>
      </c>
      <c r="E33" s="223"/>
      <c r="F33" s="223"/>
      <c r="G33" s="130"/>
      <c r="H33" s="124">
        <f>'Notas 8°AINF'!AG30</f>
        <v>3.6000000000000005</v>
      </c>
      <c r="I33" s="135"/>
      <c r="J33" s="135"/>
      <c r="K33" s="135"/>
      <c r="L33" s="135"/>
      <c r="M33" s="135"/>
      <c r="N33" s="135"/>
      <c r="O33" s="135"/>
      <c r="P33" s="135"/>
      <c r="Q33" s="131">
        <f t="shared" si="0"/>
        <v>0</v>
      </c>
      <c r="R33" s="131">
        <f t="shared" si="0"/>
        <v>0</v>
      </c>
      <c r="T33" s="119">
        <v>1</v>
      </c>
      <c r="U33" s="119">
        <f t="shared" si="1"/>
        <v>0</v>
      </c>
      <c r="V33" s="119">
        <v>0</v>
      </c>
      <c r="W33" s="119">
        <v>0</v>
      </c>
      <c r="X33" s="119">
        <v>0</v>
      </c>
      <c r="Y33" s="119">
        <v>0</v>
      </c>
      <c r="Z33" s="128">
        <f t="shared" si="3"/>
        <v>3.6000000000000005</v>
      </c>
      <c r="AA33" s="129">
        <f t="shared" si="2"/>
        <v>3.6</v>
      </c>
    </row>
    <row r="34" spans="1:27" x14ac:dyDescent="0.25">
      <c r="A34" s="121">
        <v>24</v>
      </c>
      <c r="B34" s="133" t="str">
        <f>'Notas 8°AINF'!B31</f>
        <v>Quintero, Alicia</v>
      </c>
      <c r="C34" s="129"/>
      <c r="D34" s="129" t="str">
        <f>'Notas 8°AINF'!AG31</f>
        <v>SN</v>
      </c>
      <c r="E34" s="129"/>
      <c r="F34" s="129"/>
      <c r="G34" s="224"/>
      <c r="H34" s="124" t="str">
        <f>'Notas 8°AINF'!AG31</f>
        <v>SN</v>
      </c>
      <c r="I34" s="225"/>
      <c r="J34" s="225"/>
      <c r="K34" s="225"/>
      <c r="L34" s="225"/>
      <c r="M34" s="225"/>
      <c r="N34" s="225"/>
      <c r="O34" s="225"/>
      <c r="P34" s="225"/>
      <c r="Q34" s="131">
        <f t="shared" si="0"/>
        <v>0</v>
      </c>
      <c r="R34" s="131">
        <f t="shared" si="0"/>
        <v>0</v>
      </c>
      <c r="T34" s="119">
        <v>1</v>
      </c>
      <c r="Z34" s="128" t="e">
        <f t="shared" si="3"/>
        <v>#DIV/0!</v>
      </c>
      <c r="AA34" s="129" t="e">
        <f t="shared" si="2"/>
        <v>#DIV/0!</v>
      </c>
    </row>
    <row r="35" spans="1:27" x14ac:dyDescent="0.25">
      <c r="A35" s="121">
        <v>25</v>
      </c>
      <c r="B35" s="133" t="str">
        <f>'Notas 8°AINF'!B32</f>
        <v>Quintero, Gisela</v>
      </c>
      <c r="C35" s="129"/>
      <c r="D35" s="129">
        <f>'Notas 8°AINF'!AG32</f>
        <v>4.8000000000000007</v>
      </c>
      <c r="E35" s="129"/>
      <c r="F35" s="129"/>
      <c r="G35" s="224"/>
      <c r="H35" s="124">
        <f>'Notas 8°AINF'!AG32</f>
        <v>4.8000000000000007</v>
      </c>
      <c r="I35" s="225"/>
      <c r="J35" s="225"/>
      <c r="K35" s="225"/>
      <c r="L35" s="225"/>
      <c r="M35" s="225"/>
      <c r="N35" s="225"/>
      <c r="O35" s="225"/>
      <c r="P35" s="225"/>
      <c r="Q35" s="131">
        <f t="shared" ref="Q35:R55" si="4">SUM(I35+K35+M35+O35)</f>
        <v>0</v>
      </c>
      <c r="R35" s="131">
        <f t="shared" si="4"/>
        <v>0</v>
      </c>
      <c r="T35" s="119">
        <v>1</v>
      </c>
      <c r="Z35" s="128">
        <f t="shared" si="3"/>
        <v>4.8000000000000007</v>
      </c>
      <c r="AA35" s="129">
        <f t="shared" si="2"/>
        <v>4.8</v>
      </c>
    </row>
    <row r="36" spans="1:27" x14ac:dyDescent="0.25">
      <c r="A36" s="121">
        <v>26</v>
      </c>
      <c r="B36" s="133" t="str">
        <f>'Notas 8°AINF'!B33</f>
        <v>Quintero, Lorena</v>
      </c>
      <c r="C36" s="129"/>
      <c r="D36" s="129">
        <f>'Notas 8°AINF'!AG33</f>
        <v>4.8000000000000007</v>
      </c>
      <c r="E36" s="129"/>
      <c r="F36" s="129"/>
      <c r="G36" s="224"/>
      <c r="H36" s="124">
        <f>'Notas 8°AINF'!AG33</f>
        <v>4.8000000000000007</v>
      </c>
      <c r="I36" s="225"/>
      <c r="J36" s="225"/>
      <c r="K36" s="225"/>
      <c r="L36" s="225"/>
      <c r="M36" s="225"/>
      <c r="N36" s="225"/>
      <c r="O36" s="225"/>
      <c r="P36" s="225"/>
      <c r="Q36" s="131">
        <f t="shared" si="4"/>
        <v>0</v>
      </c>
      <c r="R36" s="131">
        <f t="shared" si="4"/>
        <v>0</v>
      </c>
      <c r="T36" s="119">
        <v>1</v>
      </c>
      <c r="Z36" s="128">
        <f t="shared" si="3"/>
        <v>4.8000000000000007</v>
      </c>
      <c r="AA36" s="129">
        <f t="shared" si="2"/>
        <v>4.8</v>
      </c>
    </row>
    <row r="37" spans="1:27" x14ac:dyDescent="0.25">
      <c r="A37" s="121">
        <v>27</v>
      </c>
      <c r="B37" s="133" t="str">
        <f>'Notas 8°AINF'!B34</f>
        <v>Sanchez, Luis</v>
      </c>
      <c r="C37" s="129"/>
      <c r="D37" s="129">
        <f>'Notas 8°AINF'!AG34</f>
        <v>4.5999999999999996</v>
      </c>
      <c r="E37" s="129"/>
      <c r="F37" s="129"/>
      <c r="G37" s="224"/>
      <c r="H37" s="124">
        <f>'Notas 8°AINF'!AG34</f>
        <v>4.5999999999999996</v>
      </c>
      <c r="I37" s="225"/>
      <c r="J37" s="225"/>
      <c r="K37" s="225"/>
      <c r="L37" s="225"/>
      <c r="M37" s="225"/>
      <c r="N37" s="225"/>
      <c r="O37" s="225"/>
      <c r="P37" s="225"/>
      <c r="Q37" s="131">
        <f t="shared" si="4"/>
        <v>0</v>
      </c>
      <c r="R37" s="131">
        <f t="shared" si="4"/>
        <v>0</v>
      </c>
      <c r="T37" s="119">
        <v>1</v>
      </c>
      <c r="Z37" s="128">
        <f t="shared" si="3"/>
        <v>4.5999999999999996</v>
      </c>
      <c r="AA37" s="129">
        <f t="shared" si="2"/>
        <v>4.5999999999999996</v>
      </c>
    </row>
    <row r="38" spans="1:27" ht="13.5" customHeight="1" x14ac:dyDescent="0.25">
      <c r="A38" s="121">
        <v>28</v>
      </c>
      <c r="B38" s="133" t="str">
        <f>'Notas 8°AINF'!B35</f>
        <v>Sanchez, Reynel</v>
      </c>
      <c r="C38" s="129"/>
      <c r="D38" s="129">
        <f>'Notas 8°AINF'!AG35</f>
        <v>3.2000000000000006</v>
      </c>
      <c r="E38" s="129"/>
      <c r="F38" s="129"/>
      <c r="G38" s="224"/>
      <c r="H38" s="124">
        <f>'Notas 8°AINF'!AG35</f>
        <v>3.2000000000000006</v>
      </c>
      <c r="I38" s="225"/>
      <c r="J38" s="225"/>
      <c r="K38" s="225"/>
      <c r="L38" s="225"/>
      <c r="M38" s="225"/>
      <c r="N38" s="225"/>
      <c r="O38" s="225"/>
      <c r="P38" s="225"/>
      <c r="Q38" s="131">
        <f t="shared" si="4"/>
        <v>0</v>
      </c>
      <c r="R38" s="131">
        <f t="shared" si="4"/>
        <v>0</v>
      </c>
      <c r="T38" s="119">
        <v>1</v>
      </c>
      <c r="Z38" s="128">
        <f t="shared" si="3"/>
        <v>3.2000000000000006</v>
      </c>
      <c r="AA38" s="129">
        <f t="shared" si="2"/>
        <v>3.2</v>
      </c>
    </row>
    <row r="39" spans="1:27" x14ac:dyDescent="0.25">
      <c r="A39" s="121">
        <v>29</v>
      </c>
      <c r="B39" s="133" t="str">
        <f>'Notas 8°AINF'!B36</f>
        <v>Santos, Yuribeth</v>
      </c>
      <c r="C39" s="129"/>
      <c r="D39" s="129">
        <f>'Notas 8°AINF'!AG36</f>
        <v>4.9000000000000004</v>
      </c>
      <c r="E39" s="129"/>
      <c r="F39" s="129"/>
      <c r="G39" s="224"/>
      <c r="H39" s="124">
        <f>'Notas 8°AINF'!AG36</f>
        <v>4.9000000000000004</v>
      </c>
      <c r="I39" s="225"/>
      <c r="J39" s="225"/>
      <c r="K39" s="225"/>
      <c r="L39" s="225"/>
      <c r="M39" s="225"/>
      <c r="N39" s="225"/>
      <c r="O39" s="225"/>
      <c r="P39" s="225"/>
      <c r="Q39" s="131">
        <f t="shared" si="4"/>
        <v>0</v>
      </c>
      <c r="R39" s="131">
        <f t="shared" si="4"/>
        <v>0</v>
      </c>
      <c r="T39" s="119">
        <v>1</v>
      </c>
      <c r="Z39" s="128">
        <f t="shared" si="3"/>
        <v>4.9000000000000004</v>
      </c>
      <c r="AA39" s="129">
        <f t="shared" si="2"/>
        <v>4.9000000000000004</v>
      </c>
    </row>
    <row r="40" spans="1:27" x14ac:dyDescent="0.25">
      <c r="A40" s="121">
        <v>30</v>
      </c>
      <c r="B40" s="133" t="str">
        <f>'Notas 8°AINF'!B37</f>
        <v>Santos, Yuritza</v>
      </c>
      <c r="C40" s="129"/>
      <c r="D40" s="129" t="str">
        <f>'Notas 8°AINF'!AG37</f>
        <v>SN</v>
      </c>
      <c r="E40" s="129"/>
      <c r="F40" s="129"/>
      <c r="G40" s="224"/>
      <c r="H40" s="124" t="str">
        <f>'Notas 8°AINF'!AG37</f>
        <v>SN</v>
      </c>
      <c r="I40" s="225"/>
      <c r="J40" s="225"/>
      <c r="K40" s="225"/>
      <c r="L40" s="225"/>
      <c r="M40" s="225"/>
      <c r="N40" s="225"/>
      <c r="O40" s="225"/>
      <c r="P40" s="225"/>
      <c r="Q40" s="131">
        <f t="shared" si="4"/>
        <v>0</v>
      </c>
      <c r="R40" s="131">
        <f t="shared" si="4"/>
        <v>0</v>
      </c>
      <c r="T40" s="119">
        <v>1</v>
      </c>
      <c r="Z40" s="128" t="e">
        <f t="shared" si="3"/>
        <v>#DIV/0!</v>
      </c>
      <c r="AA40" s="129" t="e">
        <f t="shared" si="2"/>
        <v>#DIV/0!</v>
      </c>
    </row>
    <row r="41" spans="1:27" x14ac:dyDescent="0.25">
      <c r="A41" s="121">
        <v>31</v>
      </c>
      <c r="B41" s="133" t="str">
        <f>'Notas 8°AINF'!B38</f>
        <v>Serrano, Isaac</v>
      </c>
      <c r="C41" s="129"/>
      <c r="D41" s="129" t="str">
        <f>'Notas 8°AINF'!AG38</f>
        <v>SN</v>
      </c>
      <c r="E41" s="129"/>
      <c r="F41" s="129"/>
      <c r="G41" s="224"/>
      <c r="H41" s="124" t="str">
        <f>'Notas 8°AINF'!AG38</f>
        <v>SN</v>
      </c>
      <c r="I41" s="225"/>
      <c r="J41" s="225"/>
      <c r="K41" s="225"/>
      <c r="L41" s="225"/>
      <c r="M41" s="225"/>
      <c r="N41" s="225"/>
      <c r="O41" s="225"/>
      <c r="P41" s="225"/>
      <c r="Q41" s="131">
        <f t="shared" si="4"/>
        <v>0</v>
      </c>
      <c r="R41" s="131">
        <f t="shared" si="4"/>
        <v>0</v>
      </c>
      <c r="T41" s="119">
        <v>1</v>
      </c>
      <c r="Z41" s="128" t="e">
        <f t="shared" si="3"/>
        <v>#DIV/0!</v>
      </c>
      <c r="AA41" s="129" t="e">
        <f t="shared" si="2"/>
        <v>#DIV/0!</v>
      </c>
    </row>
    <row r="42" spans="1:27" x14ac:dyDescent="0.25">
      <c r="A42" s="121">
        <v>32</v>
      </c>
      <c r="B42" s="133" t="str">
        <f>'Notas 8°AINF'!B39</f>
        <v>Serrano, Kevin</v>
      </c>
      <c r="C42" s="129"/>
      <c r="D42" s="129">
        <f>'Notas 8°AINF'!AG39</f>
        <v>4.6999999999999993</v>
      </c>
      <c r="E42" s="129"/>
      <c r="F42" s="129"/>
      <c r="G42" s="224"/>
      <c r="H42" s="124">
        <f>'Notas 8°AINF'!AG39</f>
        <v>4.6999999999999993</v>
      </c>
      <c r="I42" s="225"/>
      <c r="J42" s="225"/>
      <c r="K42" s="225"/>
      <c r="L42" s="225"/>
      <c r="M42" s="225"/>
      <c r="N42" s="225"/>
      <c r="O42" s="225"/>
      <c r="P42" s="225"/>
      <c r="Q42" s="131">
        <f t="shared" si="4"/>
        <v>0</v>
      </c>
      <c r="R42" s="131">
        <f t="shared" si="4"/>
        <v>0</v>
      </c>
      <c r="T42" s="119">
        <v>1</v>
      </c>
      <c r="Z42" s="128">
        <f t="shared" si="3"/>
        <v>4.6999999999999993</v>
      </c>
      <c r="AA42" s="129">
        <f t="shared" si="2"/>
        <v>4.7</v>
      </c>
    </row>
    <row r="43" spans="1:27" ht="13.5" customHeight="1" x14ac:dyDescent="0.25">
      <c r="A43" s="121">
        <v>33</v>
      </c>
      <c r="B43" s="133" t="str">
        <f>'Notas 8°AINF'!B40</f>
        <v>Smith, Leydi</v>
      </c>
      <c r="C43" s="129"/>
      <c r="D43" s="129">
        <f>'Notas 8°AINF'!AG40</f>
        <v>4.9000000000000004</v>
      </c>
      <c r="E43" s="129"/>
      <c r="F43" s="129"/>
      <c r="G43" s="224"/>
      <c r="H43" s="124">
        <f>'Notas 8°AINF'!AG40</f>
        <v>4.9000000000000004</v>
      </c>
      <c r="I43" s="225"/>
      <c r="J43" s="225"/>
      <c r="K43" s="225"/>
      <c r="L43" s="225"/>
      <c r="M43" s="225"/>
      <c r="N43" s="225"/>
      <c r="O43" s="225"/>
      <c r="P43" s="225"/>
      <c r="Q43" s="131">
        <f t="shared" si="4"/>
        <v>0</v>
      </c>
      <c r="R43" s="131">
        <f t="shared" si="4"/>
        <v>0</v>
      </c>
      <c r="T43" s="119">
        <v>1</v>
      </c>
      <c r="Z43" s="128">
        <f t="shared" si="3"/>
        <v>4.9000000000000004</v>
      </c>
      <c r="AA43" s="129">
        <f t="shared" si="2"/>
        <v>4.9000000000000004</v>
      </c>
    </row>
    <row r="44" spans="1:27" x14ac:dyDescent="0.25">
      <c r="A44" s="121">
        <v>34</v>
      </c>
      <c r="B44" s="133" t="str">
        <f>'Notas 8°AINF'!B41</f>
        <v>Pineda, Yesenia</v>
      </c>
      <c r="C44" s="129"/>
      <c r="D44" s="129">
        <f>'Notas 8°AINF'!AG41</f>
        <v>4.4000000000000004</v>
      </c>
      <c r="E44" s="129"/>
      <c r="F44" s="129"/>
      <c r="G44" s="224"/>
      <c r="H44" s="124">
        <f>'Notas 8°AINF'!AG41</f>
        <v>4.4000000000000004</v>
      </c>
      <c r="I44" s="225"/>
      <c r="J44" s="225"/>
      <c r="K44" s="225"/>
      <c r="L44" s="225"/>
      <c r="M44" s="225"/>
      <c r="N44" s="225"/>
      <c r="O44" s="225"/>
      <c r="P44" s="225"/>
      <c r="Q44" s="131">
        <f t="shared" si="4"/>
        <v>0</v>
      </c>
      <c r="R44" s="131">
        <f t="shared" si="4"/>
        <v>0</v>
      </c>
      <c r="T44" s="119">
        <v>1</v>
      </c>
      <c r="Z44" s="128">
        <f t="shared" si="3"/>
        <v>4.4000000000000004</v>
      </c>
      <c r="AA44" s="129">
        <f t="shared" si="2"/>
        <v>4.4000000000000004</v>
      </c>
    </row>
    <row r="45" spans="1:27" x14ac:dyDescent="0.25">
      <c r="A45" s="121">
        <v>35</v>
      </c>
      <c r="B45" s="133">
        <f>'Notas 8°AINF'!B42</f>
        <v>0</v>
      </c>
      <c r="C45" s="129"/>
      <c r="D45" s="129">
        <f>'Notas 8°AINF'!AG42</f>
        <v>4.8000000000000007</v>
      </c>
      <c r="E45" s="129"/>
      <c r="F45" s="129"/>
      <c r="G45" s="224"/>
      <c r="H45" s="124">
        <f>'Notas 8°AINF'!AG42</f>
        <v>4.8000000000000007</v>
      </c>
      <c r="I45" s="225"/>
      <c r="J45" s="225"/>
      <c r="K45" s="225"/>
      <c r="L45" s="225"/>
      <c r="M45" s="225"/>
      <c r="N45" s="225"/>
      <c r="O45" s="225"/>
      <c r="P45" s="225"/>
      <c r="Q45" s="131">
        <f t="shared" si="4"/>
        <v>0</v>
      </c>
      <c r="R45" s="131">
        <f t="shared" si="4"/>
        <v>0</v>
      </c>
      <c r="T45" s="119">
        <v>1</v>
      </c>
      <c r="Z45" s="128">
        <f t="shared" si="3"/>
        <v>4.8000000000000007</v>
      </c>
      <c r="AA45" s="129">
        <f t="shared" si="2"/>
        <v>4.8</v>
      </c>
    </row>
    <row r="46" spans="1:27" x14ac:dyDescent="0.25">
      <c r="A46" s="121">
        <v>36</v>
      </c>
      <c r="B46" s="133">
        <f>'Notas 8°AINF'!B43</f>
        <v>0</v>
      </c>
      <c r="C46" s="129"/>
      <c r="D46" s="129">
        <f>'Notas 8°AINF'!AG43</f>
        <v>4.9000000000000004</v>
      </c>
      <c r="E46" s="129"/>
      <c r="F46" s="129"/>
      <c r="G46" s="224"/>
      <c r="H46" s="124">
        <f>'Notas 8°AINF'!AG43</f>
        <v>4.9000000000000004</v>
      </c>
      <c r="I46" s="225"/>
      <c r="J46" s="225"/>
      <c r="K46" s="225"/>
      <c r="L46" s="225"/>
      <c r="M46" s="225"/>
      <c r="N46" s="225"/>
      <c r="O46" s="225"/>
      <c r="P46" s="225"/>
      <c r="Q46" s="131">
        <f t="shared" si="4"/>
        <v>0</v>
      </c>
      <c r="R46" s="131">
        <f t="shared" si="4"/>
        <v>0</v>
      </c>
      <c r="T46" s="119">
        <v>1</v>
      </c>
      <c r="Z46" s="128">
        <f t="shared" si="3"/>
        <v>4.9000000000000004</v>
      </c>
      <c r="AA46" s="129">
        <f t="shared" si="2"/>
        <v>4.9000000000000004</v>
      </c>
    </row>
    <row r="47" spans="1:27" x14ac:dyDescent="0.25">
      <c r="A47" s="121">
        <v>37</v>
      </c>
      <c r="B47" s="133">
        <f>'Notas 8°AINF'!B44</f>
        <v>0</v>
      </c>
      <c r="C47" s="129"/>
      <c r="D47" s="129">
        <f>'Notas 8°AINF'!AG44</f>
        <v>4.9000000000000004</v>
      </c>
      <c r="E47" s="129"/>
      <c r="F47" s="129"/>
      <c r="G47" s="224"/>
      <c r="H47" s="124">
        <f>'Notas 8°AINF'!AG44</f>
        <v>4.9000000000000004</v>
      </c>
      <c r="I47" s="225"/>
      <c r="J47" s="225"/>
      <c r="K47" s="225"/>
      <c r="L47" s="225"/>
      <c r="M47" s="225"/>
      <c r="N47" s="225"/>
      <c r="O47" s="225"/>
      <c r="P47" s="225"/>
      <c r="Q47" s="131">
        <f t="shared" si="4"/>
        <v>0</v>
      </c>
      <c r="R47" s="131">
        <f t="shared" si="4"/>
        <v>0</v>
      </c>
      <c r="T47" s="119">
        <v>1</v>
      </c>
      <c r="Z47" s="128">
        <f t="shared" si="3"/>
        <v>4.9000000000000004</v>
      </c>
      <c r="AA47" s="129">
        <f t="shared" si="2"/>
        <v>4.9000000000000004</v>
      </c>
    </row>
    <row r="48" spans="1:27" x14ac:dyDescent="0.25">
      <c r="A48" s="121">
        <v>38</v>
      </c>
      <c r="B48" s="133">
        <f>'Notas 8°AINF'!B45</f>
        <v>0</v>
      </c>
      <c r="C48" s="129"/>
      <c r="D48" s="129" t="str">
        <f>'Notas 8°AINF'!AG45</f>
        <v>SN</v>
      </c>
      <c r="E48" s="129"/>
      <c r="F48" s="129"/>
      <c r="G48" s="224"/>
      <c r="H48" s="124" t="str">
        <f>'Notas 8°AINF'!AG45</f>
        <v>SN</v>
      </c>
      <c r="I48" s="225"/>
      <c r="J48" s="225"/>
      <c r="K48" s="225"/>
      <c r="L48" s="225"/>
      <c r="M48" s="225"/>
      <c r="N48" s="225"/>
      <c r="O48" s="225"/>
      <c r="P48" s="225"/>
      <c r="Q48" s="131">
        <f t="shared" si="4"/>
        <v>0</v>
      </c>
      <c r="R48" s="131">
        <f t="shared" si="4"/>
        <v>0</v>
      </c>
      <c r="T48" s="119">
        <v>1</v>
      </c>
      <c r="Z48" s="128" t="e">
        <f t="shared" si="3"/>
        <v>#DIV/0!</v>
      </c>
      <c r="AA48" s="129" t="e">
        <f t="shared" si="2"/>
        <v>#DIV/0!</v>
      </c>
    </row>
    <row r="49" spans="1:27" x14ac:dyDescent="0.25">
      <c r="A49" s="121">
        <v>39</v>
      </c>
      <c r="B49" s="133">
        <f>'Notas 8°AINF'!B46</f>
        <v>0</v>
      </c>
      <c r="C49" s="129"/>
      <c r="D49" s="129">
        <f>'Notas 8°AINF'!AG46</f>
        <v>5</v>
      </c>
      <c r="E49" s="129"/>
      <c r="F49" s="129"/>
      <c r="G49" s="224"/>
      <c r="H49" s="124">
        <f>'Notas 8°AINF'!AG46</f>
        <v>5</v>
      </c>
      <c r="I49" s="225"/>
      <c r="J49" s="225"/>
      <c r="K49" s="225"/>
      <c r="L49" s="225"/>
      <c r="M49" s="225"/>
      <c r="N49" s="225"/>
      <c r="O49" s="225"/>
      <c r="P49" s="225"/>
      <c r="Q49" s="131">
        <f t="shared" si="4"/>
        <v>0</v>
      </c>
      <c r="R49" s="131">
        <f t="shared" si="4"/>
        <v>0</v>
      </c>
      <c r="T49" s="119">
        <v>1</v>
      </c>
      <c r="Z49" s="128">
        <f t="shared" si="3"/>
        <v>5</v>
      </c>
      <c r="AA49" s="129">
        <f t="shared" si="2"/>
        <v>5</v>
      </c>
    </row>
    <row r="50" spans="1:27" x14ac:dyDescent="0.25">
      <c r="A50" s="303">
        <v>40</v>
      </c>
      <c r="B50" s="304">
        <f>'Notas 8°AINF'!B47</f>
        <v>0</v>
      </c>
      <c r="C50" s="305"/>
      <c r="D50" s="305">
        <f>'Notas 8°AINF'!AG47</f>
        <v>4.4000000000000004</v>
      </c>
      <c r="E50" s="305"/>
      <c r="F50" s="305"/>
      <c r="G50" s="306"/>
      <c r="H50" s="124">
        <f>'Notas 8°AINF'!AG47</f>
        <v>4.4000000000000004</v>
      </c>
      <c r="I50" s="307"/>
      <c r="J50" s="307"/>
      <c r="K50" s="307"/>
      <c r="L50" s="307"/>
      <c r="M50" s="307"/>
      <c r="N50" s="307"/>
      <c r="O50" s="307"/>
      <c r="P50" s="307"/>
      <c r="Q50" s="131">
        <f t="shared" si="4"/>
        <v>0</v>
      </c>
      <c r="R50" s="131">
        <f t="shared" si="4"/>
        <v>0</v>
      </c>
      <c r="T50" s="119">
        <v>1</v>
      </c>
      <c r="Z50" s="308"/>
      <c r="AA50" s="305"/>
    </row>
    <row r="51" spans="1:27" x14ac:dyDescent="0.25">
      <c r="A51" s="303">
        <v>41</v>
      </c>
      <c r="B51" s="304">
        <f>'Notas 8°AINF'!B48</f>
        <v>0</v>
      </c>
      <c r="C51" s="305"/>
      <c r="D51" s="305">
        <f>'Notas 8°AINF'!AG48</f>
        <v>4.4000000000000004</v>
      </c>
      <c r="E51" s="305"/>
      <c r="F51" s="305"/>
      <c r="G51" s="306"/>
      <c r="H51" s="124">
        <f>'Notas 8°AINF'!AG48</f>
        <v>4.4000000000000004</v>
      </c>
      <c r="I51" s="307"/>
      <c r="J51" s="307"/>
      <c r="K51" s="307"/>
      <c r="L51" s="307"/>
      <c r="M51" s="307"/>
      <c r="N51" s="307"/>
      <c r="O51" s="307"/>
      <c r="P51" s="307"/>
      <c r="Q51" s="131">
        <f t="shared" si="4"/>
        <v>0</v>
      </c>
      <c r="R51" s="131">
        <f t="shared" si="4"/>
        <v>0</v>
      </c>
      <c r="T51" s="119">
        <v>1</v>
      </c>
      <c r="Z51" s="308"/>
      <c r="AA51" s="305"/>
    </row>
    <row r="52" spans="1:27" x14ac:dyDescent="0.25">
      <c r="A52" s="303">
        <v>42</v>
      </c>
      <c r="B52" s="304">
        <f>'Notas 8°AINF'!B49</f>
        <v>0</v>
      </c>
      <c r="C52" s="305"/>
      <c r="D52" s="305">
        <f>'Notas 8°AINF'!AG49</f>
        <v>4.92</v>
      </c>
      <c r="E52" s="305"/>
      <c r="F52" s="305"/>
      <c r="G52" s="306"/>
      <c r="H52" s="124">
        <f>'Notas 8°AINF'!AG49</f>
        <v>4.92</v>
      </c>
      <c r="I52" s="307"/>
      <c r="J52" s="307"/>
      <c r="K52" s="307"/>
      <c r="L52" s="307"/>
      <c r="M52" s="307"/>
      <c r="N52" s="307"/>
      <c r="O52" s="307"/>
      <c r="P52" s="307"/>
      <c r="Q52" s="131">
        <f t="shared" si="4"/>
        <v>0</v>
      </c>
      <c r="R52" s="131">
        <f t="shared" si="4"/>
        <v>0</v>
      </c>
      <c r="T52" s="119">
        <v>1</v>
      </c>
      <c r="Z52" s="308"/>
      <c r="AA52" s="305"/>
    </row>
    <row r="53" spans="1:27" x14ac:dyDescent="0.25">
      <c r="A53" s="303">
        <v>43</v>
      </c>
      <c r="B53" s="304">
        <f>'Notas 8°AINF'!B50</f>
        <v>0</v>
      </c>
      <c r="C53" s="305"/>
      <c r="D53" s="305">
        <f>'Notas 8°AINF'!AG50</f>
        <v>4.4000000000000004</v>
      </c>
      <c r="E53" s="305"/>
      <c r="F53" s="305"/>
      <c r="G53" s="306"/>
      <c r="H53" s="124">
        <f>'Notas 8°AINF'!AG50</f>
        <v>4.4000000000000004</v>
      </c>
      <c r="I53" s="307"/>
      <c r="J53" s="307"/>
      <c r="K53" s="307"/>
      <c r="L53" s="307"/>
      <c r="M53" s="307"/>
      <c r="N53" s="307"/>
      <c r="O53" s="307"/>
      <c r="P53" s="307"/>
      <c r="Q53" s="131">
        <f t="shared" si="4"/>
        <v>0</v>
      </c>
      <c r="R53" s="131">
        <f t="shared" si="4"/>
        <v>0</v>
      </c>
      <c r="T53" s="119">
        <v>1</v>
      </c>
      <c r="Z53" s="308"/>
      <c r="AA53" s="305"/>
    </row>
    <row r="54" spans="1:27" x14ac:dyDescent="0.25">
      <c r="A54" s="303">
        <v>44</v>
      </c>
      <c r="B54" s="304">
        <f>'Notas 8°AINF'!B51</f>
        <v>0</v>
      </c>
      <c r="C54" s="305"/>
      <c r="D54" s="305">
        <f>'Notas 8°AINF'!AG51</f>
        <v>4.4000000000000004</v>
      </c>
      <c r="E54" s="305"/>
      <c r="F54" s="305"/>
      <c r="G54" s="306"/>
      <c r="H54" s="124">
        <f>'Notas 8°AINF'!AG51</f>
        <v>4.4000000000000004</v>
      </c>
      <c r="I54" s="307"/>
      <c r="J54" s="307"/>
      <c r="K54" s="307"/>
      <c r="L54" s="307"/>
      <c r="M54" s="307"/>
      <c r="N54" s="307"/>
      <c r="O54" s="307"/>
      <c r="P54" s="307"/>
      <c r="Q54" s="131">
        <f t="shared" si="4"/>
        <v>0</v>
      </c>
      <c r="R54" s="131">
        <f t="shared" si="4"/>
        <v>0</v>
      </c>
      <c r="T54" s="119">
        <v>1</v>
      </c>
      <c r="Z54" s="308"/>
      <c r="AA54" s="305"/>
    </row>
    <row r="55" spans="1:27" x14ac:dyDescent="0.25">
      <c r="A55" s="121">
        <v>45</v>
      </c>
      <c r="B55" s="133">
        <f>'Notas 8°AINF'!B52</f>
        <v>0</v>
      </c>
      <c r="C55" s="129"/>
      <c r="D55" s="129">
        <f>'Notas 8°AINF'!AG52</f>
        <v>4.4000000000000004</v>
      </c>
      <c r="E55" s="129"/>
      <c r="F55" s="129"/>
      <c r="G55" s="224"/>
      <c r="H55" s="124">
        <f>'Notas 8°AINF'!AG52</f>
        <v>4.4000000000000004</v>
      </c>
      <c r="I55" s="225"/>
      <c r="J55" s="225"/>
      <c r="K55" s="225"/>
      <c r="L55" s="225"/>
      <c r="M55" s="225"/>
      <c r="N55" s="225"/>
      <c r="O55" s="225"/>
      <c r="P55" s="225"/>
      <c r="Q55" s="131">
        <f t="shared" si="4"/>
        <v>0</v>
      </c>
      <c r="R55" s="131">
        <f t="shared" si="4"/>
        <v>0</v>
      </c>
      <c r="T55" s="119">
        <v>1</v>
      </c>
      <c r="Z55" s="128">
        <f t="shared" si="3"/>
        <v>4.4000000000000004</v>
      </c>
      <c r="AA55" s="129">
        <f t="shared" si="2"/>
        <v>4.4000000000000004</v>
      </c>
    </row>
    <row r="56" spans="1:27" x14ac:dyDescent="0.25">
      <c r="A56" s="303">
        <v>46</v>
      </c>
      <c r="B56" s="133">
        <f>'Notas 8°AINF'!B53</f>
        <v>0</v>
      </c>
      <c r="C56" s="305"/>
      <c r="D56" s="305" t="s">
        <v>212</v>
      </c>
      <c r="E56" s="305"/>
      <c r="F56" s="305"/>
      <c r="G56" s="306"/>
      <c r="H56" s="327" t="s">
        <v>212</v>
      </c>
      <c r="I56" s="307"/>
      <c r="J56" s="307"/>
      <c r="K56" s="307"/>
      <c r="L56" s="307"/>
      <c r="M56" s="307"/>
      <c r="N56" s="307"/>
      <c r="O56" s="307"/>
      <c r="P56" s="307"/>
      <c r="Q56" s="328">
        <v>0</v>
      </c>
      <c r="R56" s="328">
        <v>0</v>
      </c>
      <c r="Z56" s="329"/>
      <c r="AA56" s="330"/>
    </row>
    <row r="57" spans="1:27" ht="48.75" customHeight="1" x14ac:dyDescent="0.25">
      <c r="A57" s="552" t="s">
        <v>166</v>
      </c>
      <c r="B57" s="552"/>
      <c r="C57" s="121"/>
      <c r="D57" s="121"/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</row>
    <row r="58" spans="1:27" ht="15" customHeight="1" x14ac:dyDescent="0.25">
      <c r="A58" s="553" t="s">
        <v>163</v>
      </c>
      <c r="B58" s="553"/>
      <c r="C58" s="553"/>
      <c r="D58" s="553"/>
      <c r="E58" s="553" t="s">
        <v>164</v>
      </c>
      <c r="F58" s="553"/>
      <c r="G58" s="553"/>
      <c r="H58" s="553"/>
      <c r="I58" s="553"/>
      <c r="J58" s="553"/>
      <c r="K58" s="553"/>
      <c r="L58" s="553"/>
      <c r="M58" s="553"/>
      <c r="N58" s="553"/>
      <c r="O58" s="553"/>
      <c r="P58" s="553"/>
      <c r="Q58" s="553"/>
      <c r="R58" s="553"/>
    </row>
    <row r="60" spans="1:27" ht="15.75" x14ac:dyDescent="0.25">
      <c r="S60" s="136" t="s">
        <v>44</v>
      </c>
      <c r="T60" s="136">
        <f t="shared" ref="T60:Y60" si="5">SUM(T11:T55)</f>
        <v>45</v>
      </c>
      <c r="U60" s="136">
        <f t="shared" si="5"/>
        <v>0</v>
      </c>
      <c r="V60" s="136">
        <f t="shared" si="5"/>
        <v>0</v>
      </c>
      <c r="W60" s="136">
        <f t="shared" si="5"/>
        <v>3</v>
      </c>
      <c r="X60" s="136">
        <f t="shared" si="5"/>
        <v>1</v>
      </c>
      <c r="Y60" s="136">
        <f t="shared" si="5"/>
        <v>1</v>
      </c>
    </row>
  </sheetData>
  <mergeCells count="35">
    <mergeCell ref="A1:R1"/>
    <mergeCell ref="A2:R2"/>
    <mergeCell ref="A3:R3"/>
    <mergeCell ref="A4:B4"/>
    <mergeCell ref="C4:G4"/>
    <mergeCell ref="H4:J4"/>
    <mergeCell ref="K4:R4"/>
    <mergeCell ref="A5:B5"/>
    <mergeCell ref="C5:G5"/>
    <mergeCell ref="A6:B6"/>
    <mergeCell ref="C6:G6"/>
    <mergeCell ref="H6:R6"/>
    <mergeCell ref="H5:K5"/>
    <mergeCell ref="L5:R5"/>
    <mergeCell ref="A7:B7"/>
    <mergeCell ref="C7:G7"/>
    <mergeCell ref="H7:R7"/>
    <mergeCell ref="A8:A10"/>
    <mergeCell ref="B8:B10"/>
    <mergeCell ref="C8:F8"/>
    <mergeCell ref="G8:G10"/>
    <mergeCell ref="H8:H10"/>
    <mergeCell ref="I8:P8"/>
    <mergeCell ref="Q8:R9"/>
    <mergeCell ref="C9:C10"/>
    <mergeCell ref="D9:D10"/>
    <mergeCell ref="E9:E10"/>
    <mergeCell ref="F9:F10"/>
    <mergeCell ref="I9:J9"/>
    <mergeCell ref="K9:L9"/>
    <mergeCell ref="M9:N9"/>
    <mergeCell ref="O9:P9"/>
    <mergeCell ref="A57:B57"/>
    <mergeCell ref="A58:D58"/>
    <mergeCell ref="E58:R58"/>
  </mergeCells>
  <conditionalFormatting sqref="A4:R4 A5:H5 L5 A6:R7">
    <cfRule type="cellIs" dxfId="307" priority="2" operator="equal">
      <formula>0</formula>
    </cfRule>
  </conditionalFormatting>
  <conditionalFormatting sqref="I11:P56 B11:B56">
    <cfRule type="cellIs" dxfId="306" priority="8" stopIfTrue="1" operator="equal">
      <formula>0</formula>
    </cfRule>
  </conditionalFormatting>
  <conditionalFormatting sqref="C11:F11 H11:H56 F12:F39 C12:E56 F47:F56 Z11:AA56">
    <cfRule type="cellIs" dxfId="305" priority="7" stopIfTrue="1" operator="lessThan">
      <formula>3</formula>
    </cfRule>
  </conditionalFormatting>
  <conditionalFormatting sqref="C11:H56">
    <cfRule type="containsErrors" dxfId="304" priority="6">
      <formula>ISERROR(C11)</formula>
    </cfRule>
  </conditionalFormatting>
  <conditionalFormatting sqref="F40:G46">
    <cfRule type="cellIs" dxfId="303" priority="9" stopIfTrue="1" operator="lessThan">
      <formula>3</formula>
    </cfRule>
    <cfRule type="cellIs" dxfId="302" priority="10" stopIfTrue="1" operator="equal">
      <formula>0</formula>
    </cfRule>
  </conditionalFormatting>
  <conditionalFormatting sqref="S60">
    <cfRule type="containsErrors" dxfId="301" priority="1">
      <formula>ISERROR(S60)</formula>
    </cfRule>
  </conditionalFormatting>
  <conditionalFormatting sqref="T11:AA60">
    <cfRule type="containsErrors" dxfId="300" priority="5">
      <formula>ISERROR(T11)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3"/>
  <sheetViews>
    <sheetView topLeftCell="A9" zoomScale="69" zoomScaleNormal="69" workbookViewId="0">
      <selection activeCell="D31" sqref="D31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1" width="15.140625" style="119" customWidth="1"/>
    <col min="22" max="25" width="14.5703125" style="119" customWidth="1"/>
    <col min="26" max="16384" width="11.42578125" style="119"/>
  </cols>
  <sheetData>
    <row r="1" spans="1:29" x14ac:dyDescent="0.25">
      <c r="A1" s="559" t="s">
        <v>153</v>
      </c>
      <c r="B1" s="559"/>
      <c r="C1" s="559"/>
      <c r="D1" s="559"/>
      <c r="E1" s="559"/>
      <c r="F1" s="559"/>
      <c r="G1" s="559"/>
      <c r="H1" s="559"/>
      <c r="I1" s="559"/>
      <c r="J1" s="559"/>
      <c r="K1" s="559"/>
      <c r="L1" s="559"/>
      <c r="M1" s="559"/>
      <c r="N1" s="559"/>
      <c r="O1" s="559"/>
      <c r="P1" s="559"/>
      <c r="Q1" s="559"/>
      <c r="R1" s="559"/>
    </row>
    <row r="2" spans="1:29" x14ac:dyDescent="0.25">
      <c r="A2" s="559" t="s">
        <v>154</v>
      </c>
      <c r="B2" s="559"/>
      <c r="C2" s="559"/>
      <c r="D2" s="559"/>
      <c r="E2" s="559"/>
      <c r="F2" s="559"/>
      <c r="G2" s="559"/>
      <c r="H2" s="559"/>
      <c r="I2" s="559"/>
      <c r="J2" s="559"/>
      <c r="K2" s="559"/>
      <c r="L2" s="559"/>
      <c r="M2" s="559"/>
      <c r="N2" s="559"/>
      <c r="O2" s="559"/>
      <c r="P2" s="559"/>
      <c r="Q2" s="559"/>
      <c r="R2" s="559"/>
    </row>
    <row r="3" spans="1:29" x14ac:dyDescent="0.25">
      <c r="A3" s="581" t="s">
        <v>155</v>
      </c>
      <c r="B3" s="581"/>
      <c r="C3" s="559"/>
      <c r="D3" s="559"/>
      <c r="E3" s="559"/>
      <c r="F3" s="559"/>
      <c r="G3" s="559"/>
      <c r="H3" s="559"/>
      <c r="I3" s="559"/>
      <c r="J3" s="559"/>
      <c r="K3" s="559"/>
      <c r="L3" s="559"/>
      <c r="M3" s="559"/>
      <c r="N3" s="559"/>
      <c r="O3" s="559"/>
      <c r="P3" s="559"/>
      <c r="Q3" s="559"/>
      <c r="R3" s="559"/>
    </row>
    <row r="4" spans="1:29" x14ac:dyDescent="0.25">
      <c r="A4" s="573" t="s">
        <v>156</v>
      </c>
      <c r="B4" s="573"/>
      <c r="C4" s="574" t="s">
        <v>62</v>
      </c>
      <c r="D4" s="575"/>
      <c r="E4" s="575"/>
      <c r="F4" s="575"/>
      <c r="G4" s="576"/>
      <c r="H4" s="582" t="s">
        <v>61</v>
      </c>
      <c r="I4" s="583"/>
      <c r="J4" s="583"/>
      <c r="K4" s="584" t="s">
        <v>205</v>
      </c>
      <c r="L4" s="584"/>
      <c r="M4" s="584"/>
      <c r="N4" s="584"/>
      <c r="O4" s="584"/>
      <c r="P4" s="584"/>
      <c r="Q4" s="584"/>
      <c r="R4" s="585"/>
    </row>
    <row r="5" spans="1:29" x14ac:dyDescent="0.25">
      <c r="A5" s="569" t="str">
        <f>'Datos Generales'!E1</f>
        <v>CEL Chiriquí Grande</v>
      </c>
      <c r="B5" s="570"/>
      <c r="C5" s="571" t="s">
        <v>216</v>
      </c>
      <c r="D5" s="572"/>
      <c r="E5" s="572"/>
      <c r="F5" s="572"/>
      <c r="G5" s="570"/>
      <c r="H5" s="577" t="s">
        <v>168</v>
      </c>
      <c r="I5" s="578"/>
      <c r="J5" s="578"/>
      <c r="K5" s="578"/>
      <c r="L5" s="579"/>
      <c r="M5" s="579"/>
      <c r="N5" s="579"/>
      <c r="O5" s="579"/>
      <c r="P5" s="579"/>
      <c r="Q5" s="579"/>
      <c r="R5" s="580"/>
    </row>
    <row r="6" spans="1:29" x14ac:dyDescent="0.25">
      <c r="A6" s="573" t="s">
        <v>94</v>
      </c>
      <c r="B6" s="573"/>
      <c r="C6" s="574" t="s">
        <v>93</v>
      </c>
      <c r="D6" s="575"/>
      <c r="E6" s="575"/>
      <c r="F6" s="575"/>
      <c r="G6" s="576"/>
      <c r="H6" s="574" t="s">
        <v>149</v>
      </c>
      <c r="I6" s="575"/>
      <c r="J6" s="575"/>
      <c r="K6" s="575"/>
      <c r="L6" s="575"/>
      <c r="M6" s="575"/>
      <c r="N6" s="575"/>
      <c r="O6" s="575"/>
      <c r="P6" s="575"/>
      <c r="Q6" s="575"/>
      <c r="R6" s="576"/>
    </row>
    <row r="7" spans="1:29" ht="15" customHeight="1" x14ac:dyDescent="0.25">
      <c r="A7" s="554">
        <f>'Datos Generales'!F3</f>
        <v>2023</v>
      </c>
      <c r="B7" s="555"/>
      <c r="C7" s="556" t="str">
        <f>'Datos Generales'!C8</f>
        <v>8°B</v>
      </c>
      <c r="D7" s="557"/>
      <c r="E7" s="557"/>
      <c r="F7" s="557"/>
      <c r="G7" s="558"/>
      <c r="H7" s="556" t="str">
        <f>IF('Datos Generales'!G1=2,'Datos Generales'!F8)</f>
        <v>Damaris Miranda</v>
      </c>
      <c r="I7" s="557"/>
      <c r="J7" s="557"/>
      <c r="K7" s="557"/>
      <c r="L7" s="557"/>
      <c r="M7" s="557"/>
      <c r="N7" s="557"/>
      <c r="O7" s="557"/>
      <c r="P7" s="557"/>
      <c r="Q7" s="557"/>
      <c r="R7" s="558"/>
    </row>
    <row r="8" spans="1:29" ht="49.5" customHeight="1" x14ac:dyDescent="0.25">
      <c r="A8" s="581" t="s">
        <v>3</v>
      </c>
      <c r="B8" s="560" t="s">
        <v>157</v>
      </c>
      <c r="C8" s="589" t="s">
        <v>160</v>
      </c>
      <c r="D8" s="590"/>
      <c r="E8" s="591"/>
      <c r="F8" s="137"/>
      <c r="G8" s="595" t="s">
        <v>158</v>
      </c>
      <c r="H8" s="552" t="s">
        <v>165</v>
      </c>
      <c r="I8" s="563" t="s">
        <v>160</v>
      </c>
      <c r="J8" s="563"/>
      <c r="K8" s="563"/>
      <c r="L8" s="563"/>
      <c r="M8" s="563"/>
      <c r="N8" s="563"/>
      <c r="O8" s="563"/>
      <c r="P8" s="563"/>
      <c r="Q8" s="566" t="s">
        <v>161</v>
      </c>
      <c r="R8" s="566"/>
    </row>
    <row r="9" spans="1:29" ht="14.25" customHeight="1" x14ac:dyDescent="0.25">
      <c r="A9" s="587"/>
      <c r="B9" s="561"/>
      <c r="C9" s="592"/>
      <c r="D9" s="593"/>
      <c r="E9" s="594"/>
      <c r="F9" s="120" t="s">
        <v>151</v>
      </c>
      <c r="G9" s="595"/>
      <c r="H9" s="552"/>
      <c r="I9" s="551" t="s">
        <v>23</v>
      </c>
      <c r="J9" s="551"/>
      <c r="K9" s="551" t="s">
        <v>24</v>
      </c>
      <c r="L9" s="551"/>
      <c r="M9" s="551" t="s">
        <v>25</v>
      </c>
      <c r="N9" s="551"/>
      <c r="O9" s="551"/>
      <c r="P9" s="551"/>
      <c r="Q9" s="566"/>
      <c r="R9" s="566"/>
    </row>
    <row r="10" spans="1:29" x14ac:dyDescent="0.25">
      <c r="A10" s="588"/>
      <c r="B10" s="562"/>
      <c r="C10" s="120" t="s">
        <v>23</v>
      </c>
      <c r="D10" s="120" t="s">
        <v>24</v>
      </c>
      <c r="E10" s="120" t="s">
        <v>25</v>
      </c>
      <c r="F10" s="123"/>
      <c r="G10" s="595"/>
      <c r="H10" s="552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ht="14.25" customHeight="1" x14ac:dyDescent="0.25">
      <c r="A11" s="121">
        <v>1</v>
      </c>
      <c r="B11" s="133" t="str">
        <f>'Notas 9°AINF'!B8</f>
        <v>ABREGO, ITZELDA</v>
      </c>
      <c r="C11" s="129"/>
      <c r="D11" s="223">
        <f>'Notas 9°AINF'!AG8</f>
        <v>5</v>
      </c>
      <c r="E11" s="129"/>
      <c r="F11" s="129"/>
      <c r="G11" s="219">
        <f t="shared" ref="G11:G31" si="0">D11</f>
        <v>5</v>
      </c>
      <c r="H11" s="134"/>
      <c r="I11" s="135"/>
      <c r="J11" s="135"/>
      <c r="K11" s="135"/>
      <c r="L11" s="135"/>
      <c r="M11" s="135"/>
      <c r="N11" s="135"/>
      <c r="O11" s="135"/>
      <c r="P11" s="135"/>
      <c r="Q11" s="131"/>
      <c r="R11" s="131"/>
      <c r="T11" s="119">
        <v>1</v>
      </c>
      <c r="U11" s="119">
        <v>0</v>
      </c>
      <c r="V11" s="119">
        <v>0</v>
      </c>
      <c r="W11" s="119">
        <v>0</v>
      </c>
      <c r="X11" s="119">
        <v>0</v>
      </c>
      <c r="Y11" s="119">
        <v>0</v>
      </c>
      <c r="Z11" s="128">
        <f t="shared" ref="Z11:Z31" si="1">AVERAGE(C11:F11)</f>
        <v>5</v>
      </c>
      <c r="AA11" s="129">
        <f t="shared" ref="AA11:AA31" si="2">ROUNDDOWN(Z11,1)</f>
        <v>5</v>
      </c>
      <c r="AC11" s="119">
        <v>4.2</v>
      </c>
    </row>
    <row r="12" spans="1:29" x14ac:dyDescent="0.25">
      <c r="A12" s="121">
        <v>2</v>
      </c>
      <c r="B12" s="133" t="str">
        <f>'Notas 9°AINF'!B9</f>
        <v>ABREGO, JULIA</v>
      </c>
      <c r="C12" s="129"/>
      <c r="D12" s="223">
        <f>'Notas 9°AINF'!AG9</f>
        <v>4.8</v>
      </c>
      <c r="E12" s="129"/>
      <c r="F12" s="129"/>
      <c r="G12" s="219">
        <f t="shared" si="0"/>
        <v>4.8</v>
      </c>
      <c r="H12" s="134"/>
      <c r="I12" s="135"/>
      <c r="J12" s="135"/>
      <c r="K12" s="135"/>
      <c r="L12" s="135"/>
      <c r="M12" s="135"/>
      <c r="N12" s="135"/>
      <c r="O12" s="135"/>
      <c r="P12" s="135"/>
      <c r="Q12" s="131"/>
      <c r="R12" s="131"/>
      <c r="T12" s="119">
        <v>1</v>
      </c>
      <c r="U12" s="119">
        <v>0</v>
      </c>
      <c r="V12" s="119">
        <v>0</v>
      </c>
      <c r="W12" s="119">
        <v>0</v>
      </c>
      <c r="X12" s="119">
        <v>0</v>
      </c>
      <c r="Y12" s="119">
        <v>0</v>
      </c>
      <c r="Z12" s="128">
        <f t="shared" si="1"/>
        <v>4.8</v>
      </c>
      <c r="AA12" s="129">
        <f t="shared" si="2"/>
        <v>4.8</v>
      </c>
      <c r="AC12" s="119">
        <v>4.4000000000000004</v>
      </c>
    </row>
    <row r="13" spans="1:29" x14ac:dyDescent="0.25">
      <c r="A13" s="121">
        <v>3</v>
      </c>
      <c r="B13" s="133" t="str">
        <f>'Notas 9°AINF'!B10</f>
        <v>ABREGO, KEVIN</v>
      </c>
      <c r="C13" s="129"/>
      <c r="D13" s="223">
        <f>'Notas 9°AINF'!AG10</f>
        <v>5</v>
      </c>
      <c r="E13" s="129"/>
      <c r="F13" s="129"/>
      <c r="G13" s="219">
        <f t="shared" si="0"/>
        <v>5</v>
      </c>
      <c r="H13" s="134"/>
      <c r="I13" s="135"/>
      <c r="J13" s="135"/>
      <c r="K13" s="135"/>
      <c r="L13" s="135"/>
      <c r="M13" s="135"/>
      <c r="N13" s="135"/>
      <c r="O13" s="135"/>
      <c r="P13" s="135"/>
      <c r="Q13" s="131"/>
      <c r="R13" s="131"/>
      <c r="T13" s="119">
        <v>0</v>
      </c>
      <c r="U13" s="119">
        <v>0</v>
      </c>
      <c r="V13" s="119">
        <v>0</v>
      </c>
      <c r="W13" s="119">
        <v>1</v>
      </c>
      <c r="X13" s="119">
        <v>0</v>
      </c>
      <c r="Y13" s="119">
        <v>0</v>
      </c>
      <c r="Z13" s="128">
        <f t="shared" si="1"/>
        <v>5</v>
      </c>
      <c r="AA13" s="129">
        <f t="shared" si="2"/>
        <v>5</v>
      </c>
      <c r="AC13" s="119">
        <v>4.2</v>
      </c>
    </row>
    <row r="14" spans="1:29" x14ac:dyDescent="0.25">
      <c r="A14" s="121">
        <v>4</v>
      </c>
      <c r="B14" s="133" t="str">
        <f>'Notas 9°AINF'!B11</f>
        <v>ABREGO, REINALDO</v>
      </c>
      <c r="C14" s="129"/>
      <c r="D14" s="223" t="str">
        <f>'Notas 9°AINF'!AG11</f>
        <v>SN</v>
      </c>
      <c r="E14" s="129"/>
      <c r="F14" s="129"/>
      <c r="G14" s="219" t="str">
        <f t="shared" si="0"/>
        <v>SN</v>
      </c>
      <c r="H14" s="134"/>
      <c r="I14" s="135"/>
      <c r="J14" s="135"/>
      <c r="K14" s="135"/>
      <c r="L14" s="135"/>
      <c r="M14" s="135"/>
      <c r="N14" s="135"/>
      <c r="O14" s="135"/>
      <c r="P14" s="135"/>
      <c r="Q14" s="131"/>
      <c r="R14" s="131"/>
      <c r="T14" s="119">
        <v>1</v>
      </c>
      <c r="U14" s="119">
        <v>0</v>
      </c>
      <c r="V14" s="119">
        <v>0</v>
      </c>
      <c r="W14" s="119">
        <v>0</v>
      </c>
      <c r="X14" s="119">
        <v>0</v>
      </c>
      <c r="Y14" s="119">
        <v>0</v>
      </c>
      <c r="Z14" s="128" t="e">
        <f t="shared" si="1"/>
        <v>#DIV/0!</v>
      </c>
      <c r="AA14" s="129" t="e">
        <f t="shared" si="2"/>
        <v>#DIV/0!</v>
      </c>
      <c r="AC14" s="119">
        <v>4</v>
      </c>
    </row>
    <row r="15" spans="1:29" x14ac:dyDescent="0.25">
      <c r="A15" s="121">
        <v>5</v>
      </c>
      <c r="B15" s="133" t="str">
        <f>'Notas 9°AINF'!B12</f>
        <v>ABREGO, ROMEL</v>
      </c>
      <c r="C15" s="129"/>
      <c r="D15" s="223" t="str">
        <f>'Notas 9°AINF'!AG12</f>
        <v>SN</v>
      </c>
      <c r="E15" s="129"/>
      <c r="F15" s="129"/>
      <c r="G15" s="219" t="str">
        <f t="shared" si="0"/>
        <v>SN</v>
      </c>
      <c r="H15" s="134"/>
      <c r="I15" s="135"/>
      <c r="J15" s="135"/>
      <c r="K15" s="135"/>
      <c r="L15" s="135"/>
      <c r="M15" s="135"/>
      <c r="N15" s="135"/>
      <c r="O15" s="135"/>
      <c r="P15" s="135"/>
      <c r="Q15" s="131"/>
      <c r="R15" s="131"/>
      <c r="T15" s="119">
        <v>1</v>
      </c>
      <c r="U15" s="119">
        <v>0</v>
      </c>
      <c r="V15" s="119">
        <v>0</v>
      </c>
      <c r="W15" s="119">
        <v>0</v>
      </c>
      <c r="X15" s="119">
        <v>0</v>
      </c>
      <c r="Y15" s="119">
        <v>0</v>
      </c>
      <c r="Z15" s="128" t="e">
        <f t="shared" si="1"/>
        <v>#DIV/0!</v>
      </c>
      <c r="AA15" s="129" t="e">
        <f t="shared" si="2"/>
        <v>#DIV/0!</v>
      </c>
      <c r="AC15" s="119">
        <v>4.2</v>
      </c>
    </row>
    <row r="16" spans="1:29" x14ac:dyDescent="0.25">
      <c r="A16" s="121">
        <v>6</v>
      </c>
      <c r="B16" s="133" t="str">
        <f>'Notas 9°AINF'!B13</f>
        <v>ABREGO, YOLANDA</v>
      </c>
      <c r="C16" s="129"/>
      <c r="D16" s="223">
        <f>'Notas 9°AINF'!AG13</f>
        <v>4.9000000000000004</v>
      </c>
      <c r="E16" s="129"/>
      <c r="F16" s="129"/>
      <c r="G16" s="219">
        <f t="shared" si="0"/>
        <v>4.9000000000000004</v>
      </c>
      <c r="H16" s="134"/>
      <c r="I16" s="135"/>
      <c r="J16" s="135"/>
      <c r="K16" s="135"/>
      <c r="L16" s="135"/>
      <c r="M16" s="135"/>
      <c r="N16" s="135"/>
      <c r="O16" s="135"/>
      <c r="P16" s="135"/>
      <c r="Q16" s="131"/>
      <c r="R16" s="131"/>
      <c r="T16" s="119">
        <v>1</v>
      </c>
      <c r="U16" s="119">
        <v>0</v>
      </c>
      <c r="V16" s="119">
        <v>0</v>
      </c>
      <c r="W16" s="119">
        <v>0</v>
      </c>
      <c r="X16" s="119">
        <v>0</v>
      </c>
      <c r="Y16" s="119">
        <v>0</v>
      </c>
      <c r="Z16" s="128">
        <f t="shared" si="1"/>
        <v>4.9000000000000004</v>
      </c>
      <c r="AA16" s="129">
        <f t="shared" si="2"/>
        <v>4.9000000000000004</v>
      </c>
      <c r="AC16" s="119">
        <v>3.1</v>
      </c>
    </row>
    <row r="17" spans="1:29" ht="15" customHeight="1" x14ac:dyDescent="0.25">
      <c r="A17" s="121">
        <v>7</v>
      </c>
      <c r="B17" s="133" t="str">
        <f>'Notas 9°AINF'!B14</f>
        <v>BONILLA, MILCA</v>
      </c>
      <c r="C17" s="129"/>
      <c r="D17" s="223" t="str">
        <f>'Notas 9°AINF'!AG14</f>
        <v>SN</v>
      </c>
      <c r="E17" s="129"/>
      <c r="F17" s="129"/>
      <c r="G17" s="219" t="str">
        <f t="shared" si="0"/>
        <v>SN</v>
      </c>
      <c r="H17" s="134"/>
      <c r="I17" s="135"/>
      <c r="J17" s="135"/>
      <c r="K17" s="135"/>
      <c r="L17" s="135"/>
      <c r="M17" s="135"/>
      <c r="N17" s="135"/>
      <c r="O17" s="135"/>
      <c r="P17" s="135"/>
      <c r="Q17" s="131"/>
      <c r="R17" s="131"/>
      <c r="T17" s="119">
        <v>1</v>
      </c>
      <c r="U17" s="119">
        <v>0</v>
      </c>
      <c r="V17" s="119">
        <v>0</v>
      </c>
      <c r="W17" s="119">
        <v>0</v>
      </c>
      <c r="X17" s="119">
        <v>0</v>
      </c>
      <c r="Y17" s="119">
        <v>0</v>
      </c>
      <c r="Z17" s="128" t="e">
        <f t="shared" si="1"/>
        <v>#DIV/0!</v>
      </c>
      <c r="AA17" s="129" t="e">
        <f t="shared" si="2"/>
        <v>#DIV/0!</v>
      </c>
      <c r="AC17" s="119">
        <v>4.2</v>
      </c>
    </row>
    <row r="18" spans="1:29" ht="15" customHeight="1" x14ac:dyDescent="0.25">
      <c r="A18" s="121">
        <v>8</v>
      </c>
      <c r="B18" s="133" t="str">
        <f>'Notas 9°AINF'!B15</f>
        <v>CASTILO, ESTEBAN</v>
      </c>
      <c r="C18" s="129"/>
      <c r="D18" s="223" t="e">
        <f>'Notas 9°AINF'!AG15</f>
        <v>#DIV/0!</v>
      </c>
      <c r="E18" s="129"/>
      <c r="F18" s="129"/>
      <c r="G18" s="219" t="e">
        <f t="shared" si="0"/>
        <v>#DIV/0!</v>
      </c>
      <c r="H18" s="134"/>
      <c r="I18" s="135"/>
      <c r="J18" s="135"/>
      <c r="K18" s="135"/>
      <c r="L18" s="135"/>
      <c r="M18" s="135"/>
      <c r="N18" s="135"/>
      <c r="O18" s="135"/>
      <c r="P18" s="135"/>
      <c r="Q18" s="131"/>
      <c r="R18" s="131"/>
      <c r="T18" s="119">
        <v>1</v>
      </c>
      <c r="U18" s="119">
        <v>0</v>
      </c>
      <c r="V18" s="119">
        <v>0</v>
      </c>
      <c r="W18" s="119">
        <v>0</v>
      </c>
      <c r="X18" s="119">
        <v>0</v>
      </c>
      <c r="Y18" s="119">
        <v>0</v>
      </c>
      <c r="Z18" s="128" t="e">
        <f t="shared" si="1"/>
        <v>#DIV/0!</v>
      </c>
      <c r="AA18" s="129" t="e">
        <f t="shared" si="2"/>
        <v>#DIV/0!</v>
      </c>
      <c r="AC18" s="119">
        <v>3.4</v>
      </c>
    </row>
    <row r="19" spans="1:29" ht="15" customHeight="1" x14ac:dyDescent="0.25">
      <c r="A19" s="121">
        <v>9</v>
      </c>
      <c r="B19" s="133" t="str">
        <f>'Notas 9°AINF'!B16</f>
        <v>CASTILO, LAURENCIO</v>
      </c>
      <c r="C19" s="129"/>
      <c r="D19" s="223" t="e">
        <f>'Notas 9°AINF'!AG16</f>
        <v>#DIV/0!</v>
      </c>
      <c r="E19" s="129"/>
      <c r="F19" s="129"/>
      <c r="G19" s="219" t="e">
        <f t="shared" si="0"/>
        <v>#DIV/0!</v>
      </c>
      <c r="H19" s="134"/>
      <c r="I19" s="135"/>
      <c r="J19" s="135"/>
      <c r="K19" s="135"/>
      <c r="L19" s="135"/>
      <c r="M19" s="135"/>
      <c r="N19" s="135"/>
      <c r="O19" s="135"/>
      <c r="P19" s="135"/>
      <c r="Q19" s="131"/>
      <c r="R19" s="131"/>
      <c r="T19" s="119">
        <v>1</v>
      </c>
      <c r="U19" s="119">
        <v>0</v>
      </c>
      <c r="V19" s="119">
        <v>0</v>
      </c>
      <c r="W19" s="119">
        <v>0</v>
      </c>
      <c r="X19" s="119">
        <v>0</v>
      </c>
      <c r="Y19" s="119">
        <v>0</v>
      </c>
      <c r="Z19" s="128" t="e">
        <f t="shared" si="1"/>
        <v>#DIV/0!</v>
      </c>
      <c r="AA19" s="129" t="e">
        <f t="shared" si="2"/>
        <v>#DIV/0!</v>
      </c>
      <c r="AC19" s="119">
        <v>3.4</v>
      </c>
    </row>
    <row r="20" spans="1:29" ht="14.25" customHeight="1" x14ac:dyDescent="0.25">
      <c r="A20" s="121">
        <v>10</v>
      </c>
      <c r="B20" s="133" t="str">
        <f>'Notas 9°AINF'!B17</f>
        <v>CRUZ, CELINDA</v>
      </c>
      <c r="C20" s="129"/>
      <c r="D20" s="223" t="e">
        <f>'Notas 9°AINF'!AG17</f>
        <v>#DIV/0!</v>
      </c>
      <c r="E20" s="129"/>
      <c r="F20" s="129"/>
      <c r="G20" s="219" t="e">
        <f t="shared" si="0"/>
        <v>#DIV/0!</v>
      </c>
      <c r="H20" s="134"/>
      <c r="I20" s="135"/>
      <c r="J20" s="135"/>
      <c r="K20" s="135"/>
      <c r="L20" s="135"/>
      <c r="M20" s="135"/>
      <c r="N20" s="135"/>
      <c r="O20" s="135"/>
      <c r="P20" s="135"/>
      <c r="Q20" s="131"/>
      <c r="R20" s="131"/>
      <c r="T20" s="119">
        <v>1</v>
      </c>
      <c r="U20" s="119">
        <v>0</v>
      </c>
      <c r="V20" s="119">
        <v>0</v>
      </c>
      <c r="W20" s="119">
        <v>0</v>
      </c>
      <c r="X20" s="119">
        <v>0</v>
      </c>
      <c r="Y20" s="119">
        <v>0</v>
      </c>
      <c r="Z20" s="128" t="e">
        <f t="shared" si="1"/>
        <v>#DIV/0!</v>
      </c>
      <c r="AA20" s="129" t="e">
        <f t="shared" si="2"/>
        <v>#DIV/0!</v>
      </c>
      <c r="AC20" s="119">
        <v>3</v>
      </c>
    </row>
    <row r="21" spans="1:29" x14ac:dyDescent="0.25">
      <c r="A21" s="121">
        <v>11</v>
      </c>
      <c r="B21" s="133" t="str">
        <f>'Notas 9°AINF'!B18</f>
        <v>GARAY, ABIEL</v>
      </c>
      <c r="C21" s="129"/>
      <c r="D21" s="223">
        <f>'Notas 9°AINF'!AG18</f>
        <v>4.7</v>
      </c>
      <c r="E21" s="129"/>
      <c r="F21" s="129"/>
      <c r="G21" s="219">
        <f t="shared" si="0"/>
        <v>4.7</v>
      </c>
      <c r="H21" s="134"/>
      <c r="I21" s="135"/>
      <c r="J21" s="135"/>
      <c r="K21" s="135"/>
      <c r="L21" s="135"/>
      <c r="M21" s="135"/>
      <c r="N21" s="135"/>
      <c r="O21" s="135"/>
      <c r="P21" s="135"/>
      <c r="Q21" s="131"/>
      <c r="R21" s="131"/>
      <c r="T21" s="119">
        <v>1</v>
      </c>
      <c r="U21" s="119">
        <v>0</v>
      </c>
      <c r="V21" s="119">
        <v>0</v>
      </c>
      <c r="W21" s="119">
        <v>0</v>
      </c>
      <c r="X21" s="119">
        <v>0</v>
      </c>
      <c r="Y21" s="119">
        <v>0</v>
      </c>
      <c r="Z21" s="128">
        <f t="shared" si="1"/>
        <v>4.7</v>
      </c>
      <c r="AA21" s="129">
        <f t="shared" si="2"/>
        <v>4.7</v>
      </c>
      <c r="AC21" s="119">
        <v>4.2</v>
      </c>
    </row>
    <row r="22" spans="1:29" x14ac:dyDescent="0.25">
      <c r="A22" s="121">
        <v>12</v>
      </c>
      <c r="B22" s="133" t="str">
        <f>'Notas 9°AINF'!B19</f>
        <v>GARAY, ALONSO</v>
      </c>
      <c r="C22" s="129"/>
      <c r="D22" s="223" t="e">
        <f>'Notas 9°AINF'!AG19</f>
        <v>#DIV/0!</v>
      </c>
      <c r="E22" s="129"/>
      <c r="F22" s="129"/>
      <c r="G22" s="219" t="e">
        <f t="shared" si="0"/>
        <v>#DIV/0!</v>
      </c>
      <c r="H22" s="134"/>
      <c r="I22" s="135"/>
      <c r="J22" s="135"/>
      <c r="K22" s="135"/>
      <c r="L22" s="135"/>
      <c r="M22" s="135"/>
      <c r="N22" s="135"/>
      <c r="O22" s="135"/>
      <c r="P22" s="135"/>
      <c r="Q22" s="131"/>
      <c r="R22" s="131"/>
      <c r="T22" s="119">
        <v>1</v>
      </c>
      <c r="U22" s="119">
        <v>0</v>
      </c>
      <c r="V22" s="119">
        <v>0</v>
      </c>
      <c r="W22" s="119">
        <v>0</v>
      </c>
      <c r="X22" s="119">
        <v>0</v>
      </c>
      <c r="Y22" s="119">
        <v>0</v>
      </c>
      <c r="Z22" s="128" t="e">
        <f t="shared" si="1"/>
        <v>#DIV/0!</v>
      </c>
      <c r="AA22" s="129" t="e">
        <f t="shared" si="2"/>
        <v>#DIV/0!</v>
      </c>
      <c r="AC22" s="119">
        <v>4.0999999999999996</v>
      </c>
    </row>
    <row r="23" spans="1:29" ht="13.5" customHeight="1" x14ac:dyDescent="0.25">
      <c r="A23" s="121">
        <v>13</v>
      </c>
      <c r="B23" s="133" t="str">
        <f>'Notas 9°AINF'!B20</f>
        <v>GUERRA, OMAR</v>
      </c>
      <c r="C23" s="129"/>
      <c r="D23" s="223">
        <f>'Notas 9°AINF'!AG20</f>
        <v>4.3</v>
      </c>
      <c r="E23" s="129"/>
      <c r="F23" s="129"/>
      <c r="G23" s="219">
        <f t="shared" si="0"/>
        <v>4.3</v>
      </c>
      <c r="H23" s="134"/>
      <c r="I23" s="135"/>
      <c r="J23" s="135"/>
      <c r="K23" s="135"/>
      <c r="L23" s="135"/>
      <c r="M23" s="135"/>
      <c r="N23" s="135"/>
      <c r="O23" s="135"/>
      <c r="P23" s="135"/>
      <c r="Q23" s="131"/>
      <c r="R23" s="131"/>
      <c r="T23" s="119">
        <v>1</v>
      </c>
      <c r="U23" s="119">
        <v>0</v>
      </c>
      <c r="V23" s="119">
        <v>0</v>
      </c>
      <c r="W23" s="119">
        <v>0</v>
      </c>
      <c r="X23" s="119">
        <v>0</v>
      </c>
      <c r="Y23" s="119">
        <v>0</v>
      </c>
      <c r="Z23" s="128">
        <f t="shared" si="1"/>
        <v>4.3</v>
      </c>
      <c r="AA23" s="129">
        <f t="shared" si="2"/>
        <v>4.3</v>
      </c>
      <c r="AC23" s="119">
        <v>4.2</v>
      </c>
    </row>
    <row r="24" spans="1:29" x14ac:dyDescent="0.25">
      <c r="A24" s="121">
        <v>14</v>
      </c>
      <c r="B24" s="133" t="str">
        <f>'Notas 9°AINF'!B21</f>
        <v>GUERRA, VICTOR</v>
      </c>
      <c r="C24" s="129"/>
      <c r="D24" s="223" t="e">
        <f>'Notas 9°AINF'!AG21</f>
        <v>#DIV/0!</v>
      </c>
      <c r="E24" s="129"/>
      <c r="F24" s="129"/>
      <c r="G24" s="219" t="e">
        <f t="shared" si="0"/>
        <v>#DIV/0!</v>
      </c>
      <c r="H24" s="134"/>
      <c r="I24" s="135"/>
      <c r="J24" s="135"/>
      <c r="K24" s="135"/>
      <c r="L24" s="135"/>
      <c r="M24" s="135"/>
      <c r="N24" s="135"/>
      <c r="O24" s="135"/>
      <c r="P24" s="135"/>
      <c r="Q24" s="131"/>
      <c r="R24" s="131"/>
      <c r="T24" s="119">
        <v>0</v>
      </c>
      <c r="U24" s="119">
        <v>0</v>
      </c>
      <c r="V24" s="119">
        <v>0</v>
      </c>
      <c r="W24" s="119">
        <v>1</v>
      </c>
      <c r="X24" s="119">
        <v>0</v>
      </c>
      <c r="Y24" s="119">
        <v>0</v>
      </c>
      <c r="Z24" s="128" t="e">
        <f t="shared" si="1"/>
        <v>#DIV/0!</v>
      </c>
      <c r="AA24" s="129" t="e">
        <f t="shared" si="2"/>
        <v>#DIV/0!</v>
      </c>
      <c r="AC24" s="119">
        <v>3.5</v>
      </c>
    </row>
    <row r="25" spans="1:29" x14ac:dyDescent="0.25">
      <c r="A25" s="121">
        <v>15</v>
      </c>
      <c r="B25" s="133" t="str">
        <f>'Notas 9°AINF'!B22</f>
        <v>HARDY, FREDERICK</v>
      </c>
      <c r="C25" s="129"/>
      <c r="D25" s="223" t="e">
        <f>'Notas 9°AINF'!AG22</f>
        <v>#DIV/0!</v>
      </c>
      <c r="E25" s="129"/>
      <c r="F25" s="129"/>
      <c r="G25" s="219" t="e">
        <f t="shared" si="0"/>
        <v>#DIV/0!</v>
      </c>
      <c r="H25" s="134"/>
      <c r="I25" s="135"/>
      <c r="J25" s="135"/>
      <c r="K25" s="135"/>
      <c r="L25" s="135"/>
      <c r="M25" s="135"/>
      <c r="N25" s="135"/>
      <c r="O25" s="135"/>
      <c r="P25" s="135"/>
      <c r="Q25" s="131"/>
      <c r="R25" s="131"/>
      <c r="T25" s="119">
        <v>1</v>
      </c>
      <c r="U25" s="119">
        <v>0</v>
      </c>
      <c r="V25" s="119">
        <v>0</v>
      </c>
      <c r="W25" s="119">
        <v>0</v>
      </c>
      <c r="X25" s="119">
        <v>0</v>
      </c>
      <c r="Y25" s="119">
        <v>0</v>
      </c>
      <c r="Z25" s="128" t="e">
        <f t="shared" si="1"/>
        <v>#DIV/0!</v>
      </c>
      <c r="AA25" s="129" t="e">
        <f t="shared" si="2"/>
        <v>#DIV/0!</v>
      </c>
      <c r="AC25" s="119">
        <v>4.5</v>
      </c>
    </row>
    <row r="26" spans="1:29" x14ac:dyDescent="0.25">
      <c r="A26" s="121">
        <v>16</v>
      </c>
      <c r="B26" s="133" t="str">
        <f>'Notas 9°AINF'!B23</f>
        <v>LOPEZ, ARGELIO</v>
      </c>
      <c r="C26" s="129"/>
      <c r="D26" s="223">
        <f>'Notas 9°AINF'!AG23</f>
        <v>5</v>
      </c>
      <c r="E26" s="129"/>
      <c r="F26" s="129"/>
      <c r="G26" s="219">
        <f t="shared" si="0"/>
        <v>5</v>
      </c>
      <c r="H26" s="134"/>
      <c r="I26" s="135"/>
      <c r="J26" s="135"/>
      <c r="K26" s="135"/>
      <c r="L26" s="135"/>
      <c r="M26" s="135"/>
      <c r="N26" s="135"/>
      <c r="O26" s="135"/>
      <c r="P26" s="135"/>
      <c r="Q26" s="131"/>
      <c r="R26" s="131"/>
      <c r="T26" s="119">
        <v>1</v>
      </c>
      <c r="U26" s="119">
        <v>0</v>
      </c>
      <c r="V26" s="119">
        <v>0</v>
      </c>
      <c r="W26" s="119">
        <v>0</v>
      </c>
      <c r="X26" s="119">
        <v>0</v>
      </c>
      <c r="Y26" s="119">
        <v>0</v>
      </c>
      <c r="Z26" s="128">
        <f t="shared" si="1"/>
        <v>5</v>
      </c>
      <c r="AA26" s="129">
        <f t="shared" si="2"/>
        <v>5</v>
      </c>
      <c r="AC26" s="119">
        <v>3.8</v>
      </c>
    </row>
    <row r="27" spans="1:29" x14ac:dyDescent="0.25">
      <c r="A27" s="121">
        <v>17</v>
      </c>
      <c r="B27" s="133" t="str">
        <f>'Notas 9°AINF'!B24</f>
        <v>MOJICA, MANUELA</v>
      </c>
      <c r="C27" s="129"/>
      <c r="D27" s="223" t="e">
        <f>'Notas 9°AINF'!AG24</f>
        <v>#DIV/0!</v>
      </c>
      <c r="E27" s="129"/>
      <c r="F27" s="129"/>
      <c r="G27" s="219" t="e">
        <f t="shared" si="0"/>
        <v>#DIV/0!</v>
      </c>
      <c r="H27" s="134"/>
      <c r="I27" s="135"/>
      <c r="J27" s="135"/>
      <c r="K27" s="135"/>
      <c r="L27" s="135"/>
      <c r="M27" s="135"/>
      <c r="N27" s="135"/>
      <c r="O27" s="135"/>
      <c r="P27" s="135"/>
      <c r="Q27" s="131"/>
      <c r="R27" s="131"/>
      <c r="T27" s="119">
        <v>1</v>
      </c>
      <c r="U27" s="119">
        <v>0</v>
      </c>
      <c r="V27" s="119">
        <v>0</v>
      </c>
      <c r="W27" s="119">
        <v>0</v>
      </c>
      <c r="X27" s="119">
        <v>0</v>
      </c>
      <c r="Y27" s="119">
        <v>0</v>
      </c>
      <c r="Z27" s="128" t="e">
        <f t="shared" si="1"/>
        <v>#DIV/0!</v>
      </c>
      <c r="AA27" s="129" t="e">
        <f t="shared" si="2"/>
        <v>#DIV/0!</v>
      </c>
      <c r="AC27" s="119">
        <v>4.3</v>
      </c>
    </row>
    <row r="28" spans="1:29" x14ac:dyDescent="0.25">
      <c r="A28" s="121">
        <v>18</v>
      </c>
      <c r="B28" s="133" t="str">
        <f>'Notas 9°AINF'!B25</f>
        <v>PALACIO, BERNARDINO</v>
      </c>
      <c r="C28" s="129"/>
      <c r="D28" s="223" t="str">
        <f>'Notas 9°AINF'!AG25</f>
        <v>SN</v>
      </c>
      <c r="E28" s="129"/>
      <c r="F28" s="129"/>
      <c r="G28" s="219" t="str">
        <f t="shared" si="0"/>
        <v>SN</v>
      </c>
      <c r="H28" s="134"/>
      <c r="I28" s="135"/>
      <c r="J28" s="135"/>
      <c r="K28" s="135"/>
      <c r="L28" s="135"/>
      <c r="M28" s="135"/>
      <c r="N28" s="135"/>
      <c r="O28" s="135"/>
      <c r="P28" s="135"/>
      <c r="Q28" s="131"/>
      <c r="R28" s="131"/>
      <c r="T28" s="119">
        <v>1</v>
      </c>
      <c r="U28" s="119">
        <v>0</v>
      </c>
      <c r="V28" s="119">
        <v>0</v>
      </c>
      <c r="W28" s="119">
        <v>0</v>
      </c>
      <c r="X28" s="119">
        <v>0</v>
      </c>
      <c r="Y28" s="119">
        <v>0</v>
      </c>
      <c r="Z28" s="128" t="e">
        <f t="shared" si="1"/>
        <v>#DIV/0!</v>
      </c>
      <c r="AA28" s="129" t="e">
        <f t="shared" si="2"/>
        <v>#DIV/0!</v>
      </c>
      <c r="AC28" s="119">
        <v>3.5</v>
      </c>
    </row>
    <row r="29" spans="1:29" x14ac:dyDescent="0.25">
      <c r="A29" s="121">
        <v>19</v>
      </c>
      <c r="B29" s="133" t="str">
        <f>'Notas 9°AINF'!B26</f>
        <v>PALACIO, DINORA</v>
      </c>
      <c r="C29" s="129"/>
      <c r="D29" s="223" t="e">
        <f>'Notas 9°AINF'!AG26</f>
        <v>#DIV/0!</v>
      </c>
      <c r="E29" s="129"/>
      <c r="F29" s="129"/>
      <c r="G29" s="219" t="e">
        <f t="shared" si="0"/>
        <v>#DIV/0!</v>
      </c>
      <c r="H29" s="134"/>
      <c r="I29" s="135"/>
      <c r="J29" s="135"/>
      <c r="K29" s="135"/>
      <c r="L29" s="135"/>
      <c r="M29" s="135"/>
      <c r="N29" s="135"/>
      <c r="O29" s="135"/>
      <c r="P29" s="135"/>
      <c r="Q29" s="131"/>
      <c r="R29" s="131"/>
      <c r="T29" s="119">
        <v>1</v>
      </c>
      <c r="U29" s="119">
        <v>0</v>
      </c>
      <c r="V29" s="119">
        <v>0</v>
      </c>
      <c r="W29" s="119">
        <v>0</v>
      </c>
      <c r="X29" s="119">
        <v>0</v>
      </c>
      <c r="Y29" s="119">
        <v>0</v>
      </c>
      <c r="Z29" s="128" t="e">
        <f t="shared" si="1"/>
        <v>#DIV/0!</v>
      </c>
      <c r="AA29" s="129" t="e">
        <f t="shared" si="2"/>
        <v>#DIV/0!</v>
      </c>
      <c r="AC29" s="119">
        <v>3.4</v>
      </c>
    </row>
    <row r="30" spans="1:29" ht="13.5" customHeight="1" x14ac:dyDescent="0.25">
      <c r="A30" s="121">
        <v>20</v>
      </c>
      <c r="B30" s="133" t="str">
        <f>'Notas 9°AINF'!B27</f>
        <v>PALACIO, ELEUTERIO</v>
      </c>
      <c r="C30" s="129"/>
      <c r="D30" s="223">
        <f>'Notas 9°AINF'!AG27</f>
        <v>4.8</v>
      </c>
      <c r="E30" s="129"/>
      <c r="F30" s="129"/>
      <c r="G30" s="219">
        <f t="shared" si="0"/>
        <v>4.8</v>
      </c>
      <c r="H30" s="134"/>
      <c r="I30" s="135"/>
      <c r="J30" s="135"/>
      <c r="K30" s="135"/>
      <c r="L30" s="135"/>
      <c r="M30" s="135"/>
      <c r="N30" s="135"/>
      <c r="O30" s="135"/>
      <c r="P30" s="135"/>
      <c r="Q30" s="131"/>
      <c r="R30" s="131"/>
      <c r="T30" s="119">
        <v>1</v>
      </c>
      <c r="U30" s="119">
        <v>0</v>
      </c>
      <c r="V30" s="119">
        <v>0</v>
      </c>
      <c r="W30" s="119">
        <v>0</v>
      </c>
      <c r="X30" s="119">
        <v>0</v>
      </c>
      <c r="Y30" s="119">
        <v>0</v>
      </c>
      <c r="Z30" s="128">
        <f t="shared" si="1"/>
        <v>4.8</v>
      </c>
      <c r="AA30" s="129">
        <f t="shared" si="2"/>
        <v>4.8</v>
      </c>
      <c r="AC30" s="119">
        <v>3.5</v>
      </c>
    </row>
    <row r="31" spans="1:29" x14ac:dyDescent="0.25">
      <c r="A31" s="121">
        <v>21</v>
      </c>
      <c r="B31" s="133" t="str">
        <f>'Notas 9°AINF'!B28</f>
        <v>PALACIO, KEYLOR</v>
      </c>
      <c r="C31" s="129"/>
      <c r="D31" s="223">
        <f>'Notas 9°AINF'!AG28</f>
        <v>4.5999999999999996</v>
      </c>
      <c r="E31" s="129"/>
      <c r="F31" s="129"/>
      <c r="G31" s="219">
        <f t="shared" si="0"/>
        <v>4.5999999999999996</v>
      </c>
      <c r="H31" s="134"/>
      <c r="I31" s="135"/>
      <c r="J31" s="135"/>
      <c r="K31" s="135"/>
      <c r="L31" s="135"/>
      <c r="M31" s="135"/>
      <c r="N31" s="135"/>
      <c r="O31" s="135"/>
      <c r="P31" s="135"/>
      <c r="Q31" s="131"/>
      <c r="R31" s="131"/>
      <c r="T31" s="119">
        <v>0</v>
      </c>
      <c r="U31" s="119">
        <v>0</v>
      </c>
      <c r="V31" s="119">
        <v>0</v>
      </c>
      <c r="W31" s="119">
        <v>1</v>
      </c>
      <c r="X31" s="119">
        <v>0</v>
      </c>
      <c r="Y31" s="119">
        <v>0</v>
      </c>
      <c r="Z31" s="128">
        <f t="shared" si="1"/>
        <v>4.5999999999999996</v>
      </c>
      <c r="AA31" s="129">
        <f t="shared" si="2"/>
        <v>4.5999999999999996</v>
      </c>
      <c r="AC31" s="119">
        <v>4.0999999999999996</v>
      </c>
    </row>
    <row r="32" spans="1:29" x14ac:dyDescent="0.25">
      <c r="A32" s="121">
        <v>22</v>
      </c>
      <c r="B32" s="133"/>
      <c r="C32" s="129"/>
      <c r="D32" s="223"/>
      <c r="E32" s="129"/>
      <c r="F32" s="129"/>
      <c r="G32" s="219"/>
      <c r="H32" s="134"/>
      <c r="I32" s="135"/>
      <c r="J32" s="135"/>
      <c r="K32" s="135"/>
      <c r="L32" s="135"/>
      <c r="M32" s="135"/>
      <c r="N32" s="135"/>
      <c r="O32" s="135"/>
      <c r="P32" s="135"/>
      <c r="Q32" s="131"/>
      <c r="R32" s="131"/>
      <c r="Z32" s="128"/>
      <c r="AA32" s="129"/>
    </row>
    <row r="33" spans="1:29" x14ac:dyDescent="0.25">
      <c r="A33" s="121">
        <v>23</v>
      </c>
      <c r="B33" s="133"/>
      <c r="C33" s="129"/>
      <c r="D33" s="223"/>
      <c r="E33" s="129"/>
      <c r="F33" s="129"/>
      <c r="G33" s="219"/>
      <c r="H33" s="134"/>
      <c r="I33" s="135"/>
      <c r="J33" s="135"/>
      <c r="K33" s="135"/>
      <c r="L33" s="135"/>
      <c r="M33" s="135"/>
      <c r="N33" s="135"/>
      <c r="O33" s="135"/>
      <c r="P33" s="135"/>
      <c r="Q33" s="131"/>
      <c r="R33" s="131"/>
      <c r="Z33" s="128"/>
      <c r="AA33" s="129"/>
    </row>
    <row r="34" spans="1:29" x14ac:dyDescent="0.25">
      <c r="A34" s="121">
        <v>24</v>
      </c>
      <c r="B34" s="133"/>
      <c r="C34" s="129"/>
      <c r="D34" s="223"/>
      <c r="E34" s="129"/>
      <c r="F34" s="129"/>
      <c r="G34" s="219"/>
      <c r="H34" s="134"/>
      <c r="I34" s="135"/>
      <c r="J34" s="135"/>
      <c r="K34" s="135"/>
      <c r="L34" s="135"/>
      <c r="M34" s="135"/>
      <c r="N34" s="135"/>
      <c r="O34" s="135"/>
      <c r="P34" s="135"/>
      <c r="Q34" s="131"/>
      <c r="R34" s="131"/>
      <c r="Z34" s="128"/>
      <c r="AA34" s="129"/>
    </row>
    <row r="35" spans="1:29" x14ac:dyDescent="0.25">
      <c r="A35" s="121">
        <v>25</v>
      </c>
      <c r="B35" s="133"/>
      <c r="C35" s="129"/>
      <c r="D35" s="223"/>
      <c r="E35" s="129"/>
      <c r="F35" s="129"/>
      <c r="G35" s="219"/>
      <c r="H35" s="134"/>
      <c r="I35" s="135"/>
      <c r="J35" s="135"/>
      <c r="K35" s="135"/>
      <c r="L35" s="135"/>
      <c r="M35" s="135"/>
      <c r="N35" s="135"/>
      <c r="O35" s="135"/>
      <c r="P35" s="135"/>
      <c r="Q35" s="131"/>
      <c r="R35" s="131"/>
      <c r="Z35" s="128"/>
      <c r="AA35" s="129"/>
    </row>
    <row r="36" spans="1:29" x14ac:dyDescent="0.25">
      <c r="A36" s="121">
        <v>26</v>
      </c>
      <c r="B36" s="133"/>
      <c r="C36" s="129"/>
      <c r="D36" s="223"/>
      <c r="E36" s="129"/>
      <c r="F36" s="129"/>
      <c r="G36" s="219"/>
      <c r="H36" s="134"/>
      <c r="I36" s="135"/>
      <c r="J36" s="135"/>
      <c r="K36" s="135"/>
      <c r="L36" s="135"/>
      <c r="M36" s="135"/>
      <c r="N36" s="135"/>
      <c r="O36" s="135"/>
      <c r="P36" s="135"/>
      <c r="Q36" s="131"/>
      <c r="R36" s="131"/>
      <c r="Z36" s="128"/>
      <c r="AA36" s="129"/>
    </row>
    <row r="37" spans="1:29" ht="13.5" customHeight="1" x14ac:dyDescent="0.25">
      <c r="A37" s="121">
        <v>27</v>
      </c>
      <c r="B37" s="133"/>
      <c r="C37" s="129"/>
      <c r="D37" s="223"/>
      <c r="E37" s="129"/>
      <c r="F37" s="129"/>
      <c r="G37" s="219"/>
      <c r="H37" s="134"/>
      <c r="I37" s="135"/>
      <c r="J37" s="135"/>
      <c r="K37" s="135"/>
      <c r="L37" s="135"/>
      <c r="M37" s="135"/>
      <c r="N37" s="135"/>
      <c r="O37" s="135"/>
      <c r="P37" s="135"/>
      <c r="Q37" s="131"/>
      <c r="R37" s="131"/>
      <c r="Z37" s="128"/>
      <c r="AA37" s="129"/>
    </row>
    <row r="38" spans="1:29" x14ac:dyDescent="0.25">
      <c r="A38" s="121">
        <v>28</v>
      </c>
      <c r="B38" s="133"/>
      <c r="C38" s="129"/>
      <c r="D38" s="223"/>
      <c r="E38" s="129"/>
      <c r="F38" s="129"/>
      <c r="G38" s="219"/>
      <c r="H38" s="134"/>
      <c r="I38" s="135"/>
      <c r="J38" s="135"/>
      <c r="K38" s="135"/>
      <c r="L38" s="135"/>
      <c r="M38" s="135"/>
      <c r="N38" s="135"/>
      <c r="O38" s="135"/>
      <c r="P38" s="135"/>
      <c r="Q38" s="131"/>
      <c r="R38" s="131"/>
      <c r="Z38" s="128"/>
      <c r="AA38" s="129"/>
    </row>
    <row r="39" spans="1:29" ht="15" customHeight="1" x14ac:dyDescent="0.25">
      <c r="A39" s="121">
        <v>29</v>
      </c>
      <c r="B39" s="133"/>
      <c r="C39" s="129"/>
      <c r="D39" s="223"/>
      <c r="E39" s="129"/>
      <c r="F39" s="129"/>
      <c r="G39" s="219"/>
      <c r="H39" s="134"/>
      <c r="I39" s="135"/>
      <c r="J39" s="135"/>
      <c r="K39" s="135"/>
      <c r="L39" s="135"/>
      <c r="M39" s="135"/>
      <c r="N39" s="135"/>
      <c r="O39" s="135"/>
      <c r="P39" s="135"/>
      <c r="Q39" s="131"/>
      <c r="R39" s="131"/>
      <c r="Z39" s="128"/>
      <c r="AA39" s="129"/>
    </row>
    <row r="40" spans="1:29" x14ac:dyDescent="0.25">
      <c r="A40" s="121">
        <v>30</v>
      </c>
      <c r="B40" s="133"/>
      <c r="C40" s="129"/>
      <c r="D40" s="223"/>
      <c r="E40" s="129"/>
      <c r="F40" s="129"/>
      <c r="G40" s="219"/>
      <c r="H40" s="134"/>
      <c r="I40" s="135"/>
      <c r="J40" s="135"/>
      <c r="K40" s="135"/>
      <c r="L40" s="135"/>
      <c r="M40" s="135"/>
      <c r="N40" s="135"/>
      <c r="O40" s="135"/>
      <c r="P40" s="135"/>
      <c r="Q40" s="131"/>
      <c r="R40" s="131"/>
      <c r="Z40" s="128"/>
      <c r="AA40" s="129"/>
    </row>
    <row r="41" spans="1:29" x14ac:dyDescent="0.25">
      <c r="A41" s="121">
        <v>31</v>
      </c>
      <c r="B41" s="133"/>
      <c r="C41" s="129"/>
      <c r="D41" s="223"/>
      <c r="E41" s="129"/>
      <c r="F41" s="129"/>
      <c r="G41" s="219"/>
      <c r="H41" s="134"/>
      <c r="I41" s="135"/>
      <c r="J41" s="135"/>
      <c r="K41" s="135"/>
      <c r="L41" s="135"/>
      <c r="M41" s="135"/>
      <c r="N41" s="135"/>
      <c r="O41" s="135"/>
      <c r="P41" s="135"/>
      <c r="Q41" s="131"/>
      <c r="R41" s="131"/>
      <c r="Z41" s="128"/>
      <c r="AA41" s="129"/>
    </row>
    <row r="42" spans="1:29" ht="14.25" customHeight="1" x14ac:dyDescent="0.25">
      <c r="A42" s="121">
        <v>32</v>
      </c>
      <c r="B42" s="133"/>
      <c r="C42" s="129"/>
      <c r="D42" s="223"/>
      <c r="E42" s="129"/>
      <c r="F42" s="129"/>
      <c r="G42" s="219"/>
      <c r="H42" s="134"/>
      <c r="I42" s="135"/>
      <c r="J42" s="135"/>
      <c r="K42" s="135"/>
      <c r="L42" s="135"/>
      <c r="M42" s="135"/>
      <c r="N42" s="135"/>
      <c r="O42" s="135"/>
      <c r="P42" s="135"/>
      <c r="Q42" s="131"/>
      <c r="R42" s="131"/>
      <c r="Z42" s="128"/>
      <c r="AA42" s="129"/>
    </row>
    <row r="43" spans="1:29" x14ac:dyDescent="0.25">
      <c r="A43" s="121">
        <v>33</v>
      </c>
      <c r="B43" s="133"/>
      <c r="C43" s="129"/>
      <c r="D43" s="223"/>
      <c r="E43" s="129"/>
      <c r="F43" s="129"/>
      <c r="G43" s="219"/>
      <c r="H43" s="134"/>
      <c r="I43" s="135"/>
      <c r="J43" s="135"/>
      <c r="K43" s="135"/>
      <c r="L43" s="135"/>
      <c r="M43" s="135"/>
      <c r="N43" s="135"/>
      <c r="O43" s="135"/>
      <c r="P43" s="135"/>
      <c r="Q43" s="131"/>
      <c r="R43" s="131"/>
      <c r="Z43" s="128"/>
      <c r="AA43" s="129"/>
      <c r="AC43" s="238"/>
    </row>
    <row r="44" spans="1:29" x14ac:dyDescent="0.25">
      <c r="A44" s="121">
        <v>34</v>
      </c>
      <c r="B44" s="133"/>
      <c r="C44" s="129"/>
      <c r="D44" s="223"/>
      <c r="E44" s="129"/>
      <c r="F44" s="129"/>
      <c r="G44" s="219"/>
      <c r="H44" s="134"/>
      <c r="I44" s="135"/>
      <c r="J44" s="135"/>
      <c r="K44" s="135"/>
      <c r="L44" s="135"/>
      <c r="M44" s="135"/>
      <c r="N44" s="135"/>
      <c r="O44" s="135"/>
      <c r="P44" s="135"/>
      <c r="Q44" s="131"/>
      <c r="R44" s="131"/>
      <c r="Z44" s="128"/>
      <c r="AA44" s="129"/>
    </row>
    <row r="45" spans="1:29" x14ac:dyDescent="0.25">
      <c r="A45" s="121">
        <v>35</v>
      </c>
      <c r="B45" s="133"/>
      <c r="C45" s="129"/>
      <c r="D45" s="223"/>
      <c r="E45" s="129"/>
      <c r="F45" s="129"/>
      <c r="G45" s="219"/>
      <c r="H45" s="134"/>
      <c r="I45" s="135"/>
      <c r="J45" s="135"/>
      <c r="K45" s="135"/>
      <c r="L45" s="135"/>
      <c r="M45" s="135"/>
      <c r="N45" s="135"/>
      <c r="O45" s="135"/>
      <c r="P45" s="135"/>
      <c r="Q45" s="131"/>
      <c r="R45" s="131"/>
      <c r="Z45" s="128"/>
      <c r="AA45" s="129"/>
    </row>
    <row r="46" spans="1:29" x14ac:dyDescent="0.25">
      <c r="A46" s="121">
        <v>36</v>
      </c>
      <c r="B46" s="133"/>
      <c r="C46" s="129"/>
      <c r="D46" s="223"/>
      <c r="E46" s="129"/>
      <c r="F46" s="129"/>
      <c r="G46" s="219"/>
      <c r="H46" s="134"/>
      <c r="I46" s="135"/>
      <c r="J46" s="135"/>
      <c r="K46" s="135"/>
      <c r="L46" s="135"/>
      <c r="M46" s="135"/>
      <c r="N46" s="135"/>
      <c r="O46" s="135"/>
      <c r="P46" s="135"/>
      <c r="Q46" s="131"/>
      <c r="R46" s="131"/>
      <c r="Z46" s="128"/>
      <c r="AA46" s="129"/>
    </row>
    <row r="47" spans="1:29" x14ac:dyDescent="0.25">
      <c r="A47" s="121">
        <v>37</v>
      </c>
      <c r="B47" s="133"/>
      <c r="C47" s="129"/>
      <c r="D47" s="223"/>
      <c r="E47" s="129"/>
      <c r="F47" s="129"/>
      <c r="G47" s="219"/>
      <c r="H47" s="134"/>
      <c r="I47" s="135"/>
      <c r="J47" s="135"/>
      <c r="K47" s="135"/>
      <c r="L47" s="135"/>
      <c r="M47" s="135"/>
      <c r="N47" s="135"/>
      <c r="O47" s="135"/>
      <c r="P47" s="135"/>
      <c r="Q47" s="131"/>
      <c r="R47" s="131"/>
      <c r="Z47" s="128"/>
      <c r="AA47" s="129"/>
    </row>
    <row r="48" spans="1:29" x14ac:dyDescent="0.25">
      <c r="A48" s="121">
        <v>38</v>
      </c>
      <c r="B48" s="133"/>
      <c r="C48" s="129"/>
      <c r="D48" s="223"/>
      <c r="E48" s="129"/>
      <c r="F48" s="129"/>
      <c r="G48" s="219"/>
      <c r="H48" s="134"/>
      <c r="I48" s="135"/>
      <c r="J48" s="135"/>
      <c r="K48" s="135"/>
      <c r="L48" s="135"/>
      <c r="M48" s="135"/>
      <c r="N48" s="135"/>
      <c r="O48" s="135"/>
      <c r="P48" s="135"/>
      <c r="Q48" s="131"/>
      <c r="R48" s="131"/>
      <c r="Z48" s="128"/>
      <c r="AA48" s="129"/>
    </row>
    <row r="49" spans="1:27" x14ac:dyDescent="0.25">
      <c r="A49" s="121">
        <v>39</v>
      </c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21"/>
      <c r="R49" s="121"/>
      <c r="Z49" s="128"/>
      <c r="AA49" s="129"/>
    </row>
    <row r="50" spans="1:27" ht="15.75" customHeight="1" x14ac:dyDescent="0.25">
      <c r="A50" s="121">
        <v>40</v>
      </c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21"/>
      <c r="R50" s="121"/>
      <c r="Z50" s="128"/>
      <c r="AA50" s="129"/>
    </row>
    <row r="51" spans="1:27" ht="48.75" customHeight="1" x14ac:dyDescent="0.25">
      <c r="A51" s="552" t="s">
        <v>166</v>
      </c>
      <c r="B51" s="552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.75" customHeight="1" x14ac:dyDescent="0.25">
      <c r="A52" s="553" t="s">
        <v>163</v>
      </c>
      <c r="B52" s="553"/>
      <c r="C52" s="553"/>
      <c r="D52" s="553"/>
      <c r="E52" s="553" t="s">
        <v>164</v>
      </c>
      <c r="F52" s="553"/>
      <c r="G52" s="553"/>
      <c r="H52" s="553"/>
      <c r="I52" s="553"/>
      <c r="J52" s="553"/>
      <c r="K52" s="553"/>
      <c r="L52" s="553"/>
      <c r="M52" s="553"/>
      <c r="N52" s="553"/>
      <c r="O52" s="553"/>
      <c r="P52" s="553"/>
      <c r="Q52" s="553"/>
      <c r="R52" s="553"/>
    </row>
    <row r="53" spans="1:27" ht="15.75" x14ac:dyDescent="0.25">
      <c r="S53" s="136" t="s">
        <v>44</v>
      </c>
      <c r="T53" s="136">
        <f>SUM(T11:T50)</f>
        <v>18</v>
      </c>
      <c r="U53" s="136">
        <f>SUM(U11:U50)</f>
        <v>0</v>
      </c>
      <c r="V53" s="136">
        <f t="shared" ref="V53:Y53" si="3">SUM(V11:V50)</f>
        <v>0</v>
      </c>
      <c r="W53" s="136">
        <f t="shared" si="3"/>
        <v>3</v>
      </c>
      <c r="X53" s="136">
        <f t="shared" si="3"/>
        <v>0</v>
      </c>
      <c r="Y53" s="136">
        <f t="shared" si="3"/>
        <v>0</v>
      </c>
    </row>
  </sheetData>
  <mergeCells count="31">
    <mergeCell ref="A1:R1"/>
    <mergeCell ref="A2:R2"/>
    <mergeCell ref="A3:R3"/>
    <mergeCell ref="A4:B4"/>
    <mergeCell ref="C4:G4"/>
    <mergeCell ref="H4:J4"/>
    <mergeCell ref="K4:R4"/>
    <mergeCell ref="O9:P9"/>
    <mergeCell ref="A5:B5"/>
    <mergeCell ref="C5:G5"/>
    <mergeCell ref="A6:B6"/>
    <mergeCell ref="C6:G6"/>
    <mergeCell ref="H6:R6"/>
    <mergeCell ref="H5:K5"/>
    <mergeCell ref="L5:R5"/>
    <mergeCell ref="A51:B51"/>
    <mergeCell ref="A52:D52"/>
    <mergeCell ref="E52:R52"/>
    <mergeCell ref="A7:B7"/>
    <mergeCell ref="C7:G7"/>
    <mergeCell ref="H7:R7"/>
    <mergeCell ref="A8:A10"/>
    <mergeCell ref="B8:B10"/>
    <mergeCell ref="C8:E9"/>
    <mergeCell ref="G8:G10"/>
    <mergeCell ref="H8:H10"/>
    <mergeCell ref="I8:P8"/>
    <mergeCell ref="Q8:R9"/>
    <mergeCell ref="I9:J9"/>
    <mergeCell ref="K9:L9"/>
    <mergeCell ref="M9:N9"/>
  </mergeCells>
  <conditionalFormatting sqref="A4:R4 A5:H5 L5 A6:R7">
    <cfRule type="cellIs" dxfId="299" priority="2" operator="equal">
      <formula>0</formula>
    </cfRule>
  </conditionalFormatting>
  <conditionalFormatting sqref="C11:F50 H11:H50 Z11:AA50">
    <cfRule type="cellIs" dxfId="298" priority="7" stopIfTrue="1" operator="lessThan">
      <formula>3</formula>
    </cfRule>
  </conditionalFormatting>
  <conditionalFormatting sqref="C11:H50">
    <cfRule type="containsErrors" dxfId="297" priority="6">
      <formula>ISERROR(C11)</formula>
    </cfRule>
  </conditionalFormatting>
  <conditionalFormatting sqref="I11:P48 B11:B50 I49:R50">
    <cfRule type="cellIs" dxfId="296" priority="8" stopIfTrue="1" operator="equal">
      <formula>0</formula>
    </cfRule>
  </conditionalFormatting>
  <conditionalFormatting sqref="S53">
    <cfRule type="containsErrors" dxfId="295" priority="1">
      <formula>ISERROR(S53)</formula>
    </cfRule>
  </conditionalFormatting>
  <conditionalFormatting sqref="T11:AA53">
    <cfRule type="containsErrors" dxfId="294" priority="4">
      <formula>ISERROR(T11)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4"/>
  <sheetViews>
    <sheetView topLeftCell="A28" zoomScale="76" zoomScaleNormal="76" workbookViewId="0">
      <selection activeCell="D48" sqref="D48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1" width="15.140625" style="119" customWidth="1"/>
    <col min="22" max="25" width="15.5703125" style="119" customWidth="1"/>
    <col min="26" max="26" width="16" style="119" customWidth="1"/>
    <col min="27" max="16384" width="11.42578125" style="119"/>
  </cols>
  <sheetData>
    <row r="1" spans="1:29" x14ac:dyDescent="0.25">
      <c r="A1" s="559" t="s">
        <v>153</v>
      </c>
      <c r="B1" s="559"/>
      <c r="C1" s="559"/>
      <c r="D1" s="559"/>
      <c r="E1" s="559"/>
      <c r="F1" s="559"/>
      <c r="G1" s="559"/>
      <c r="H1" s="559"/>
      <c r="I1" s="559"/>
      <c r="J1" s="559"/>
      <c r="K1" s="559"/>
      <c r="L1" s="559"/>
      <c r="M1" s="559"/>
      <c r="N1" s="559"/>
      <c r="O1" s="559"/>
      <c r="P1" s="559"/>
      <c r="Q1" s="559"/>
      <c r="R1" s="559"/>
    </row>
    <row r="2" spans="1:29" x14ac:dyDescent="0.25">
      <c r="A2" s="559" t="s">
        <v>154</v>
      </c>
      <c r="B2" s="559"/>
      <c r="C2" s="559"/>
      <c r="D2" s="559"/>
      <c r="E2" s="559"/>
      <c r="F2" s="559"/>
      <c r="G2" s="559"/>
      <c r="H2" s="559"/>
      <c r="I2" s="559"/>
      <c r="J2" s="559"/>
      <c r="K2" s="559"/>
      <c r="L2" s="559"/>
      <c r="M2" s="559"/>
      <c r="N2" s="559"/>
      <c r="O2" s="559"/>
      <c r="P2" s="559"/>
      <c r="Q2" s="559"/>
      <c r="R2" s="559"/>
    </row>
    <row r="3" spans="1:29" x14ac:dyDescent="0.25">
      <c r="A3" s="581" t="s">
        <v>155</v>
      </c>
      <c r="B3" s="581"/>
      <c r="C3" s="559"/>
      <c r="D3" s="559"/>
      <c r="E3" s="559"/>
      <c r="F3" s="559"/>
      <c r="G3" s="559"/>
      <c r="H3" s="559"/>
      <c r="I3" s="559"/>
      <c r="J3" s="559"/>
      <c r="K3" s="559"/>
      <c r="L3" s="559"/>
      <c r="M3" s="559"/>
      <c r="N3" s="559"/>
      <c r="O3" s="559"/>
      <c r="P3" s="559"/>
      <c r="Q3" s="559"/>
      <c r="R3" s="559"/>
    </row>
    <row r="4" spans="1:29" x14ac:dyDescent="0.25">
      <c r="A4" s="573" t="s">
        <v>156</v>
      </c>
      <c r="B4" s="573"/>
      <c r="C4" s="574" t="s">
        <v>62</v>
      </c>
      <c r="D4" s="575"/>
      <c r="E4" s="575"/>
      <c r="F4" s="575"/>
      <c r="G4" s="576"/>
      <c r="H4" s="582" t="s">
        <v>61</v>
      </c>
      <c r="I4" s="583"/>
      <c r="J4" s="583"/>
      <c r="K4" s="584" t="s">
        <v>205</v>
      </c>
      <c r="L4" s="584"/>
      <c r="M4" s="584"/>
      <c r="N4" s="584"/>
      <c r="O4" s="584"/>
      <c r="P4" s="584"/>
      <c r="Q4" s="584"/>
      <c r="R4" s="585"/>
    </row>
    <row r="5" spans="1:29" x14ac:dyDescent="0.25">
      <c r="A5" s="569" t="str">
        <f>'Datos Generales'!E1</f>
        <v>CEL Chiriquí Grande</v>
      </c>
      <c r="B5" s="570"/>
      <c r="C5" s="571" t="s">
        <v>216</v>
      </c>
      <c r="D5" s="572"/>
      <c r="E5" s="572"/>
      <c r="F5" s="572"/>
      <c r="G5" s="570"/>
      <c r="H5" s="577" t="s">
        <v>168</v>
      </c>
      <c r="I5" s="578"/>
      <c r="J5" s="578"/>
      <c r="K5" s="578"/>
      <c r="L5" s="579"/>
      <c r="M5" s="579"/>
      <c r="N5" s="579"/>
      <c r="O5" s="579"/>
      <c r="P5" s="579"/>
      <c r="Q5" s="579"/>
      <c r="R5" s="580"/>
    </row>
    <row r="6" spans="1:29" x14ac:dyDescent="0.25">
      <c r="A6" s="573" t="s">
        <v>94</v>
      </c>
      <c r="B6" s="573"/>
      <c r="C6" s="574" t="s">
        <v>93</v>
      </c>
      <c r="D6" s="575"/>
      <c r="E6" s="575"/>
      <c r="F6" s="575"/>
      <c r="G6" s="576"/>
      <c r="H6" s="574" t="s">
        <v>149</v>
      </c>
      <c r="I6" s="575"/>
      <c r="J6" s="575"/>
      <c r="K6" s="575"/>
      <c r="L6" s="575"/>
      <c r="M6" s="575"/>
      <c r="N6" s="575"/>
      <c r="O6" s="575"/>
      <c r="P6" s="575"/>
      <c r="Q6" s="575"/>
      <c r="R6" s="576"/>
    </row>
    <row r="7" spans="1:29" ht="15" customHeight="1" x14ac:dyDescent="0.25">
      <c r="A7" s="554">
        <f>'Datos Generales'!F3</f>
        <v>2023</v>
      </c>
      <c r="B7" s="555"/>
      <c r="C7" s="556" t="str">
        <f>'Datos Generales'!C9</f>
        <v>9°B</v>
      </c>
      <c r="D7" s="557"/>
      <c r="E7" s="557"/>
      <c r="F7" s="557"/>
      <c r="G7" s="558"/>
      <c r="H7" s="556" t="str">
        <f>IF('Datos Generales'!G1=2,'Datos Generales'!F9)</f>
        <v>Yasmina bruña</v>
      </c>
      <c r="I7" s="557"/>
      <c r="J7" s="557"/>
      <c r="K7" s="557"/>
      <c r="L7" s="557"/>
      <c r="M7" s="557"/>
      <c r="N7" s="557"/>
      <c r="O7" s="557"/>
      <c r="P7" s="557"/>
      <c r="Q7" s="557"/>
      <c r="R7" s="558"/>
    </row>
    <row r="8" spans="1:29" ht="49.5" customHeight="1" x14ac:dyDescent="0.25">
      <c r="A8" s="559" t="s">
        <v>3</v>
      </c>
      <c r="B8" s="560" t="s">
        <v>157</v>
      </c>
      <c r="C8" s="563" t="s">
        <v>150</v>
      </c>
      <c r="D8" s="563"/>
      <c r="E8" s="563"/>
      <c r="F8" s="563"/>
      <c r="G8" s="596" t="s">
        <v>158</v>
      </c>
      <c r="H8" s="597" t="s">
        <v>165</v>
      </c>
      <c r="I8" s="563" t="s">
        <v>150</v>
      </c>
      <c r="J8" s="563"/>
      <c r="K8" s="563"/>
      <c r="L8" s="563"/>
      <c r="M8" s="563"/>
      <c r="N8" s="563"/>
      <c r="O8" s="563"/>
      <c r="P8" s="563"/>
      <c r="Q8" s="598" t="s">
        <v>161</v>
      </c>
      <c r="R8" s="598"/>
    </row>
    <row r="9" spans="1:29" ht="14.25" customHeight="1" x14ac:dyDescent="0.25">
      <c r="A9" s="559"/>
      <c r="B9" s="561"/>
      <c r="C9" s="552" t="s">
        <v>23</v>
      </c>
      <c r="D9" s="552" t="s">
        <v>24</v>
      </c>
      <c r="E9" s="552" t="s">
        <v>25</v>
      </c>
      <c r="F9" s="552" t="s">
        <v>151</v>
      </c>
      <c r="G9" s="596"/>
      <c r="H9" s="597"/>
      <c r="I9" s="552" t="s">
        <v>23</v>
      </c>
      <c r="J9" s="552"/>
      <c r="K9" s="552" t="s">
        <v>24</v>
      </c>
      <c r="L9" s="552"/>
      <c r="M9" s="552" t="s">
        <v>25</v>
      </c>
      <c r="N9" s="552"/>
      <c r="O9" s="552"/>
      <c r="P9" s="552"/>
      <c r="Q9" s="598"/>
      <c r="R9" s="598"/>
    </row>
    <row r="10" spans="1:29" x14ac:dyDescent="0.25">
      <c r="A10" s="559"/>
      <c r="B10" s="562"/>
      <c r="C10" s="552"/>
      <c r="D10" s="552"/>
      <c r="E10" s="552"/>
      <c r="F10" s="552"/>
      <c r="G10" s="596"/>
      <c r="H10" s="597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x14ac:dyDescent="0.25">
      <c r="A11" s="121">
        <v>1</v>
      </c>
      <c r="B11" s="133" t="str">
        <f>'Notas 9°BFDC'!B8</f>
        <v>Abrego, Carolina</v>
      </c>
      <c r="C11" s="129"/>
      <c r="D11" s="223" t="e">
        <f>'Notas 9°BFDC'!AG8</f>
        <v>#DIV/0!</v>
      </c>
      <c r="E11" s="129"/>
      <c r="F11" s="129"/>
      <c r="H11" s="124" t="e">
        <f t="shared" ref="H11:H49" si="0">D11</f>
        <v>#DIV/0!</v>
      </c>
      <c r="I11" s="135"/>
      <c r="J11" s="135"/>
      <c r="K11" s="135"/>
      <c r="L11" s="135"/>
      <c r="M11" s="135"/>
      <c r="N11" s="135"/>
      <c r="O11" s="135"/>
      <c r="P11" s="135"/>
      <c r="Q11" s="131"/>
      <c r="R11" s="131"/>
      <c r="T11" s="119">
        <v>1</v>
      </c>
      <c r="U11" s="119" t="e">
        <f t="shared" ref="U11:U50" si="1">IF(H11&lt;3,1*1,1*0)</f>
        <v>#DIV/0!</v>
      </c>
      <c r="V11" s="119">
        <v>0</v>
      </c>
      <c r="W11" s="119">
        <v>0</v>
      </c>
      <c r="X11" s="119">
        <v>0</v>
      </c>
      <c r="Y11" s="119">
        <v>0</v>
      </c>
      <c r="Z11" s="128" t="e">
        <f t="shared" ref="Z11:Z50" si="2">AVERAGE(C11:F11)</f>
        <v>#DIV/0!</v>
      </c>
      <c r="AA11" s="129" t="e">
        <f t="shared" ref="AA11:AA50" si="3">ROUNDDOWN(Z11,1)</f>
        <v>#DIV/0!</v>
      </c>
      <c r="AC11" s="119">
        <v>4.2</v>
      </c>
    </row>
    <row r="12" spans="1:29" ht="14.25" customHeight="1" x14ac:dyDescent="0.25">
      <c r="A12" s="121">
        <v>2</v>
      </c>
      <c r="B12" s="133" t="str">
        <f>'Notas 9°BFDC'!B9</f>
        <v>Abrego, Elizer</v>
      </c>
      <c r="C12" s="129"/>
      <c r="D12" s="223" t="e">
        <f>'Notas 9°BFDC'!AG9</f>
        <v>#DIV/0!</v>
      </c>
      <c r="E12" s="129"/>
      <c r="F12" s="129"/>
      <c r="H12" s="124" t="e">
        <f t="shared" si="0"/>
        <v>#DIV/0!</v>
      </c>
      <c r="I12" s="135"/>
      <c r="J12" s="135"/>
      <c r="K12" s="135"/>
      <c r="L12" s="135"/>
      <c r="M12" s="135"/>
      <c r="N12" s="135"/>
      <c r="O12" s="135"/>
      <c r="P12" s="135"/>
      <c r="Q12" s="131"/>
      <c r="R12" s="131"/>
      <c r="T12" s="119">
        <v>1</v>
      </c>
      <c r="U12" s="119" t="e">
        <f t="shared" si="1"/>
        <v>#DIV/0!</v>
      </c>
      <c r="V12" s="119">
        <v>0</v>
      </c>
      <c r="W12" s="119">
        <v>0</v>
      </c>
      <c r="X12" s="119">
        <v>0</v>
      </c>
      <c r="Y12" s="119">
        <v>0</v>
      </c>
      <c r="Z12" s="128" t="e">
        <f t="shared" si="2"/>
        <v>#DIV/0!</v>
      </c>
      <c r="AA12" s="129" t="e">
        <f t="shared" si="3"/>
        <v>#DIV/0!</v>
      </c>
      <c r="AC12" s="119">
        <v>4.2</v>
      </c>
    </row>
    <row r="13" spans="1:29" x14ac:dyDescent="0.25">
      <c r="A13" s="121">
        <v>3</v>
      </c>
      <c r="B13" s="133" t="str">
        <f>'Notas 9°BFDC'!B10</f>
        <v>abrego, emilio</v>
      </c>
      <c r="C13" s="129"/>
      <c r="D13" s="223">
        <f>'Notas 9°BFDC'!AG10</f>
        <v>4.7</v>
      </c>
      <c r="E13" s="129"/>
      <c r="F13" s="129"/>
      <c r="H13" s="124">
        <f t="shared" si="0"/>
        <v>4.7</v>
      </c>
      <c r="I13" s="135"/>
      <c r="J13" s="135"/>
      <c r="K13" s="135"/>
      <c r="L13" s="135"/>
      <c r="M13" s="135"/>
      <c r="N13" s="135"/>
      <c r="O13" s="135"/>
      <c r="P13" s="135"/>
      <c r="Q13" s="131"/>
      <c r="R13" s="131"/>
      <c r="T13" s="119">
        <v>1</v>
      </c>
      <c r="U13" s="119">
        <f t="shared" si="1"/>
        <v>0</v>
      </c>
      <c r="V13" s="119">
        <v>0</v>
      </c>
      <c r="W13" s="119">
        <v>0</v>
      </c>
      <c r="X13" s="119">
        <v>0</v>
      </c>
      <c r="Y13" s="119">
        <v>0</v>
      </c>
      <c r="Z13" s="128">
        <f t="shared" si="2"/>
        <v>4.7</v>
      </c>
      <c r="AA13" s="129">
        <f t="shared" si="3"/>
        <v>4.7</v>
      </c>
      <c r="AC13" s="119">
        <v>3.8</v>
      </c>
    </row>
    <row r="14" spans="1:29" ht="15.75" customHeight="1" x14ac:dyDescent="0.25">
      <c r="A14" s="121">
        <v>4</v>
      </c>
      <c r="B14" s="133" t="str">
        <f>'Notas 9°BFDC'!B11</f>
        <v>Abrego, Katherin</v>
      </c>
      <c r="C14" s="129"/>
      <c r="D14" s="223">
        <f>'Notas 9°BFDC'!AG11</f>
        <v>4.4000000000000004</v>
      </c>
      <c r="E14" s="129"/>
      <c r="F14" s="129"/>
      <c r="G14" s="121"/>
      <c r="H14" s="124">
        <f t="shared" si="0"/>
        <v>4.4000000000000004</v>
      </c>
      <c r="I14" s="135"/>
      <c r="J14" s="135"/>
      <c r="K14" s="135"/>
      <c r="L14" s="135"/>
      <c r="M14" s="135"/>
      <c r="N14" s="135"/>
      <c r="O14" s="135"/>
      <c r="P14" s="135"/>
      <c r="Q14" s="131"/>
      <c r="R14" s="131"/>
      <c r="T14" s="119">
        <v>1</v>
      </c>
      <c r="U14" s="119">
        <f t="shared" si="1"/>
        <v>0</v>
      </c>
      <c r="V14" s="119">
        <v>0</v>
      </c>
      <c r="W14" s="119">
        <v>0</v>
      </c>
      <c r="X14" s="119">
        <v>0</v>
      </c>
      <c r="Y14" s="119">
        <v>0</v>
      </c>
      <c r="Z14" s="128">
        <f t="shared" si="2"/>
        <v>4.4000000000000004</v>
      </c>
      <c r="AA14" s="129">
        <f t="shared" si="3"/>
        <v>4.4000000000000004</v>
      </c>
      <c r="AC14" s="119">
        <v>4.5999999999999996</v>
      </c>
    </row>
    <row r="15" spans="1:29" ht="14.25" customHeight="1" x14ac:dyDescent="0.25">
      <c r="A15" s="121">
        <v>5</v>
      </c>
      <c r="B15" s="133" t="str">
        <f>'Notas 9°BFDC'!B12</f>
        <v>Abrego, Leuteria</v>
      </c>
      <c r="C15" s="129"/>
      <c r="D15" s="223">
        <f>'Notas 9°BFDC'!AG12</f>
        <v>4.7</v>
      </c>
      <c r="E15" s="129"/>
      <c r="F15" s="129"/>
      <c r="G15" s="121"/>
      <c r="H15" s="124">
        <f t="shared" si="0"/>
        <v>4.7</v>
      </c>
      <c r="I15" s="135"/>
      <c r="J15" s="135"/>
      <c r="K15" s="135"/>
      <c r="L15" s="135"/>
      <c r="M15" s="135"/>
      <c r="N15" s="135"/>
      <c r="O15" s="135"/>
      <c r="P15" s="135"/>
      <c r="Q15" s="131"/>
      <c r="R15" s="131"/>
      <c r="T15" s="119">
        <v>0</v>
      </c>
      <c r="U15" s="119">
        <f t="shared" si="1"/>
        <v>0</v>
      </c>
      <c r="V15" s="119">
        <v>0</v>
      </c>
      <c r="W15" s="119">
        <v>1</v>
      </c>
      <c r="X15" s="119">
        <v>0</v>
      </c>
      <c r="Y15" s="119">
        <v>0</v>
      </c>
      <c r="Z15" s="128">
        <f t="shared" si="2"/>
        <v>4.7</v>
      </c>
      <c r="AA15" s="129">
        <f t="shared" si="3"/>
        <v>4.7</v>
      </c>
      <c r="AC15" s="119">
        <v>4.0999999999999996</v>
      </c>
    </row>
    <row r="16" spans="1:29" x14ac:dyDescent="0.25">
      <c r="A16" s="121">
        <v>6</v>
      </c>
      <c r="B16" s="133" t="str">
        <f>'Notas 9°BFDC'!B13</f>
        <v>Abrego, Wilfredo</v>
      </c>
      <c r="C16" s="129"/>
      <c r="D16" s="223" t="e">
        <f>'Notas 9°BFDC'!AG13</f>
        <v>#DIV/0!</v>
      </c>
      <c r="E16" s="129"/>
      <c r="F16" s="129"/>
      <c r="G16" s="121"/>
      <c r="H16" s="124" t="e">
        <f t="shared" si="0"/>
        <v>#DIV/0!</v>
      </c>
      <c r="I16" s="135"/>
      <c r="J16" s="135"/>
      <c r="K16" s="135"/>
      <c r="L16" s="135"/>
      <c r="M16" s="135"/>
      <c r="N16" s="135"/>
      <c r="O16" s="135"/>
      <c r="P16" s="135"/>
      <c r="Q16" s="131"/>
      <c r="R16" s="131"/>
      <c r="T16" s="119">
        <v>0</v>
      </c>
      <c r="U16" s="119" t="e">
        <f t="shared" si="1"/>
        <v>#DIV/0!</v>
      </c>
      <c r="V16" s="119">
        <v>0</v>
      </c>
      <c r="W16" s="119">
        <v>0</v>
      </c>
      <c r="X16" s="119">
        <v>1</v>
      </c>
      <c r="Y16" s="119">
        <v>0</v>
      </c>
      <c r="Z16" s="128" t="e">
        <f t="shared" si="2"/>
        <v>#DIV/0!</v>
      </c>
      <c r="AA16" s="129" t="e">
        <f t="shared" si="3"/>
        <v>#DIV/0!</v>
      </c>
      <c r="AC16" s="119">
        <v>4.4000000000000004</v>
      </c>
    </row>
    <row r="17" spans="1:29" ht="13.5" customHeight="1" x14ac:dyDescent="0.25">
      <c r="A17" s="121">
        <v>7</v>
      </c>
      <c r="B17" s="133" t="str">
        <f>'Notas 9°BFDC'!B14</f>
        <v>abrego, yorlenis</v>
      </c>
      <c r="C17" s="129"/>
      <c r="D17" s="223">
        <f>'Notas 9°BFDC'!AG14</f>
        <v>4.8</v>
      </c>
      <c r="E17" s="129"/>
      <c r="F17" s="129"/>
      <c r="G17" s="121"/>
      <c r="H17" s="124">
        <f t="shared" si="0"/>
        <v>4.8</v>
      </c>
      <c r="I17" s="135"/>
      <c r="J17" s="135"/>
      <c r="K17" s="135"/>
      <c r="L17" s="135"/>
      <c r="M17" s="135"/>
      <c r="N17" s="135"/>
      <c r="O17" s="135"/>
      <c r="P17" s="135"/>
      <c r="Q17" s="131"/>
      <c r="R17" s="131"/>
      <c r="T17" s="119">
        <v>1</v>
      </c>
      <c r="U17" s="119">
        <f t="shared" si="1"/>
        <v>0</v>
      </c>
      <c r="V17" s="119">
        <v>0</v>
      </c>
      <c r="W17" s="119">
        <v>0</v>
      </c>
      <c r="X17" s="119">
        <v>0</v>
      </c>
      <c r="Y17" s="119">
        <v>0</v>
      </c>
      <c r="Z17" s="128">
        <f t="shared" si="2"/>
        <v>4.8</v>
      </c>
      <c r="AA17" s="129">
        <f t="shared" si="3"/>
        <v>4.8</v>
      </c>
      <c r="AC17" s="119">
        <v>4.7</v>
      </c>
    </row>
    <row r="18" spans="1:29" x14ac:dyDescent="0.25">
      <c r="A18" s="121">
        <v>8</v>
      </c>
      <c r="B18" s="133" t="str">
        <f>'Notas 9°BFDC'!B15</f>
        <v>Amador, Irma</v>
      </c>
      <c r="C18" s="129"/>
      <c r="D18" s="223">
        <f>'Notas 9°BFDC'!AG15</f>
        <v>4.4000000000000004</v>
      </c>
      <c r="E18" s="129"/>
      <c r="F18" s="129"/>
      <c r="G18" s="121"/>
      <c r="H18" s="124">
        <f t="shared" si="0"/>
        <v>4.4000000000000004</v>
      </c>
      <c r="I18" s="135"/>
      <c r="J18" s="135"/>
      <c r="K18" s="135"/>
      <c r="L18" s="135"/>
      <c r="M18" s="135"/>
      <c r="N18" s="135"/>
      <c r="O18" s="135"/>
      <c r="P18" s="135"/>
      <c r="Q18" s="131"/>
      <c r="R18" s="131"/>
      <c r="T18" s="119">
        <v>1</v>
      </c>
      <c r="U18" s="119">
        <f t="shared" si="1"/>
        <v>0</v>
      </c>
      <c r="V18" s="119">
        <v>0</v>
      </c>
      <c r="W18" s="119">
        <v>0</v>
      </c>
      <c r="X18" s="119">
        <v>0</v>
      </c>
      <c r="Y18" s="119">
        <v>0</v>
      </c>
      <c r="Z18" s="128">
        <f t="shared" si="2"/>
        <v>4.4000000000000004</v>
      </c>
      <c r="AA18" s="129">
        <f t="shared" si="3"/>
        <v>4.4000000000000004</v>
      </c>
      <c r="AC18" s="119">
        <v>4.4000000000000004</v>
      </c>
    </row>
    <row r="19" spans="1:29" x14ac:dyDescent="0.25">
      <c r="A19" s="121">
        <v>9</v>
      </c>
      <c r="B19" s="133" t="str">
        <f>'Notas 9°BFDC'!B16</f>
        <v>Ayala, Keykel</v>
      </c>
      <c r="C19" s="129"/>
      <c r="D19" s="223" t="e">
        <f>'Notas 9°BFDC'!AG16</f>
        <v>#DIV/0!</v>
      </c>
      <c r="E19" s="129"/>
      <c r="F19" s="129"/>
      <c r="G19" s="121"/>
      <c r="H19" s="124" t="e">
        <f t="shared" si="0"/>
        <v>#DIV/0!</v>
      </c>
      <c r="I19" s="135"/>
      <c r="J19" s="135"/>
      <c r="K19" s="135"/>
      <c r="L19" s="135"/>
      <c r="M19" s="135"/>
      <c r="N19" s="135"/>
      <c r="O19" s="135"/>
      <c r="P19" s="135"/>
      <c r="Q19" s="131"/>
      <c r="R19" s="131"/>
      <c r="T19" s="119">
        <v>1</v>
      </c>
      <c r="U19" s="119" t="e">
        <f t="shared" si="1"/>
        <v>#DIV/0!</v>
      </c>
      <c r="V19" s="119">
        <v>0</v>
      </c>
      <c r="W19" s="119">
        <v>0</v>
      </c>
      <c r="X19" s="119">
        <v>0</v>
      </c>
      <c r="Y19" s="119">
        <v>0</v>
      </c>
      <c r="Z19" s="128" t="e">
        <f t="shared" si="2"/>
        <v>#DIV/0!</v>
      </c>
      <c r="AA19" s="129" t="e">
        <f t="shared" si="3"/>
        <v>#DIV/0!</v>
      </c>
      <c r="AC19" s="119">
        <v>4.5</v>
      </c>
    </row>
    <row r="20" spans="1:29" x14ac:dyDescent="0.25">
      <c r="A20" s="121">
        <v>10</v>
      </c>
      <c r="B20" s="133" t="str">
        <f>'Notas 9°BFDC'!B17</f>
        <v>Bailarin Luz</v>
      </c>
      <c r="C20" s="129" t="e">
        <f>'Notas 8°A QB'!AG17</f>
        <v>#DIV/0!</v>
      </c>
      <c r="D20" s="223">
        <f>'Notas 9°BFDC'!AG17</f>
        <v>4.5</v>
      </c>
      <c r="E20" s="129" t="e">
        <f>'[1]Notas 7°A N'!AG17</f>
        <v>#DIV/0!</v>
      </c>
      <c r="F20" s="129"/>
      <c r="G20" s="121"/>
      <c r="H20" s="124">
        <f t="shared" si="0"/>
        <v>4.5</v>
      </c>
      <c r="I20" s="135"/>
      <c r="J20" s="135"/>
      <c r="K20" s="135"/>
      <c r="L20" s="135"/>
      <c r="M20" s="135"/>
      <c r="N20" s="135"/>
      <c r="O20" s="135"/>
      <c r="P20" s="135"/>
      <c r="Q20" s="131"/>
      <c r="R20" s="131"/>
      <c r="T20" s="119">
        <v>1</v>
      </c>
      <c r="U20" s="119">
        <f t="shared" si="1"/>
        <v>0</v>
      </c>
      <c r="V20" s="119">
        <v>0</v>
      </c>
      <c r="W20" s="119">
        <v>0</v>
      </c>
      <c r="X20" s="119">
        <v>0</v>
      </c>
      <c r="Y20" s="119">
        <v>0</v>
      </c>
      <c r="Z20" s="128" t="e">
        <f t="shared" si="2"/>
        <v>#DIV/0!</v>
      </c>
      <c r="AA20" s="129" t="e">
        <f t="shared" si="3"/>
        <v>#DIV/0!</v>
      </c>
      <c r="AC20" s="119">
        <v>4.4000000000000004</v>
      </c>
    </row>
    <row r="21" spans="1:29" ht="15" customHeight="1" x14ac:dyDescent="0.25">
      <c r="A21" s="121">
        <v>11</v>
      </c>
      <c r="B21" s="133" t="str">
        <f>'Notas 9°BFDC'!B18</f>
        <v>baker, celedonia</v>
      </c>
      <c r="C21" s="129" t="e">
        <f>'Notas 8°A QB'!AG18</f>
        <v>#DIV/0!</v>
      </c>
      <c r="D21" s="223">
        <f>'Notas 9°BFDC'!AG18</f>
        <v>4.8</v>
      </c>
      <c r="E21" s="129" t="e">
        <f>'[1]Notas 7°A N'!AG18</f>
        <v>#DIV/0!</v>
      </c>
      <c r="F21" s="129"/>
      <c r="G21" s="121"/>
      <c r="H21" s="124">
        <f t="shared" si="0"/>
        <v>4.8</v>
      </c>
      <c r="I21" s="135"/>
      <c r="J21" s="135"/>
      <c r="K21" s="135"/>
      <c r="L21" s="135"/>
      <c r="M21" s="135"/>
      <c r="N21" s="135"/>
      <c r="O21" s="135"/>
      <c r="P21" s="135"/>
      <c r="Q21" s="131"/>
      <c r="R21" s="131"/>
      <c r="T21" s="119">
        <v>1</v>
      </c>
      <c r="U21" s="119">
        <f t="shared" si="1"/>
        <v>0</v>
      </c>
      <c r="V21" s="119">
        <v>0</v>
      </c>
      <c r="W21" s="119">
        <v>0</v>
      </c>
      <c r="X21" s="119">
        <v>0</v>
      </c>
      <c r="Y21" s="119">
        <v>0</v>
      </c>
      <c r="Z21" s="128" t="e">
        <f t="shared" si="2"/>
        <v>#DIV/0!</v>
      </c>
      <c r="AA21" s="129" t="e">
        <f t="shared" si="3"/>
        <v>#DIV/0!</v>
      </c>
      <c r="AC21" s="119">
        <v>4.5</v>
      </c>
    </row>
    <row r="22" spans="1:29" ht="14.25" customHeight="1" x14ac:dyDescent="0.25">
      <c r="A22" s="121">
        <v>12</v>
      </c>
      <c r="B22" s="133" t="str">
        <f>'Notas 9°BFDC'!B19</f>
        <v>Bejerano, Angela</v>
      </c>
      <c r="C22" s="129" t="e">
        <f>'Notas 8°A QB'!AG19</f>
        <v>#DIV/0!</v>
      </c>
      <c r="D22" s="223">
        <f>'Notas 9°BFDC'!AG19</f>
        <v>4.5999999999999996</v>
      </c>
      <c r="E22" s="129" t="e">
        <f>'[1]Notas 7°A N'!AG19</f>
        <v>#DIV/0!</v>
      </c>
      <c r="F22" s="129"/>
      <c r="G22" s="121"/>
      <c r="H22" s="124">
        <f t="shared" si="0"/>
        <v>4.5999999999999996</v>
      </c>
      <c r="I22" s="135"/>
      <c r="J22" s="135"/>
      <c r="K22" s="135"/>
      <c r="L22" s="135"/>
      <c r="M22" s="135"/>
      <c r="N22" s="135"/>
      <c r="O22" s="135"/>
      <c r="P22" s="135"/>
      <c r="Q22" s="131"/>
      <c r="R22" s="131"/>
      <c r="T22" s="119">
        <v>1</v>
      </c>
      <c r="U22" s="119">
        <f t="shared" si="1"/>
        <v>0</v>
      </c>
      <c r="V22" s="119">
        <v>0</v>
      </c>
      <c r="W22" s="119">
        <v>0</v>
      </c>
      <c r="X22" s="119">
        <v>0</v>
      </c>
      <c r="Y22" s="119">
        <v>0</v>
      </c>
      <c r="Z22" s="128" t="e">
        <f t="shared" si="2"/>
        <v>#DIV/0!</v>
      </c>
      <c r="AA22" s="129" t="e">
        <f t="shared" si="3"/>
        <v>#DIV/0!</v>
      </c>
      <c r="AC22" s="119">
        <v>3.9</v>
      </c>
    </row>
    <row r="23" spans="1:29" x14ac:dyDescent="0.25">
      <c r="A23" s="121">
        <v>13</v>
      </c>
      <c r="B23" s="133" t="str">
        <f>'Notas 9°BFDC'!B20</f>
        <v>castillo, Maristela</v>
      </c>
      <c r="C23" s="129" t="e">
        <f>'Notas 8°A QB'!AG20</f>
        <v>#DIV/0!</v>
      </c>
      <c r="D23" s="223" t="str">
        <f>'Notas 9°BFDC'!AG20</f>
        <v>SN</v>
      </c>
      <c r="E23" s="129" t="e">
        <f>'[1]Notas 7°A N'!AG20</f>
        <v>#DIV/0!</v>
      </c>
      <c r="F23" s="129"/>
      <c r="G23" s="121"/>
      <c r="H23" s="124" t="str">
        <f t="shared" si="0"/>
        <v>SN</v>
      </c>
      <c r="I23" s="135"/>
      <c r="J23" s="135"/>
      <c r="K23" s="135"/>
      <c r="L23" s="135"/>
      <c r="M23" s="135"/>
      <c r="N23" s="135"/>
      <c r="O23" s="135"/>
      <c r="P23" s="135"/>
      <c r="Q23" s="131"/>
      <c r="R23" s="131"/>
      <c r="T23" s="119">
        <v>1</v>
      </c>
      <c r="U23" s="119">
        <f t="shared" si="1"/>
        <v>0</v>
      </c>
      <c r="V23" s="119">
        <v>0</v>
      </c>
      <c r="W23" s="119">
        <v>0</v>
      </c>
      <c r="X23" s="119">
        <v>0</v>
      </c>
      <c r="Y23" s="119">
        <v>0</v>
      </c>
      <c r="Z23" s="128" t="e">
        <f t="shared" si="2"/>
        <v>#DIV/0!</v>
      </c>
      <c r="AA23" s="129" t="e">
        <f t="shared" si="3"/>
        <v>#DIV/0!</v>
      </c>
      <c r="AC23" s="119">
        <v>4</v>
      </c>
    </row>
    <row r="24" spans="1:29" ht="13.5" customHeight="1" x14ac:dyDescent="0.25">
      <c r="A24" s="121">
        <v>14</v>
      </c>
      <c r="B24" s="133" t="str">
        <f>'Notas 9°BFDC'!B21</f>
        <v>Guerra, Genaro</v>
      </c>
      <c r="C24" s="129" t="e">
        <f>'Notas 8°A QB'!AG21</f>
        <v>#DIV/0!</v>
      </c>
      <c r="D24" s="223">
        <f>'Notas 9°BFDC'!AG21</f>
        <v>4.5</v>
      </c>
      <c r="E24" s="129" t="e">
        <f>'[1]Notas 7°A N'!AG21</f>
        <v>#DIV/0!</v>
      </c>
      <c r="F24" s="129"/>
      <c r="G24" s="121"/>
      <c r="H24" s="124">
        <f t="shared" si="0"/>
        <v>4.5</v>
      </c>
      <c r="I24" s="135"/>
      <c r="J24" s="135"/>
      <c r="K24" s="135"/>
      <c r="L24" s="135"/>
      <c r="M24" s="135"/>
      <c r="N24" s="135"/>
      <c r="O24" s="135"/>
      <c r="P24" s="135"/>
      <c r="Q24" s="131"/>
      <c r="R24" s="131"/>
      <c r="T24" s="119">
        <v>1</v>
      </c>
      <c r="U24" s="119">
        <f t="shared" si="1"/>
        <v>0</v>
      </c>
      <c r="V24" s="119">
        <v>0</v>
      </c>
      <c r="W24" s="119">
        <v>0</v>
      </c>
      <c r="X24" s="119">
        <v>0</v>
      </c>
      <c r="Y24" s="119">
        <v>0</v>
      </c>
      <c r="Z24" s="128" t="e">
        <f t="shared" si="2"/>
        <v>#DIV/0!</v>
      </c>
      <c r="AA24" s="129" t="e">
        <f t="shared" si="3"/>
        <v>#DIV/0!</v>
      </c>
      <c r="AC24" s="119">
        <v>4.3</v>
      </c>
    </row>
    <row r="25" spans="1:29" x14ac:dyDescent="0.25">
      <c r="A25" s="121">
        <v>15</v>
      </c>
      <c r="B25" s="133" t="str">
        <f>'Notas 9°BFDC'!B22</f>
        <v>Guerra, Mikaela</v>
      </c>
      <c r="C25" s="129" t="e">
        <f>'Notas 8°A QB'!AG22</f>
        <v>#DIV/0!</v>
      </c>
      <c r="D25" s="223">
        <f>'Notas 9°BFDC'!AG22</f>
        <v>4.7</v>
      </c>
      <c r="E25" s="129" t="e">
        <f>'[1]Notas 7°A N'!AG22</f>
        <v>#DIV/0!</v>
      </c>
      <c r="F25" s="129"/>
      <c r="G25" s="121"/>
      <c r="H25" s="124">
        <f t="shared" si="0"/>
        <v>4.7</v>
      </c>
      <c r="I25" s="135"/>
      <c r="J25" s="135"/>
      <c r="K25" s="135"/>
      <c r="L25" s="135"/>
      <c r="M25" s="135"/>
      <c r="N25" s="135"/>
      <c r="O25" s="135"/>
      <c r="P25" s="135"/>
      <c r="Q25" s="131"/>
      <c r="R25" s="131"/>
      <c r="T25" s="119">
        <v>1</v>
      </c>
      <c r="U25" s="119">
        <f t="shared" si="1"/>
        <v>0</v>
      </c>
      <c r="V25" s="119">
        <v>0</v>
      </c>
      <c r="W25" s="119">
        <v>0</v>
      </c>
      <c r="X25" s="119">
        <v>0</v>
      </c>
      <c r="Y25" s="119">
        <v>0</v>
      </c>
      <c r="Z25" s="128" t="e">
        <f t="shared" si="2"/>
        <v>#DIV/0!</v>
      </c>
      <c r="AA25" s="129" t="e">
        <f t="shared" si="3"/>
        <v>#DIV/0!</v>
      </c>
      <c r="AC25" s="119">
        <v>3.4</v>
      </c>
    </row>
    <row r="26" spans="1:29" x14ac:dyDescent="0.25">
      <c r="A26" s="121">
        <v>16</v>
      </c>
      <c r="B26" s="133" t="str">
        <f>'Notas 9°BFDC'!B23</f>
        <v>Jimenez, Leydi</v>
      </c>
      <c r="C26" s="129" t="e">
        <f>'Notas 8°A QB'!AG23</f>
        <v>#DIV/0!</v>
      </c>
      <c r="D26" s="223">
        <f>'Notas 9°BFDC'!AG23</f>
        <v>4.7</v>
      </c>
      <c r="E26" s="129" t="e">
        <f>'[1]Notas 7°A N'!AG23</f>
        <v>#DIV/0!</v>
      </c>
      <c r="F26" s="129"/>
      <c r="G26" s="121"/>
      <c r="H26" s="124">
        <f t="shared" si="0"/>
        <v>4.7</v>
      </c>
      <c r="I26" s="135"/>
      <c r="J26" s="135"/>
      <c r="K26" s="135"/>
      <c r="L26" s="135"/>
      <c r="M26" s="135"/>
      <c r="N26" s="135"/>
      <c r="O26" s="135"/>
      <c r="P26" s="135"/>
      <c r="Q26" s="131"/>
      <c r="R26" s="131"/>
      <c r="T26" s="119">
        <v>1</v>
      </c>
      <c r="U26" s="119">
        <f t="shared" si="1"/>
        <v>0</v>
      </c>
      <c r="V26" s="119">
        <v>0</v>
      </c>
      <c r="W26" s="119">
        <v>0</v>
      </c>
      <c r="X26" s="119">
        <v>0</v>
      </c>
      <c r="Y26" s="119">
        <v>0</v>
      </c>
      <c r="Z26" s="128" t="e">
        <f t="shared" si="2"/>
        <v>#DIV/0!</v>
      </c>
      <c r="AA26" s="129" t="e">
        <f t="shared" si="3"/>
        <v>#DIV/0!</v>
      </c>
      <c r="AC26" s="119">
        <v>4.8</v>
      </c>
    </row>
    <row r="27" spans="1:29" x14ac:dyDescent="0.25">
      <c r="A27" s="121">
        <v>17</v>
      </c>
      <c r="B27" s="133" t="str">
        <f>'Notas 9°BFDC'!B24</f>
        <v>Lopez, Alfredo</v>
      </c>
      <c r="C27" s="129" t="e">
        <f>'Notas 8°A QB'!AG24</f>
        <v>#DIV/0!</v>
      </c>
      <c r="D27" s="223">
        <f>'Notas 9°BFDC'!AG24</f>
        <v>4.5999999999999996</v>
      </c>
      <c r="E27" s="129" t="e">
        <f>'[1]Notas 7°A N'!AG24</f>
        <v>#DIV/0!</v>
      </c>
      <c r="F27" s="129"/>
      <c r="G27" s="121"/>
      <c r="H27" s="124">
        <f t="shared" si="0"/>
        <v>4.5999999999999996</v>
      </c>
      <c r="I27" s="135"/>
      <c r="J27" s="135"/>
      <c r="K27" s="135"/>
      <c r="L27" s="135"/>
      <c r="M27" s="135"/>
      <c r="N27" s="135"/>
      <c r="O27" s="135"/>
      <c r="P27" s="135"/>
      <c r="Q27" s="131"/>
      <c r="R27" s="131"/>
      <c r="T27" s="119">
        <v>0</v>
      </c>
      <c r="U27" s="119">
        <f t="shared" si="1"/>
        <v>0</v>
      </c>
      <c r="V27" s="119">
        <v>0</v>
      </c>
      <c r="W27" s="119">
        <v>1</v>
      </c>
      <c r="X27" s="119">
        <v>0</v>
      </c>
      <c r="Y27" s="119">
        <v>0</v>
      </c>
      <c r="Z27" s="128" t="e">
        <f t="shared" si="2"/>
        <v>#DIV/0!</v>
      </c>
      <c r="AA27" s="129" t="e">
        <f t="shared" si="3"/>
        <v>#DIV/0!</v>
      </c>
      <c r="AC27" s="119">
        <v>3.7</v>
      </c>
    </row>
    <row r="28" spans="1:29" x14ac:dyDescent="0.25">
      <c r="A28" s="121">
        <v>18</v>
      </c>
      <c r="B28" s="133" t="str">
        <f>'Notas 9°BFDC'!B25</f>
        <v>Miranda, Benicio</v>
      </c>
      <c r="C28" s="129" t="e">
        <f>'Notas 8°A QB'!AG25</f>
        <v>#DIV/0!</v>
      </c>
      <c r="D28" s="223" t="e">
        <f>'Notas 9°BFDC'!AG25</f>
        <v>#DIV/0!</v>
      </c>
      <c r="E28" s="129" t="e">
        <f>'[1]Notas 7°A N'!AG25</f>
        <v>#DIV/0!</v>
      </c>
      <c r="F28" s="129"/>
      <c r="G28" s="121"/>
      <c r="H28" s="124" t="e">
        <f t="shared" si="0"/>
        <v>#DIV/0!</v>
      </c>
      <c r="I28" s="135"/>
      <c r="J28" s="135"/>
      <c r="K28" s="135"/>
      <c r="L28" s="135"/>
      <c r="M28" s="135"/>
      <c r="N28" s="135"/>
      <c r="O28" s="135"/>
      <c r="P28" s="135"/>
      <c r="Q28" s="131"/>
      <c r="R28" s="131"/>
      <c r="T28" s="119">
        <v>1</v>
      </c>
      <c r="U28" s="119" t="e">
        <f t="shared" si="1"/>
        <v>#DIV/0!</v>
      </c>
      <c r="V28" s="119">
        <v>0</v>
      </c>
      <c r="W28" s="226">
        <v>0</v>
      </c>
      <c r="X28" s="119">
        <v>0</v>
      </c>
      <c r="Y28" s="119">
        <v>0</v>
      </c>
      <c r="Z28" s="128" t="e">
        <f t="shared" si="2"/>
        <v>#DIV/0!</v>
      </c>
      <c r="AA28" s="129" t="e">
        <f t="shared" si="3"/>
        <v>#DIV/0!</v>
      </c>
      <c r="AC28" s="119">
        <v>3.8</v>
      </c>
    </row>
    <row r="29" spans="1:29" ht="14.25" customHeight="1" x14ac:dyDescent="0.25">
      <c r="A29" s="121">
        <v>19</v>
      </c>
      <c r="B29" s="133" t="str">
        <f>'Notas 9°BFDC'!B26</f>
        <v>Miranda, Dionilda</v>
      </c>
      <c r="C29" s="129" t="e">
        <f>'Notas 8°A QB'!AG26</f>
        <v>#DIV/0!</v>
      </c>
      <c r="D29" s="223">
        <f>'Notas 9°BFDC'!AG26</f>
        <v>5</v>
      </c>
      <c r="E29" s="129" t="e">
        <f>'[1]Notas 7°A N'!AG26</f>
        <v>#DIV/0!</v>
      </c>
      <c r="F29" s="129"/>
      <c r="G29" s="121"/>
      <c r="H29" s="124">
        <f t="shared" si="0"/>
        <v>5</v>
      </c>
      <c r="I29" s="135"/>
      <c r="J29" s="135"/>
      <c r="K29" s="135"/>
      <c r="L29" s="135"/>
      <c r="M29" s="135"/>
      <c r="N29" s="135"/>
      <c r="O29" s="135"/>
      <c r="P29" s="135"/>
      <c r="Q29" s="131"/>
      <c r="R29" s="131"/>
      <c r="T29" s="119">
        <v>1</v>
      </c>
      <c r="U29" s="119">
        <f t="shared" si="1"/>
        <v>0</v>
      </c>
      <c r="V29" s="119">
        <v>0</v>
      </c>
      <c r="W29" s="226">
        <v>0</v>
      </c>
      <c r="X29" s="119">
        <v>0</v>
      </c>
      <c r="Y29" s="119">
        <v>0</v>
      </c>
      <c r="Z29" s="128" t="e">
        <f t="shared" si="2"/>
        <v>#DIV/0!</v>
      </c>
      <c r="AA29" s="129" t="e">
        <f t="shared" si="3"/>
        <v>#DIV/0!</v>
      </c>
      <c r="AC29" s="119">
        <v>3.9</v>
      </c>
    </row>
    <row r="30" spans="1:29" ht="15.75" customHeight="1" x14ac:dyDescent="0.25">
      <c r="A30" s="121">
        <v>20</v>
      </c>
      <c r="B30" s="133" t="str">
        <f>'Notas 9°BFDC'!B27</f>
        <v>Palacio, Danilo</v>
      </c>
      <c r="C30" s="129" t="e">
        <f>'Notas 8°A QB'!AG27</f>
        <v>#DIV/0!</v>
      </c>
      <c r="D30" s="223">
        <f>'Notas 9°BFDC'!AG27</f>
        <v>4.4000000000000004</v>
      </c>
      <c r="E30" s="129" t="e">
        <f>'[1]Notas 7°A N'!AG27</f>
        <v>#DIV/0!</v>
      </c>
      <c r="F30" s="129"/>
      <c r="G30" s="121"/>
      <c r="H30" s="124">
        <f t="shared" si="0"/>
        <v>4.4000000000000004</v>
      </c>
      <c r="I30" s="135"/>
      <c r="J30" s="135"/>
      <c r="K30" s="135"/>
      <c r="L30" s="135"/>
      <c r="M30" s="135"/>
      <c r="N30" s="135"/>
      <c r="O30" s="135"/>
      <c r="P30" s="135"/>
      <c r="Q30" s="131"/>
      <c r="R30" s="131"/>
      <c r="T30" s="119">
        <v>1</v>
      </c>
      <c r="U30" s="119">
        <f t="shared" si="1"/>
        <v>0</v>
      </c>
      <c r="V30" s="119">
        <v>0</v>
      </c>
      <c r="W30" s="226">
        <v>0</v>
      </c>
      <c r="X30" s="119">
        <v>0</v>
      </c>
      <c r="Y30" s="119">
        <v>0</v>
      </c>
      <c r="Z30" s="128" t="e">
        <f t="shared" si="2"/>
        <v>#DIV/0!</v>
      </c>
      <c r="AA30" s="129" t="e">
        <f t="shared" si="3"/>
        <v>#DIV/0!</v>
      </c>
      <c r="AC30" s="119">
        <v>4</v>
      </c>
    </row>
    <row r="31" spans="1:29" x14ac:dyDescent="0.25">
      <c r="A31" s="121">
        <v>21</v>
      </c>
      <c r="B31" s="133" t="str">
        <f>'Notas 9°BFDC'!B28</f>
        <v>Palacio, Jony</v>
      </c>
      <c r="C31" s="129" t="e">
        <f>'Notas 8°A QB'!AG28</f>
        <v>#DIV/0!</v>
      </c>
      <c r="D31" s="223">
        <f>'Notas 9°BFDC'!AG28</f>
        <v>4.7</v>
      </c>
      <c r="E31" s="129" t="e">
        <f>'[1]Notas 7°A N'!AG28</f>
        <v>#DIV/0!</v>
      </c>
      <c r="F31" s="129"/>
      <c r="G31" s="121"/>
      <c r="H31" s="124">
        <f t="shared" si="0"/>
        <v>4.7</v>
      </c>
      <c r="I31" s="135"/>
      <c r="J31" s="135"/>
      <c r="K31" s="135"/>
      <c r="L31" s="135"/>
      <c r="M31" s="135"/>
      <c r="N31" s="135"/>
      <c r="O31" s="135"/>
      <c r="P31" s="135"/>
      <c r="Q31" s="131"/>
      <c r="R31" s="131"/>
      <c r="T31" s="119">
        <v>1</v>
      </c>
      <c r="U31" s="119">
        <f t="shared" si="1"/>
        <v>0</v>
      </c>
      <c r="V31" s="119">
        <v>0</v>
      </c>
      <c r="W31" s="226">
        <v>0</v>
      </c>
      <c r="X31" s="119">
        <v>0</v>
      </c>
      <c r="Y31" s="119">
        <v>0</v>
      </c>
      <c r="Z31" s="128" t="e">
        <f t="shared" si="2"/>
        <v>#DIV/0!</v>
      </c>
      <c r="AA31" s="129" t="e">
        <f t="shared" si="3"/>
        <v>#DIV/0!</v>
      </c>
      <c r="AC31" s="119">
        <v>3.6</v>
      </c>
    </row>
    <row r="32" spans="1:29" x14ac:dyDescent="0.25">
      <c r="A32" s="121">
        <v>22</v>
      </c>
      <c r="B32" s="133" t="str">
        <f>'Notas 9°BFDC'!B29</f>
        <v>Palacio, Liliana</v>
      </c>
      <c r="C32" s="129" t="e">
        <f>'Notas 8°A QB'!AG29</f>
        <v>#DIV/0!</v>
      </c>
      <c r="D32" s="223">
        <f>'Notas 9°BFDC'!AG29</f>
        <v>4.5999999999999996</v>
      </c>
      <c r="E32" s="129" t="e">
        <f>'[1]Notas 7°A N'!AG29</f>
        <v>#DIV/0!</v>
      </c>
      <c r="F32" s="129"/>
      <c r="G32" s="121"/>
      <c r="H32" s="124">
        <f t="shared" si="0"/>
        <v>4.5999999999999996</v>
      </c>
      <c r="I32" s="135"/>
      <c r="J32" s="135"/>
      <c r="K32" s="135"/>
      <c r="L32" s="135"/>
      <c r="M32" s="135"/>
      <c r="N32" s="135"/>
      <c r="O32" s="135"/>
      <c r="P32" s="135"/>
      <c r="Q32" s="131"/>
      <c r="R32" s="131"/>
      <c r="T32" s="119">
        <v>1</v>
      </c>
      <c r="U32" s="119">
        <f t="shared" si="1"/>
        <v>0</v>
      </c>
      <c r="V32" s="119">
        <v>0</v>
      </c>
      <c r="W32" s="226">
        <v>0</v>
      </c>
      <c r="X32" s="119">
        <v>0</v>
      </c>
      <c r="Y32" s="119">
        <v>0</v>
      </c>
      <c r="Z32" s="128" t="e">
        <f t="shared" si="2"/>
        <v>#DIV/0!</v>
      </c>
      <c r="AA32" s="129" t="e">
        <f t="shared" si="3"/>
        <v>#DIV/0!</v>
      </c>
      <c r="AC32" s="119">
        <v>4.2</v>
      </c>
    </row>
    <row r="33" spans="1:29" x14ac:dyDescent="0.25">
      <c r="A33" s="121">
        <v>23</v>
      </c>
      <c r="B33" s="133" t="str">
        <f>'Notas 9°BFDC'!B30</f>
        <v>Quintero, Diomede</v>
      </c>
      <c r="C33" s="129" t="e">
        <f>'Notas 8°A QB'!AG30</f>
        <v>#DIV/0!</v>
      </c>
      <c r="D33" s="223" t="e">
        <f>'Notas 9°BFDC'!AG30</f>
        <v>#DIV/0!</v>
      </c>
      <c r="E33" s="129" t="e">
        <f>'[1]Notas 7°A N'!AG30</f>
        <v>#DIV/0!</v>
      </c>
      <c r="F33" s="129"/>
      <c r="G33" s="121"/>
      <c r="H33" s="124" t="e">
        <f t="shared" si="0"/>
        <v>#DIV/0!</v>
      </c>
      <c r="I33" s="135"/>
      <c r="J33" s="135"/>
      <c r="K33" s="135"/>
      <c r="L33" s="135"/>
      <c r="M33" s="135"/>
      <c r="N33" s="135"/>
      <c r="O33" s="135"/>
      <c r="P33" s="135"/>
      <c r="Q33" s="131"/>
      <c r="R33" s="131"/>
      <c r="T33" s="119">
        <v>1</v>
      </c>
      <c r="U33" s="119" t="e">
        <f t="shared" si="1"/>
        <v>#DIV/0!</v>
      </c>
      <c r="V33" s="119">
        <v>0</v>
      </c>
      <c r="W33" s="226">
        <v>0</v>
      </c>
      <c r="X33" s="119">
        <v>0</v>
      </c>
      <c r="Y33" s="119">
        <v>0</v>
      </c>
      <c r="Z33" s="128" t="e">
        <f t="shared" si="2"/>
        <v>#DIV/0!</v>
      </c>
      <c r="AA33" s="129" t="e">
        <f t="shared" si="3"/>
        <v>#DIV/0!</v>
      </c>
      <c r="AC33" s="119">
        <v>4.0999999999999996</v>
      </c>
    </row>
    <row r="34" spans="1:29" x14ac:dyDescent="0.25">
      <c r="A34" s="121">
        <v>24</v>
      </c>
      <c r="B34" s="133" t="str">
        <f>'Notas 9°BFDC'!B31</f>
        <v>Quintero, Elizabeth</v>
      </c>
      <c r="C34" s="129" t="e">
        <f>'Notas 8°A QB'!AG31</f>
        <v>#DIV/0!</v>
      </c>
      <c r="D34" s="223" t="e">
        <f>'Notas 9°BFDC'!AG31</f>
        <v>#DIV/0!</v>
      </c>
      <c r="E34" s="129" t="e">
        <f>'[1]Notas 7°A N'!AG31</f>
        <v>#DIV/0!</v>
      </c>
      <c r="F34" s="129"/>
      <c r="G34" s="121"/>
      <c r="H34" s="124" t="e">
        <f t="shared" si="0"/>
        <v>#DIV/0!</v>
      </c>
      <c r="I34" s="135"/>
      <c r="J34" s="135"/>
      <c r="K34" s="135"/>
      <c r="L34" s="135"/>
      <c r="M34" s="135"/>
      <c r="N34" s="135"/>
      <c r="O34" s="135"/>
      <c r="P34" s="135"/>
      <c r="Q34" s="131"/>
      <c r="R34" s="131"/>
      <c r="T34" s="119">
        <v>1</v>
      </c>
      <c r="U34" s="119" t="e">
        <f t="shared" si="1"/>
        <v>#DIV/0!</v>
      </c>
      <c r="V34" s="119">
        <v>0</v>
      </c>
      <c r="W34" s="226">
        <v>0</v>
      </c>
      <c r="X34" s="119">
        <v>0</v>
      </c>
      <c r="Y34" s="119">
        <v>0</v>
      </c>
      <c r="Z34" s="128" t="e">
        <f t="shared" si="2"/>
        <v>#DIV/0!</v>
      </c>
      <c r="AA34" s="129" t="e">
        <f t="shared" si="3"/>
        <v>#DIV/0!</v>
      </c>
      <c r="AC34" s="119">
        <v>4.0999999999999996</v>
      </c>
    </row>
    <row r="35" spans="1:29" x14ac:dyDescent="0.25">
      <c r="A35" s="121">
        <v>25</v>
      </c>
      <c r="B35" s="133" t="str">
        <f>'Notas 9°BFDC'!B32</f>
        <v>Quintero, Mauricio</v>
      </c>
      <c r="C35" s="129" t="e">
        <f>'Notas 8°A QB'!AG32</f>
        <v>#DIV/0!</v>
      </c>
      <c r="D35" s="223">
        <f>'Notas 9°BFDC'!AG32</f>
        <v>4.4000000000000004</v>
      </c>
      <c r="E35" s="129" t="e">
        <f>'[1]Notas 7°A N'!AG32</f>
        <v>#DIV/0!</v>
      </c>
      <c r="F35" s="129"/>
      <c r="G35" s="121"/>
      <c r="H35" s="124">
        <f t="shared" si="0"/>
        <v>4.4000000000000004</v>
      </c>
      <c r="I35" s="135"/>
      <c r="J35" s="135"/>
      <c r="K35" s="135"/>
      <c r="L35" s="135"/>
      <c r="M35" s="135"/>
      <c r="N35" s="135"/>
      <c r="O35" s="135"/>
      <c r="P35" s="135"/>
      <c r="Q35" s="131"/>
      <c r="R35" s="131"/>
      <c r="T35" s="119">
        <v>1</v>
      </c>
      <c r="U35" s="119">
        <f t="shared" si="1"/>
        <v>0</v>
      </c>
      <c r="V35" s="119">
        <v>0</v>
      </c>
      <c r="W35" s="226">
        <v>0</v>
      </c>
      <c r="X35" s="119">
        <v>0</v>
      </c>
      <c r="Y35" s="119">
        <v>0</v>
      </c>
      <c r="Z35" s="128" t="e">
        <f t="shared" si="2"/>
        <v>#DIV/0!</v>
      </c>
      <c r="AA35" s="129" t="e">
        <f t="shared" si="3"/>
        <v>#DIV/0!</v>
      </c>
      <c r="AC35" s="119">
        <v>4.0999999999999996</v>
      </c>
    </row>
    <row r="36" spans="1:29" x14ac:dyDescent="0.25">
      <c r="A36" s="121">
        <v>26</v>
      </c>
      <c r="B36" s="133" t="str">
        <f>'Notas 9°BFDC'!B33</f>
        <v>Romero, Inelda</v>
      </c>
      <c r="C36" s="129" t="e">
        <f>'Notas 8°A QB'!AG33</f>
        <v>#DIV/0!</v>
      </c>
      <c r="D36" s="223">
        <f>'Notas 9°BFDC'!AG33</f>
        <v>4.8</v>
      </c>
      <c r="E36" s="129" t="e">
        <f>'[1]Notas 7°A N'!AG33</f>
        <v>#DIV/0!</v>
      </c>
      <c r="F36" s="129"/>
      <c r="G36" s="121"/>
      <c r="H36" s="124">
        <f t="shared" si="0"/>
        <v>4.8</v>
      </c>
      <c r="I36" s="135"/>
      <c r="J36" s="135"/>
      <c r="K36" s="135"/>
      <c r="L36" s="135"/>
      <c r="M36" s="135"/>
      <c r="N36" s="135"/>
      <c r="O36" s="135"/>
      <c r="P36" s="135"/>
      <c r="Q36" s="131"/>
      <c r="R36" s="131"/>
      <c r="T36" s="119">
        <v>1</v>
      </c>
      <c r="U36" s="119">
        <f t="shared" si="1"/>
        <v>0</v>
      </c>
      <c r="V36" s="119">
        <v>0</v>
      </c>
      <c r="W36" s="226">
        <v>0</v>
      </c>
      <c r="X36" s="119">
        <v>0</v>
      </c>
      <c r="Y36" s="119">
        <v>0</v>
      </c>
      <c r="Z36" s="128" t="e">
        <f t="shared" si="2"/>
        <v>#DIV/0!</v>
      </c>
      <c r="AA36" s="129" t="e">
        <f t="shared" si="3"/>
        <v>#DIV/0!</v>
      </c>
      <c r="AC36" s="119">
        <v>4.2</v>
      </c>
    </row>
    <row r="37" spans="1:29" x14ac:dyDescent="0.25">
      <c r="A37" s="121">
        <v>27</v>
      </c>
      <c r="B37" s="133" t="str">
        <f>'Notas 9°BFDC'!B34</f>
        <v>Santo, Marcelino</v>
      </c>
      <c r="C37" s="129" t="e">
        <f>'Notas 8°A QB'!AG34</f>
        <v>#DIV/0!</v>
      </c>
      <c r="D37" s="223">
        <f>'Notas 9°BFDC'!AG34</f>
        <v>4.8</v>
      </c>
      <c r="E37" s="129" t="e">
        <f>'[1]Notas 7°A N'!AG34</f>
        <v>#DIV/0!</v>
      </c>
      <c r="F37" s="129"/>
      <c r="G37" s="121"/>
      <c r="H37" s="124">
        <f t="shared" si="0"/>
        <v>4.8</v>
      </c>
      <c r="I37" s="135"/>
      <c r="J37" s="135"/>
      <c r="K37" s="135"/>
      <c r="L37" s="135"/>
      <c r="M37" s="135"/>
      <c r="N37" s="135"/>
      <c r="O37" s="135"/>
      <c r="P37" s="135"/>
      <c r="Q37" s="131"/>
      <c r="R37" s="131"/>
      <c r="T37" s="119">
        <v>0</v>
      </c>
      <c r="U37" s="119">
        <f t="shared" si="1"/>
        <v>0</v>
      </c>
      <c r="V37" s="119">
        <v>0</v>
      </c>
      <c r="W37" s="119">
        <v>1</v>
      </c>
      <c r="X37" s="119">
        <v>0</v>
      </c>
      <c r="Y37" s="119">
        <v>0</v>
      </c>
      <c r="Z37" s="128" t="e">
        <f t="shared" si="2"/>
        <v>#DIV/0!</v>
      </c>
      <c r="AA37" s="129" t="e">
        <f t="shared" si="3"/>
        <v>#DIV/0!</v>
      </c>
      <c r="AC37" s="119">
        <v>4.0999999999999996</v>
      </c>
    </row>
    <row r="38" spans="1:29" ht="13.5" customHeight="1" x14ac:dyDescent="0.25">
      <c r="A38" s="121">
        <v>28</v>
      </c>
      <c r="B38" s="133" t="str">
        <f>'Notas 9°BFDC'!B35</f>
        <v>Serrano, Analia</v>
      </c>
      <c r="C38" s="129" t="e">
        <f>'Notas 8°A QB'!AG35</f>
        <v>#DIV/0!</v>
      </c>
      <c r="D38" s="223">
        <f>'Notas 9°BFDC'!AG35</f>
        <v>4.4000000000000004</v>
      </c>
      <c r="E38" s="129" t="e">
        <f>'[1]Notas 7°A N'!AG35</f>
        <v>#DIV/0!</v>
      </c>
      <c r="F38" s="129"/>
      <c r="G38" s="121"/>
      <c r="H38" s="124">
        <f t="shared" si="0"/>
        <v>4.4000000000000004</v>
      </c>
      <c r="I38" s="135"/>
      <c r="J38" s="135"/>
      <c r="K38" s="135"/>
      <c r="L38" s="135"/>
      <c r="M38" s="135"/>
      <c r="N38" s="135"/>
      <c r="O38" s="135"/>
      <c r="P38" s="135"/>
      <c r="Q38" s="131"/>
      <c r="R38" s="131"/>
      <c r="T38" s="119">
        <v>0</v>
      </c>
      <c r="U38" s="119">
        <f t="shared" si="1"/>
        <v>0</v>
      </c>
      <c r="V38" s="119">
        <v>0</v>
      </c>
      <c r="W38" s="119">
        <v>1</v>
      </c>
      <c r="X38" s="119">
        <v>0</v>
      </c>
      <c r="Y38" s="119">
        <v>0</v>
      </c>
      <c r="Z38" s="128" t="e">
        <f t="shared" si="2"/>
        <v>#DIV/0!</v>
      </c>
      <c r="AA38" s="129" t="e">
        <f t="shared" si="3"/>
        <v>#DIV/0!</v>
      </c>
      <c r="AC38" s="119">
        <v>3.2</v>
      </c>
    </row>
    <row r="39" spans="1:29" x14ac:dyDescent="0.25">
      <c r="A39" s="121">
        <v>29</v>
      </c>
      <c r="B39" s="133" t="str">
        <f>'Notas 9°BFDC'!B36</f>
        <v>Smith, Adriana</v>
      </c>
      <c r="C39" s="129" t="e">
        <f>'Notas 8°A QB'!AG36</f>
        <v>#DIV/0!</v>
      </c>
      <c r="D39" s="223" t="e">
        <f>'Notas 9°BFDC'!AG36</f>
        <v>#DIV/0!</v>
      </c>
      <c r="E39" s="129" t="e">
        <f>'[1]Notas 7°A N'!AG36</f>
        <v>#DIV/0!</v>
      </c>
      <c r="F39" s="129"/>
      <c r="G39" s="121"/>
      <c r="H39" s="124" t="e">
        <f t="shared" si="0"/>
        <v>#DIV/0!</v>
      </c>
      <c r="I39" s="135"/>
      <c r="J39" s="135"/>
      <c r="K39" s="135"/>
      <c r="L39" s="135"/>
      <c r="M39" s="135"/>
      <c r="N39" s="135"/>
      <c r="O39" s="135"/>
      <c r="P39" s="135"/>
      <c r="Q39" s="131"/>
      <c r="R39" s="131"/>
      <c r="T39" s="119">
        <v>1</v>
      </c>
      <c r="U39" s="119" t="e">
        <f t="shared" si="1"/>
        <v>#DIV/0!</v>
      </c>
      <c r="V39" s="119">
        <v>0</v>
      </c>
      <c r="W39" s="119">
        <v>0</v>
      </c>
      <c r="X39" s="119">
        <v>0</v>
      </c>
      <c r="Y39" s="119">
        <v>0</v>
      </c>
      <c r="Z39" s="128" t="e">
        <f t="shared" si="2"/>
        <v>#DIV/0!</v>
      </c>
      <c r="AA39" s="129" t="e">
        <f t="shared" si="3"/>
        <v>#DIV/0!</v>
      </c>
      <c r="AC39" s="119">
        <v>4.2</v>
      </c>
    </row>
    <row r="40" spans="1:29" x14ac:dyDescent="0.25">
      <c r="A40" s="121">
        <v>30</v>
      </c>
      <c r="B40" s="133" t="str">
        <f>'Notas 9°BFDC'!B37</f>
        <v>Smith, Melquiades</v>
      </c>
      <c r="C40" s="129" t="e">
        <f>'Notas 8°A QB'!AG37</f>
        <v>#DIV/0!</v>
      </c>
      <c r="D40" s="223">
        <f>'Notas 9°BFDC'!AG37</f>
        <v>5</v>
      </c>
      <c r="E40" s="129" t="e">
        <f>'[1]Notas 7°A N'!AG37</f>
        <v>#DIV/0!</v>
      </c>
      <c r="F40" s="129"/>
      <c r="G40" s="121"/>
      <c r="H40" s="124">
        <f t="shared" si="0"/>
        <v>5</v>
      </c>
      <c r="I40" s="135"/>
      <c r="J40" s="135"/>
      <c r="K40" s="135"/>
      <c r="L40" s="135"/>
      <c r="M40" s="135"/>
      <c r="N40" s="135"/>
      <c r="O40" s="135"/>
      <c r="P40" s="135"/>
      <c r="Q40" s="131"/>
      <c r="R40" s="131"/>
      <c r="T40" s="119">
        <v>0</v>
      </c>
      <c r="U40" s="119">
        <f t="shared" si="1"/>
        <v>0</v>
      </c>
      <c r="V40" s="119">
        <v>0</v>
      </c>
      <c r="W40" s="119">
        <v>1</v>
      </c>
      <c r="X40" s="119">
        <v>0</v>
      </c>
      <c r="Y40" s="119">
        <v>0</v>
      </c>
      <c r="Z40" s="128" t="e">
        <f t="shared" si="2"/>
        <v>#DIV/0!</v>
      </c>
      <c r="AA40" s="129" t="e">
        <f t="shared" si="3"/>
        <v>#DIV/0!</v>
      </c>
      <c r="AC40" s="119">
        <v>4.2</v>
      </c>
    </row>
    <row r="41" spans="1:29" x14ac:dyDescent="0.25">
      <c r="A41" s="121">
        <v>31</v>
      </c>
      <c r="B41" s="133" t="str">
        <f>'Notas 9°BFDC'!B38</f>
        <v>Valdez, Pedro</v>
      </c>
      <c r="C41" s="129" t="e">
        <f>'Notas 8°A QB'!AG38</f>
        <v>#DIV/0!</v>
      </c>
      <c r="D41" s="223">
        <f>'Notas 9°BFDC'!AG38</f>
        <v>4.4000000000000004</v>
      </c>
      <c r="E41" s="129" t="e">
        <f>'[1]Notas 7°A N'!AG38</f>
        <v>#DIV/0!</v>
      </c>
      <c r="F41" s="129"/>
      <c r="G41" s="121"/>
      <c r="H41" s="124">
        <f t="shared" si="0"/>
        <v>4.4000000000000004</v>
      </c>
      <c r="I41" s="135"/>
      <c r="J41" s="135"/>
      <c r="K41" s="135"/>
      <c r="L41" s="135"/>
      <c r="M41" s="135"/>
      <c r="N41" s="135"/>
      <c r="O41" s="135"/>
      <c r="P41" s="135"/>
      <c r="Q41" s="131"/>
      <c r="R41" s="131"/>
      <c r="T41" s="119">
        <v>0</v>
      </c>
      <c r="U41" s="119">
        <f t="shared" si="1"/>
        <v>0</v>
      </c>
      <c r="V41" s="119">
        <v>0</v>
      </c>
      <c r="W41" s="119">
        <v>1</v>
      </c>
      <c r="X41" s="119">
        <v>0</v>
      </c>
      <c r="Y41" s="119">
        <v>0</v>
      </c>
      <c r="Z41" s="128" t="e">
        <f t="shared" si="2"/>
        <v>#DIV/0!</v>
      </c>
      <c r="AA41" s="129" t="e">
        <f t="shared" si="3"/>
        <v>#DIV/0!</v>
      </c>
      <c r="AC41" s="243">
        <f>AVERAGE(AC11:AC40)</f>
        <v>4.1199999999999992</v>
      </c>
    </row>
    <row r="42" spans="1:29" x14ac:dyDescent="0.25">
      <c r="A42" s="121">
        <v>32</v>
      </c>
      <c r="B42" s="133" t="str">
        <f>'Notas 9°BFDC'!B39</f>
        <v>Villagra, Rivaldo</v>
      </c>
      <c r="C42" s="129" t="e">
        <f>'Notas 8°A QB'!AG39</f>
        <v>#DIV/0!</v>
      </c>
      <c r="D42" s="223" t="e">
        <f>'Notas 9°BFDC'!AG39</f>
        <v>#DIV/0!</v>
      </c>
      <c r="E42" s="129" t="e">
        <f>'[1]Notas 7°A N'!AG39</f>
        <v>#DIV/0!</v>
      </c>
      <c r="F42" s="129"/>
      <c r="G42" s="121"/>
      <c r="H42" s="124" t="e">
        <f t="shared" si="0"/>
        <v>#DIV/0!</v>
      </c>
      <c r="I42" s="135"/>
      <c r="J42" s="135"/>
      <c r="K42" s="135"/>
      <c r="L42" s="135"/>
      <c r="M42" s="135"/>
      <c r="N42" s="135"/>
      <c r="O42" s="135"/>
      <c r="P42" s="135"/>
      <c r="Q42" s="131"/>
      <c r="R42" s="131"/>
      <c r="T42" s="119">
        <v>0</v>
      </c>
      <c r="U42" s="119" t="e">
        <f t="shared" si="1"/>
        <v>#DIV/0!</v>
      </c>
      <c r="V42" s="119">
        <v>0</v>
      </c>
      <c r="W42" s="119">
        <v>1</v>
      </c>
      <c r="X42" s="119">
        <v>0</v>
      </c>
      <c r="Y42" s="119">
        <v>0</v>
      </c>
      <c r="Z42" s="128" t="e">
        <f t="shared" si="2"/>
        <v>#DIV/0!</v>
      </c>
      <c r="AA42" s="129" t="e">
        <f t="shared" si="3"/>
        <v>#DIV/0!</v>
      </c>
    </row>
    <row r="43" spans="1:29" ht="15" customHeight="1" x14ac:dyDescent="0.25">
      <c r="A43" s="121">
        <v>33</v>
      </c>
      <c r="B43" s="133" t="str">
        <f>'Notas 9°BFDC'!B40</f>
        <v>Mendoza, Jenifer</v>
      </c>
      <c r="C43" s="129" t="e">
        <f>'Notas 8°A QB'!AG40</f>
        <v>#DIV/0!</v>
      </c>
      <c r="D43" s="223" t="e">
        <f>'Notas 9°BFDC'!AG40</f>
        <v>#DIV/0!</v>
      </c>
      <c r="E43" s="129" t="e">
        <f>'[1]Notas 7°A N'!AG40</f>
        <v>#DIV/0!</v>
      </c>
      <c r="F43" s="129"/>
      <c r="G43" s="121"/>
      <c r="H43" s="124" t="e">
        <f t="shared" si="0"/>
        <v>#DIV/0!</v>
      </c>
      <c r="I43" s="135"/>
      <c r="J43" s="135"/>
      <c r="K43" s="135"/>
      <c r="L43" s="135"/>
      <c r="M43" s="135"/>
      <c r="N43" s="135"/>
      <c r="O43" s="135"/>
      <c r="P43" s="135"/>
      <c r="Q43" s="131"/>
      <c r="R43" s="131"/>
      <c r="T43" s="119">
        <v>1</v>
      </c>
      <c r="U43" s="119" t="e">
        <f t="shared" si="1"/>
        <v>#DIV/0!</v>
      </c>
      <c r="V43" s="119">
        <v>0</v>
      </c>
      <c r="W43" s="119">
        <v>0</v>
      </c>
      <c r="X43" s="119">
        <v>0</v>
      </c>
      <c r="Y43" s="119">
        <v>0</v>
      </c>
      <c r="Z43" s="128" t="e">
        <f t="shared" si="2"/>
        <v>#DIV/0!</v>
      </c>
      <c r="AA43" s="129" t="e">
        <f t="shared" si="3"/>
        <v>#DIV/0!</v>
      </c>
    </row>
    <row r="44" spans="1:29" x14ac:dyDescent="0.25">
      <c r="A44" s="121">
        <v>34</v>
      </c>
      <c r="B44" s="133" t="str">
        <f>'Notas 9°BFDC'!B41</f>
        <v>Machado, Rubiel</v>
      </c>
      <c r="C44" s="129" t="e">
        <f>'Notas 8°A QB'!AG41</f>
        <v>#DIV/0!</v>
      </c>
      <c r="D44" s="223" t="str">
        <f>'Notas 9°BFDC'!AG41</f>
        <v>SN</v>
      </c>
      <c r="E44" s="129" t="e">
        <f>'[1]Notas 7°A N'!AG41</f>
        <v>#DIV/0!</v>
      </c>
      <c r="F44" s="129"/>
      <c r="G44" s="121"/>
      <c r="H44" s="124" t="str">
        <f t="shared" si="0"/>
        <v>SN</v>
      </c>
      <c r="I44" s="135"/>
      <c r="J44" s="135"/>
      <c r="K44" s="135"/>
      <c r="L44" s="135"/>
      <c r="M44" s="135"/>
      <c r="N44" s="135"/>
      <c r="O44" s="135"/>
      <c r="P44" s="135"/>
      <c r="Q44" s="131"/>
      <c r="R44" s="131"/>
      <c r="T44" s="119">
        <v>1</v>
      </c>
      <c r="U44" s="119">
        <f t="shared" si="1"/>
        <v>0</v>
      </c>
      <c r="V44" s="119">
        <v>0</v>
      </c>
      <c r="W44" s="119">
        <v>0</v>
      </c>
      <c r="X44" s="119">
        <v>0</v>
      </c>
      <c r="Y44" s="119">
        <v>0</v>
      </c>
      <c r="Z44" s="128" t="e">
        <f t="shared" si="2"/>
        <v>#DIV/0!</v>
      </c>
      <c r="AA44" s="129" t="e">
        <f t="shared" si="3"/>
        <v>#DIV/0!</v>
      </c>
    </row>
    <row r="45" spans="1:29" x14ac:dyDescent="0.25">
      <c r="A45" s="121">
        <v>35</v>
      </c>
      <c r="B45" s="133">
        <f>'Notas 9°BFDC'!B42</f>
        <v>0</v>
      </c>
      <c r="C45" s="129" t="e">
        <f>'Notas 8°A QB'!AG42</f>
        <v>#DIV/0!</v>
      </c>
      <c r="D45" s="223" t="e">
        <f>'Notas 9°BFDC'!AG42</f>
        <v>#DIV/0!</v>
      </c>
      <c r="E45" s="129" t="e">
        <f>'[1]Notas 7°A N'!AG42</f>
        <v>#DIV/0!</v>
      </c>
      <c r="F45" s="129"/>
      <c r="G45" s="121"/>
      <c r="H45" s="124" t="e">
        <f t="shared" si="0"/>
        <v>#DIV/0!</v>
      </c>
      <c r="I45" s="135"/>
      <c r="J45" s="135"/>
      <c r="K45" s="135"/>
      <c r="L45" s="135"/>
      <c r="M45" s="135"/>
      <c r="N45" s="135"/>
      <c r="O45" s="135"/>
      <c r="P45" s="135"/>
      <c r="Q45" s="131"/>
      <c r="R45" s="131"/>
      <c r="T45" s="119">
        <v>1</v>
      </c>
      <c r="U45" s="119" t="e">
        <f t="shared" si="1"/>
        <v>#DIV/0!</v>
      </c>
      <c r="V45" s="119">
        <v>0</v>
      </c>
      <c r="W45" s="119">
        <v>0</v>
      </c>
      <c r="X45" s="119">
        <v>0</v>
      </c>
      <c r="Y45" s="119">
        <v>0</v>
      </c>
      <c r="Z45" s="128" t="e">
        <f t="shared" si="2"/>
        <v>#DIV/0!</v>
      </c>
      <c r="AA45" s="129" t="e">
        <f t="shared" si="3"/>
        <v>#DIV/0!</v>
      </c>
    </row>
    <row r="46" spans="1:29" x14ac:dyDescent="0.25">
      <c r="A46" s="121">
        <v>36</v>
      </c>
      <c r="B46" s="133">
        <f>'Notas 9°BFDC'!B43</f>
        <v>0</v>
      </c>
      <c r="C46" s="129" t="e">
        <f>'[2]Notas Finales IV D'!B41</f>
        <v>#DIV/0!</v>
      </c>
      <c r="D46" s="223" t="e">
        <f>'Notas 9°BFDC'!AG43</f>
        <v>#DIV/0!</v>
      </c>
      <c r="E46" s="129" t="e">
        <f>'[2]Notas Finales IV D'!D41</f>
        <v>#DIV/0!</v>
      </c>
      <c r="F46" s="129"/>
      <c r="G46" s="121"/>
      <c r="H46" s="124" t="e">
        <f t="shared" si="0"/>
        <v>#DIV/0!</v>
      </c>
      <c r="I46" s="135"/>
      <c r="J46" s="135"/>
      <c r="K46" s="135"/>
      <c r="L46" s="135"/>
      <c r="M46" s="135"/>
      <c r="N46" s="135"/>
      <c r="O46" s="135"/>
      <c r="P46" s="135"/>
      <c r="Q46" s="131"/>
      <c r="R46" s="131"/>
      <c r="T46" s="119">
        <v>0</v>
      </c>
      <c r="U46" s="119" t="e">
        <f t="shared" si="1"/>
        <v>#DIV/0!</v>
      </c>
      <c r="V46" s="119">
        <v>0</v>
      </c>
      <c r="W46" s="119">
        <v>1</v>
      </c>
      <c r="X46" s="119">
        <v>0</v>
      </c>
      <c r="Y46" s="119">
        <v>0</v>
      </c>
      <c r="Z46" s="128" t="e">
        <f t="shared" si="2"/>
        <v>#DIV/0!</v>
      </c>
      <c r="AA46" s="129" t="e">
        <f t="shared" si="3"/>
        <v>#DIV/0!</v>
      </c>
    </row>
    <row r="47" spans="1:29" x14ac:dyDescent="0.25">
      <c r="A47" s="121">
        <v>37</v>
      </c>
      <c r="B47" s="133">
        <f>'Notas 9°BFDC'!B44</f>
        <v>0</v>
      </c>
      <c r="C47" s="129" t="e">
        <f>'[2]Notas Finales IV D'!B42</f>
        <v>#DIV/0!</v>
      </c>
      <c r="D47" s="223" t="e">
        <f>'Notas 9°BFDC'!AG44</f>
        <v>#DIV/0!</v>
      </c>
      <c r="E47" s="129" t="e">
        <f>'[2]Notas Finales IV D'!D42</f>
        <v>#DIV/0!</v>
      </c>
      <c r="F47" s="129"/>
      <c r="G47" s="121"/>
      <c r="H47" s="124" t="e">
        <f t="shared" si="0"/>
        <v>#DIV/0!</v>
      </c>
      <c r="I47" s="135"/>
      <c r="J47" s="135"/>
      <c r="K47" s="135"/>
      <c r="L47" s="135"/>
      <c r="M47" s="135"/>
      <c r="N47" s="135"/>
      <c r="O47" s="135"/>
      <c r="P47" s="135"/>
      <c r="Q47" s="131"/>
      <c r="R47" s="131"/>
      <c r="T47" s="119">
        <v>1</v>
      </c>
      <c r="U47" s="119" t="e">
        <f t="shared" si="1"/>
        <v>#DIV/0!</v>
      </c>
      <c r="V47" s="119">
        <v>0</v>
      </c>
      <c r="W47" s="119">
        <v>0</v>
      </c>
      <c r="X47" s="119">
        <v>0</v>
      </c>
      <c r="Y47" s="119">
        <v>0</v>
      </c>
      <c r="Z47" s="128" t="e">
        <f t="shared" si="2"/>
        <v>#DIV/0!</v>
      </c>
      <c r="AA47" s="129" t="e">
        <f t="shared" si="3"/>
        <v>#DIV/0!</v>
      </c>
    </row>
    <row r="48" spans="1:29" x14ac:dyDescent="0.25">
      <c r="A48" s="121">
        <v>38</v>
      </c>
      <c r="B48" s="133">
        <f>'Notas 9°BFDC'!B45</f>
        <v>0</v>
      </c>
      <c r="C48" s="129" t="e">
        <f>'[2]Notas Finales IV D'!B43</f>
        <v>#DIV/0!</v>
      </c>
      <c r="D48" s="223" t="e">
        <f>'Notas 9°BFDC'!AG45</f>
        <v>#DIV/0!</v>
      </c>
      <c r="E48" s="129" t="e">
        <f>'[2]Notas Finales IV D'!D43</f>
        <v>#DIV/0!</v>
      </c>
      <c r="F48" s="129"/>
      <c r="G48" s="121"/>
      <c r="H48" s="124" t="e">
        <f t="shared" si="0"/>
        <v>#DIV/0!</v>
      </c>
      <c r="I48" s="135"/>
      <c r="J48" s="135"/>
      <c r="K48" s="135"/>
      <c r="L48" s="135"/>
      <c r="M48" s="135"/>
      <c r="N48" s="135"/>
      <c r="O48" s="135"/>
      <c r="P48" s="135"/>
      <c r="Q48" s="131"/>
      <c r="R48" s="131"/>
      <c r="T48" s="119">
        <v>1</v>
      </c>
      <c r="U48" s="119" t="e">
        <f t="shared" si="1"/>
        <v>#DIV/0!</v>
      </c>
      <c r="V48" s="119">
        <v>0</v>
      </c>
      <c r="W48" s="119">
        <v>0</v>
      </c>
      <c r="X48" s="119">
        <v>0</v>
      </c>
      <c r="Y48" s="119">
        <v>0</v>
      </c>
      <c r="Z48" s="128" t="e">
        <f t="shared" si="2"/>
        <v>#DIV/0!</v>
      </c>
      <c r="AA48" s="129" t="e">
        <f t="shared" si="3"/>
        <v>#DIV/0!</v>
      </c>
    </row>
    <row r="49" spans="1:27" x14ac:dyDescent="0.25">
      <c r="A49" s="121">
        <v>39</v>
      </c>
      <c r="B49" s="133">
        <f>'Notas 9°BFDC'!B46</f>
        <v>0</v>
      </c>
      <c r="C49" s="129" t="e">
        <f>'[2]Notas Finales IV D'!B44</f>
        <v>#DIV/0!</v>
      </c>
      <c r="D49" s="223" t="e">
        <f>'Notas 9°BFDC'!AG46</f>
        <v>#DIV/0!</v>
      </c>
      <c r="E49" s="129" t="e">
        <f>'[2]Notas Finales IV D'!D44</f>
        <v>#DIV/0!</v>
      </c>
      <c r="F49" s="129"/>
      <c r="G49" s="121"/>
      <c r="H49" s="124" t="e">
        <f t="shared" si="0"/>
        <v>#DIV/0!</v>
      </c>
      <c r="I49" s="135"/>
      <c r="J49" s="135"/>
      <c r="K49" s="135"/>
      <c r="L49" s="135"/>
      <c r="M49" s="135"/>
      <c r="N49" s="135"/>
      <c r="O49" s="135"/>
      <c r="P49" s="135"/>
      <c r="Q49" s="131"/>
      <c r="R49" s="131"/>
      <c r="T49" s="119">
        <v>1</v>
      </c>
      <c r="U49" s="119" t="e">
        <f t="shared" si="1"/>
        <v>#DIV/0!</v>
      </c>
      <c r="V49" s="119">
        <v>0</v>
      </c>
      <c r="W49" s="119">
        <v>0</v>
      </c>
      <c r="X49" s="119">
        <v>0</v>
      </c>
      <c r="Y49" s="119">
        <v>0</v>
      </c>
      <c r="Z49" s="128" t="e">
        <f t="shared" si="2"/>
        <v>#DIV/0!</v>
      </c>
      <c r="AA49" s="129" t="e">
        <f t="shared" si="3"/>
        <v>#DIV/0!</v>
      </c>
    </row>
    <row r="50" spans="1:27" x14ac:dyDescent="0.25">
      <c r="A50" s="121">
        <v>40</v>
      </c>
      <c r="B50" s="133">
        <f>'[2]Asistencia I IV D'!B45</f>
        <v>0</v>
      </c>
      <c r="C50" s="129" t="e">
        <f>'[2]Notas Finales IV D'!B45</f>
        <v>#DIV/0!</v>
      </c>
      <c r="D50" s="129" t="e">
        <f>'[2]Notas Finales IV D'!C45</f>
        <v>#DIV/0!</v>
      </c>
      <c r="E50" s="129" t="e">
        <f>'[2]Notas Finales IV D'!D45</f>
        <v>#DIV/0!</v>
      </c>
      <c r="F50" s="129"/>
      <c r="G50" s="121"/>
      <c r="H50" s="134" t="e">
        <f t="shared" ref="H50" si="4">AA50</f>
        <v>#DIV/0!</v>
      </c>
      <c r="I50" s="135">
        <f>'[2]Asistencia I IV D'!AU45</f>
        <v>0</v>
      </c>
      <c r="J50" s="135">
        <f>'[2]Asistencia I IV D'!AT45</f>
        <v>0</v>
      </c>
      <c r="K50" s="135">
        <f>'[2]Asistencia IIB IV D'!AU45</f>
        <v>0</v>
      </c>
      <c r="L50" s="135">
        <f>'[2]Asistencia IIB IV D'!AT45</f>
        <v>0</v>
      </c>
      <c r="M50" s="135">
        <f>'[2]Asistencia IIIB IV D'!AU45</f>
        <v>0</v>
      </c>
      <c r="N50" s="135">
        <f>'[2]Asistencia IIIB IV D'!AT45</f>
        <v>0</v>
      </c>
      <c r="O50" s="135"/>
      <c r="P50" s="135"/>
      <c r="Q50" s="131"/>
      <c r="R50" s="131"/>
      <c r="U50" s="119" t="e">
        <f t="shared" si="1"/>
        <v>#DIV/0!</v>
      </c>
      <c r="V50" s="119" t="e">
        <f t="shared" ref="V50" si="5">IF(H50&gt;=3,1*1,1*0)</f>
        <v>#DIV/0!</v>
      </c>
      <c r="Z50" s="128" t="e">
        <f t="shared" si="2"/>
        <v>#DIV/0!</v>
      </c>
      <c r="AA50" s="129" t="e">
        <f t="shared" si="3"/>
        <v>#DIV/0!</v>
      </c>
    </row>
    <row r="51" spans="1:27" ht="48.75" customHeight="1" x14ac:dyDescent="0.25">
      <c r="A51" s="552" t="s">
        <v>166</v>
      </c>
      <c r="B51" s="552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" customHeight="1" x14ac:dyDescent="0.25">
      <c r="A52" s="553" t="s">
        <v>163</v>
      </c>
      <c r="B52" s="553"/>
      <c r="C52" s="553"/>
      <c r="D52" s="553"/>
      <c r="E52" s="553" t="s">
        <v>164</v>
      </c>
      <c r="F52" s="553"/>
      <c r="G52" s="553"/>
      <c r="H52" s="553"/>
      <c r="I52" s="553"/>
      <c r="J52" s="553"/>
      <c r="K52" s="553"/>
      <c r="L52" s="553"/>
      <c r="M52" s="553"/>
      <c r="N52" s="553"/>
      <c r="O52" s="553"/>
      <c r="P52" s="553"/>
      <c r="Q52" s="553"/>
      <c r="R52" s="553"/>
    </row>
    <row r="54" spans="1:27" x14ac:dyDescent="0.25">
      <c r="S54" s="132" t="s">
        <v>44</v>
      </c>
      <c r="T54" s="132">
        <f>SUM(T11:T49)</f>
        <v>30</v>
      </c>
      <c r="U54" s="132" t="e">
        <f t="shared" ref="U54:Y54" si="6">SUM(U11:U49)</f>
        <v>#DIV/0!</v>
      </c>
      <c r="V54" s="132">
        <f t="shared" si="6"/>
        <v>0</v>
      </c>
      <c r="W54" s="132">
        <f t="shared" si="6"/>
        <v>8</v>
      </c>
      <c r="X54" s="132">
        <f t="shared" si="6"/>
        <v>1</v>
      </c>
      <c r="Y54" s="132">
        <f t="shared" si="6"/>
        <v>0</v>
      </c>
    </row>
  </sheetData>
  <mergeCells count="35">
    <mergeCell ref="A1:R1"/>
    <mergeCell ref="A2:R2"/>
    <mergeCell ref="A3:R3"/>
    <mergeCell ref="A4:B4"/>
    <mergeCell ref="C4:G4"/>
    <mergeCell ref="H4:J4"/>
    <mergeCell ref="K4:R4"/>
    <mergeCell ref="A5:B5"/>
    <mergeCell ref="C5:G5"/>
    <mergeCell ref="A6:B6"/>
    <mergeCell ref="C6:G6"/>
    <mergeCell ref="H6:R6"/>
    <mergeCell ref="H5:K5"/>
    <mergeCell ref="L5:R5"/>
    <mergeCell ref="A7:B7"/>
    <mergeCell ref="C7:G7"/>
    <mergeCell ref="H7:R7"/>
    <mergeCell ref="A8:A10"/>
    <mergeCell ref="B8:B10"/>
    <mergeCell ref="C8:F8"/>
    <mergeCell ref="G8:G10"/>
    <mergeCell ref="H8:H10"/>
    <mergeCell ref="I8:P8"/>
    <mergeCell ref="Q8:R9"/>
    <mergeCell ref="C9:C10"/>
    <mergeCell ref="D9:D10"/>
    <mergeCell ref="E9:E10"/>
    <mergeCell ref="F9:F10"/>
    <mergeCell ref="I9:J9"/>
    <mergeCell ref="K9:L9"/>
    <mergeCell ref="M9:N9"/>
    <mergeCell ref="O9:P9"/>
    <mergeCell ref="A51:B51"/>
    <mergeCell ref="A52:D52"/>
    <mergeCell ref="E52:R52"/>
  </mergeCells>
  <conditionalFormatting sqref="A4:R4 A5:H5 L5 A6:R7">
    <cfRule type="cellIs" dxfId="293" priority="1" operator="equal">
      <formula>0</formula>
    </cfRule>
  </conditionalFormatting>
  <conditionalFormatting sqref="B11:B50 I11:P50">
    <cfRule type="cellIs" dxfId="292" priority="8" stopIfTrue="1" operator="equal">
      <formula>0</formula>
    </cfRule>
  </conditionalFormatting>
  <conditionalFormatting sqref="C11:F13 H11:H13 C14:H50">
    <cfRule type="containsErrors" dxfId="291" priority="6">
      <formula>ISERROR(C11)</formula>
    </cfRule>
  </conditionalFormatting>
  <conditionalFormatting sqref="C11:F50 H11:H50 Z11:AA50">
    <cfRule type="cellIs" dxfId="290" priority="7" stopIfTrue="1" operator="lessThan">
      <formula>3</formula>
    </cfRule>
  </conditionalFormatting>
  <conditionalFormatting sqref="T11:AA50">
    <cfRule type="containsErrors" dxfId="289" priority="4">
      <formula>ISERROR(T11)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3"/>
  <sheetViews>
    <sheetView topLeftCell="A23" zoomScale="78" zoomScaleNormal="78" workbookViewId="0">
      <selection activeCell="D43" sqref="D43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0" width="14.85546875" style="119" customWidth="1"/>
    <col min="21" max="24" width="15.140625" style="119" customWidth="1"/>
    <col min="25" max="25" width="14.5703125" style="119" customWidth="1"/>
    <col min="26" max="16384" width="11.42578125" style="119"/>
  </cols>
  <sheetData>
    <row r="1" spans="1:29" x14ac:dyDescent="0.25">
      <c r="A1" s="559" t="s">
        <v>153</v>
      </c>
      <c r="B1" s="559"/>
      <c r="C1" s="559"/>
      <c r="D1" s="559"/>
      <c r="E1" s="559"/>
      <c r="F1" s="559"/>
      <c r="G1" s="559"/>
      <c r="H1" s="559"/>
      <c r="I1" s="559"/>
      <c r="J1" s="559"/>
      <c r="K1" s="559"/>
      <c r="L1" s="559"/>
      <c r="M1" s="559"/>
      <c r="N1" s="559"/>
      <c r="O1" s="559"/>
      <c r="P1" s="559"/>
      <c r="Q1" s="559"/>
      <c r="R1" s="559"/>
    </row>
    <row r="2" spans="1:29" x14ac:dyDescent="0.25">
      <c r="A2" s="559" t="s">
        <v>154</v>
      </c>
      <c r="B2" s="559"/>
      <c r="C2" s="559"/>
      <c r="D2" s="559"/>
      <c r="E2" s="559"/>
      <c r="F2" s="559"/>
      <c r="G2" s="559"/>
      <c r="H2" s="559"/>
      <c r="I2" s="559"/>
      <c r="J2" s="559"/>
      <c r="K2" s="559"/>
      <c r="L2" s="559"/>
      <c r="M2" s="559"/>
      <c r="N2" s="559"/>
      <c r="O2" s="559"/>
      <c r="P2" s="559"/>
      <c r="Q2" s="559"/>
      <c r="R2" s="559"/>
    </row>
    <row r="3" spans="1:29" x14ac:dyDescent="0.25">
      <c r="A3" s="581" t="s">
        <v>155</v>
      </c>
      <c r="B3" s="581"/>
      <c r="C3" s="559"/>
      <c r="D3" s="559"/>
      <c r="E3" s="559"/>
      <c r="F3" s="559"/>
      <c r="G3" s="559"/>
      <c r="H3" s="559"/>
      <c r="I3" s="559"/>
      <c r="J3" s="559"/>
      <c r="K3" s="559"/>
      <c r="L3" s="559"/>
      <c r="M3" s="559"/>
      <c r="N3" s="559"/>
      <c r="O3" s="559"/>
      <c r="P3" s="559"/>
      <c r="Q3" s="559"/>
      <c r="R3" s="559"/>
    </row>
    <row r="4" spans="1:29" x14ac:dyDescent="0.25">
      <c r="A4" s="573" t="s">
        <v>156</v>
      </c>
      <c r="B4" s="573"/>
      <c r="C4" s="574" t="s">
        <v>62</v>
      </c>
      <c r="D4" s="575"/>
      <c r="E4" s="575"/>
      <c r="F4" s="575"/>
      <c r="G4" s="576"/>
      <c r="H4" s="582" t="s">
        <v>61</v>
      </c>
      <c r="I4" s="583"/>
      <c r="J4" s="583"/>
      <c r="K4" s="584" t="str">
        <f>IF('[3]Datos Generales'!G1=1,'[3]Datos Generales'!E6,'[3]Datos Generales'!E3)</f>
        <v>Español</v>
      </c>
      <c r="L4" s="584"/>
      <c r="M4" s="584"/>
      <c r="N4" s="584"/>
      <c r="O4" s="584"/>
      <c r="P4" s="584"/>
      <c r="Q4" s="584"/>
      <c r="R4" s="585"/>
    </row>
    <row r="5" spans="1:29" x14ac:dyDescent="0.25">
      <c r="A5" s="569" t="str">
        <f>'Datos Generales'!E1</f>
        <v>CEL Chiriquí Grande</v>
      </c>
      <c r="B5" s="570"/>
      <c r="C5" s="571" t="s">
        <v>215</v>
      </c>
      <c r="D5" s="572"/>
      <c r="E5" s="572"/>
      <c r="F5" s="572"/>
      <c r="G5" s="570"/>
      <c r="H5" s="577" t="s">
        <v>168</v>
      </c>
      <c r="I5" s="578"/>
      <c r="J5" s="578"/>
      <c r="K5" s="578"/>
      <c r="L5" s="579" t="str">
        <f>'Datos Generales'!I2</f>
        <v>Ciencias</v>
      </c>
      <c r="M5" s="579"/>
      <c r="N5" s="579"/>
      <c r="O5" s="579"/>
      <c r="P5" s="579"/>
      <c r="Q5" s="579"/>
      <c r="R5" s="580"/>
    </row>
    <row r="6" spans="1:29" x14ac:dyDescent="0.25">
      <c r="A6" s="573" t="s">
        <v>94</v>
      </c>
      <c r="B6" s="573"/>
      <c r="C6" s="574" t="s">
        <v>93</v>
      </c>
      <c r="D6" s="575"/>
      <c r="E6" s="575"/>
      <c r="F6" s="575"/>
      <c r="G6" s="576"/>
      <c r="H6" s="574" t="s">
        <v>149</v>
      </c>
      <c r="I6" s="575"/>
      <c r="J6" s="575"/>
      <c r="K6" s="575"/>
      <c r="L6" s="575"/>
      <c r="M6" s="575"/>
      <c r="N6" s="575"/>
      <c r="O6" s="575"/>
      <c r="P6" s="575"/>
      <c r="Q6" s="575"/>
      <c r="R6" s="576"/>
    </row>
    <row r="7" spans="1:29" ht="15" customHeight="1" x14ac:dyDescent="0.25">
      <c r="A7" s="554">
        <f>'Datos Generales'!F3</f>
        <v>2023</v>
      </c>
      <c r="B7" s="555"/>
      <c r="C7" s="556" t="str">
        <f>'Datos Generales'!C10</f>
        <v>10°AC</v>
      </c>
      <c r="D7" s="557"/>
      <c r="E7" s="557"/>
      <c r="F7" s="557"/>
      <c r="G7" s="558"/>
      <c r="H7" s="556" t="str">
        <f>IF('Datos Generales'!G1=2,'Datos Generales'!F10)</f>
        <v>Sugeydi Sánchez</v>
      </c>
      <c r="I7" s="557"/>
      <c r="J7" s="557"/>
      <c r="K7" s="557"/>
      <c r="L7" s="557"/>
      <c r="M7" s="557"/>
      <c r="N7" s="557"/>
      <c r="O7" s="557"/>
      <c r="P7" s="557"/>
      <c r="Q7" s="557"/>
      <c r="R7" s="558"/>
    </row>
    <row r="8" spans="1:29" ht="49.5" customHeight="1" x14ac:dyDescent="0.25">
      <c r="A8" s="581" t="s">
        <v>3</v>
      </c>
      <c r="B8" s="560" t="s">
        <v>157</v>
      </c>
      <c r="C8" s="589" t="s">
        <v>150</v>
      </c>
      <c r="D8" s="590"/>
      <c r="E8" s="590"/>
      <c r="F8" s="591"/>
      <c r="G8" s="595" t="s">
        <v>158</v>
      </c>
      <c r="H8" s="552" t="s">
        <v>165</v>
      </c>
      <c r="I8" s="563" t="s">
        <v>150</v>
      </c>
      <c r="J8" s="563"/>
      <c r="K8" s="563"/>
      <c r="L8" s="563"/>
      <c r="M8" s="563"/>
      <c r="N8" s="563"/>
      <c r="O8" s="563"/>
      <c r="P8" s="563"/>
      <c r="Q8" s="598" t="s">
        <v>161</v>
      </c>
      <c r="R8" s="598"/>
    </row>
    <row r="9" spans="1:29" ht="14.25" customHeight="1" x14ac:dyDescent="0.25">
      <c r="A9" s="587"/>
      <c r="B9" s="561"/>
      <c r="C9" s="592"/>
      <c r="D9" s="593"/>
      <c r="E9" s="593"/>
      <c r="F9" s="594"/>
      <c r="G9" s="595"/>
      <c r="H9" s="552"/>
      <c r="I9" s="552" t="s">
        <v>23</v>
      </c>
      <c r="J9" s="552"/>
      <c r="K9" s="552" t="s">
        <v>24</v>
      </c>
      <c r="L9" s="552"/>
      <c r="M9" s="552" t="s">
        <v>25</v>
      </c>
      <c r="N9" s="552"/>
      <c r="O9" s="552"/>
      <c r="P9" s="552"/>
      <c r="Q9" s="598"/>
      <c r="R9" s="598"/>
    </row>
    <row r="10" spans="1:29" x14ac:dyDescent="0.25">
      <c r="A10" s="588"/>
      <c r="B10" s="562"/>
      <c r="C10" s="121" t="s">
        <v>23</v>
      </c>
      <c r="D10" s="121" t="s">
        <v>24</v>
      </c>
      <c r="E10" s="121" t="s">
        <v>25</v>
      </c>
      <c r="F10" s="123"/>
      <c r="G10" s="595"/>
      <c r="H10" s="552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ht="14.25" customHeight="1" x14ac:dyDescent="0.25">
      <c r="A11" s="121">
        <v>1</v>
      </c>
      <c r="B11" s="133" t="str">
        <f>'Notas 10°ATOfi'!B8</f>
        <v>alfredo, argelino</v>
      </c>
      <c r="C11" s="129"/>
      <c r="D11" s="223" t="str">
        <f>'Notas 10°ATOfi'!AG8</f>
        <v>SN</v>
      </c>
      <c r="E11" s="129"/>
      <c r="F11" s="129"/>
      <c r="G11" s="121"/>
      <c r="H11" s="124" t="str">
        <f t="shared" ref="H11:H42" si="0">D11</f>
        <v>SN</v>
      </c>
      <c r="I11" s="135"/>
      <c r="J11" s="135"/>
      <c r="K11" s="135"/>
      <c r="L11" s="135"/>
      <c r="M11" s="135"/>
      <c r="N11" s="135"/>
      <c r="O11" s="135"/>
      <c r="P11" s="135"/>
      <c r="Q11" s="121"/>
      <c r="R11" s="121"/>
      <c r="T11" s="119">
        <v>1</v>
      </c>
      <c r="U11" s="119">
        <f t="shared" ref="U11:U42" si="1">IF(H11&lt;3,1*1,1*0)</f>
        <v>0</v>
      </c>
      <c r="V11" s="119">
        <v>0</v>
      </c>
      <c r="W11" s="119">
        <v>0</v>
      </c>
      <c r="X11" s="119">
        <v>0</v>
      </c>
      <c r="Y11" s="119">
        <v>0</v>
      </c>
      <c r="Z11" s="128" t="e">
        <f t="shared" ref="Z11:Z42" si="2">AVERAGE(C11:F11)</f>
        <v>#DIV/0!</v>
      </c>
      <c r="AA11" s="129" t="e">
        <f t="shared" ref="AA11:AA42" si="3">ROUNDDOWN(Z11,1)</f>
        <v>#DIV/0!</v>
      </c>
      <c r="AC11" s="119">
        <v>3.8</v>
      </c>
    </row>
    <row r="12" spans="1:29" ht="14.25" customHeight="1" x14ac:dyDescent="0.25">
      <c r="A12" s="121">
        <v>2</v>
      </c>
      <c r="B12" s="133" t="str">
        <f>'Notas 10°ATOfi'!B9</f>
        <v>Gallardo, Natanael</v>
      </c>
      <c r="C12" s="129"/>
      <c r="D12" s="223">
        <f>'Notas 10°ATOfi'!AG9</f>
        <v>4.0999999999999996</v>
      </c>
      <c r="E12" s="129"/>
      <c r="F12" s="129"/>
      <c r="G12" s="121"/>
      <c r="H12" s="124">
        <f t="shared" si="0"/>
        <v>4.0999999999999996</v>
      </c>
      <c r="I12" s="135"/>
      <c r="J12" s="135"/>
      <c r="K12" s="135"/>
      <c r="L12" s="135"/>
      <c r="M12" s="135"/>
      <c r="N12" s="135"/>
      <c r="O12" s="135"/>
      <c r="P12" s="135"/>
      <c r="Q12" s="121"/>
      <c r="R12" s="121"/>
      <c r="T12" s="119">
        <v>0</v>
      </c>
      <c r="U12" s="119">
        <f t="shared" si="1"/>
        <v>0</v>
      </c>
      <c r="V12" s="119">
        <v>0</v>
      </c>
      <c r="W12" s="119">
        <v>0</v>
      </c>
      <c r="X12" s="119">
        <v>1</v>
      </c>
      <c r="Y12" s="119">
        <v>0</v>
      </c>
      <c r="Z12" s="128">
        <f t="shared" si="2"/>
        <v>4.0999999999999996</v>
      </c>
      <c r="AA12" s="129">
        <f t="shared" si="3"/>
        <v>4.0999999999999996</v>
      </c>
      <c r="AC12" s="119">
        <v>3.1</v>
      </c>
    </row>
    <row r="13" spans="1:29" x14ac:dyDescent="0.25">
      <c r="A13" s="121">
        <v>3</v>
      </c>
      <c r="B13" s="133" t="str">
        <f>'Notas 10°ATOfi'!B10</f>
        <v>Machado, Rubiel</v>
      </c>
      <c r="C13" s="129"/>
      <c r="D13" s="223">
        <f>'Notas 10°ATOfi'!AG10</f>
        <v>4.7</v>
      </c>
      <c r="E13" s="129"/>
      <c r="F13" s="129"/>
      <c r="G13" s="121"/>
      <c r="H13" s="124">
        <f t="shared" si="0"/>
        <v>4.7</v>
      </c>
      <c r="I13" s="135"/>
      <c r="J13" s="135"/>
      <c r="K13" s="135"/>
      <c r="L13" s="135"/>
      <c r="M13" s="135"/>
      <c r="N13" s="135"/>
      <c r="O13" s="135"/>
      <c r="P13" s="135"/>
      <c r="Q13" s="121"/>
      <c r="R13" s="121"/>
      <c r="T13" s="119">
        <v>1</v>
      </c>
      <c r="U13" s="119">
        <f t="shared" si="1"/>
        <v>0</v>
      </c>
      <c r="V13" s="119">
        <v>0</v>
      </c>
      <c r="W13" s="119">
        <v>0</v>
      </c>
      <c r="X13" s="119">
        <v>0</v>
      </c>
      <c r="Y13" s="119">
        <v>0</v>
      </c>
      <c r="Z13" s="128">
        <f t="shared" si="2"/>
        <v>4.7</v>
      </c>
      <c r="AA13" s="129">
        <f t="shared" si="3"/>
        <v>4.7</v>
      </c>
      <c r="AC13" s="119">
        <v>3.4</v>
      </c>
    </row>
    <row r="14" spans="1:29" ht="13.5" customHeight="1" x14ac:dyDescent="0.25">
      <c r="A14" s="121">
        <v>4</v>
      </c>
      <c r="B14" s="133" t="str">
        <f>'Notas 10°ATOfi'!B11</f>
        <v>Mendoza, Jennifer</v>
      </c>
      <c r="C14" s="129"/>
      <c r="D14" s="223" t="str">
        <f>'Notas 10°ATOfi'!AG11</f>
        <v>SN</v>
      </c>
      <c r="E14" s="129"/>
      <c r="F14" s="129"/>
      <c r="G14" s="121"/>
      <c r="H14" s="124" t="str">
        <f t="shared" si="0"/>
        <v>SN</v>
      </c>
      <c r="I14" s="135"/>
      <c r="J14" s="135"/>
      <c r="K14" s="135"/>
      <c r="L14" s="135"/>
      <c r="M14" s="135"/>
      <c r="N14" s="135"/>
      <c r="O14" s="135"/>
      <c r="P14" s="135"/>
      <c r="Q14" s="121"/>
      <c r="R14" s="121"/>
      <c r="T14" s="119">
        <v>0</v>
      </c>
      <c r="U14" s="119">
        <f t="shared" si="1"/>
        <v>0</v>
      </c>
      <c r="V14" s="119">
        <v>0</v>
      </c>
      <c r="W14" s="119">
        <v>0</v>
      </c>
      <c r="X14" s="119">
        <v>1</v>
      </c>
      <c r="Y14" s="119">
        <v>0</v>
      </c>
      <c r="Z14" s="128" t="e">
        <f t="shared" si="2"/>
        <v>#DIV/0!</v>
      </c>
      <c r="AA14" s="129" t="e">
        <f t="shared" si="3"/>
        <v>#DIV/0!</v>
      </c>
      <c r="AC14" s="119">
        <v>3.7</v>
      </c>
    </row>
    <row r="15" spans="1:29" x14ac:dyDescent="0.25">
      <c r="A15" s="121">
        <v>5</v>
      </c>
      <c r="B15" s="133" t="str">
        <f>'Notas 10°ATOfi'!B12</f>
        <v>Miranda, Esequiel</v>
      </c>
      <c r="C15" s="129" t="e">
        <f>'Nota 12°ATTecCom'!AG12</f>
        <v>#DIV/0!</v>
      </c>
      <c r="D15" s="223">
        <f>'Notas 10°ATOfi'!AG12</f>
        <v>4.5</v>
      </c>
      <c r="E15" s="129" t="e">
        <f>'Notas 8°A BC'!AG12</f>
        <v>#DIV/0!</v>
      </c>
      <c r="F15" s="129"/>
      <c r="G15" s="121"/>
      <c r="H15" s="124">
        <f t="shared" si="0"/>
        <v>4.5</v>
      </c>
      <c r="I15" s="135">
        <f>'Asistencia 12°ATTecCom'!AQ9</f>
        <v>0</v>
      </c>
      <c r="J15" s="135"/>
      <c r="K15" s="135"/>
      <c r="L15" s="135"/>
      <c r="M15" s="135"/>
      <c r="N15" s="135"/>
      <c r="O15" s="135"/>
      <c r="P15" s="135"/>
      <c r="Q15" s="121"/>
      <c r="R15" s="121"/>
      <c r="T15" s="119">
        <v>1</v>
      </c>
      <c r="U15" s="119">
        <f t="shared" si="1"/>
        <v>0</v>
      </c>
      <c r="V15" s="119">
        <v>0</v>
      </c>
      <c r="W15" s="119">
        <v>0</v>
      </c>
      <c r="X15" s="119">
        <v>0</v>
      </c>
      <c r="Y15" s="119">
        <v>0</v>
      </c>
      <c r="Z15" s="128" t="e">
        <f t="shared" si="2"/>
        <v>#DIV/0!</v>
      </c>
      <c r="AA15" s="129" t="e">
        <f t="shared" si="3"/>
        <v>#DIV/0!</v>
      </c>
      <c r="AC15" s="119">
        <v>3.6</v>
      </c>
    </row>
    <row r="16" spans="1:29" x14ac:dyDescent="0.25">
      <c r="A16" s="121">
        <v>6</v>
      </c>
      <c r="B16" s="133" t="str">
        <f>'Notas 10°ATOfi'!B13</f>
        <v>palacio, Cristian</v>
      </c>
      <c r="C16" s="129" t="e">
        <f>'Nota 12°ATTecCom'!AG13</f>
        <v>#DIV/0!</v>
      </c>
      <c r="D16" s="223">
        <f>'Notas 10°ATOfi'!AG13</f>
        <v>3.3</v>
      </c>
      <c r="E16" s="129" t="e">
        <f>'Notas 8°A BC'!AG13</f>
        <v>#DIV/0!</v>
      </c>
      <c r="F16" s="129"/>
      <c r="G16" s="121"/>
      <c r="H16" s="124">
        <f t="shared" si="0"/>
        <v>3.3</v>
      </c>
      <c r="I16" s="135">
        <f>'Asistencia 12°ATTecCom'!AQ10</f>
        <v>0</v>
      </c>
      <c r="J16" s="135"/>
      <c r="K16" s="135"/>
      <c r="L16" s="135"/>
      <c r="M16" s="135"/>
      <c r="N16" s="135"/>
      <c r="O16" s="135"/>
      <c r="P16" s="135"/>
      <c r="Q16" s="121"/>
      <c r="R16" s="121"/>
      <c r="T16" s="119">
        <v>1</v>
      </c>
      <c r="U16" s="119">
        <f t="shared" si="1"/>
        <v>0</v>
      </c>
      <c r="V16" s="119">
        <v>0</v>
      </c>
      <c r="W16" s="119">
        <v>0</v>
      </c>
      <c r="X16" s="119">
        <v>0</v>
      </c>
      <c r="Y16" s="119">
        <v>0</v>
      </c>
      <c r="Z16" s="128" t="e">
        <f t="shared" si="2"/>
        <v>#DIV/0!</v>
      </c>
      <c r="AA16" s="129" t="e">
        <f t="shared" si="3"/>
        <v>#DIV/0!</v>
      </c>
      <c r="AC16" s="119">
        <v>3.4</v>
      </c>
    </row>
    <row r="17" spans="1:29" ht="15" customHeight="1" x14ac:dyDescent="0.25">
      <c r="A17" s="121">
        <v>7</v>
      </c>
      <c r="B17" s="133" t="str">
        <f>'Notas 10°ATOfi'!B14</f>
        <v>Santiago, Reynel</v>
      </c>
      <c r="C17" s="129" t="e">
        <f>'Nota 12°ATTecCom'!AG14</f>
        <v>#DIV/0!</v>
      </c>
      <c r="D17" s="223" t="str">
        <f>'Notas 10°ATOfi'!AG14</f>
        <v>SN</v>
      </c>
      <c r="E17" s="129" t="e">
        <f>'Notas 8°A BC'!AG14</f>
        <v>#DIV/0!</v>
      </c>
      <c r="F17" s="129"/>
      <c r="G17" s="121"/>
      <c r="H17" s="124" t="str">
        <f t="shared" si="0"/>
        <v>SN</v>
      </c>
      <c r="I17" s="135">
        <f>'Asistencia 12°ATTecCom'!AQ11</f>
        <v>0</v>
      </c>
      <c r="J17" s="135"/>
      <c r="K17" s="135"/>
      <c r="L17" s="135"/>
      <c r="M17" s="135"/>
      <c r="N17" s="135"/>
      <c r="O17" s="135"/>
      <c r="P17" s="135"/>
      <c r="Q17" s="121"/>
      <c r="R17" s="121"/>
      <c r="T17" s="119">
        <v>1</v>
      </c>
      <c r="U17" s="119">
        <f t="shared" si="1"/>
        <v>0</v>
      </c>
      <c r="V17" s="119">
        <v>0</v>
      </c>
      <c r="W17" s="119">
        <v>0</v>
      </c>
      <c r="X17" s="119">
        <v>0</v>
      </c>
      <c r="Y17" s="119">
        <v>0</v>
      </c>
      <c r="Z17" s="128" t="e">
        <f t="shared" si="2"/>
        <v>#DIV/0!</v>
      </c>
      <c r="AA17" s="129" t="e">
        <f t="shared" si="3"/>
        <v>#DIV/0!</v>
      </c>
      <c r="AC17" s="119">
        <v>3.1</v>
      </c>
    </row>
    <row r="18" spans="1:29" x14ac:dyDescent="0.25">
      <c r="A18" s="121">
        <v>8</v>
      </c>
      <c r="B18" s="133" t="str">
        <f>'Notas 10°ATOfi'!B15</f>
        <v>Smith, Adriana</v>
      </c>
      <c r="C18" s="129" t="e">
        <f>'Nota 12°ATTecCom'!AG15</f>
        <v>#DIV/0!</v>
      </c>
      <c r="D18" s="223">
        <f>'Notas 10°ATOfi'!AG15</f>
        <v>4.5999999999999996</v>
      </c>
      <c r="E18" s="129" t="e">
        <f>'Notas 8°A BC'!AG15</f>
        <v>#DIV/0!</v>
      </c>
      <c r="F18" s="129"/>
      <c r="G18" s="121"/>
      <c r="H18" s="124">
        <f t="shared" si="0"/>
        <v>4.5999999999999996</v>
      </c>
      <c r="I18" s="135">
        <f>'Asistencia 12°ATTecCom'!AQ12</f>
        <v>0</v>
      </c>
      <c r="J18" s="135"/>
      <c r="K18" s="135"/>
      <c r="L18" s="135"/>
      <c r="M18" s="135"/>
      <c r="N18" s="135"/>
      <c r="O18" s="135"/>
      <c r="P18" s="135"/>
      <c r="Q18" s="121"/>
      <c r="R18" s="121"/>
      <c r="T18" s="119">
        <v>0</v>
      </c>
      <c r="U18" s="119">
        <f t="shared" si="1"/>
        <v>0</v>
      </c>
      <c r="V18" s="119">
        <v>0</v>
      </c>
      <c r="W18" s="119">
        <v>1</v>
      </c>
      <c r="X18" s="119">
        <v>0</v>
      </c>
      <c r="Y18" s="119">
        <v>0</v>
      </c>
      <c r="Z18" s="128" t="e">
        <f t="shared" si="2"/>
        <v>#DIV/0!</v>
      </c>
      <c r="AA18" s="129" t="e">
        <f t="shared" si="3"/>
        <v>#DIV/0!</v>
      </c>
      <c r="AC18" s="119">
        <v>4.5</v>
      </c>
    </row>
    <row r="19" spans="1:29" x14ac:dyDescent="0.25">
      <c r="A19" s="121">
        <v>9</v>
      </c>
      <c r="B19" s="133" t="str">
        <f>'Notas 10°ATOfi'!B16</f>
        <v>Serrano, Gabriela</v>
      </c>
      <c r="C19" s="129" t="e">
        <f>'Nota 12°ATTecCom'!AG16</f>
        <v>#DIV/0!</v>
      </c>
      <c r="D19" s="223">
        <f>'Notas 10°ATOfi'!AG16</f>
        <v>4</v>
      </c>
      <c r="E19" s="129" t="e">
        <f>'Notas 8°A BC'!AG16</f>
        <v>#DIV/0!</v>
      </c>
      <c r="F19" s="129"/>
      <c r="G19" s="121"/>
      <c r="H19" s="124">
        <f t="shared" si="0"/>
        <v>4</v>
      </c>
      <c r="I19" s="135">
        <f>'Asistencia 12°ATTecCom'!AQ13</f>
        <v>0</v>
      </c>
      <c r="J19" s="135"/>
      <c r="K19" s="135"/>
      <c r="L19" s="135"/>
      <c r="M19" s="135"/>
      <c r="N19" s="135"/>
      <c r="O19" s="135"/>
      <c r="P19" s="135"/>
      <c r="Q19" s="121"/>
      <c r="R19" s="121"/>
      <c r="T19" s="119">
        <v>1</v>
      </c>
      <c r="U19" s="119">
        <f t="shared" si="1"/>
        <v>0</v>
      </c>
      <c r="V19" s="119">
        <v>0</v>
      </c>
      <c r="W19" s="119">
        <v>0</v>
      </c>
      <c r="X19" s="119">
        <v>0</v>
      </c>
      <c r="Y19" s="119">
        <v>0</v>
      </c>
      <c r="Z19" s="128" t="e">
        <f t="shared" si="2"/>
        <v>#DIV/0!</v>
      </c>
      <c r="AA19" s="129" t="e">
        <f t="shared" si="3"/>
        <v>#DIV/0!</v>
      </c>
      <c r="AC19" s="119">
        <v>3.3</v>
      </c>
    </row>
    <row r="20" spans="1:29" ht="15" customHeight="1" x14ac:dyDescent="0.25">
      <c r="A20" s="121">
        <v>10</v>
      </c>
      <c r="B20" s="133">
        <f>'Notas 10°ATOfi'!B17</f>
        <v>0</v>
      </c>
      <c r="C20" s="129" t="e">
        <f>'Nota 12°ATTecCom'!AG17</f>
        <v>#DIV/0!</v>
      </c>
      <c r="D20" s="223">
        <f>'Notas 10°ATOfi'!AG17</f>
        <v>4.8000000000000007</v>
      </c>
      <c r="E20" s="129" t="e">
        <f>'Notas 8°A BC'!AG17</f>
        <v>#DIV/0!</v>
      </c>
      <c r="F20" s="129"/>
      <c r="G20" s="121"/>
      <c r="H20" s="124">
        <f t="shared" si="0"/>
        <v>4.8000000000000007</v>
      </c>
      <c r="I20" s="135">
        <f>'Asistencia 12°ATTecCom'!AQ14</f>
        <v>0</v>
      </c>
      <c r="J20" s="135"/>
      <c r="K20" s="135"/>
      <c r="L20" s="135"/>
      <c r="M20" s="135"/>
      <c r="N20" s="135"/>
      <c r="O20" s="135"/>
      <c r="P20" s="135"/>
      <c r="Q20" s="121"/>
      <c r="R20" s="121"/>
      <c r="T20" s="119">
        <v>0</v>
      </c>
      <c r="U20" s="119">
        <f t="shared" si="1"/>
        <v>0</v>
      </c>
      <c r="V20" s="119">
        <v>0</v>
      </c>
      <c r="W20" s="119">
        <v>1</v>
      </c>
      <c r="X20" s="119">
        <v>0</v>
      </c>
      <c r="Y20" s="119">
        <v>0</v>
      </c>
      <c r="Z20" s="128" t="e">
        <f t="shared" si="2"/>
        <v>#DIV/0!</v>
      </c>
      <c r="AA20" s="129" t="e">
        <f t="shared" si="3"/>
        <v>#DIV/0!</v>
      </c>
      <c r="AC20" s="119">
        <v>3.4</v>
      </c>
    </row>
    <row r="21" spans="1:29" x14ac:dyDescent="0.25">
      <c r="A21" s="121">
        <v>11</v>
      </c>
      <c r="B21" s="133">
        <f>'Notas 10°ATOfi'!B18</f>
        <v>0</v>
      </c>
      <c r="C21" s="129" t="e">
        <f>'Nota 12°ATTecCom'!AG18</f>
        <v>#DIV/0!</v>
      </c>
      <c r="D21" s="223">
        <f>'Notas 10°ATOfi'!AG18</f>
        <v>4.9000000000000004</v>
      </c>
      <c r="E21" s="129" t="e">
        <f>'Notas 8°A BC'!AG18</f>
        <v>#DIV/0!</v>
      </c>
      <c r="F21" s="129"/>
      <c r="G21" s="121"/>
      <c r="H21" s="124">
        <f t="shared" si="0"/>
        <v>4.9000000000000004</v>
      </c>
      <c r="I21" s="135">
        <f>'Asistencia 12°ATTecCom'!AQ15</f>
        <v>0</v>
      </c>
      <c r="J21" s="135"/>
      <c r="K21" s="135"/>
      <c r="L21" s="135"/>
      <c r="M21" s="135"/>
      <c r="N21" s="135"/>
      <c r="O21" s="135"/>
      <c r="P21" s="135"/>
      <c r="Q21" s="121"/>
      <c r="R21" s="121"/>
      <c r="T21" s="119">
        <v>0</v>
      </c>
      <c r="U21" s="119">
        <f t="shared" si="1"/>
        <v>0</v>
      </c>
      <c r="V21" s="119">
        <v>0</v>
      </c>
      <c r="W21" s="119">
        <v>1</v>
      </c>
      <c r="X21" s="119">
        <v>0</v>
      </c>
      <c r="Y21" s="119">
        <v>0</v>
      </c>
      <c r="Z21" s="128" t="e">
        <f t="shared" si="2"/>
        <v>#DIV/0!</v>
      </c>
      <c r="AA21" s="129" t="e">
        <f t="shared" si="3"/>
        <v>#DIV/0!</v>
      </c>
      <c r="AC21" s="119">
        <v>3.3</v>
      </c>
    </row>
    <row r="22" spans="1:29" ht="13.5" customHeight="1" x14ac:dyDescent="0.25">
      <c r="A22" s="121">
        <v>12</v>
      </c>
      <c r="B22" s="133">
        <f>'Notas 10°ATOfi'!B19</f>
        <v>0</v>
      </c>
      <c r="C22" s="129" t="e">
        <f>'Nota 12°ATTecCom'!AG19</f>
        <v>#DIV/0!</v>
      </c>
      <c r="D22" s="223">
        <f>'Notas 10°ATOfi'!AG19</f>
        <v>4.8</v>
      </c>
      <c r="E22" s="129" t="e">
        <f>'Notas 8°A BC'!AG19</f>
        <v>#DIV/0!</v>
      </c>
      <c r="F22" s="129"/>
      <c r="G22" s="121"/>
      <c r="H22" s="124">
        <f t="shared" si="0"/>
        <v>4.8</v>
      </c>
      <c r="I22" s="135">
        <f>'Asistencia 12°ATTecCom'!AQ16</f>
        <v>0</v>
      </c>
      <c r="J22" s="135"/>
      <c r="K22" s="135"/>
      <c r="L22" s="135"/>
      <c r="M22" s="135"/>
      <c r="N22" s="135"/>
      <c r="O22" s="135"/>
      <c r="P22" s="135"/>
      <c r="Q22" s="121"/>
      <c r="R22" s="121"/>
      <c r="T22" s="119">
        <v>1</v>
      </c>
      <c r="U22" s="119">
        <f t="shared" si="1"/>
        <v>0</v>
      </c>
      <c r="V22" s="119">
        <v>0</v>
      </c>
      <c r="W22" s="119">
        <v>0</v>
      </c>
      <c r="X22" s="119">
        <v>0</v>
      </c>
      <c r="Y22" s="119">
        <v>0</v>
      </c>
      <c r="Z22" s="128" t="e">
        <f t="shared" si="2"/>
        <v>#DIV/0!</v>
      </c>
      <c r="AA22" s="129" t="e">
        <f t="shared" si="3"/>
        <v>#DIV/0!</v>
      </c>
      <c r="AC22" s="119">
        <v>4.0999999999999996</v>
      </c>
    </row>
    <row r="23" spans="1:29" ht="14.25" customHeight="1" x14ac:dyDescent="0.25">
      <c r="A23" s="121">
        <v>13</v>
      </c>
      <c r="B23" s="133">
        <f>'Notas 10°ATOfi'!B20</f>
        <v>0</v>
      </c>
      <c r="C23" s="129" t="e">
        <f>'Nota 12°ATTecCom'!AG20</f>
        <v>#DIV/0!</v>
      </c>
      <c r="D23" s="223">
        <f>'Notas 10°ATOfi'!AG20</f>
        <v>4.5</v>
      </c>
      <c r="E23" s="129" t="e">
        <f>'Notas 8°A BC'!AG20</f>
        <v>#DIV/0!</v>
      </c>
      <c r="F23" s="129"/>
      <c r="G23" s="121"/>
      <c r="H23" s="124">
        <f t="shared" si="0"/>
        <v>4.5</v>
      </c>
      <c r="I23" s="135">
        <f>'Asistencia 12°ATTecCom'!AQ17</f>
        <v>0</v>
      </c>
      <c r="J23" s="135"/>
      <c r="K23" s="135"/>
      <c r="L23" s="135"/>
      <c r="M23" s="135"/>
      <c r="N23" s="135"/>
      <c r="O23" s="135"/>
      <c r="P23" s="135"/>
      <c r="Q23" s="121"/>
      <c r="R23" s="121"/>
      <c r="T23" s="119">
        <v>1</v>
      </c>
      <c r="U23" s="119">
        <f t="shared" si="1"/>
        <v>0</v>
      </c>
      <c r="V23" s="119">
        <v>0</v>
      </c>
      <c r="W23" s="119">
        <v>0</v>
      </c>
      <c r="X23" s="119">
        <v>0</v>
      </c>
      <c r="Y23" s="119">
        <v>0</v>
      </c>
      <c r="Z23" s="128" t="e">
        <f t="shared" si="2"/>
        <v>#DIV/0!</v>
      </c>
      <c r="AA23" s="129" t="e">
        <f t="shared" si="3"/>
        <v>#DIV/0!</v>
      </c>
      <c r="AC23" s="119">
        <v>3.1</v>
      </c>
    </row>
    <row r="24" spans="1:29" x14ac:dyDescent="0.25">
      <c r="A24" s="121">
        <v>14</v>
      </c>
      <c r="B24" s="133">
        <f>'Notas 10°ATOfi'!B21</f>
        <v>0</v>
      </c>
      <c r="C24" s="129" t="e">
        <f>'Nota 12°ATTecCom'!AG21</f>
        <v>#DIV/0!</v>
      </c>
      <c r="D24" s="223">
        <f>'Notas 10°ATOfi'!AG21</f>
        <v>5</v>
      </c>
      <c r="E24" s="129" t="e">
        <f>'Notas 8°A BC'!AG21</f>
        <v>#DIV/0!</v>
      </c>
      <c r="F24" s="129"/>
      <c r="G24" s="121"/>
      <c r="H24" s="124">
        <f t="shared" si="0"/>
        <v>5</v>
      </c>
      <c r="I24" s="135">
        <f>'Asistencia 12°ATTecCom'!AQ18</f>
        <v>0</v>
      </c>
      <c r="J24" s="135"/>
      <c r="K24" s="135"/>
      <c r="L24" s="135"/>
      <c r="M24" s="135"/>
      <c r="N24" s="135"/>
      <c r="O24" s="135"/>
      <c r="P24" s="135"/>
      <c r="Q24" s="121"/>
      <c r="R24" s="121"/>
      <c r="T24" s="119">
        <v>1</v>
      </c>
      <c r="U24" s="119">
        <f t="shared" si="1"/>
        <v>0</v>
      </c>
      <c r="V24" s="119">
        <v>0</v>
      </c>
      <c r="W24" s="119">
        <v>0</v>
      </c>
      <c r="X24" s="119">
        <v>0</v>
      </c>
      <c r="Y24" s="119">
        <v>0</v>
      </c>
      <c r="Z24" s="128" t="e">
        <f t="shared" si="2"/>
        <v>#DIV/0!</v>
      </c>
      <c r="AA24" s="129" t="e">
        <f t="shared" si="3"/>
        <v>#DIV/0!</v>
      </c>
      <c r="AC24" s="119">
        <v>3.5</v>
      </c>
    </row>
    <row r="25" spans="1:29" x14ac:dyDescent="0.25">
      <c r="A25" s="121">
        <v>15</v>
      </c>
      <c r="B25" s="133">
        <f>'Notas 10°ATOfi'!B22</f>
        <v>0</v>
      </c>
      <c r="C25" s="129" t="e">
        <f>'Nota 12°ATTecCom'!AG22</f>
        <v>#DIV/0!</v>
      </c>
      <c r="D25" s="223">
        <f>'Notas 10°ATOfi'!AG22</f>
        <v>5</v>
      </c>
      <c r="E25" s="129" t="e">
        <f>'Notas 8°A BC'!AG22</f>
        <v>#DIV/0!</v>
      </c>
      <c r="F25" s="129"/>
      <c r="G25" s="121"/>
      <c r="H25" s="124">
        <f t="shared" si="0"/>
        <v>5</v>
      </c>
      <c r="I25" s="135">
        <f>'Asistencia 12°ATTecCom'!AQ19</f>
        <v>0</v>
      </c>
      <c r="J25" s="135"/>
      <c r="K25" s="135"/>
      <c r="L25" s="135"/>
      <c r="M25" s="135"/>
      <c r="N25" s="135"/>
      <c r="O25" s="135"/>
      <c r="P25" s="135"/>
      <c r="Q25" s="121"/>
      <c r="R25" s="121"/>
      <c r="T25" s="119">
        <v>1</v>
      </c>
      <c r="U25" s="119">
        <f t="shared" si="1"/>
        <v>0</v>
      </c>
      <c r="V25" s="119">
        <v>0</v>
      </c>
      <c r="W25" s="119">
        <v>0</v>
      </c>
      <c r="X25" s="119">
        <v>0</v>
      </c>
      <c r="Y25" s="119">
        <v>0</v>
      </c>
      <c r="Z25" s="128" t="e">
        <f t="shared" si="2"/>
        <v>#DIV/0!</v>
      </c>
      <c r="AA25" s="129" t="e">
        <f t="shared" si="3"/>
        <v>#DIV/0!</v>
      </c>
      <c r="AC25" s="119">
        <v>3.1</v>
      </c>
    </row>
    <row r="26" spans="1:29" x14ac:dyDescent="0.25">
      <c r="A26" s="121">
        <v>16</v>
      </c>
      <c r="B26" s="133">
        <f>'Notas 10°ATOfi'!B23</f>
        <v>0</v>
      </c>
      <c r="C26" s="129" t="e">
        <f>'Nota 12°ATTecCom'!AG23</f>
        <v>#DIV/0!</v>
      </c>
      <c r="D26" s="223" t="str">
        <f>'Notas 10°ATOfi'!AG23</f>
        <v>SN</v>
      </c>
      <c r="E26" s="129" t="e">
        <f>'Notas 8°A BC'!AG23</f>
        <v>#DIV/0!</v>
      </c>
      <c r="F26" s="129"/>
      <c r="G26" s="121"/>
      <c r="H26" s="124" t="str">
        <f t="shared" si="0"/>
        <v>SN</v>
      </c>
      <c r="I26" s="135">
        <f>'Asistencia 12°ATTecCom'!AQ20</f>
        <v>0</v>
      </c>
      <c r="J26" s="135"/>
      <c r="K26" s="135"/>
      <c r="L26" s="135"/>
      <c r="M26" s="135"/>
      <c r="N26" s="135"/>
      <c r="O26" s="135"/>
      <c r="P26" s="135"/>
      <c r="Q26" s="121"/>
      <c r="R26" s="121"/>
      <c r="T26" s="119">
        <v>0</v>
      </c>
      <c r="U26" s="119">
        <f t="shared" si="1"/>
        <v>0</v>
      </c>
      <c r="V26" s="119">
        <v>0</v>
      </c>
      <c r="W26" s="119">
        <v>1</v>
      </c>
      <c r="X26" s="119">
        <v>0</v>
      </c>
      <c r="Y26" s="119">
        <v>0</v>
      </c>
      <c r="Z26" s="128" t="e">
        <f t="shared" si="2"/>
        <v>#DIV/0!</v>
      </c>
      <c r="AA26" s="129" t="e">
        <f t="shared" si="3"/>
        <v>#DIV/0!</v>
      </c>
      <c r="AC26" s="119">
        <v>4.3</v>
      </c>
    </row>
    <row r="27" spans="1:29" ht="14.25" customHeight="1" x14ac:dyDescent="0.25">
      <c r="A27" s="121">
        <v>17</v>
      </c>
      <c r="B27" s="133">
        <f>'Notas 10°ATOfi'!B24</f>
        <v>0</v>
      </c>
      <c r="C27" s="129" t="e">
        <f>'Nota 12°ATTecCom'!AG24</f>
        <v>#DIV/0!</v>
      </c>
      <c r="D27" s="223" t="str">
        <f>'Notas 10°ATOfi'!AG24</f>
        <v>SN</v>
      </c>
      <c r="E27" s="129" t="e">
        <f>'Notas 8°A BC'!AG24</f>
        <v>#DIV/0!</v>
      </c>
      <c r="F27" s="129"/>
      <c r="G27" s="121"/>
      <c r="H27" s="124" t="str">
        <f t="shared" si="0"/>
        <v>SN</v>
      </c>
      <c r="I27" s="135">
        <f>'Asistencia 12°ATTecCom'!AQ21</f>
        <v>0</v>
      </c>
      <c r="J27" s="135"/>
      <c r="K27" s="135"/>
      <c r="L27" s="135"/>
      <c r="M27" s="135"/>
      <c r="N27" s="135"/>
      <c r="O27" s="135"/>
      <c r="P27" s="135"/>
      <c r="Q27" s="121"/>
      <c r="R27" s="121"/>
      <c r="T27" s="119">
        <v>0</v>
      </c>
      <c r="U27" s="119">
        <f t="shared" si="1"/>
        <v>0</v>
      </c>
      <c r="V27" s="119">
        <v>0</v>
      </c>
      <c r="W27" s="119">
        <v>0</v>
      </c>
      <c r="X27" s="119">
        <v>1</v>
      </c>
      <c r="Y27" s="119">
        <v>0</v>
      </c>
      <c r="Z27" s="128" t="e">
        <f t="shared" si="2"/>
        <v>#DIV/0!</v>
      </c>
      <c r="AA27" s="129" t="e">
        <f t="shared" si="3"/>
        <v>#DIV/0!</v>
      </c>
      <c r="AC27" s="119">
        <v>3.5</v>
      </c>
    </row>
    <row r="28" spans="1:29" ht="14.25" customHeight="1" x14ac:dyDescent="0.25">
      <c r="A28" s="121">
        <v>18</v>
      </c>
      <c r="B28" s="133">
        <f>'Notas 10°ATOfi'!B25</f>
        <v>0</v>
      </c>
      <c r="C28" s="129" t="e">
        <f>'Nota 12°ATTecCom'!AG25</f>
        <v>#DIV/0!</v>
      </c>
      <c r="D28" s="223">
        <f>'Notas 10°ATOfi'!AG25</f>
        <v>5</v>
      </c>
      <c r="E28" s="129" t="e">
        <f>'Notas 8°A BC'!AG25</f>
        <v>#DIV/0!</v>
      </c>
      <c r="F28" s="129"/>
      <c r="G28" s="121"/>
      <c r="H28" s="124">
        <f t="shared" si="0"/>
        <v>5</v>
      </c>
      <c r="I28" s="135">
        <f>'Asistencia 12°ATTecCom'!AQ22</f>
        <v>0</v>
      </c>
      <c r="J28" s="135"/>
      <c r="K28" s="135"/>
      <c r="L28" s="135"/>
      <c r="M28" s="135"/>
      <c r="N28" s="135"/>
      <c r="O28" s="135"/>
      <c r="P28" s="135"/>
      <c r="Q28" s="121"/>
      <c r="R28" s="121"/>
      <c r="T28" s="119">
        <v>0</v>
      </c>
      <c r="U28" s="119">
        <f t="shared" si="1"/>
        <v>0</v>
      </c>
      <c r="V28" s="119">
        <v>0</v>
      </c>
      <c r="W28" s="119">
        <v>0</v>
      </c>
      <c r="X28" s="119">
        <v>1</v>
      </c>
      <c r="Y28" s="119">
        <v>0</v>
      </c>
      <c r="Z28" s="128" t="e">
        <f t="shared" si="2"/>
        <v>#DIV/0!</v>
      </c>
      <c r="AA28" s="129" t="e">
        <f t="shared" si="3"/>
        <v>#DIV/0!</v>
      </c>
      <c r="AC28" s="119">
        <v>3.3</v>
      </c>
    </row>
    <row r="29" spans="1:29" x14ac:dyDescent="0.25">
      <c r="A29" s="121">
        <v>19</v>
      </c>
      <c r="B29" s="133">
        <f>'Notas 10°ATOfi'!B26</f>
        <v>0</v>
      </c>
      <c r="C29" s="129" t="e">
        <f>'Nota 12°ATTecCom'!AG26</f>
        <v>#DIV/0!</v>
      </c>
      <c r="D29" s="223">
        <f>'Notas 10°ATOfi'!AG26</f>
        <v>5</v>
      </c>
      <c r="E29" s="129" t="e">
        <f>'Notas 8°A BC'!AG26</f>
        <v>#DIV/0!</v>
      </c>
      <c r="F29" s="129"/>
      <c r="G29" s="121"/>
      <c r="H29" s="124">
        <f t="shared" si="0"/>
        <v>5</v>
      </c>
      <c r="I29" s="135">
        <f>'Asistencia 12°ATTecCom'!AQ23</f>
        <v>0</v>
      </c>
      <c r="J29" s="135"/>
      <c r="K29" s="135"/>
      <c r="L29" s="135"/>
      <c r="M29" s="135"/>
      <c r="N29" s="135"/>
      <c r="O29" s="135"/>
      <c r="P29" s="135"/>
      <c r="Q29" s="121"/>
      <c r="R29" s="121"/>
      <c r="T29" s="119">
        <v>1</v>
      </c>
      <c r="U29" s="119">
        <f t="shared" si="1"/>
        <v>0</v>
      </c>
      <c r="V29" s="119">
        <v>0</v>
      </c>
      <c r="W29" s="119">
        <v>0</v>
      </c>
      <c r="X29" s="119">
        <v>0</v>
      </c>
      <c r="Y29" s="119">
        <v>0</v>
      </c>
      <c r="Z29" s="128" t="e">
        <f t="shared" si="2"/>
        <v>#DIV/0!</v>
      </c>
      <c r="AA29" s="129" t="e">
        <f t="shared" si="3"/>
        <v>#DIV/0!</v>
      </c>
      <c r="AC29" s="238">
        <f>AVERAGE(AC11:AC28)</f>
        <v>3.5277777777777777</v>
      </c>
    </row>
    <row r="30" spans="1:29" ht="13.5" customHeight="1" x14ac:dyDescent="0.25">
      <c r="A30" s="121">
        <v>20</v>
      </c>
      <c r="B30" s="133">
        <f>'Notas 10°ATOfi'!B27</f>
        <v>0</v>
      </c>
      <c r="C30" s="129" t="e">
        <f>'Nota 12°ATTecCom'!AG27</f>
        <v>#DIV/0!</v>
      </c>
      <c r="D30" s="223">
        <f>'Notas 10°ATOfi'!AG27</f>
        <v>5</v>
      </c>
      <c r="E30" s="129" t="e">
        <f>'Notas 8°A BC'!AG27</f>
        <v>#DIV/0!</v>
      </c>
      <c r="F30" s="129"/>
      <c r="G30" s="121"/>
      <c r="H30" s="124">
        <f t="shared" si="0"/>
        <v>5</v>
      </c>
      <c r="I30" s="135">
        <f>'Asistencia 12°ATTecCom'!AQ24</f>
        <v>0</v>
      </c>
      <c r="J30" s="135"/>
      <c r="K30" s="135"/>
      <c r="L30" s="135"/>
      <c r="M30" s="135"/>
      <c r="N30" s="135"/>
      <c r="O30" s="135"/>
      <c r="P30" s="135"/>
      <c r="Q30" s="121"/>
      <c r="R30" s="121"/>
      <c r="T30" s="119">
        <v>1</v>
      </c>
      <c r="U30" s="119">
        <f t="shared" si="1"/>
        <v>0</v>
      </c>
      <c r="V30" s="119">
        <v>0</v>
      </c>
      <c r="W30" s="119">
        <v>0</v>
      </c>
      <c r="X30" s="119">
        <v>0</v>
      </c>
      <c r="Y30" s="119">
        <v>0</v>
      </c>
      <c r="Z30" s="128" t="e">
        <f t="shared" si="2"/>
        <v>#DIV/0!</v>
      </c>
      <c r="AA30" s="129" t="e">
        <f t="shared" si="3"/>
        <v>#DIV/0!</v>
      </c>
    </row>
    <row r="31" spans="1:29" ht="14.25" customHeight="1" x14ac:dyDescent="0.25">
      <c r="A31" s="121">
        <v>21</v>
      </c>
      <c r="B31" s="133">
        <f>'Notas 10°ATOfi'!B28</f>
        <v>0</v>
      </c>
      <c r="C31" s="129" t="e">
        <f>'Nota 12°ATTecCom'!AG28</f>
        <v>#DIV/0!</v>
      </c>
      <c r="D31" s="223" t="str">
        <f>'Notas 10°ATOfi'!AG28</f>
        <v>SN</v>
      </c>
      <c r="E31" s="129" t="e">
        <f>'Notas 8°A BC'!AG28</f>
        <v>#DIV/0!</v>
      </c>
      <c r="F31" s="129"/>
      <c r="G31" s="121"/>
      <c r="H31" s="124" t="str">
        <f t="shared" si="0"/>
        <v>SN</v>
      </c>
      <c r="I31" s="135">
        <f>'Asistencia 12°ATTecCom'!AQ25</f>
        <v>0</v>
      </c>
      <c r="J31" s="135"/>
      <c r="K31" s="135"/>
      <c r="L31" s="135"/>
      <c r="M31" s="135"/>
      <c r="N31" s="135"/>
      <c r="O31" s="135"/>
      <c r="P31" s="135"/>
      <c r="Q31" s="121"/>
      <c r="R31" s="121"/>
      <c r="T31" s="119">
        <v>0</v>
      </c>
      <c r="U31" s="119">
        <f t="shared" si="1"/>
        <v>0</v>
      </c>
      <c r="V31" s="119">
        <v>0</v>
      </c>
      <c r="W31" s="119">
        <v>0</v>
      </c>
      <c r="X31" s="119">
        <v>1</v>
      </c>
      <c r="Y31" s="119">
        <v>0</v>
      </c>
      <c r="Z31" s="128" t="e">
        <f t="shared" si="2"/>
        <v>#DIV/0!</v>
      </c>
      <c r="AA31" s="129" t="e">
        <f t="shared" si="3"/>
        <v>#DIV/0!</v>
      </c>
    </row>
    <row r="32" spans="1:29" x14ac:dyDescent="0.25">
      <c r="A32" s="121">
        <v>22</v>
      </c>
      <c r="B32" s="133">
        <f>'Notas 10°ATOfi'!B29</f>
        <v>0</v>
      </c>
      <c r="C32" s="129" t="e">
        <f>'Nota 12°ATTecCom'!AG29</f>
        <v>#DIV/0!</v>
      </c>
      <c r="D32" s="223">
        <f>'Notas 10°ATOfi'!AG29</f>
        <v>5</v>
      </c>
      <c r="E32" s="129" t="e">
        <f>'Notas 8°A BC'!AG29</f>
        <v>#DIV/0!</v>
      </c>
      <c r="F32" s="129"/>
      <c r="G32" s="121"/>
      <c r="H32" s="124">
        <f t="shared" si="0"/>
        <v>5</v>
      </c>
      <c r="I32" s="135">
        <f>'Asistencia 12°ATTecCom'!AQ26</f>
        <v>0</v>
      </c>
      <c r="J32" s="135"/>
      <c r="K32" s="135"/>
      <c r="L32" s="135"/>
      <c r="M32" s="135"/>
      <c r="N32" s="135"/>
      <c r="O32" s="135"/>
      <c r="P32" s="135"/>
      <c r="Q32" s="121"/>
      <c r="R32" s="121"/>
      <c r="T32" s="119">
        <v>0</v>
      </c>
      <c r="U32" s="119">
        <f t="shared" si="1"/>
        <v>0</v>
      </c>
      <c r="V32" s="119">
        <v>0</v>
      </c>
      <c r="W32" s="119">
        <v>0</v>
      </c>
      <c r="X32" s="119">
        <v>1</v>
      </c>
      <c r="Y32" s="119">
        <v>0</v>
      </c>
      <c r="Z32" s="128" t="e">
        <f t="shared" si="2"/>
        <v>#DIV/0!</v>
      </c>
      <c r="AA32" s="129" t="e">
        <f t="shared" si="3"/>
        <v>#DIV/0!</v>
      </c>
    </row>
    <row r="33" spans="1:27" x14ac:dyDescent="0.25">
      <c r="A33" s="121">
        <v>23</v>
      </c>
      <c r="B33" s="133">
        <f>'Notas 10°ATOfi'!B30</f>
        <v>0</v>
      </c>
      <c r="C33" s="129" t="e">
        <f>'Nota 12°ATTecCom'!AG30</f>
        <v>#DIV/0!</v>
      </c>
      <c r="D33" s="223" t="str">
        <f>'Notas 10°ATOfi'!AG30</f>
        <v>SN</v>
      </c>
      <c r="E33" s="129" t="e">
        <f>'Notas 8°A BC'!AG30</f>
        <v>#DIV/0!</v>
      </c>
      <c r="F33" s="129"/>
      <c r="G33" s="121"/>
      <c r="H33" s="124" t="str">
        <f t="shared" si="0"/>
        <v>SN</v>
      </c>
      <c r="I33" s="135">
        <f>'Asistencia 12°ATTecCom'!AQ27</f>
        <v>0</v>
      </c>
      <c r="J33" s="135"/>
      <c r="K33" s="135"/>
      <c r="L33" s="135"/>
      <c r="M33" s="135"/>
      <c r="N33" s="135"/>
      <c r="O33" s="135"/>
      <c r="P33" s="135"/>
      <c r="Q33" s="121"/>
      <c r="R33" s="121"/>
      <c r="T33" s="119">
        <v>0</v>
      </c>
      <c r="U33" s="119">
        <f t="shared" si="1"/>
        <v>0</v>
      </c>
      <c r="V33" s="119">
        <v>0</v>
      </c>
      <c r="W33" s="119">
        <v>0</v>
      </c>
      <c r="X33" s="119">
        <v>1</v>
      </c>
      <c r="Y33" s="119">
        <v>0</v>
      </c>
      <c r="Z33" s="128" t="e">
        <f t="shared" si="2"/>
        <v>#DIV/0!</v>
      </c>
      <c r="AA33" s="129" t="e">
        <f t="shared" si="3"/>
        <v>#DIV/0!</v>
      </c>
    </row>
    <row r="34" spans="1:27" ht="15.75" customHeight="1" x14ac:dyDescent="0.25">
      <c r="A34" s="121">
        <v>24</v>
      </c>
      <c r="B34" s="133">
        <f>'Notas 10°ATOfi'!B31</f>
        <v>0</v>
      </c>
      <c r="C34" s="129" t="e">
        <f>'Nota 12°ATTecCom'!AG31</f>
        <v>#DIV/0!</v>
      </c>
      <c r="D34" s="223">
        <f>'Notas 10°ATOfi'!AG31</f>
        <v>4.4000000000000004</v>
      </c>
      <c r="E34" s="129" t="e">
        <f>'Notas 8°A BC'!AG31</f>
        <v>#DIV/0!</v>
      </c>
      <c r="F34" s="129"/>
      <c r="G34" s="121"/>
      <c r="H34" s="124">
        <f t="shared" si="0"/>
        <v>4.4000000000000004</v>
      </c>
      <c r="I34" s="135">
        <f>'Asistencia 12°ATTecCom'!AQ28</f>
        <v>0</v>
      </c>
      <c r="J34" s="135"/>
      <c r="K34" s="135"/>
      <c r="L34" s="135"/>
      <c r="M34" s="135"/>
      <c r="N34" s="135"/>
      <c r="O34" s="135"/>
      <c r="P34" s="135"/>
      <c r="Q34" s="121"/>
      <c r="R34" s="121"/>
      <c r="T34" s="119">
        <v>0</v>
      </c>
      <c r="U34" s="119">
        <f t="shared" si="1"/>
        <v>0</v>
      </c>
      <c r="V34" s="119">
        <v>0</v>
      </c>
      <c r="W34" s="119">
        <v>1</v>
      </c>
      <c r="X34" s="119">
        <v>0</v>
      </c>
      <c r="Y34" s="119">
        <v>0</v>
      </c>
      <c r="Z34" s="128" t="e">
        <f t="shared" si="2"/>
        <v>#DIV/0!</v>
      </c>
      <c r="AA34" s="129" t="e">
        <f t="shared" si="3"/>
        <v>#DIV/0!</v>
      </c>
    </row>
    <row r="35" spans="1:27" x14ac:dyDescent="0.25">
      <c r="A35" s="121">
        <v>25</v>
      </c>
      <c r="B35" s="133">
        <f>'Notas 10°ATOfi'!B32</f>
        <v>0</v>
      </c>
      <c r="C35" s="129" t="e">
        <f>'Nota 12°ATTecCom'!AG32</f>
        <v>#DIV/0!</v>
      </c>
      <c r="D35" s="223">
        <f>'Notas 10°ATOfi'!AG32</f>
        <v>4.9000000000000004</v>
      </c>
      <c r="E35" s="129" t="e">
        <f>'Notas 8°A BC'!AG32</f>
        <v>#DIV/0!</v>
      </c>
      <c r="F35" s="129"/>
      <c r="G35" s="121"/>
      <c r="H35" s="124">
        <f t="shared" si="0"/>
        <v>4.9000000000000004</v>
      </c>
      <c r="I35" s="135">
        <f>'Asistencia 12°ATTecCom'!AQ29</f>
        <v>0</v>
      </c>
      <c r="J35" s="135"/>
      <c r="K35" s="135"/>
      <c r="L35" s="135"/>
      <c r="M35" s="135"/>
      <c r="N35" s="135"/>
      <c r="O35" s="135"/>
      <c r="P35" s="135"/>
      <c r="Q35" s="121"/>
      <c r="R35" s="121"/>
      <c r="T35" s="119">
        <v>0</v>
      </c>
      <c r="U35" s="119">
        <f t="shared" si="1"/>
        <v>0</v>
      </c>
      <c r="V35" s="119">
        <v>0</v>
      </c>
      <c r="W35" s="119">
        <v>0</v>
      </c>
      <c r="X35" s="119">
        <v>1</v>
      </c>
      <c r="Y35" s="119">
        <v>0</v>
      </c>
      <c r="Z35" s="128" t="e">
        <f t="shared" si="2"/>
        <v>#DIV/0!</v>
      </c>
      <c r="AA35" s="129" t="e">
        <f t="shared" si="3"/>
        <v>#DIV/0!</v>
      </c>
    </row>
    <row r="36" spans="1:27" ht="15" customHeight="1" x14ac:dyDescent="0.25">
      <c r="A36" s="121">
        <v>26</v>
      </c>
      <c r="B36" s="133">
        <f>'Notas 10°ATOfi'!B33</f>
        <v>0</v>
      </c>
      <c r="C36" s="129" t="e">
        <f>'Nota 12°ATTecCom'!AG33</f>
        <v>#DIV/0!</v>
      </c>
      <c r="D36" s="223">
        <f>'Notas 10°ATOfi'!AG33</f>
        <v>4.4000000000000004</v>
      </c>
      <c r="E36" s="129" t="e">
        <f>'Notas 8°A BC'!AG33</f>
        <v>#DIV/0!</v>
      </c>
      <c r="F36" s="129"/>
      <c r="G36" s="121"/>
      <c r="H36" s="124">
        <f t="shared" si="0"/>
        <v>4.4000000000000004</v>
      </c>
      <c r="I36" s="135">
        <f>'Asistencia 12°ATTecCom'!AQ30</f>
        <v>0</v>
      </c>
      <c r="J36" s="135"/>
      <c r="K36" s="135"/>
      <c r="L36" s="135"/>
      <c r="M36" s="135"/>
      <c r="N36" s="135"/>
      <c r="O36" s="135"/>
      <c r="P36" s="135"/>
      <c r="Q36" s="121"/>
      <c r="R36" s="121"/>
      <c r="T36" s="119">
        <v>0</v>
      </c>
      <c r="U36" s="119">
        <f t="shared" si="1"/>
        <v>0</v>
      </c>
      <c r="V36" s="119">
        <v>0</v>
      </c>
      <c r="W36" s="119">
        <v>0</v>
      </c>
      <c r="X36" s="119">
        <v>1</v>
      </c>
      <c r="Y36" s="119">
        <v>0</v>
      </c>
      <c r="Z36" s="128" t="e">
        <f t="shared" si="2"/>
        <v>#DIV/0!</v>
      </c>
      <c r="AA36" s="129" t="e">
        <f t="shared" si="3"/>
        <v>#DIV/0!</v>
      </c>
    </row>
    <row r="37" spans="1:27" ht="15" customHeight="1" x14ac:dyDescent="0.25">
      <c r="A37" s="121">
        <v>27</v>
      </c>
      <c r="B37" s="133">
        <f>'Notas 10°ATOfi'!B34</f>
        <v>0</v>
      </c>
      <c r="C37" s="129" t="e">
        <f>'Nota 12°ATTecCom'!AG34</f>
        <v>#DIV/0!</v>
      </c>
      <c r="D37" s="223" t="e">
        <f>'Notas 10°ATOfi'!AG34</f>
        <v>#DIV/0!</v>
      </c>
      <c r="E37" s="129" t="e">
        <f>'Notas 8°A BC'!AG34</f>
        <v>#DIV/0!</v>
      </c>
      <c r="F37" s="129"/>
      <c r="G37" s="123"/>
      <c r="H37" s="124" t="e">
        <f t="shared" si="0"/>
        <v>#DIV/0!</v>
      </c>
      <c r="I37" s="135">
        <f>'Asistencia 12°ATTecCom'!AQ31</f>
        <v>0</v>
      </c>
      <c r="J37" s="135"/>
      <c r="K37" s="135"/>
      <c r="L37" s="135"/>
      <c r="M37" s="135"/>
      <c r="N37" s="135"/>
      <c r="O37" s="135"/>
      <c r="P37" s="135"/>
      <c r="Q37" s="121"/>
      <c r="R37" s="121"/>
      <c r="T37" s="119">
        <v>1</v>
      </c>
      <c r="U37" s="119" t="e">
        <f t="shared" si="1"/>
        <v>#DIV/0!</v>
      </c>
      <c r="V37" s="119">
        <v>0</v>
      </c>
      <c r="W37" s="119">
        <v>0</v>
      </c>
      <c r="X37" s="119">
        <v>0</v>
      </c>
      <c r="Y37" s="119">
        <v>0</v>
      </c>
      <c r="Z37" s="128" t="e">
        <f t="shared" si="2"/>
        <v>#DIV/0!</v>
      </c>
      <c r="AA37" s="129" t="e">
        <f t="shared" si="3"/>
        <v>#DIV/0!</v>
      </c>
    </row>
    <row r="38" spans="1:27" ht="14.25" customHeight="1" x14ac:dyDescent="0.25">
      <c r="A38" s="121">
        <v>28</v>
      </c>
      <c r="B38" s="133">
        <f>'Notas 10°ATOfi'!B35</f>
        <v>0</v>
      </c>
      <c r="C38" s="129" t="e">
        <f>'Nota 12°ATTecCom'!AG35</f>
        <v>#DIV/0!</v>
      </c>
      <c r="D38" s="223">
        <f>'Notas 10°ATOfi'!AG35</f>
        <v>5</v>
      </c>
      <c r="E38" s="129" t="e">
        <f>'Notas 8°A BC'!AG35</f>
        <v>#DIV/0!</v>
      </c>
      <c r="F38" s="129"/>
      <c r="G38" s="123"/>
      <c r="H38" s="124">
        <f t="shared" si="0"/>
        <v>5</v>
      </c>
      <c r="I38" s="135">
        <f>'Asistencia 12°ATTecCom'!AQ32</f>
        <v>0</v>
      </c>
      <c r="J38" s="135"/>
      <c r="K38" s="135"/>
      <c r="L38" s="135"/>
      <c r="M38" s="135"/>
      <c r="N38" s="135"/>
      <c r="O38" s="135"/>
      <c r="P38" s="135"/>
      <c r="Q38" s="121"/>
      <c r="R38" s="121"/>
      <c r="T38" s="119">
        <v>1</v>
      </c>
      <c r="U38" s="119">
        <f t="shared" si="1"/>
        <v>0</v>
      </c>
      <c r="V38" s="119">
        <v>0</v>
      </c>
      <c r="W38" s="119">
        <v>0</v>
      </c>
      <c r="X38" s="119">
        <v>0</v>
      </c>
      <c r="Y38" s="119">
        <v>0</v>
      </c>
      <c r="Z38" s="128" t="e">
        <f t="shared" si="2"/>
        <v>#DIV/0!</v>
      </c>
      <c r="AA38" s="129" t="e">
        <f t="shared" si="3"/>
        <v>#DIV/0!</v>
      </c>
    </row>
    <row r="39" spans="1:27" x14ac:dyDescent="0.25">
      <c r="A39" s="121">
        <v>29</v>
      </c>
      <c r="B39" s="133">
        <f>'Notas 10°ATOfi'!B36</f>
        <v>0</v>
      </c>
      <c r="C39" s="129" t="e">
        <f>'Nota 12°ATTecCom'!AG36</f>
        <v>#DIV/0!</v>
      </c>
      <c r="D39" s="223">
        <f>'Notas 10°ATOfi'!AG36</f>
        <v>4.9000000000000004</v>
      </c>
      <c r="E39" s="129" t="e">
        <f>'Notas 8°A BC'!AG36</f>
        <v>#DIV/0!</v>
      </c>
      <c r="F39" s="129"/>
      <c r="G39" s="123"/>
      <c r="H39" s="124">
        <f t="shared" si="0"/>
        <v>4.9000000000000004</v>
      </c>
      <c r="I39" s="135">
        <f>'Asistencia 12°ATTecCom'!AQ33</f>
        <v>0</v>
      </c>
      <c r="J39" s="135"/>
      <c r="K39" s="135"/>
      <c r="L39" s="135"/>
      <c r="M39" s="135"/>
      <c r="N39" s="135"/>
      <c r="O39" s="135"/>
      <c r="P39" s="135"/>
      <c r="Q39" s="121"/>
      <c r="R39" s="121"/>
      <c r="T39" s="119">
        <v>1</v>
      </c>
      <c r="U39" s="119">
        <f t="shared" si="1"/>
        <v>0</v>
      </c>
      <c r="V39" s="119">
        <v>0</v>
      </c>
      <c r="W39" s="119">
        <v>0</v>
      </c>
      <c r="X39" s="119">
        <v>1</v>
      </c>
      <c r="Y39" s="119">
        <v>0</v>
      </c>
      <c r="Z39" s="128" t="e">
        <f t="shared" si="2"/>
        <v>#DIV/0!</v>
      </c>
      <c r="AA39" s="129" t="e">
        <f t="shared" si="3"/>
        <v>#DIV/0!</v>
      </c>
    </row>
    <row r="40" spans="1:27" x14ac:dyDescent="0.25">
      <c r="A40" s="121">
        <v>30</v>
      </c>
      <c r="B40" s="133">
        <f>'Notas 10°ATOfi'!B37</f>
        <v>0</v>
      </c>
      <c r="C40" s="129" t="e">
        <f>'Nota 12°ATTecCom'!AG37</f>
        <v>#DIV/0!</v>
      </c>
      <c r="D40" s="223">
        <f>'Notas 10°ATOfi'!AG37</f>
        <v>4.4000000000000004</v>
      </c>
      <c r="E40" s="129" t="e">
        <f>'Notas 8°A BC'!AG37</f>
        <v>#DIV/0!</v>
      </c>
      <c r="F40" s="129"/>
      <c r="G40" s="123"/>
      <c r="H40" s="124">
        <f t="shared" si="0"/>
        <v>4.4000000000000004</v>
      </c>
      <c r="I40" s="135">
        <f>'Asistencia 12°ATTecCom'!AQ34</f>
        <v>0</v>
      </c>
      <c r="J40" s="135"/>
      <c r="K40" s="135"/>
      <c r="L40" s="135"/>
      <c r="M40" s="135"/>
      <c r="N40" s="135"/>
      <c r="O40" s="135"/>
      <c r="P40" s="135"/>
      <c r="Q40" s="121"/>
      <c r="R40" s="121"/>
      <c r="T40" s="119">
        <v>1</v>
      </c>
      <c r="U40" s="119">
        <f t="shared" si="1"/>
        <v>0</v>
      </c>
      <c r="V40" s="119">
        <v>0</v>
      </c>
      <c r="W40" s="119">
        <v>0</v>
      </c>
      <c r="X40" s="119">
        <v>0</v>
      </c>
      <c r="Y40" s="119">
        <v>0</v>
      </c>
      <c r="Z40" s="128" t="e">
        <f t="shared" si="2"/>
        <v>#DIV/0!</v>
      </c>
      <c r="AA40" s="129" t="e">
        <f t="shared" si="3"/>
        <v>#DIV/0!</v>
      </c>
    </row>
    <row r="41" spans="1:27" x14ac:dyDescent="0.25">
      <c r="A41" s="121">
        <v>31</v>
      </c>
      <c r="B41" s="133">
        <f>'Notas 10°ATOfi'!B38</f>
        <v>0</v>
      </c>
      <c r="C41" s="129" t="e">
        <f>'Nota 12°ATTecCom'!AG38</f>
        <v>#DIV/0!</v>
      </c>
      <c r="D41" s="223">
        <f>'Notas 10°ATOfi'!AG38</f>
        <v>4.4000000000000004</v>
      </c>
      <c r="E41" s="129" t="e">
        <f>'Notas 8°A BC'!AG38</f>
        <v>#DIV/0!</v>
      </c>
      <c r="F41" s="129"/>
      <c r="G41" s="121"/>
      <c r="H41" s="124">
        <f t="shared" si="0"/>
        <v>4.4000000000000004</v>
      </c>
      <c r="I41" s="135">
        <f>'Asistencia 12°ATTecCom'!AQ35</f>
        <v>0</v>
      </c>
      <c r="J41" s="135"/>
      <c r="K41" s="135"/>
      <c r="L41" s="135"/>
      <c r="M41" s="135"/>
      <c r="N41" s="135"/>
      <c r="O41" s="135"/>
      <c r="P41" s="135"/>
      <c r="Q41" s="121"/>
      <c r="R41" s="121"/>
      <c r="T41" s="119">
        <v>0</v>
      </c>
      <c r="U41" s="119">
        <f t="shared" si="1"/>
        <v>0</v>
      </c>
      <c r="V41" s="119">
        <v>0</v>
      </c>
      <c r="W41" s="119">
        <v>1</v>
      </c>
      <c r="X41" s="119">
        <v>0</v>
      </c>
      <c r="Y41" s="119">
        <v>0</v>
      </c>
      <c r="Z41" s="128" t="e">
        <f>AVERAGE(C41:F41)</f>
        <v>#DIV/0!</v>
      </c>
      <c r="AA41" s="129" t="e">
        <f t="shared" si="3"/>
        <v>#DIV/0!</v>
      </c>
    </row>
    <row r="42" spans="1:27" ht="14.25" customHeight="1" x14ac:dyDescent="0.25">
      <c r="A42" s="121">
        <v>32</v>
      </c>
      <c r="B42" s="133">
        <f>'Notas 10°ATOfi'!B39</f>
        <v>0</v>
      </c>
      <c r="C42" s="129" t="e">
        <f>'Nota 12°ATTecCom'!AG39</f>
        <v>#DIV/0!</v>
      </c>
      <c r="D42" s="223">
        <f>'Notas 10°ATOfi'!AG39</f>
        <v>4.4000000000000004</v>
      </c>
      <c r="E42" s="129" t="e">
        <f>'Notas 8°A BC'!AG39</f>
        <v>#DIV/0!</v>
      </c>
      <c r="F42" s="129"/>
      <c r="G42" s="121"/>
      <c r="H42" s="124">
        <f t="shared" si="0"/>
        <v>4.4000000000000004</v>
      </c>
      <c r="I42" s="135">
        <f>'Asistencia 12°ATTecCom'!AQ36</f>
        <v>0</v>
      </c>
      <c r="J42" s="135"/>
      <c r="K42" s="135"/>
      <c r="L42" s="135"/>
      <c r="M42" s="135"/>
      <c r="N42" s="135"/>
      <c r="O42" s="135"/>
      <c r="P42" s="135"/>
      <c r="Q42" s="121"/>
      <c r="R42" s="121"/>
      <c r="T42" s="119">
        <v>1</v>
      </c>
      <c r="U42" s="119">
        <f t="shared" si="1"/>
        <v>0</v>
      </c>
      <c r="V42" s="119">
        <v>0</v>
      </c>
      <c r="W42" s="119">
        <v>0</v>
      </c>
      <c r="X42" s="119">
        <v>0</v>
      </c>
      <c r="Y42" s="119">
        <v>0</v>
      </c>
      <c r="Z42" s="128" t="e">
        <f t="shared" si="2"/>
        <v>#DIV/0!</v>
      </c>
      <c r="AA42" s="129" t="e">
        <f t="shared" si="3"/>
        <v>#DIV/0!</v>
      </c>
    </row>
    <row r="43" spans="1:27" ht="15.75" customHeight="1" x14ac:dyDescent="0.25">
      <c r="A43" s="121"/>
      <c r="B43" s="133"/>
      <c r="C43" s="129"/>
      <c r="D43" s="223"/>
      <c r="E43" s="129"/>
      <c r="F43" s="129"/>
      <c r="G43" s="121"/>
      <c r="H43" s="124"/>
      <c r="I43" s="135"/>
      <c r="J43" s="135"/>
      <c r="K43" s="135"/>
      <c r="L43" s="135"/>
      <c r="M43" s="135"/>
      <c r="N43" s="135"/>
      <c r="O43" s="135"/>
      <c r="P43" s="135"/>
      <c r="Q43" s="121"/>
      <c r="R43" s="121"/>
      <c r="Z43" s="128"/>
      <c r="AA43" s="129"/>
    </row>
    <row r="44" spans="1:27" ht="15" customHeight="1" x14ac:dyDescent="0.25">
      <c r="A44" s="121"/>
      <c r="B44" s="133"/>
      <c r="C44" s="129"/>
      <c r="D44" s="223"/>
      <c r="E44" s="129"/>
      <c r="F44" s="129"/>
      <c r="G44" s="121"/>
      <c r="H44" s="134"/>
      <c r="I44" s="135"/>
      <c r="J44" s="135"/>
      <c r="K44" s="135"/>
      <c r="L44" s="135"/>
      <c r="M44" s="135"/>
      <c r="N44" s="135"/>
      <c r="O44" s="135"/>
      <c r="P44" s="135"/>
      <c r="Q44" s="121"/>
      <c r="R44" s="121"/>
      <c r="Z44" s="128"/>
      <c r="AA44" s="129"/>
    </row>
    <row r="45" spans="1:27" ht="16.5" customHeight="1" x14ac:dyDescent="0.25">
      <c r="A45" s="121"/>
      <c r="B45" s="133"/>
      <c r="C45" s="129"/>
      <c r="D45" s="223"/>
      <c r="E45" s="129"/>
      <c r="F45" s="129"/>
      <c r="G45" s="121"/>
      <c r="H45" s="134"/>
      <c r="I45" s="135"/>
      <c r="J45" s="135"/>
      <c r="K45" s="135"/>
      <c r="L45" s="135"/>
      <c r="M45" s="135"/>
      <c r="N45" s="135"/>
      <c r="O45" s="135"/>
      <c r="P45" s="135"/>
      <c r="Q45" s="121"/>
      <c r="R45" s="121"/>
      <c r="Z45" s="128"/>
      <c r="AA45" s="129"/>
    </row>
    <row r="46" spans="1:27" ht="14.25" customHeight="1" x14ac:dyDescent="0.25">
      <c r="A46" s="121"/>
      <c r="B46" s="133"/>
      <c r="C46" s="129"/>
      <c r="D46" s="129"/>
      <c r="E46" s="129"/>
      <c r="F46" s="129"/>
      <c r="G46" s="121"/>
      <c r="H46" s="134"/>
      <c r="I46" s="135"/>
      <c r="J46" s="135"/>
      <c r="K46" s="135"/>
      <c r="L46" s="135"/>
      <c r="M46" s="135"/>
      <c r="N46" s="135"/>
      <c r="O46" s="135"/>
      <c r="P46" s="135"/>
      <c r="Q46" s="121"/>
      <c r="R46" s="121"/>
      <c r="Z46" s="128"/>
      <c r="AA46" s="129"/>
    </row>
    <row r="47" spans="1:27" x14ac:dyDescent="0.25">
      <c r="A47" s="121"/>
      <c r="B47" s="133"/>
      <c r="C47" s="129"/>
      <c r="D47" s="129"/>
      <c r="E47" s="129"/>
      <c r="F47" s="129"/>
      <c r="G47" s="121"/>
      <c r="H47" s="134"/>
      <c r="I47" s="135"/>
      <c r="J47" s="135"/>
      <c r="K47" s="135"/>
      <c r="L47" s="135"/>
      <c r="M47" s="135"/>
      <c r="N47" s="135"/>
      <c r="O47" s="135"/>
      <c r="P47" s="135"/>
      <c r="Q47" s="121"/>
      <c r="R47" s="121"/>
      <c r="Z47" s="128"/>
      <c r="AA47" s="129"/>
    </row>
    <row r="48" spans="1:27" ht="15.75" customHeight="1" x14ac:dyDescent="0.25">
      <c r="A48" s="121"/>
      <c r="B48" s="133"/>
      <c r="C48" s="129"/>
      <c r="D48" s="129"/>
      <c r="E48" s="129"/>
      <c r="F48" s="129"/>
      <c r="G48" s="121"/>
      <c r="H48" s="134"/>
      <c r="I48" s="135"/>
      <c r="J48" s="135"/>
      <c r="K48" s="135"/>
      <c r="L48" s="135"/>
      <c r="M48" s="135"/>
      <c r="N48" s="135"/>
      <c r="O48" s="135"/>
      <c r="P48" s="135"/>
      <c r="Q48" s="121"/>
      <c r="R48" s="121"/>
      <c r="Z48" s="128"/>
      <c r="AA48" s="129"/>
    </row>
    <row r="49" spans="1:27" x14ac:dyDescent="0.25">
      <c r="A49" s="121"/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21"/>
      <c r="R49" s="121"/>
      <c r="Z49" s="128"/>
      <c r="AA49" s="129"/>
    </row>
    <row r="50" spans="1:27" ht="15.75" customHeight="1" x14ac:dyDescent="0.25">
      <c r="A50" s="121"/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21"/>
      <c r="R50" s="121"/>
      <c r="Z50" s="128"/>
      <c r="AA50" s="129"/>
    </row>
    <row r="51" spans="1:27" ht="48.75" customHeight="1" x14ac:dyDescent="0.25">
      <c r="A51" s="552"/>
      <c r="B51" s="552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.75" customHeight="1" x14ac:dyDescent="0.25">
      <c r="A52" s="553" t="s">
        <v>163</v>
      </c>
      <c r="B52" s="553"/>
      <c r="C52" s="553"/>
      <c r="D52" s="553"/>
      <c r="E52" s="553" t="s">
        <v>164</v>
      </c>
      <c r="F52" s="553"/>
      <c r="G52" s="553"/>
      <c r="H52" s="553"/>
      <c r="I52" s="553"/>
      <c r="J52" s="553"/>
      <c r="K52" s="553"/>
      <c r="L52" s="553"/>
      <c r="M52" s="553"/>
      <c r="N52" s="553"/>
      <c r="O52" s="553"/>
      <c r="P52" s="553"/>
      <c r="Q52" s="553"/>
      <c r="R52" s="553"/>
    </row>
    <row r="53" spans="1:27" x14ac:dyDescent="0.25">
      <c r="S53" s="132" t="s">
        <v>30</v>
      </c>
      <c r="T53" s="132">
        <f>SUM(T11:T43)</f>
        <v>17</v>
      </c>
      <c r="U53" s="132" t="e">
        <f t="shared" ref="U53:Y53" si="4">SUM(U11:U43)</f>
        <v>#DIV/0!</v>
      </c>
      <c r="V53" s="132">
        <f t="shared" si="4"/>
        <v>0</v>
      </c>
      <c r="W53" s="132">
        <f t="shared" si="4"/>
        <v>6</v>
      </c>
      <c r="X53" s="132">
        <f t="shared" si="4"/>
        <v>10</v>
      </c>
      <c r="Y53" s="132">
        <f t="shared" si="4"/>
        <v>0</v>
      </c>
    </row>
  </sheetData>
  <mergeCells count="31">
    <mergeCell ref="A1:R1"/>
    <mergeCell ref="A2:R2"/>
    <mergeCell ref="A3:R3"/>
    <mergeCell ref="A4:B4"/>
    <mergeCell ref="C4:G4"/>
    <mergeCell ref="H4:J4"/>
    <mergeCell ref="K4:R4"/>
    <mergeCell ref="O9:P9"/>
    <mergeCell ref="A5:B5"/>
    <mergeCell ref="C5:G5"/>
    <mergeCell ref="A6:B6"/>
    <mergeCell ref="C6:G6"/>
    <mergeCell ref="H6:R6"/>
    <mergeCell ref="H5:K5"/>
    <mergeCell ref="L5:R5"/>
    <mergeCell ref="A51:B51"/>
    <mergeCell ref="A52:D52"/>
    <mergeCell ref="E52:R52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</mergeCells>
  <conditionalFormatting sqref="A4:R4 A5:H5 L5 A6:R7">
    <cfRule type="cellIs" dxfId="288" priority="1" operator="equal">
      <formula>0</formula>
    </cfRule>
  </conditionalFormatting>
  <conditionalFormatting sqref="B11:B50 I11:P50">
    <cfRule type="cellIs" dxfId="287" priority="8" stopIfTrue="1" operator="equal">
      <formula>0</formula>
    </cfRule>
  </conditionalFormatting>
  <conditionalFormatting sqref="C11:F50 H11:H50 Z11:AA50">
    <cfRule type="cellIs" dxfId="286" priority="7" stopIfTrue="1" operator="lessThan">
      <formula>3</formula>
    </cfRule>
  </conditionalFormatting>
  <conditionalFormatting sqref="C11:H50">
    <cfRule type="containsErrors" dxfId="285" priority="6">
      <formula>ISERROR(C11)</formula>
    </cfRule>
  </conditionalFormatting>
  <conditionalFormatting sqref="T11:AA50">
    <cfRule type="containsErrors" dxfId="284" priority="4">
      <formula>ISERROR(T11)</formula>
    </cfRule>
  </conditionalFormatting>
  <conditionalFormatting sqref="Z53">
    <cfRule type="containsErrors" dxfId="283" priority="3">
      <formula>ISERROR(Z53)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3"/>
  <sheetViews>
    <sheetView topLeftCell="A29" zoomScale="81" zoomScaleNormal="81" workbookViewId="0">
      <selection activeCell="D48" sqref="D48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0" width="15.7109375" style="119" customWidth="1"/>
    <col min="21" max="24" width="15.140625" style="119" customWidth="1"/>
    <col min="25" max="25" width="14.5703125" style="119" customWidth="1"/>
    <col min="26" max="16384" width="11.42578125" style="119"/>
  </cols>
  <sheetData>
    <row r="1" spans="1:29" x14ac:dyDescent="0.25">
      <c r="A1" s="559" t="s">
        <v>153</v>
      </c>
      <c r="B1" s="559"/>
      <c r="C1" s="559"/>
      <c r="D1" s="559"/>
      <c r="E1" s="559"/>
      <c r="F1" s="559"/>
      <c r="G1" s="559"/>
      <c r="H1" s="559"/>
      <c r="I1" s="559"/>
      <c r="J1" s="559"/>
      <c r="K1" s="559"/>
      <c r="L1" s="559"/>
      <c r="M1" s="559"/>
      <c r="N1" s="559"/>
      <c r="O1" s="559"/>
      <c r="P1" s="559"/>
      <c r="Q1" s="559"/>
      <c r="R1" s="559"/>
    </row>
    <row r="2" spans="1:29" x14ac:dyDescent="0.25">
      <c r="A2" s="559" t="s">
        <v>154</v>
      </c>
      <c r="B2" s="559"/>
      <c r="C2" s="559"/>
      <c r="D2" s="559"/>
      <c r="E2" s="559"/>
      <c r="F2" s="559"/>
      <c r="G2" s="559"/>
      <c r="H2" s="559"/>
      <c r="I2" s="559"/>
      <c r="J2" s="559"/>
      <c r="K2" s="559"/>
      <c r="L2" s="559"/>
      <c r="M2" s="559"/>
      <c r="N2" s="559"/>
      <c r="O2" s="559"/>
      <c r="P2" s="559"/>
      <c r="Q2" s="559"/>
      <c r="R2" s="559"/>
    </row>
    <row r="3" spans="1:29" x14ac:dyDescent="0.25">
      <c r="A3" s="581" t="s">
        <v>155</v>
      </c>
      <c r="B3" s="581"/>
      <c r="C3" s="559"/>
      <c r="D3" s="559"/>
      <c r="E3" s="559"/>
      <c r="F3" s="559"/>
      <c r="G3" s="559"/>
      <c r="H3" s="559"/>
      <c r="I3" s="559"/>
      <c r="J3" s="559"/>
      <c r="K3" s="559"/>
      <c r="L3" s="559"/>
      <c r="M3" s="559"/>
      <c r="N3" s="559"/>
      <c r="O3" s="559"/>
      <c r="P3" s="559"/>
      <c r="Q3" s="559"/>
      <c r="R3" s="559"/>
    </row>
    <row r="4" spans="1:29" x14ac:dyDescent="0.25">
      <c r="A4" s="573" t="s">
        <v>156</v>
      </c>
      <c r="B4" s="573"/>
      <c r="C4" s="574" t="s">
        <v>62</v>
      </c>
      <c r="D4" s="575"/>
      <c r="E4" s="575"/>
      <c r="F4" s="575"/>
      <c r="G4" s="576"/>
      <c r="H4" s="582" t="s">
        <v>61</v>
      </c>
      <c r="I4" s="583"/>
      <c r="J4" s="583"/>
      <c r="K4" s="584" t="str">
        <f>IF('[3]Datos Generales'!G1=1,'[3]Datos Generales'!E6,'[3]Datos Generales'!E3)</f>
        <v>Español</v>
      </c>
      <c r="L4" s="584"/>
      <c r="M4" s="584"/>
      <c r="N4" s="584"/>
      <c r="O4" s="584"/>
      <c r="P4" s="584"/>
      <c r="Q4" s="584"/>
      <c r="R4" s="585"/>
    </row>
    <row r="5" spans="1:29" x14ac:dyDescent="0.25">
      <c r="A5" s="569" t="str">
        <f>'Datos Generales'!E1</f>
        <v>CEL Chiriquí Grande</v>
      </c>
      <c r="B5" s="570"/>
      <c r="C5" s="571" t="s">
        <v>215</v>
      </c>
      <c r="D5" s="572"/>
      <c r="E5" s="572"/>
      <c r="F5" s="572"/>
      <c r="G5" s="570"/>
      <c r="H5" s="577" t="s">
        <v>168</v>
      </c>
      <c r="I5" s="578"/>
      <c r="J5" s="578"/>
      <c r="K5" s="578"/>
      <c r="L5" s="579" t="str">
        <f>'Datos Generales'!I2</f>
        <v>Ciencias</v>
      </c>
      <c r="M5" s="579"/>
      <c r="N5" s="579"/>
      <c r="O5" s="579"/>
      <c r="P5" s="579"/>
      <c r="Q5" s="579"/>
      <c r="R5" s="580"/>
    </row>
    <row r="6" spans="1:29" x14ac:dyDescent="0.25">
      <c r="A6" s="573" t="s">
        <v>94</v>
      </c>
      <c r="B6" s="573"/>
      <c r="C6" s="574" t="s">
        <v>93</v>
      </c>
      <c r="D6" s="575"/>
      <c r="E6" s="575"/>
      <c r="F6" s="575"/>
      <c r="G6" s="576"/>
      <c r="H6" s="574" t="s">
        <v>149</v>
      </c>
      <c r="I6" s="575"/>
      <c r="J6" s="575"/>
      <c r="K6" s="575"/>
      <c r="L6" s="575"/>
      <c r="M6" s="575"/>
      <c r="N6" s="575"/>
      <c r="O6" s="575"/>
      <c r="P6" s="575"/>
      <c r="Q6" s="575"/>
      <c r="R6" s="576"/>
    </row>
    <row r="7" spans="1:29" ht="13.5" customHeight="1" x14ac:dyDescent="0.25">
      <c r="A7" s="554">
        <f>'Datos Generales'!F3</f>
        <v>2023</v>
      </c>
      <c r="B7" s="555"/>
      <c r="C7" s="556" t="str">
        <f>'Datos Generales'!C11</f>
        <v>11°AC-1</v>
      </c>
      <c r="D7" s="557"/>
      <c r="E7" s="557"/>
      <c r="F7" s="557"/>
      <c r="G7" s="558"/>
      <c r="H7" s="556" t="str">
        <f>IF('Datos Generales'!G1=2,'Datos Generales'!F11)</f>
        <v>Arlein Mojíca</v>
      </c>
      <c r="I7" s="557"/>
      <c r="J7" s="557"/>
      <c r="K7" s="557"/>
      <c r="L7" s="557"/>
      <c r="M7" s="557"/>
      <c r="N7" s="557"/>
      <c r="O7" s="557"/>
      <c r="P7" s="557"/>
      <c r="Q7" s="557"/>
      <c r="R7" s="558"/>
    </row>
    <row r="8" spans="1:29" ht="49.5" customHeight="1" x14ac:dyDescent="0.25">
      <c r="A8" s="599" t="s">
        <v>3</v>
      </c>
      <c r="B8" s="560" t="s">
        <v>157</v>
      </c>
      <c r="C8" s="589" t="s">
        <v>150</v>
      </c>
      <c r="D8" s="590"/>
      <c r="E8" s="591"/>
      <c r="F8" s="137"/>
      <c r="G8" s="595" t="s">
        <v>158</v>
      </c>
      <c r="H8" s="552" t="s">
        <v>165</v>
      </c>
      <c r="I8" s="563" t="s">
        <v>150</v>
      </c>
      <c r="J8" s="563"/>
      <c r="K8" s="563"/>
      <c r="L8" s="563"/>
      <c r="M8" s="563"/>
      <c r="N8" s="563"/>
      <c r="O8" s="563"/>
      <c r="P8" s="563"/>
      <c r="Q8" s="566" t="s">
        <v>161</v>
      </c>
      <c r="R8" s="566"/>
    </row>
    <row r="9" spans="1:29" ht="14.25" customHeight="1" x14ac:dyDescent="0.25">
      <c r="A9" s="600"/>
      <c r="B9" s="561"/>
      <c r="C9" s="592"/>
      <c r="D9" s="593"/>
      <c r="E9" s="594"/>
      <c r="F9" s="121" t="s">
        <v>151</v>
      </c>
      <c r="G9" s="595"/>
      <c r="H9" s="552"/>
      <c r="I9" s="552" t="s">
        <v>23</v>
      </c>
      <c r="J9" s="552"/>
      <c r="K9" s="552" t="s">
        <v>24</v>
      </c>
      <c r="L9" s="552"/>
      <c r="M9" s="552" t="s">
        <v>25</v>
      </c>
      <c r="N9" s="552"/>
      <c r="O9" s="552"/>
      <c r="P9" s="552"/>
      <c r="Q9" s="566"/>
      <c r="R9" s="566"/>
    </row>
    <row r="10" spans="1:29" x14ac:dyDescent="0.25">
      <c r="A10" s="601"/>
      <c r="B10" s="562"/>
      <c r="C10" s="121" t="s">
        <v>23</v>
      </c>
      <c r="D10" s="121" t="s">
        <v>24</v>
      </c>
      <c r="E10" s="121" t="s">
        <v>25</v>
      </c>
      <c r="F10" s="123"/>
      <c r="G10" s="595"/>
      <c r="H10" s="552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ht="14.25" customHeight="1" x14ac:dyDescent="0.25">
      <c r="A11" s="121">
        <v>1</v>
      </c>
      <c r="B11" s="133" t="str">
        <f>'Notas 10°BTInf'!B8</f>
        <v>Molino, Alejandro</v>
      </c>
      <c r="C11" s="129"/>
      <c r="D11" s="223">
        <f>'Notas 10°BTInf'!AG8</f>
        <v>4.84</v>
      </c>
      <c r="E11" s="129"/>
      <c r="F11" s="129"/>
      <c r="G11" s="121"/>
      <c r="H11" s="124">
        <f t="shared" ref="H11:H48" si="0">D11</f>
        <v>4.84</v>
      </c>
      <c r="I11" s="135"/>
      <c r="J11" s="135"/>
      <c r="K11" s="135"/>
      <c r="L11" s="135"/>
      <c r="M11" s="135"/>
      <c r="N11" s="135"/>
      <c r="O11" s="135"/>
      <c r="P11" s="135"/>
      <c r="Q11" s="121"/>
      <c r="R11" s="121"/>
      <c r="T11" s="119">
        <v>1</v>
      </c>
      <c r="U11" s="119">
        <v>0</v>
      </c>
      <c r="V11" s="119">
        <v>0</v>
      </c>
      <c r="W11" s="119">
        <v>0</v>
      </c>
      <c r="X11" s="119">
        <v>0</v>
      </c>
      <c r="Y11" s="119">
        <v>0</v>
      </c>
      <c r="Z11" s="128">
        <f>AVERAGE(C11:F11)</f>
        <v>4.84</v>
      </c>
      <c r="AA11" s="129">
        <f t="shared" ref="AA11:AA50" si="1">ROUNDDOWN(Z11,1)</f>
        <v>4.8</v>
      </c>
      <c r="AC11" s="119">
        <v>3.9</v>
      </c>
    </row>
    <row r="12" spans="1:29" x14ac:dyDescent="0.25">
      <c r="A12" s="121">
        <v>2</v>
      </c>
      <c r="B12" s="133" t="str">
        <f>'Notas 10°BTInf'!B9</f>
        <v>Palacio, Cristian</v>
      </c>
      <c r="C12" s="129"/>
      <c r="D12" s="223">
        <f>'Notas 10°BTInf'!AG9</f>
        <v>5</v>
      </c>
      <c r="E12" s="129"/>
      <c r="F12" s="129"/>
      <c r="G12" s="121"/>
      <c r="H12" s="124">
        <f t="shared" si="0"/>
        <v>5</v>
      </c>
      <c r="I12" s="135"/>
      <c r="J12" s="135"/>
      <c r="K12" s="135"/>
      <c r="L12" s="135"/>
      <c r="M12" s="135"/>
      <c r="N12" s="135"/>
      <c r="O12" s="135"/>
      <c r="P12" s="135"/>
      <c r="Q12" s="121"/>
      <c r="R12" s="121"/>
      <c r="T12" s="119">
        <v>1</v>
      </c>
      <c r="U12" s="119">
        <v>0</v>
      </c>
      <c r="V12" s="119">
        <v>0</v>
      </c>
      <c r="W12" s="119">
        <v>0</v>
      </c>
      <c r="X12" s="119">
        <v>0</v>
      </c>
      <c r="Y12" s="119">
        <v>0</v>
      </c>
      <c r="Z12" s="128">
        <f t="shared" ref="Z12:Z50" si="2">AVERAGE(C12:F12)</f>
        <v>5</v>
      </c>
      <c r="AA12" s="129">
        <f t="shared" si="1"/>
        <v>5</v>
      </c>
      <c r="AC12" s="119">
        <v>3.5</v>
      </c>
    </row>
    <row r="13" spans="1:29" x14ac:dyDescent="0.25">
      <c r="A13" s="121">
        <v>3</v>
      </c>
      <c r="B13" s="133">
        <f>'Notas 10°BTInf'!B10</f>
        <v>0</v>
      </c>
      <c r="C13" s="129"/>
      <c r="D13" s="223">
        <f>'Notas 10°BTInf'!AG10</f>
        <v>4.5999999999999996</v>
      </c>
      <c r="E13" s="129"/>
      <c r="F13" s="129"/>
      <c r="G13" s="121"/>
      <c r="H13" s="124">
        <f t="shared" si="0"/>
        <v>4.5999999999999996</v>
      </c>
      <c r="I13" s="135"/>
      <c r="J13" s="135"/>
      <c r="K13" s="135"/>
      <c r="L13" s="135"/>
      <c r="M13" s="135"/>
      <c r="N13" s="135"/>
      <c r="O13" s="135"/>
      <c r="P13" s="135"/>
      <c r="Q13" s="121"/>
      <c r="R13" s="121"/>
      <c r="T13" s="119">
        <v>0</v>
      </c>
      <c r="U13" s="119">
        <f t="shared" ref="U13:U44" si="3">IF(H13&lt;3,1*1,1*0)</f>
        <v>0</v>
      </c>
      <c r="V13" s="119">
        <v>0</v>
      </c>
      <c r="W13" s="119">
        <v>0</v>
      </c>
      <c r="X13" s="119">
        <v>0</v>
      </c>
      <c r="Y13" s="119">
        <v>0</v>
      </c>
      <c r="Z13" s="128">
        <f t="shared" si="2"/>
        <v>4.5999999999999996</v>
      </c>
      <c r="AA13" s="129">
        <f t="shared" si="1"/>
        <v>4.5999999999999996</v>
      </c>
      <c r="AC13" s="119">
        <v>2.4</v>
      </c>
    </row>
    <row r="14" spans="1:29" ht="13.5" customHeight="1" x14ac:dyDescent="0.25">
      <c r="A14" s="121">
        <v>4</v>
      </c>
      <c r="B14" s="133">
        <f>'Notas 10°BTInf'!B11</f>
        <v>0</v>
      </c>
      <c r="C14" s="129"/>
      <c r="D14" s="223" t="str">
        <f>'Notas 10°BTInf'!AG11</f>
        <v>SN</v>
      </c>
      <c r="E14" s="129"/>
      <c r="F14" s="129"/>
      <c r="G14" s="121"/>
      <c r="H14" s="124" t="str">
        <f t="shared" si="0"/>
        <v>SN</v>
      </c>
      <c r="I14" s="135"/>
      <c r="J14" s="135"/>
      <c r="K14" s="135"/>
      <c r="L14" s="135"/>
      <c r="M14" s="135"/>
      <c r="N14" s="135"/>
      <c r="O14" s="135"/>
      <c r="P14" s="135"/>
      <c r="Q14" s="121"/>
      <c r="R14" s="121"/>
      <c r="T14" s="119">
        <v>0</v>
      </c>
      <c r="U14" s="119">
        <f t="shared" si="3"/>
        <v>0</v>
      </c>
      <c r="V14" s="119">
        <v>0</v>
      </c>
      <c r="W14" s="119">
        <v>0</v>
      </c>
      <c r="X14" s="119">
        <v>0</v>
      </c>
      <c r="Y14" s="119">
        <v>0</v>
      </c>
      <c r="Z14" s="128" t="e">
        <f t="shared" si="2"/>
        <v>#DIV/0!</v>
      </c>
      <c r="AA14" s="129" t="e">
        <f t="shared" si="1"/>
        <v>#DIV/0!</v>
      </c>
      <c r="AC14" s="119">
        <v>2.7</v>
      </c>
    </row>
    <row r="15" spans="1:29" x14ac:dyDescent="0.25">
      <c r="A15" s="121">
        <v>5</v>
      </c>
      <c r="B15" s="133">
        <f>'Notas 10°BTInf'!B12</f>
        <v>0</v>
      </c>
      <c r="C15" s="129"/>
      <c r="D15" s="223">
        <f>'Notas 10°BTInf'!AG12</f>
        <v>4.8500000000000005</v>
      </c>
      <c r="E15" s="129"/>
      <c r="F15" s="129"/>
      <c r="G15" s="121"/>
      <c r="H15" s="124">
        <f t="shared" si="0"/>
        <v>4.8500000000000005</v>
      </c>
      <c r="I15" s="135"/>
      <c r="J15" s="135"/>
      <c r="K15" s="135"/>
      <c r="L15" s="135"/>
      <c r="M15" s="135"/>
      <c r="N15" s="135"/>
      <c r="O15" s="135"/>
      <c r="P15" s="135"/>
      <c r="Q15" s="121"/>
      <c r="R15" s="121"/>
      <c r="T15" s="119">
        <v>0</v>
      </c>
      <c r="U15" s="119">
        <f t="shared" si="3"/>
        <v>0</v>
      </c>
      <c r="V15" s="119">
        <v>0</v>
      </c>
      <c r="W15" s="119">
        <v>1</v>
      </c>
      <c r="X15" s="119">
        <v>0</v>
      </c>
      <c r="Y15" s="119">
        <v>0</v>
      </c>
      <c r="Z15" s="128">
        <f t="shared" si="2"/>
        <v>4.8500000000000005</v>
      </c>
      <c r="AA15" s="129">
        <f t="shared" si="1"/>
        <v>4.8</v>
      </c>
      <c r="AC15" s="119">
        <v>3.1</v>
      </c>
    </row>
    <row r="16" spans="1:29" x14ac:dyDescent="0.25">
      <c r="A16" s="121">
        <v>6</v>
      </c>
      <c r="B16" s="133">
        <f>'Notas 10°BTInf'!B13</f>
        <v>0</v>
      </c>
      <c r="C16" s="129"/>
      <c r="D16" s="223">
        <f>'Notas 10°BTInf'!AG13</f>
        <v>4.6999999999999993</v>
      </c>
      <c r="E16" s="129"/>
      <c r="F16" s="129"/>
      <c r="G16" s="121"/>
      <c r="H16" s="124">
        <f t="shared" si="0"/>
        <v>4.6999999999999993</v>
      </c>
      <c r="I16" s="135"/>
      <c r="J16" s="135"/>
      <c r="K16" s="135"/>
      <c r="L16" s="135"/>
      <c r="M16" s="135"/>
      <c r="N16" s="135"/>
      <c r="O16" s="135"/>
      <c r="P16" s="135"/>
      <c r="Q16" s="121"/>
      <c r="R16" s="121"/>
      <c r="T16" s="119">
        <v>0</v>
      </c>
      <c r="U16" s="119">
        <f t="shared" si="3"/>
        <v>0</v>
      </c>
      <c r="V16" s="119">
        <v>0</v>
      </c>
      <c r="W16" s="119">
        <v>1</v>
      </c>
      <c r="X16" s="119">
        <v>0</v>
      </c>
      <c r="Y16" s="119">
        <v>0</v>
      </c>
      <c r="Z16" s="128">
        <f t="shared" si="2"/>
        <v>4.6999999999999993</v>
      </c>
      <c r="AA16" s="129">
        <f t="shared" si="1"/>
        <v>4.7</v>
      </c>
      <c r="AC16" s="119">
        <v>3.2</v>
      </c>
    </row>
    <row r="17" spans="1:29" x14ac:dyDescent="0.25">
      <c r="A17" s="121">
        <v>7</v>
      </c>
      <c r="B17" s="133">
        <f>'Notas 10°BTInf'!B14</f>
        <v>0</v>
      </c>
      <c r="C17" s="129"/>
      <c r="D17" s="223" t="str">
        <f>'Notas 10°BTInf'!AG14</f>
        <v>SN</v>
      </c>
      <c r="E17" s="129"/>
      <c r="F17" s="129"/>
      <c r="G17" s="121"/>
      <c r="H17" s="124" t="str">
        <f t="shared" si="0"/>
        <v>SN</v>
      </c>
      <c r="I17" s="135"/>
      <c r="J17" s="135"/>
      <c r="K17" s="135"/>
      <c r="L17" s="135"/>
      <c r="M17" s="135"/>
      <c r="N17" s="135"/>
      <c r="O17" s="135"/>
      <c r="P17" s="135"/>
      <c r="Q17" s="121"/>
      <c r="R17" s="121"/>
      <c r="T17" s="119">
        <v>1</v>
      </c>
      <c r="U17" s="119">
        <f t="shared" si="3"/>
        <v>0</v>
      </c>
      <c r="V17" s="119">
        <v>0</v>
      </c>
      <c r="W17" s="119">
        <v>0</v>
      </c>
      <c r="X17" s="119">
        <v>0</v>
      </c>
      <c r="Y17" s="119">
        <v>0</v>
      </c>
      <c r="Z17" s="128" t="e">
        <f t="shared" si="2"/>
        <v>#DIV/0!</v>
      </c>
      <c r="AA17" s="129" t="e">
        <f t="shared" si="1"/>
        <v>#DIV/0!</v>
      </c>
      <c r="AC17" s="119">
        <v>3.4</v>
      </c>
    </row>
    <row r="18" spans="1:29" x14ac:dyDescent="0.25">
      <c r="A18" s="121">
        <v>8</v>
      </c>
      <c r="B18" s="133">
        <f>'Notas 10°BTInf'!B15</f>
        <v>0</v>
      </c>
      <c r="C18" s="129"/>
      <c r="D18" s="223">
        <f>'Notas 10°BTInf'!AG15</f>
        <v>4.9000000000000004</v>
      </c>
      <c r="E18" s="129"/>
      <c r="F18" s="129"/>
      <c r="G18" s="121"/>
      <c r="H18" s="124">
        <f t="shared" si="0"/>
        <v>4.9000000000000004</v>
      </c>
      <c r="I18" s="135"/>
      <c r="J18" s="135"/>
      <c r="K18" s="135"/>
      <c r="L18" s="135"/>
      <c r="M18" s="135"/>
      <c r="N18" s="135"/>
      <c r="O18" s="135"/>
      <c r="P18" s="135"/>
      <c r="Q18" s="121"/>
      <c r="R18" s="121"/>
      <c r="T18" s="119">
        <v>1</v>
      </c>
      <c r="U18" s="119">
        <f t="shared" si="3"/>
        <v>0</v>
      </c>
      <c r="V18" s="119">
        <v>0</v>
      </c>
      <c r="W18" s="119">
        <v>0</v>
      </c>
      <c r="X18" s="119">
        <v>0</v>
      </c>
      <c r="Y18" s="119">
        <v>0</v>
      </c>
      <c r="Z18" s="128">
        <f t="shared" si="2"/>
        <v>4.9000000000000004</v>
      </c>
      <c r="AA18" s="129">
        <f t="shared" si="1"/>
        <v>4.9000000000000004</v>
      </c>
      <c r="AC18" s="119">
        <v>3.5</v>
      </c>
    </row>
    <row r="19" spans="1:29" x14ac:dyDescent="0.25">
      <c r="A19" s="121">
        <v>9</v>
      </c>
      <c r="B19" s="133">
        <f>'Notas 10°BTInf'!B16</f>
        <v>0</v>
      </c>
      <c r="C19" s="129"/>
      <c r="D19" s="223">
        <f>'Notas 10°BTInf'!AG16</f>
        <v>4.8500000000000005</v>
      </c>
      <c r="E19" s="129"/>
      <c r="F19" s="129"/>
      <c r="G19" s="121"/>
      <c r="H19" s="124">
        <f t="shared" si="0"/>
        <v>4.8500000000000005</v>
      </c>
      <c r="I19" s="135"/>
      <c r="J19" s="135"/>
      <c r="K19" s="135"/>
      <c r="L19" s="135"/>
      <c r="M19" s="135"/>
      <c r="N19" s="135"/>
      <c r="O19" s="135"/>
      <c r="P19" s="135"/>
      <c r="Q19" s="121"/>
      <c r="R19" s="121"/>
      <c r="T19" s="119">
        <v>1</v>
      </c>
      <c r="U19" s="119">
        <f t="shared" si="3"/>
        <v>0</v>
      </c>
      <c r="V19" s="119">
        <v>0</v>
      </c>
      <c r="W19" s="119">
        <v>0</v>
      </c>
      <c r="X19" s="119">
        <v>0</v>
      </c>
      <c r="Y19" s="119">
        <v>0</v>
      </c>
      <c r="Z19" s="128">
        <f t="shared" si="2"/>
        <v>4.8500000000000005</v>
      </c>
      <c r="AA19" s="129">
        <f t="shared" si="1"/>
        <v>4.8</v>
      </c>
      <c r="AC19" s="119">
        <v>3.5</v>
      </c>
    </row>
    <row r="20" spans="1:29" ht="27.75" x14ac:dyDescent="0.25">
      <c r="A20" s="121">
        <v>10</v>
      </c>
      <c r="B20" s="133">
        <f>'Notas 10°BTInf'!B17</f>
        <v>0</v>
      </c>
      <c r="C20" s="129"/>
      <c r="D20" s="223" t="str">
        <f>'Notas 10°BTInf'!AG17</f>
        <v>INC</v>
      </c>
      <c r="E20" s="129"/>
      <c r="F20" s="129"/>
      <c r="G20" s="121"/>
      <c r="H20" s="124" t="str">
        <f t="shared" si="0"/>
        <v>INC</v>
      </c>
      <c r="I20" s="135"/>
      <c r="J20" s="135"/>
      <c r="K20" s="135"/>
      <c r="L20" s="135"/>
      <c r="M20" s="135"/>
      <c r="N20" s="135"/>
      <c r="O20" s="135"/>
      <c r="P20" s="135"/>
      <c r="Q20" s="121"/>
      <c r="R20" s="121"/>
      <c r="T20" s="119">
        <v>1</v>
      </c>
      <c r="U20" s="119">
        <f t="shared" si="3"/>
        <v>0</v>
      </c>
      <c r="V20" s="119">
        <v>0</v>
      </c>
      <c r="W20" s="119">
        <v>0</v>
      </c>
      <c r="X20" s="119">
        <v>0</v>
      </c>
      <c r="Y20" s="119">
        <v>0</v>
      </c>
      <c r="Z20" s="128" t="e">
        <f t="shared" si="2"/>
        <v>#DIV/0!</v>
      </c>
      <c r="AA20" s="129" t="e">
        <f t="shared" si="1"/>
        <v>#DIV/0!</v>
      </c>
      <c r="AC20" s="119">
        <v>3.9</v>
      </c>
    </row>
    <row r="21" spans="1:29" ht="15" customHeight="1" x14ac:dyDescent="0.25">
      <c r="A21" s="121">
        <v>11</v>
      </c>
      <c r="B21" s="133">
        <f>'Notas 10°BTInf'!B18</f>
        <v>0</v>
      </c>
      <c r="C21" s="129"/>
      <c r="D21" s="223">
        <f>'Notas 10°BTInf'!AG18</f>
        <v>4.5</v>
      </c>
      <c r="E21" s="129"/>
      <c r="F21" s="129"/>
      <c r="G21" s="121"/>
      <c r="H21" s="124">
        <f t="shared" si="0"/>
        <v>4.5</v>
      </c>
      <c r="I21" s="135"/>
      <c r="J21" s="135"/>
      <c r="K21" s="135"/>
      <c r="L21" s="135"/>
      <c r="M21" s="135"/>
      <c r="N21" s="135"/>
      <c r="O21" s="135"/>
      <c r="P21" s="135"/>
      <c r="Q21" s="121"/>
      <c r="R21" s="121"/>
      <c r="T21" s="119">
        <v>1</v>
      </c>
      <c r="U21" s="119">
        <f t="shared" si="3"/>
        <v>0</v>
      </c>
      <c r="V21" s="119">
        <v>0</v>
      </c>
      <c r="W21" s="119">
        <v>0</v>
      </c>
      <c r="X21" s="119">
        <v>0</v>
      </c>
      <c r="Y21" s="119">
        <v>0</v>
      </c>
      <c r="Z21" s="128">
        <f t="shared" si="2"/>
        <v>4.5</v>
      </c>
      <c r="AA21" s="129">
        <f t="shared" si="1"/>
        <v>4.5</v>
      </c>
      <c r="AC21" s="119">
        <v>4.0999999999999996</v>
      </c>
    </row>
    <row r="22" spans="1:29" ht="27.75" x14ac:dyDescent="0.25">
      <c r="A22" s="121">
        <v>12</v>
      </c>
      <c r="B22" s="133">
        <f>'Notas 10°BTInf'!B19</f>
        <v>0</v>
      </c>
      <c r="C22" s="129"/>
      <c r="D22" s="223" t="str">
        <f>'Notas 10°BTInf'!AG19</f>
        <v>INC</v>
      </c>
      <c r="E22" s="129"/>
      <c r="F22" s="129"/>
      <c r="G22" s="121"/>
      <c r="H22" s="124" t="str">
        <f t="shared" si="0"/>
        <v>INC</v>
      </c>
      <c r="I22" s="135"/>
      <c r="J22" s="135"/>
      <c r="K22" s="135"/>
      <c r="L22" s="135"/>
      <c r="M22" s="135"/>
      <c r="N22" s="135"/>
      <c r="O22" s="135"/>
      <c r="P22" s="135"/>
      <c r="Q22" s="121"/>
      <c r="R22" s="121"/>
      <c r="T22" s="119">
        <v>0</v>
      </c>
      <c r="U22" s="119">
        <f t="shared" si="3"/>
        <v>0</v>
      </c>
      <c r="V22" s="119">
        <v>0</v>
      </c>
      <c r="W22" s="119">
        <v>1</v>
      </c>
      <c r="X22" s="119">
        <v>0</v>
      </c>
      <c r="Y22" s="119">
        <v>0</v>
      </c>
      <c r="Z22" s="128" t="e">
        <f t="shared" si="2"/>
        <v>#DIV/0!</v>
      </c>
      <c r="AA22" s="129" t="e">
        <f t="shared" si="1"/>
        <v>#DIV/0!</v>
      </c>
      <c r="AC22" s="119">
        <v>3.6</v>
      </c>
    </row>
    <row r="23" spans="1:29" ht="27.75" x14ac:dyDescent="0.25">
      <c r="A23" s="121">
        <v>13</v>
      </c>
      <c r="B23" s="133">
        <f>'Notas 10°BTInf'!B20</f>
        <v>0</v>
      </c>
      <c r="C23" s="129"/>
      <c r="D23" s="223" t="str">
        <f>'Notas 10°BTInf'!AG20</f>
        <v>INC</v>
      </c>
      <c r="E23" s="129"/>
      <c r="F23" s="129"/>
      <c r="G23" s="121"/>
      <c r="H23" s="124" t="str">
        <f t="shared" si="0"/>
        <v>INC</v>
      </c>
      <c r="I23" s="135"/>
      <c r="J23" s="135"/>
      <c r="K23" s="135"/>
      <c r="L23" s="135"/>
      <c r="M23" s="135"/>
      <c r="N23" s="135"/>
      <c r="O23" s="135"/>
      <c r="P23" s="135"/>
      <c r="Q23" s="121"/>
      <c r="R23" s="121"/>
      <c r="T23" s="119">
        <v>1</v>
      </c>
      <c r="U23" s="119">
        <f t="shared" si="3"/>
        <v>0</v>
      </c>
      <c r="V23" s="119">
        <v>0</v>
      </c>
      <c r="W23" s="119">
        <v>0</v>
      </c>
      <c r="X23" s="119">
        <v>0</v>
      </c>
      <c r="Y23" s="119">
        <v>0</v>
      </c>
      <c r="Z23" s="128" t="e">
        <f t="shared" si="2"/>
        <v>#DIV/0!</v>
      </c>
      <c r="AA23" s="129" t="e">
        <f t="shared" si="1"/>
        <v>#DIV/0!</v>
      </c>
      <c r="AC23" s="119">
        <v>4.2</v>
      </c>
    </row>
    <row r="24" spans="1:29" x14ac:dyDescent="0.25">
      <c r="A24" s="121">
        <v>14</v>
      </c>
      <c r="B24" s="133">
        <f>'Notas 10°BTInf'!B21</f>
        <v>0</v>
      </c>
      <c r="C24" s="129"/>
      <c r="D24" s="223">
        <f>'Notas 10°BTInf'!AG21</f>
        <v>4.4000000000000004</v>
      </c>
      <c r="E24" s="129"/>
      <c r="F24" s="129"/>
      <c r="G24" s="121"/>
      <c r="H24" s="124">
        <f t="shared" si="0"/>
        <v>4.4000000000000004</v>
      </c>
      <c r="I24" s="135"/>
      <c r="J24" s="135"/>
      <c r="K24" s="135"/>
      <c r="L24" s="135"/>
      <c r="M24" s="135"/>
      <c r="N24" s="135"/>
      <c r="O24" s="135"/>
      <c r="P24" s="135"/>
      <c r="Q24" s="121"/>
      <c r="R24" s="121"/>
      <c r="T24" s="119">
        <v>1</v>
      </c>
      <c r="U24" s="119">
        <f t="shared" si="3"/>
        <v>0</v>
      </c>
      <c r="V24" s="119">
        <v>0</v>
      </c>
      <c r="W24" s="119">
        <v>0</v>
      </c>
      <c r="X24" s="119">
        <v>0</v>
      </c>
      <c r="Y24" s="119">
        <v>0</v>
      </c>
      <c r="Z24" s="128">
        <f t="shared" si="2"/>
        <v>4.4000000000000004</v>
      </c>
      <c r="AA24" s="129">
        <f t="shared" si="1"/>
        <v>4.4000000000000004</v>
      </c>
      <c r="AC24" s="119">
        <v>3.7</v>
      </c>
    </row>
    <row r="25" spans="1:29" x14ac:dyDescent="0.25">
      <c r="A25" s="121">
        <v>15</v>
      </c>
      <c r="B25" s="133">
        <f>'Notas 10°BTInf'!B22</f>
        <v>0</v>
      </c>
      <c r="C25" s="129"/>
      <c r="D25" s="223">
        <f>'Notas 10°BTInf'!AG22</f>
        <v>4.5999999999999996</v>
      </c>
      <c r="E25" s="129"/>
      <c r="F25" s="129"/>
      <c r="G25" s="121"/>
      <c r="H25" s="124">
        <f t="shared" si="0"/>
        <v>4.5999999999999996</v>
      </c>
      <c r="I25" s="135"/>
      <c r="J25" s="135"/>
      <c r="K25" s="135"/>
      <c r="L25" s="135"/>
      <c r="M25" s="135"/>
      <c r="N25" s="135"/>
      <c r="O25" s="135"/>
      <c r="P25" s="135"/>
      <c r="Q25" s="121"/>
      <c r="R25" s="121"/>
      <c r="T25" s="119">
        <v>0</v>
      </c>
      <c r="U25" s="119">
        <f t="shared" si="3"/>
        <v>0</v>
      </c>
      <c r="V25" s="119">
        <v>0</v>
      </c>
      <c r="W25" s="119">
        <v>1</v>
      </c>
      <c r="X25" s="119">
        <v>0</v>
      </c>
      <c r="Y25" s="119">
        <v>0</v>
      </c>
      <c r="Z25" s="128">
        <f t="shared" si="2"/>
        <v>4.5999999999999996</v>
      </c>
      <c r="AA25" s="129">
        <f t="shared" si="1"/>
        <v>4.5999999999999996</v>
      </c>
      <c r="AC25" s="119">
        <v>4</v>
      </c>
    </row>
    <row r="26" spans="1:29" ht="13.5" customHeight="1" x14ac:dyDescent="0.25">
      <c r="A26" s="121">
        <v>16</v>
      </c>
      <c r="B26" s="133">
        <f>'Notas 10°BTInf'!B23</f>
        <v>0</v>
      </c>
      <c r="C26" s="129"/>
      <c r="D26" s="223">
        <f>'Notas 10°BTInf'!AG23</f>
        <v>4.5999999999999996</v>
      </c>
      <c r="E26" s="129"/>
      <c r="F26" s="129"/>
      <c r="G26" s="121"/>
      <c r="H26" s="124">
        <f t="shared" si="0"/>
        <v>4.5999999999999996</v>
      </c>
      <c r="I26" s="135"/>
      <c r="J26" s="135"/>
      <c r="K26" s="135"/>
      <c r="L26" s="135"/>
      <c r="M26" s="135"/>
      <c r="N26" s="135"/>
      <c r="O26" s="135"/>
      <c r="P26" s="135"/>
      <c r="Q26" s="121"/>
      <c r="R26" s="121"/>
      <c r="T26" s="119">
        <v>0</v>
      </c>
      <c r="U26" s="119">
        <f t="shared" si="3"/>
        <v>0</v>
      </c>
      <c r="V26" s="119">
        <v>0</v>
      </c>
      <c r="W26" s="119">
        <v>1</v>
      </c>
      <c r="X26" s="119">
        <v>0</v>
      </c>
      <c r="Y26" s="119">
        <v>0</v>
      </c>
      <c r="Z26" s="128">
        <f t="shared" si="2"/>
        <v>4.5999999999999996</v>
      </c>
      <c r="AA26" s="129">
        <f t="shared" si="1"/>
        <v>4.5999999999999996</v>
      </c>
      <c r="AC26" s="119">
        <v>3.6</v>
      </c>
    </row>
    <row r="27" spans="1:29" x14ac:dyDescent="0.25">
      <c r="A27" s="121">
        <v>17</v>
      </c>
      <c r="B27" s="133">
        <f>'Notas 10°BTInf'!B24</f>
        <v>0</v>
      </c>
      <c r="C27" s="129"/>
      <c r="D27" s="223">
        <f>'Notas 10°BTInf'!AG24</f>
        <v>4.5999999999999996</v>
      </c>
      <c r="E27" s="129"/>
      <c r="F27" s="129"/>
      <c r="G27" s="121"/>
      <c r="H27" s="124">
        <f t="shared" si="0"/>
        <v>4.5999999999999996</v>
      </c>
      <c r="I27" s="135"/>
      <c r="J27" s="135"/>
      <c r="K27" s="135"/>
      <c r="L27" s="135"/>
      <c r="M27" s="135"/>
      <c r="N27" s="135"/>
      <c r="O27" s="135"/>
      <c r="P27" s="135"/>
      <c r="Q27" s="121"/>
      <c r="R27" s="121"/>
      <c r="T27" s="119">
        <v>1</v>
      </c>
      <c r="U27" s="119">
        <f t="shared" si="3"/>
        <v>0</v>
      </c>
      <c r="V27" s="119">
        <v>0</v>
      </c>
      <c r="W27" s="119">
        <v>0</v>
      </c>
      <c r="X27" s="119">
        <v>0</v>
      </c>
      <c r="Y27" s="119">
        <v>0</v>
      </c>
      <c r="Z27" s="128">
        <f t="shared" si="2"/>
        <v>4.5999999999999996</v>
      </c>
      <c r="AA27" s="129">
        <f t="shared" si="1"/>
        <v>4.5999999999999996</v>
      </c>
      <c r="AC27" s="119">
        <v>3.8</v>
      </c>
    </row>
    <row r="28" spans="1:29" x14ac:dyDescent="0.25">
      <c r="A28" s="121">
        <v>18</v>
      </c>
      <c r="B28" s="133">
        <f>'Notas 10°BTInf'!B25</f>
        <v>0</v>
      </c>
      <c r="C28" s="129"/>
      <c r="D28" s="223">
        <f>'Notas 10°BTInf'!AG25</f>
        <v>4.7</v>
      </c>
      <c r="E28" s="129"/>
      <c r="F28" s="129"/>
      <c r="G28" s="121"/>
      <c r="H28" s="124">
        <f t="shared" si="0"/>
        <v>4.7</v>
      </c>
      <c r="I28" s="135"/>
      <c r="J28" s="135"/>
      <c r="K28" s="135"/>
      <c r="L28" s="135"/>
      <c r="M28" s="135"/>
      <c r="N28" s="135"/>
      <c r="O28" s="135"/>
      <c r="P28" s="135"/>
      <c r="Q28" s="121"/>
      <c r="R28" s="121"/>
      <c r="T28" s="119">
        <v>0</v>
      </c>
      <c r="U28" s="119">
        <f t="shared" si="3"/>
        <v>0</v>
      </c>
      <c r="V28" s="119">
        <v>0</v>
      </c>
      <c r="W28" s="119">
        <v>1</v>
      </c>
      <c r="X28" s="119">
        <v>0</v>
      </c>
      <c r="Y28" s="119">
        <v>0</v>
      </c>
      <c r="Z28" s="128">
        <f t="shared" si="2"/>
        <v>4.7</v>
      </c>
      <c r="AA28" s="129">
        <f t="shared" si="1"/>
        <v>4.7</v>
      </c>
      <c r="AC28" s="119">
        <v>3.3</v>
      </c>
    </row>
    <row r="29" spans="1:29" x14ac:dyDescent="0.25">
      <c r="A29" s="121">
        <v>19</v>
      </c>
      <c r="B29" s="133">
        <f>'Notas 10°BTInf'!B26</f>
        <v>0</v>
      </c>
      <c r="C29" s="129"/>
      <c r="D29" s="223" t="str">
        <f>'Notas 10°BTInf'!AG26</f>
        <v>SN</v>
      </c>
      <c r="E29" s="129"/>
      <c r="F29" s="129"/>
      <c r="G29" s="121"/>
      <c r="H29" s="124" t="str">
        <f t="shared" si="0"/>
        <v>SN</v>
      </c>
      <c r="I29" s="135"/>
      <c r="J29" s="135"/>
      <c r="K29" s="135"/>
      <c r="L29" s="135"/>
      <c r="M29" s="135"/>
      <c r="N29" s="135"/>
      <c r="O29" s="135"/>
      <c r="P29" s="135"/>
      <c r="Q29" s="121"/>
      <c r="R29" s="121"/>
      <c r="T29" s="119">
        <v>0</v>
      </c>
      <c r="U29" s="119">
        <f t="shared" si="3"/>
        <v>0</v>
      </c>
      <c r="V29" s="119">
        <v>0</v>
      </c>
      <c r="W29" s="119">
        <v>1</v>
      </c>
      <c r="X29" s="119">
        <v>0</v>
      </c>
      <c r="Y29" s="119">
        <v>0</v>
      </c>
      <c r="Z29" s="128" t="e">
        <f t="shared" si="2"/>
        <v>#DIV/0!</v>
      </c>
      <c r="AA29" s="129" t="e">
        <f t="shared" si="1"/>
        <v>#DIV/0!</v>
      </c>
      <c r="AC29" s="119">
        <v>3.8</v>
      </c>
    </row>
    <row r="30" spans="1:29" x14ac:dyDescent="0.25">
      <c r="A30" s="121">
        <v>20</v>
      </c>
      <c r="B30" s="133">
        <f>'Notas 10°BTInf'!B27</f>
        <v>0</v>
      </c>
      <c r="C30" s="129"/>
      <c r="D30" s="223" t="str">
        <f>'Notas 10°BTInf'!AG27</f>
        <v>SN</v>
      </c>
      <c r="E30" s="129"/>
      <c r="F30" s="129"/>
      <c r="G30" s="121"/>
      <c r="H30" s="124" t="str">
        <f t="shared" si="0"/>
        <v>SN</v>
      </c>
      <c r="I30" s="135"/>
      <c r="J30" s="135"/>
      <c r="K30" s="135"/>
      <c r="L30" s="135"/>
      <c r="M30" s="135"/>
      <c r="N30" s="135"/>
      <c r="O30" s="135"/>
      <c r="P30" s="135"/>
      <c r="Q30" s="121"/>
      <c r="R30" s="121"/>
      <c r="T30" s="119">
        <v>1</v>
      </c>
      <c r="U30" s="119">
        <f t="shared" si="3"/>
        <v>0</v>
      </c>
      <c r="V30" s="119">
        <v>0</v>
      </c>
      <c r="W30" s="119">
        <v>0</v>
      </c>
      <c r="X30" s="119">
        <v>0</v>
      </c>
      <c r="Y30" s="119">
        <v>0</v>
      </c>
      <c r="Z30" s="128" t="e">
        <f t="shared" si="2"/>
        <v>#DIV/0!</v>
      </c>
      <c r="AA30" s="129" t="e">
        <f t="shared" si="1"/>
        <v>#DIV/0!</v>
      </c>
      <c r="AC30" s="119">
        <v>3</v>
      </c>
    </row>
    <row r="31" spans="1:29" x14ac:dyDescent="0.25">
      <c r="A31" s="121">
        <v>21</v>
      </c>
      <c r="B31" s="133">
        <f>'Notas 10°BTInf'!B28</f>
        <v>0</v>
      </c>
      <c r="C31" s="129"/>
      <c r="D31" s="223" t="str">
        <f>'Notas 10°BTInf'!AG28</f>
        <v>SN</v>
      </c>
      <c r="E31" s="129"/>
      <c r="F31" s="129"/>
      <c r="G31" s="121"/>
      <c r="H31" s="124" t="str">
        <f t="shared" si="0"/>
        <v>SN</v>
      </c>
      <c r="I31" s="135"/>
      <c r="J31" s="135"/>
      <c r="K31" s="135"/>
      <c r="L31" s="135"/>
      <c r="M31" s="135"/>
      <c r="N31" s="135"/>
      <c r="O31" s="135"/>
      <c r="P31" s="135"/>
      <c r="Q31" s="121"/>
      <c r="R31" s="121"/>
      <c r="T31" s="119">
        <v>1</v>
      </c>
      <c r="U31" s="119">
        <f t="shared" si="3"/>
        <v>0</v>
      </c>
      <c r="V31" s="119">
        <v>0</v>
      </c>
      <c r="W31" s="119">
        <v>0</v>
      </c>
      <c r="X31" s="119">
        <v>0</v>
      </c>
      <c r="Y31" s="119">
        <v>0</v>
      </c>
      <c r="Z31" s="128" t="e">
        <f t="shared" si="2"/>
        <v>#DIV/0!</v>
      </c>
      <c r="AA31" s="129" t="e">
        <f t="shared" si="1"/>
        <v>#DIV/0!</v>
      </c>
      <c r="AC31" s="238">
        <f>AVERAGE(AC11:AC30)</f>
        <v>3.5100000000000002</v>
      </c>
    </row>
    <row r="32" spans="1:29" x14ac:dyDescent="0.25">
      <c r="A32" s="121">
        <v>22</v>
      </c>
      <c r="B32" s="133">
        <f>'Notas 10°BTInf'!B29</f>
        <v>0</v>
      </c>
      <c r="C32" s="129"/>
      <c r="D32" s="223">
        <f>'Notas 10°BTInf'!AG29</f>
        <v>4.7</v>
      </c>
      <c r="E32" s="129"/>
      <c r="F32" s="129"/>
      <c r="G32" s="121"/>
      <c r="H32" s="124">
        <f t="shared" si="0"/>
        <v>4.7</v>
      </c>
      <c r="I32" s="135"/>
      <c r="J32" s="135"/>
      <c r="K32" s="135"/>
      <c r="L32" s="135"/>
      <c r="M32" s="135"/>
      <c r="N32" s="135"/>
      <c r="O32" s="135"/>
      <c r="P32" s="135"/>
      <c r="Q32" s="121"/>
      <c r="R32" s="121"/>
      <c r="T32" s="119">
        <v>0</v>
      </c>
      <c r="U32" s="119">
        <f t="shared" si="3"/>
        <v>0</v>
      </c>
      <c r="V32" s="119">
        <v>0</v>
      </c>
      <c r="W32" s="119">
        <v>1</v>
      </c>
      <c r="X32" s="119">
        <v>1</v>
      </c>
      <c r="Y32" s="119">
        <v>0</v>
      </c>
      <c r="Z32" s="128">
        <f t="shared" si="2"/>
        <v>4.7</v>
      </c>
      <c r="AA32" s="129">
        <f t="shared" si="1"/>
        <v>4.7</v>
      </c>
    </row>
    <row r="33" spans="1:27" ht="15" customHeight="1" x14ac:dyDescent="0.25">
      <c r="A33" s="121">
        <v>23</v>
      </c>
      <c r="B33" s="133">
        <f>'Notas 10°BTInf'!B30</f>
        <v>0</v>
      </c>
      <c r="C33" s="129"/>
      <c r="D33" s="223">
        <f>'Notas 10°BTInf'!AG30</f>
        <v>4.92</v>
      </c>
      <c r="E33" s="129"/>
      <c r="F33" s="129"/>
      <c r="G33" s="121"/>
      <c r="H33" s="124">
        <f t="shared" si="0"/>
        <v>4.92</v>
      </c>
      <c r="I33" s="135"/>
      <c r="J33" s="135"/>
      <c r="K33" s="135"/>
      <c r="L33" s="135"/>
      <c r="M33" s="135"/>
      <c r="N33" s="135"/>
      <c r="O33" s="135"/>
      <c r="P33" s="135"/>
      <c r="Q33" s="121"/>
      <c r="R33" s="121"/>
      <c r="T33" s="119">
        <v>1</v>
      </c>
      <c r="U33" s="119">
        <f t="shared" si="3"/>
        <v>0</v>
      </c>
      <c r="V33" s="119">
        <v>0</v>
      </c>
      <c r="W33" s="119">
        <v>0</v>
      </c>
      <c r="X33" s="119">
        <v>0</v>
      </c>
      <c r="Y33" s="119">
        <v>0</v>
      </c>
      <c r="Z33" s="128">
        <f t="shared" si="2"/>
        <v>4.92</v>
      </c>
      <c r="AA33" s="129">
        <f t="shared" si="1"/>
        <v>4.9000000000000004</v>
      </c>
    </row>
    <row r="34" spans="1:27" x14ac:dyDescent="0.25">
      <c r="A34" s="121">
        <v>24</v>
      </c>
      <c r="B34" s="133">
        <f>'Notas 10°BTInf'!B31</f>
        <v>0</v>
      </c>
      <c r="C34" s="129"/>
      <c r="D34" s="223">
        <f>'Notas 10°BTInf'!AG31</f>
        <v>4.9800000000000004</v>
      </c>
      <c r="E34" s="129"/>
      <c r="F34" s="129"/>
      <c r="G34" s="121"/>
      <c r="H34" s="124">
        <f t="shared" si="0"/>
        <v>4.9800000000000004</v>
      </c>
      <c r="I34" s="135"/>
      <c r="J34" s="135"/>
      <c r="K34" s="135"/>
      <c r="L34" s="135"/>
      <c r="M34" s="135"/>
      <c r="N34" s="135"/>
      <c r="O34" s="135"/>
      <c r="P34" s="135"/>
      <c r="Q34" s="121"/>
      <c r="R34" s="121"/>
      <c r="T34" s="119">
        <v>0</v>
      </c>
      <c r="U34" s="119">
        <f t="shared" si="3"/>
        <v>0</v>
      </c>
      <c r="V34" s="119">
        <v>0</v>
      </c>
      <c r="W34" s="119">
        <v>1</v>
      </c>
      <c r="X34" s="119">
        <v>0</v>
      </c>
      <c r="Y34" s="119">
        <v>0</v>
      </c>
      <c r="Z34" s="128">
        <f t="shared" si="2"/>
        <v>4.9800000000000004</v>
      </c>
      <c r="AA34" s="129">
        <f t="shared" si="1"/>
        <v>4.9000000000000004</v>
      </c>
    </row>
    <row r="35" spans="1:27" x14ac:dyDescent="0.25">
      <c r="A35" s="121">
        <v>25</v>
      </c>
      <c r="B35" s="133">
        <f>'Notas 10°BTInf'!B32</f>
        <v>0</v>
      </c>
      <c r="C35" s="129"/>
      <c r="D35" s="223">
        <f>'Notas 10°BTInf'!AG32</f>
        <v>4.5199999999999996</v>
      </c>
      <c r="E35" s="129"/>
      <c r="F35" s="129"/>
      <c r="G35" s="121"/>
      <c r="H35" s="124">
        <f t="shared" si="0"/>
        <v>4.5199999999999996</v>
      </c>
      <c r="I35" s="135"/>
      <c r="J35" s="135"/>
      <c r="K35" s="135"/>
      <c r="L35" s="135"/>
      <c r="M35" s="135"/>
      <c r="N35" s="135"/>
      <c r="O35" s="135"/>
      <c r="P35" s="135"/>
      <c r="Q35" s="121"/>
      <c r="R35" s="121"/>
      <c r="T35" s="119">
        <v>0</v>
      </c>
      <c r="U35" s="119">
        <f t="shared" si="3"/>
        <v>0</v>
      </c>
      <c r="V35" s="119">
        <v>0</v>
      </c>
      <c r="W35" s="119">
        <v>1</v>
      </c>
      <c r="X35" s="119">
        <v>1</v>
      </c>
      <c r="Y35" s="119">
        <v>0</v>
      </c>
      <c r="Z35" s="128">
        <f t="shared" si="2"/>
        <v>4.5199999999999996</v>
      </c>
      <c r="AA35" s="129">
        <f t="shared" si="1"/>
        <v>4.5</v>
      </c>
    </row>
    <row r="36" spans="1:27" x14ac:dyDescent="0.25">
      <c r="A36" s="121">
        <v>26</v>
      </c>
      <c r="B36" s="133">
        <f>'Notas 10°BTInf'!B33</f>
        <v>0</v>
      </c>
      <c r="C36" s="129"/>
      <c r="D36" s="223">
        <f>'Notas 10°BTInf'!AG33</f>
        <v>4.75</v>
      </c>
      <c r="E36" s="129"/>
      <c r="F36" s="129"/>
      <c r="G36" s="121"/>
      <c r="H36" s="124">
        <f t="shared" si="0"/>
        <v>4.75</v>
      </c>
      <c r="I36" s="135"/>
      <c r="J36" s="135"/>
      <c r="K36" s="135"/>
      <c r="L36" s="135"/>
      <c r="M36" s="135"/>
      <c r="N36" s="135"/>
      <c r="O36" s="135"/>
      <c r="P36" s="135"/>
      <c r="Q36" s="121"/>
      <c r="R36" s="121"/>
      <c r="T36" s="119">
        <v>1</v>
      </c>
      <c r="U36" s="119">
        <f t="shared" si="3"/>
        <v>0</v>
      </c>
      <c r="V36" s="119">
        <v>0</v>
      </c>
      <c r="W36" s="119">
        <v>0</v>
      </c>
      <c r="X36" s="119">
        <v>0</v>
      </c>
      <c r="Y36" s="119">
        <v>0</v>
      </c>
      <c r="Z36" s="128">
        <f t="shared" si="2"/>
        <v>4.75</v>
      </c>
      <c r="AA36" s="129">
        <f t="shared" si="1"/>
        <v>4.7</v>
      </c>
    </row>
    <row r="37" spans="1:27" x14ac:dyDescent="0.25">
      <c r="A37" s="121">
        <v>27</v>
      </c>
      <c r="B37" s="133">
        <f>'Notas 10°BTInf'!B34</f>
        <v>0</v>
      </c>
      <c r="C37" s="129"/>
      <c r="D37" s="223">
        <f>'Notas 10°BTInf'!AG34</f>
        <v>4.25</v>
      </c>
      <c r="E37" s="129"/>
      <c r="F37" s="129"/>
      <c r="G37" s="123"/>
      <c r="H37" s="124">
        <f t="shared" si="0"/>
        <v>4.25</v>
      </c>
      <c r="I37" s="135"/>
      <c r="J37" s="135"/>
      <c r="K37" s="135"/>
      <c r="L37" s="135"/>
      <c r="M37" s="135"/>
      <c r="N37" s="135"/>
      <c r="O37" s="135"/>
      <c r="P37" s="135"/>
      <c r="Q37" s="121"/>
      <c r="R37" s="121"/>
      <c r="T37" s="119">
        <v>1</v>
      </c>
      <c r="U37" s="119">
        <f t="shared" si="3"/>
        <v>0</v>
      </c>
      <c r="V37" s="119">
        <v>0</v>
      </c>
      <c r="W37" s="119">
        <v>0</v>
      </c>
      <c r="X37" s="119">
        <v>0</v>
      </c>
      <c r="Y37" s="119">
        <v>0</v>
      </c>
      <c r="Z37" s="128">
        <f t="shared" si="2"/>
        <v>4.25</v>
      </c>
      <c r="AA37" s="129">
        <f t="shared" si="1"/>
        <v>4.2</v>
      </c>
    </row>
    <row r="38" spans="1:27" x14ac:dyDescent="0.25">
      <c r="A38" s="121">
        <v>28</v>
      </c>
      <c r="B38" s="133">
        <f>'Notas 10°BTInf'!B35</f>
        <v>0</v>
      </c>
      <c r="C38" s="129"/>
      <c r="D38" s="223">
        <f>'Notas 10°BTInf'!AG35</f>
        <v>4.9600000000000009</v>
      </c>
      <c r="E38" s="129"/>
      <c r="F38" s="129"/>
      <c r="G38" s="123"/>
      <c r="H38" s="124">
        <f t="shared" si="0"/>
        <v>4.9600000000000009</v>
      </c>
      <c r="I38" s="135"/>
      <c r="J38" s="135"/>
      <c r="K38" s="135"/>
      <c r="L38" s="135"/>
      <c r="M38" s="135"/>
      <c r="N38" s="135"/>
      <c r="O38" s="135"/>
      <c r="P38" s="135"/>
      <c r="Q38" s="121"/>
      <c r="R38" s="121"/>
      <c r="T38" s="119">
        <v>0</v>
      </c>
      <c r="U38" s="119">
        <f t="shared" si="3"/>
        <v>0</v>
      </c>
      <c r="V38" s="119">
        <v>0</v>
      </c>
      <c r="W38" s="119">
        <v>1</v>
      </c>
      <c r="X38" s="119">
        <v>0</v>
      </c>
      <c r="Y38" s="119">
        <v>0</v>
      </c>
      <c r="Z38" s="128">
        <f t="shared" si="2"/>
        <v>4.9600000000000009</v>
      </c>
      <c r="AA38" s="129">
        <f t="shared" si="1"/>
        <v>4.9000000000000004</v>
      </c>
    </row>
    <row r="39" spans="1:27" x14ac:dyDescent="0.25">
      <c r="A39" s="121">
        <v>29</v>
      </c>
      <c r="B39" s="133">
        <f>'Notas 10°BTInf'!B36</f>
        <v>0</v>
      </c>
      <c r="C39" s="129"/>
      <c r="D39" s="223">
        <f>'Notas 10°BTInf'!AG36</f>
        <v>4.7</v>
      </c>
      <c r="E39" s="129"/>
      <c r="F39" s="129"/>
      <c r="G39" s="123"/>
      <c r="H39" s="124">
        <f t="shared" si="0"/>
        <v>4.7</v>
      </c>
      <c r="I39" s="135"/>
      <c r="J39" s="135"/>
      <c r="K39" s="135"/>
      <c r="L39" s="135"/>
      <c r="M39" s="135"/>
      <c r="N39" s="135"/>
      <c r="O39" s="135"/>
      <c r="P39" s="135"/>
      <c r="Q39" s="121"/>
      <c r="R39" s="121"/>
      <c r="T39" s="119">
        <v>0</v>
      </c>
      <c r="U39" s="119">
        <f t="shared" si="3"/>
        <v>0</v>
      </c>
      <c r="V39" s="119">
        <v>0</v>
      </c>
      <c r="W39" s="119">
        <v>1</v>
      </c>
      <c r="X39" s="119">
        <v>0</v>
      </c>
      <c r="Y39" s="119">
        <v>0</v>
      </c>
      <c r="Z39" s="128">
        <f t="shared" si="2"/>
        <v>4.7</v>
      </c>
      <c r="AA39" s="129">
        <f t="shared" si="1"/>
        <v>4.7</v>
      </c>
    </row>
    <row r="40" spans="1:27" x14ac:dyDescent="0.25">
      <c r="A40" s="121">
        <v>30</v>
      </c>
      <c r="B40" s="133">
        <f>'Notas 10°BTInf'!B37</f>
        <v>0</v>
      </c>
      <c r="C40" s="129" t="e">
        <f>#REF!</f>
        <v>#REF!</v>
      </c>
      <c r="D40" s="223">
        <f>'Notas 10°BTInf'!AG37</f>
        <v>4.8000000000000007</v>
      </c>
      <c r="E40" s="129" t="e">
        <f>'Notas 9°B QB'!AG37</f>
        <v>#DIV/0!</v>
      </c>
      <c r="F40" s="129"/>
      <c r="G40" s="123"/>
      <c r="H40" s="124">
        <f t="shared" si="0"/>
        <v>4.8000000000000007</v>
      </c>
      <c r="I40" s="135"/>
      <c r="J40" s="135"/>
      <c r="K40" s="135"/>
      <c r="L40" s="135"/>
      <c r="M40" s="135"/>
      <c r="N40" s="135"/>
      <c r="O40" s="135"/>
      <c r="P40" s="135"/>
      <c r="Q40" s="121"/>
      <c r="R40" s="121"/>
      <c r="T40" s="119">
        <v>1</v>
      </c>
      <c r="U40" s="119">
        <f t="shared" si="3"/>
        <v>0</v>
      </c>
      <c r="V40" s="119">
        <v>0</v>
      </c>
      <c r="W40" s="119">
        <v>0</v>
      </c>
      <c r="X40" s="119">
        <v>0</v>
      </c>
      <c r="Y40" s="119">
        <v>0</v>
      </c>
      <c r="Z40" s="128" t="e">
        <f t="shared" si="2"/>
        <v>#REF!</v>
      </c>
      <c r="AA40" s="129" t="e">
        <f t="shared" si="1"/>
        <v>#REF!</v>
      </c>
    </row>
    <row r="41" spans="1:27" ht="13.5" customHeight="1" x14ac:dyDescent="0.25">
      <c r="A41" s="121">
        <v>31</v>
      </c>
      <c r="B41" s="133">
        <f>'Notas 10°BTInf'!B38</f>
        <v>0</v>
      </c>
      <c r="C41" s="129" t="e">
        <f>#REF!</f>
        <v>#REF!</v>
      </c>
      <c r="D41" s="223" t="str">
        <f>'Notas 10°BTInf'!AG38</f>
        <v>SN</v>
      </c>
      <c r="E41" s="129" t="e">
        <f>'Notas 9°B QB'!AG38</f>
        <v>#DIV/0!</v>
      </c>
      <c r="F41" s="129"/>
      <c r="G41" s="121"/>
      <c r="H41" s="124" t="str">
        <f t="shared" si="0"/>
        <v>SN</v>
      </c>
      <c r="I41" s="135"/>
      <c r="J41" s="135"/>
      <c r="K41" s="135"/>
      <c r="L41" s="135"/>
      <c r="M41" s="135"/>
      <c r="N41" s="135"/>
      <c r="O41" s="135"/>
      <c r="P41" s="135"/>
      <c r="Q41" s="121"/>
      <c r="R41" s="121"/>
      <c r="T41" s="119">
        <v>0</v>
      </c>
      <c r="U41" s="119">
        <f t="shared" si="3"/>
        <v>0</v>
      </c>
      <c r="V41" s="119">
        <v>0</v>
      </c>
      <c r="W41" s="119">
        <v>1</v>
      </c>
      <c r="X41" s="119">
        <v>1</v>
      </c>
      <c r="Y41" s="119">
        <v>0</v>
      </c>
      <c r="Z41" s="128" t="e">
        <f t="shared" si="2"/>
        <v>#REF!</v>
      </c>
      <c r="AA41" s="129" t="e">
        <f t="shared" si="1"/>
        <v>#REF!</v>
      </c>
    </row>
    <row r="42" spans="1:27" ht="14.25" customHeight="1" x14ac:dyDescent="0.25">
      <c r="A42" s="121">
        <v>32</v>
      </c>
      <c r="B42" s="133">
        <f>'Notas 10°BTInf'!B39</f>
        <v>0</v>
      </c>
      <c r="C42" s="129" t="e">
        <f>#REF!</f>
        <v>#REF!</v>
      </c>
      <c r="D42" s="223">
        <f>'Notas 10°BTInf'!AG39</f>
        <v>4.8500000000000005</v>
      </c>
      <c r="E42" s="129" t="e">
        <f>'Notas 9°B QB'!AG39</f>
        <v>#DIV/0!</v>
      </c>
      <c r="F42" s="129"/>
      <c r="G42" s="121"/>
      <c r="H42" s="124">
        <f t="shared" si="0"/>
        <v>4.8500000000000005</v>
      </c>
      <c r="I42" s="135"/>
      <c r="J42" s="135"/>
      <c r="K42" s="135"/>
      <c r="L42" s="135"/>
      <c r="M42" s="135"/>
      <c r="N42" s="135"/>
      <c r="O42" s="135"/>
      <c r="P42" s="135"/>
      <c r="Q42" s="121"/>
      <c r="R42" s="121"/>
      <c r="T42" s="119">
        <v>1</v>
      </c>
      <c r="U42" s="119">
        <f t="shared" si="3"/>
        <v>0</v>
      </c>
      <c r="V42" s="119">
        <v>0</v>
      </c>
      <c r="W42" s="119">
        <v>0</v>
      </c>
      <c r="X42" s="119">
        <v>0</v>
      </c>
      <c r="Y42" s="119">
        <v>0</v>
      </c>
      <c r="Z42" s="128" t="e">
        <f t="shared" si="2"/>
        <v>#REF!</v>
      </c>
      <c r="AA42" s="129" t="e">
        <f t="shared" si="1"/>
        <v>#REF!</v>
      </c>
    </row>
    <row r="43" spans="1:27" ht="13.5" customHeight="1" x14ac:dyDescent="0.25">
      <c r="A43" s="121">
        <v>33</v>
      </c>
      <c r="B43" s="133">
        <f>'Notas 10°BTInf'!B40</f>
        <v>0</v>
      </c>
      <c r="C43" s="129" t="e">
        <f>#REF!</f>
        <v>#REF!</v>
      </c>
      <c r="D43" s="223">
        <f>'Notas 10°BTInf'!AG40</f>
        <v>4.8500000000000005</v>
      </c>
      <c r="E43" s="129" t="e">
        <f>'Notas 9°B QB'!AG40</f>
        <v>#DIV/0!</v>
      </c>
      <c r="F43" s="129"/>
      <c r="G43" s="121"/>
      <c r="H43" s="124">
        <f t="shared" si="0"/>
        <v>4.8500000000000005</v>
      </c>
      <c r="I43" s="135"/>
      <c r="J43" s="135"/>
      <c r="K43" s="135"/>
      <c r="L43" s="135"/>
      <c r="M43" s="135"/>
      <c r="N43" s="135"/>
      <c r="O43" s="135"/>
      <c r="P43" s="135"/>
      <c r="Q43" s="121"/>
      <c r="R43" s="121"/>
      <c r="T43" s="119">
        <v>0</v>
      </c>
      <c r="U43" s="119">
        <f t="shared" si="3"/>
        <v>0</v>
      </c>
      <c r="V43" s="119">
        <v>0</v>
      </c>
      <c r="W43" s="119">
        <v>1</v>
      </c>
      <c r="X43" s="119">
        <v>1</v>
      </c>
      <c r="Y43" s="119">
        <v>0</v>
      </c>
      <c r="Z43" s="128" t="e">
        <f t="shared" si="2"/>
        <v>#REF!</v>
      </c>
      <c r="AA43" s="129" t="e">
        <f t="shared" si="1"/>
        <v>#REF!</v>
      </c>
    </row>
    <row r="44" spans="1:27" x14ac:dyDescent="0.25">
      <c r="A44" s="121">
        <v>34</v>
      </c>
      <c r="B44" s="133">
        <f>'Notas 10°BTInf'!B41</f>
        <v>0</v>
      </c>
      <c r="C44" s="129" t="e">
        <f>#REF!</f>
        <v>#REF!</v>
      </c>
      <c r="D44" s="223">
        <f>'Notas 10°BTInf'!AG41</f>
        <v>4.8800000000000008</v>
      </c>
      <c r="E44" s="129" t="e">
        <f>'Notas 9°B QB'!AG41</f>
        <v>#DIV/0!</v>
      </c>
      <c r="F44" s="129"/>
      <c r="G44" s="121"/>
      <c r="H44" s="124">
        <f t="shared" si="0"/>
        <v>4.8800000000000008</v>
      </c>
      <c r="I44" s="135"/>
      <c r="J44" s="135"/>
      <c r="K44" s="135"/>
      <c r="L44" s="135"/>
      <c r="M44" s="135"/>
      <c r="N44" s="135"/>
      <c r="O44" s="135"/>
      <c r="P44" s="135"/>
      <c r="Q44" s="121"/>
      <c r="R44" s="121"/>
      <c r="T44" s="119">
        <v>1</v>
      </c>
      <c r="U44" s="119">
        <f t="shared" si="3"/>
        <v>0</v>
      </c>
      <c r="V44" s="119">
        <v>0</v>
      </c>
      <c r="W44" s="119">
        <v>0</v>
      </c>
      <c r="X44" s="119">
        <v>0</v>
      </c>
      <c r="Y44" s="119">
        <v>0</v>
      </c>
      <c r="Z44" s="128" t="e">
        <f t="shared" si="2"/>
        <v>#REF!</v>
      </c>
      <c r="AA44" s="129" t="e">
        <f t="shared" si="1"/>
        <v>#REF!</v>
      </c>
    </row>
    <row r="45" spans="1:27" x14ac:dyDescent="0.25">
      <c r="A45" s="121">
        <v>35</v>
      </c>
      <c r="B45" s="133">
        <f>'Notas 10°BTInf'!B42</f>
        <v>0</v>
      </c>
      <c r="C45" s="129"/>
      <c r="D45" s="223">
        <f>'Notas 10°BTInf'!AG42</f>
        <v>4.9000000000000004</v>
      </c>
      <c r="E45" s="129"/>
      <c r="F45" s="129"/>
      <c r="G45" s="121"/>
      <c r="H45" s="124">
        <f t="shared" si="0"/>
        <v>4.9000000000000004</v>
      </c>
      <c r="I45" s="135"/>
      <c r="J45" s="135"/>
      <c r="K45" s="135"/>
      <c r="L45" s="135"/>
      <c r="M45" s="135"/>
      <c r="N45" s="135"/>
      <c r="O45" s="135"/>
      <c r="P45" s="135"/>
      <c r="Q45" s="121"/>
      <c r="R45" s="121"/>
      <c r="Z45" s="128">
        <f t="shared" si="2"/>
        <v>4.9000000000000004</v>
      </c>
      <c r="AA45" s="129">
        <f t="shared" si="1"/>
        <v>4.9000000000000004</v>
      </c>
    </row>
    <row r="46" spans="1:27" x14ac:dyDescent="0.25">
      <c r="A46" s="121">
        <v>36</v>
      </c>
      <c r="B46" s="133">
        <f>'Notas 10°BTInf'!B43</f>
        <v>0</v>
      </c>
      <c r="C46" s="129"/>
      <c r="D46" s="223">
        <f>'Notas 10°BTInf'!AG43</f>
        <v>4.8000000000000007</v>
      </c>
      <c r="E46" s="129"/>
      <c r="F46" s="129"/>
      <c r="G46" s="121"/>
      <c r="H46" s="124">
        <f t="shared" si="0"/>
        <v>4.8000000000000007</v>
      </c>
      <c r="I46" s="135"/>
      <c r="J46" s="135"/>
      <c r="K46" s="135"/>
      <c r="L46" s="135"/>
      <c r="M46" s="135"/>
      <c r="N46" s="135"/>
      <c r="O46" s="135"/>
      <c r="P46" s="135"/>
      <c r="Q46" s="121"/>
      <c r="R46" s="121"/>
      <c r="Z46" s="128">
        <f t="shared" si="2"/>
        <v>4.8000000000000007</v>
      </c>
      <c r="AA46" s="129">
        <f t="shared" si="1"/>
        <v>4.8</v>
      </c>
    </row>
    <row r="47" spans="1:27" x14ac:dyDescent="0.25">
      <c r="A47" s="121">
        <v>37</v>
      </c>
      <c r="B47" s="133">
        <f>'Notas 10°BTInf'!B44</f>
        <v>0</v>
      </c>
      <c r="C47" s="129"/>
      <c r="D47" s="223">
        <f>'Notas 10°BTInf'!AG44</f>
        <v>5</v>
      </c>
      <c r="E47" s="129"/>
      <c r="F47" s="129"/>
      <c r="G47" s="121"/>
      <c r="H47" s="124">
        <f t="shared" si="0"/>
        <v>5</v>
      </c>
      <c r="I47" s="135"/>
      <c r="J47" s="135"/>
      <c r="K47" s="135"/>
      <c r="L47" s="135"/>
      <c r="M47" s="135"/>
      <c r="N47" s="135"/>
      <c r="O47" s="135"/>
      <c r="P47" s="135"/>
      <c r="Q47" s="121"/>
      <c r="R47" s="121"/>
      <c r="Z47" s="128">
        <f t="shared" si="2"/>
        <v>5</v>
      </c>
      <c r="AA47" s="129">
        <f t="shared" si="1"/>
        <v>5</v>
      </c>
    </row>
    <row r="48" spans="1:27" ht="14.25" customHeight="1" x14ac:dyDescent="0.25">
      <c r="A48" s="121">
        <v>38</v>
      </c>
      <c r="B48" s="133">
        <f>'Notas 10°BTInf'!B45</f>
        <v>0</v>
      </c>
      <c r="C48" s="129"/>
      <c r="D48" s="223">
        <f>'Notas 10°BTInf'!AG45</f>
        <v>4.82</v>
      </c>
      <c r="E48" s="129"/>
      <c r="F48" s="129"/>
      <c r="G48" s="121"/>
      <c r="H48" s="124">
        <f t="shared" si="0"/>
        <v>4.82</v>
      </c>
      <c r="I48" s="135"/>
      <c r="J48" s="135"/>
      <c r="K48" s="135"/>
      <c r="L48" s="135"/>
      <c r="M48" s="135"/>
      <c r="N48" s="135"/>
      <c r="O48" s="135"/>
      <c r="P48" s="135"/>
      <c r="Q48" s="121"/>
      <c r="R48" s="121"/>
      <c r="Z48" s="128">
        <f t="shared" si="2"/>
        <v>4.82</v>
      </c>
      <c r="AA48" s="129">
        <f t="shared" si="1"/>
        <v>4.8</v>
      </c>
    </row>
    <row r="49" spans="1:27" x14ac:dyDescent="0.25">
      <c r="A49" s="121">
        <v>39</v>
      </c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21"/>
      <c r="R49" s="121"/>
      <c r="Z49" s="128" t="e">
        <f t="shared" si="2"/>
        <v>#DIV/0!</v>
      </c>
      <c r="AA49" s="129" t="e">
        <f t="shared" si="1"/>
        <v>#DIV/0!</v>
      </c>
    </row>
    <row r="50" spans="1:27" x14ac:dyDescent="0.25">
      <c r="A50" s="121">
        <v>40</v>
      </c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21"/>
      <c r="R50" s="121"/>
      <c r="Z50" s="128" t="e">
        <f t="shared" si="2"/>
        <v>#DIV/0!</v>
      </c>
      <c r="AA50" s="129" t="e">
        <f t="shared" si="1"/>
        <v>#DIV/0!</v>
      </c>
    </row>
    <row r="51" spans="1:27" ht="48.75" customHeight="1" x14ac:dyDescent="0.25">
      <c r="A51" s="552" t="s">
        <v>166</v>
      </c>
      <c r="B51" s="552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.75" customHeight="1" x14ac:dyDescent="0.25">
      <c r="A52" s="553" t="s">
        <v>163</v>
      </c>
      <c r="B52" s="553"/>
      <c r="C52" s="553"/>
      <c r="D52" s="553"/>
      <c r="E52" s="553" t="s">
        <v>164</v>
      </c>
      <c r="F52" s="553"/>
      <c r="G52" s="553"/>
      <c r="H52" s="553"/>
      <c r="I52" s="553"/>
      <c r="J52" s="553"/>
      <c r="K52" s="553"/>
      <c r="L52" s="553"/>
      <c r="M52" s="553"/>
      <c r="N52" s="553"/>
      <c r="O52" s="553"/>
      <c r="P52" s="553"/>
      <c r="Q52" s="553"/>
      <c r="R52" s="553"/>
    </row>
    <row r="53" spans="1:27" ht="15.75" x14ac:dyDescent="0.25">
      <c r="S53" s="136" t="s">
        <v>44</v>
      </c>
      <c r="T53" s="136">
        <f>SUM(T11:T50)</f>
        <v>18</v>
      </c>
      <c r="U53" s="136">
        <f>SUM(U11:U50)</f>
        <v>0</v>
      </c>
      <c r="V53" s="136">
        <f t="shared" ref="V53:Y53" si="4">SUM(V11:V50)</f>
        <v>0</v>
      </c>
      <c r="W53" s="136">
        <f t="shared" si="4"/>
        <v>14</v>
      </c>
      <c r="X53" s="136">
        <f t="shared" si="4"/>
        <v>4</v>
      </c>
      <c r="Y53" s="136">
        <f t="shared" si="4"/>
        <v>0</v>
      </c>
    </row>
  </sheetData>
  <mergeCells count="31">
    <mergeCell ref="A1:R1"/>
    <mergeCell ref="A2:R2"/>
    <mergeCell ref="A3:R3"/>
    <mergeCell ref="A4:B4"/>
    <mergeCell ref="C4:G4"/>
    <mergeCell ref="H4:J4"/>
    <mergeCell ref="K4:R4"/>
    <mergeCell ref="O9:P9"/>
    <mergeCell ref="A5:B5"/>
    <mergeCell ref="C5:G5"/>
    <mergeCell ref="A6:B6"/>
    <mergeCell ref="C6:G6"/>
    <mergeCell ref="H6:R6"/>
    <mergeCell ref="H5:K5"/>
    <mergeCell ref="L5:R5"/>
    <mergeCell ref="A51:B51"/>
    <mergeCell ref="A52:D52"/>
    <mergeCell ref="E52:R52"/>
    <mergeCell ref="A7:B7"/>
    <mergeCell ref="C7:G7"/>
    <mergeCell ref="H7:R7"/>
    <mergeCell ref="A8:A10"/>
    <mergeCell ref="B8:B10"/>
    <mergeCell ref="C8:E9"/>
    <mergeCell ref="G8:G10"/>
    <mergeCell ref="H8:H10"/>
    <mergeCell ref="I8:P8"/>
    <mergeCell ref="Q8:R9"/>
    <mergeCell ref="I9:J9"/>
    <mergeCell ref="K9:L9"/>
    <mergeCell ref="M9:N9"/>
  </mergeCells>
  <conditionalFormatting sqref="Z11:AA50 C11:F50 H11:H50">
    <cfRule type="cellIs" dxfId="282" priority="7" stopIfTrue="1" operator="lessThan">
      <formula>3</formula>
    </cfRule>
  </conditionalFormatting>
  <conditionalFormatting sqref="I11:P50 B11:B50">
    <cfRule type="cellIs" dxfId="281" priority="8" stopIfTrue="1" operator="equal">
      <formula>0</formula>
    </cfRule>
  </conditionalFormatting>
  <conditionalFormatting sqref="C11:H50">
    <cfRule type="containsErrors" dxfId="280" priority="6">
      <formula>ISERROR(C11)</formula>
    </cfRule>
  </conditionalFormatting>
  <conditionalFormatting sqref="A4:R4 A6:R7 A5:H5 L5">
    <cfRule type="cellIs" dxfId="279" priority="3" operator="equal">
      <formula>0</formula>
    </cfRule>
  </conditionalFormatting>
  <conditionalFormatting sqref="T11:Y50">
    <cfRule type="containsErrors" dxfId="278" priority="2">
      <formula>ISERROR(T11)</formula>
    </cfRule>
  </conditionalFormatting>
  <conditionalFormatting sqref="Z11:AA50">
    <cfRule type="containsErrors" dxfId="277" priority="1">
      <formula>ISERROR(Z11)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60"/>
  <sheetViews>
    <sheetView topLeftCell="A30" zoomScale="83" zoomScaleNormal="83" workbookViewId="0">
      <selection activeCell="D48" sqref="D48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0" width="16.5703125" style="119" customWidth="1"/>
    <col min="21" max="24" width="15.140625" style="119" customWidth="1"/>
    <col min="25" max="25" width="15.42578125" style="119" customWidth="1"/>
    <col min="26" max="26" width="16" style="119" customWidth="1"/>
    <col min="27" max="16384" width="11.42578125" style="119"/>
  </cols>
  <sheetData>
    <row r="1" spans="1:29" x14ac:dyDescent="0.25">
      <c r="A1" s="559" t="s">
        <v>153</v>
      </c>
      <c r="B1" s="559"/>
      <c r="C1" s="559"/>
      <c r="D1" s="559"/>
      <c r="E1" s="559"/>
      <c r="F1" s="559"/>
      <c r="G1" s="559"/>
      <c r="H1" s="559"/>
      <c r="I1" s="559"/>
      <c r="J1" s="559"/>
      <c r="K1" s="559"/>
      <c r="L1" s="559"/>
      <c r="M1" s="559"/>
      <c r="N1" s="559"/>
      <c r="O1" s="559"/>
      <c r="P1" s="559"/>
      <c r="Q1" s="559"/>
      <c r="R1" s="559"/>
    </row>
    <row r="2" spans="1:29" x14ac:dyDescent="0.25">
      <c r="A2" s="559" t="s">
        <v>154</v>
      </c>
      <c r="B2" s="559"/>
      <c r="C2" s="559"/>
      <c r="D2" s="559"/>
      <c r="E2" s="559"/>
      <c r="F2" s="559"/>
      <c r="G2" s="559"/>
      <c r="H2" s="559"/>
      <c r="I2" s="559"/>
      <c r="J2" s="559"/>
      <c r="K2" s="559"/>
      <c r="L2" s="559"/>
      <c r="M2" s="559"/>
      <c r="N2" s="559"/>
      <c r="O2" s="559"/>
      <c r="P2" s="559"/>
      <c r="Q2" s="559"/>
      <c r="R2" s="559"/>
    </row>
    <row r="3" spans="1:29" x14ac:dyDescent="0.25">
      <c r="A3" s="581" t="s">
        <v>155</v>
      </c>
      <c r="B3" s="581"/>
      <c r="C3" s="559"/>
      <c r="D3" s="559"/>
      <c r="E3" s="559"/>
      <c r="F3" s="559"/>
      <c r="G3" s="559"/>
      <c r="H3" s="559"/>
      <c r="I3" s="559"/>
      <c r="J3" s="559"/>
      <c r="K3" s="559"/>
      <c r="L3" s="559"/>
      <c r="M3" s="559"/>
      <c r="N3" s="559"/>
      <c r="O3" s="559"/>
      <c r="P3" s="559"/>
      <c r="Q3" s="559"/>
      <c r="R3" s="559"/>
    </row>
    <row r="4" spans="1:29" x14ac:dyDescent="0.25">
      <c r="A4" s="573" t="s">
        <v>156</v>
      </c>
      <c r="B4" s="573"/>
      <c r="C4" s="574" t="s">
        <v>62</v>
      </c>
      <c r="D4" s="575"/>
      <c r="E4" s="575"/>
      <c r="F4" s="575"/>
      <c r="G4" s="576"/>
      <c r="H4" s="582" t="s">
        <v>61</v>
      </c>
      <c r="I4" s="583"/>
      <c r="J4" s="583"/>
      <c r="K4" s="584" t="str">
        <f>IF('[3]Datos Generales'!G1=1,'[3]Datos Generales'!E6,'[3]Datos Generales'!E3)</f>
        <v>Español</v>
      </c>
      <c r="L4" s="584"/>
      <c r="M4" s="584"/>
      <c r="N4" s="584"/>
      <c r="O4" s="584"/>
      <c r="P4" s="584"/>
      <c r="Q4" s="584"/>
      <c r="R4" s="585"/>
    </row>
    <row r="5" spans="1:29" x14ac:dyDescent="0.25">
      <c r="A5" s="569" t="str">
        <f>'Datos Generales'!E1</f>
        <v>CEL Chiriquí Grande</v>
      </c>
      <c r="B5" s="570"/>
      <c r="C5" s="571" t="s">
        <v>215</v>
      </c>
      <c r="D5" s="572"/>
      <c r="E5" s="572"/>
      <c r="F5" s="572"/>
      <c r="G5" s="570"/>
      <c r="H5" s="577" t="s">
        <v>168</v>
      </c>
      <c r="I5" s="578"/>
      <c r="J5" s="578"/>
      <c r="K5" s="578"/>
      <c r="L5" s="579" t="str">
        <f>'Datos Generales'!I2</f>
        <v>Ciencias</v>
      </c>
      <c r="M5" s="579"/>
      <c r="N5" s="579"/>
      <c r="O5" s="579"/>
      <c r="P5" s="579"/>
      <c r="Q5" s="579"/>
      <c r="R5" s="580"/>
    </row>
    <row r="6" spans="1:29" x14ac:dyDescent="0.25">
      <c r="A6" s="573" t="s">
        <v>94</v>
      </c>
      <c r="B6" s="573"/>
      <c r="C6" s="574" t="s">
        <v>93</v>
      </c>
      <c r="D6" s="575"/>
      <c r="E6" s="575"/>
      <c r="F6" s="575"/>
      <c r="G6" s="576"/>
      <c r="H6" s="574" t="s">
        <v>149</v>
      </c>
      <c r="I6" s="575"/>
      <c r="J6" s="575"/>
      <c r="K6" s="575"/>
      <c r="L6" s="575"/>
      <c r="M6" s="575"/>
      <c r="N6" s="575"/>
      <c r="O6" s="575"/>
      <c r="P6" s="575"/>
      <c r="Q6" s="575"/>
      <c r="R6" s="576"/>
    </row>
    <row r="7" spans="1:29" ht="15.75" customHeight="1" x14ac:dyDescent="0.25">
      <c r="A7" s="554">
        <f>'Datos Generales'!F3</f>
        <v>2023</v>
      </c>
      <c r="B7" s="555"/>
      <c r="C7" s="556" t="str">
        <f>'Datos Generales'!C12</f>
        <v>11°AC-2</v>
      </c>
      <c r="D7" s="557"/>
      <c r="E7" s="557"/>
      <c r="F7" s="557"/>
      <c r="G7" s="558"/>
      <c r="H7" s="556" t="str">
        <f>IF('Datos Generales'!G1=2,'Datos Generales'!F12)</f>
        <v>Arlein Mojíca</v>
      </c>
      <c r="I7" s="557"/>
      <c r="J7" s="557"/>
      <c r="K7" s="557"/>
      <c r="L7" s="557"/>
      <c r="M7" s="557"/>
      <c r="N7" s="557"/>
      <c r="O7" s="557"/>
      <c r="P7" s="557"/>
      <c r="Q7" s="557"/>
      <c r="R7" s="558"/>
    </row>
    <row r="8" spans="1:29" ht="49.5" customHeight="1" x14ac:dyDescent="0.25">
      <c r="A8" s="559" t="s">
        <v>3</v>
      </c>
      <c r="B8" s="560" t="s">
        <v>157</v>
      </c>
      <c r="C8" s="589" t="s">
        <v>150</v>
      </c>
      <c r="D8" s="590"/>
      <c r="E8" s="590"/>
      <c r="F8" s="591"/>
      <c r="G8" s="596" t="s">
        <v>158</v>
      </c>
      <c r="H8" s="597" t="s">
        <v>165</v>
      </c>
      <c r="I8" s="563" t="s">
        <v>150</v>
      </c>
      <c r="J8" s="563"/>
      <c r="K8" s="563"/>
      <c r="L8" s="563"/>
      <c r="M8" s="563"/>
      <c r="N8" s="563"/>
      <c r="O8" s="563"/>
      <c r="P8" s="563"/>
      <c r="Q8" s="598" t="s">
        <v>161</v>
      </c>
      <c r="R8" s="598"/>
    </row>
    <row r="9" spans="1:29" ht="14.25" customHeight="1" x14ac:dyDescent="0.25">
      <c r="A9" s="559"/>
      <c r="B9" s="561"/>
      <c r="C9" s="592"/>
      <c r="D9" s="593"/>
      <c r="E9" s="593"/>
      <c r="F9" s="594"/>
      <c r="G9" s="596"/>
      <c r="H9" s="597"/>
      <c r="I9" s="552" t="s">
        <v>23</v>
      </c>
      <c r="J9" s="552"/>
      <c r="K9" s="552" t="s">
        <v>24</v>
      </c>
      <c r="L9" s="552"/>
      <c r="M9" s="552" t="s">
        <v>25</v>
      </c>
      <c r="N9" s="552"/>
      <c r="O9" s="552"/>
      <c r="P9" s="552"/>
      <c r="Q9" s="598"/>
      <c r="R9" s="598"/>
    </row>
    <row r="10" spans="1:29" x14ac:dyDescent="0.25">
      <c r="A10" s="559"/>
      <c r="B10" s="562"/>
      <c r="C10" s="121" t="s">
        <v>23</v>
      </c>
      <c r="D10" s="121" t="s">
        <v>24</v>
      </c>
      <c r="E10" s="121" t="s">
        <v>25</v>
      </c>
      <c r="F10" s="121"/>
      <c r="G10" s="596"/>
      <c r="H10" s="597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x14ac:dyDescent="0.25">
      <c r="A11" s="121">
        <v>1</v>
      </c>
      <c r="B11" s="133" t="str">
        <f>'Notas 10°BCInf'!B9</f>
        <v>Abrego, Josue</v>
      </c>
      <c r="C11" s="129"/>
      <c r="D11" s="223" t="str">
        <f>'Notas 10°BCInf'!AG9</f>
        <v>SN</v>
      </c>
      <c r="E11" s="129"/>
      <c r="F11" s="129"/>
      <c r="G11" s="121"/>
      <c r="H11" s="124" t="str">
        <f t="shared" ref="H11:H48" si="0">D11</f>
        <v>SN</v>
      </c>
      <c r="I11" s="135"/>
      <c r="J11" s="135"/>
      <c r="K11" s="135">
        <f>'Asistencia 10°BCInf '!AQ6</f>
        <v>0</v>
      </c>
      <c r="L11" s="135"/>
      <c r="M11" s="135"/>
      <c r="N11" s="135"/>
      <c r="O11" s="135"/>
      <c r="P11" s="135"/>
      <c r="Q11" s="131"/>
      <c r="R11" s="131"/>
      <c r="T11" s="119">
        <v>1</v>
      </c>
      <c r="U11" s="119">
        <f t="shared" ref="U11:U48" si="1">IF(H11&lt;3,1*1,1*0)</f>
        <v>0</v>
      </c>
      <c r="V11" s="119">
        <v>0</v>
      </c>
      <c r="W11" s="119">
        <v>0</v>
      </c>
      <c r="X11" s="119">
        <v>0</v>
      </c>
      <c r="Y11" s="119">
        <v>0</v>
      </c>
      <c r="Z11" s="128" t="e">
        <f t="shared" ref="Z11:Z48" si="2">AVERAGE(C11:F11)</f>
        <v>#DIV/0!</v>
      </c>
      <c r="AA11" s="129" t="e">
        <f t="shared" ref="AA11:AA48" si="3">ROUNDDOWN(Z11,1)</f>
        <v>#DIV/0!</v>
      </c>
      <c r="AC11" s="119">
        <v>3.6</v>
      </c>
    </row>
    <row r="12" spans="1:29" ht="14.25" customHeight="1" x14ac:dyDescent="0.25">
      <c r="A12" s="121">
        <v>2</v>
      </c>
      <c r="B12" s="133" t="str">
        <f>'Notas 10°BCInf'!B10</f>
        <v>Abrego, Yeison</v>
      </c>
      <c r="C12" s="129"/>
      <c r="D12" s="223" t="str">
        <f>'Notas 10°BCInf'!AG10</f>
        <v>SN</v>
      </c>
      <c r="E12" s="129"/>
      <c r="F12" s="129"/>
      <c r="G12" s="121"/>
      <c r="H12" s="124" t="str">
        <f t="shared" si="0"/>
        <v>SN</v>
      </c>
      <c r="I12" s="135"/>
      <c r="J12" s="135"/>
      <c r="K12" s="135">
        <f>'Asistencia 10°BCInf '!AQ7</f>
        <v>0</v>
      </c>
      <c r="L12" s="135"/>
      <c r="M12" s="135"/>
      <c r="N12" s="135"/>
      <c r="O12" s="135"/>
      <c r="P12" s="135"/>
      <c r="Q12" s="131"/>
      <c r="R12" s="131"/>
      <c r="T12" s="119">
        <v>1</v>
      </c>
      <c r="U12" s="119">
        <f t="shared" si="1"/>
        <v>0</v>
      </c>
      <c r="V12" s="119">
        <v>0</v>
      </c>
      <c r="W12" s="119">
        <v>0</v>
      </c>
      <c r="X12" s="119">
        <v>0</v>
      </c>
      <c r="Y12" s="119">
        <v>0</v>
      </c>
      <c r="Z12" s="128" t="e">
        <f t="shared" si="2"/>
        <v>#DIV/0!</v>
      </c>
      <c r="AA12" s="129" t="e">
        <f t="shared" si="3"/>
        <v>#DIV/0!</v>
      </c>
      <c r="AC12" s="119">
        <v>4.0999999999999996</v>
      </c>
    </row>
    <row r="13" spans="1:29" x14ac:dyDescent="0.25">
      <c r="A13" s="121">
        <v>3</v>
      </c>
      <c r="B13" s="133" t="str">
        <f>'Notas 10°BCInf'!B11</f>
        <v>Andrade, Leydi</v>
      </c>
      <c r="C13" s="129"/>
      <c r="D13" s="223">
        <f>'Notas 10°BCInf'!AG11</f>
        <v>3.8</v>
      </c>
      <c r="E13" s="129"/>
      <c r="F13" s="129"/>
      <c r="G13" s="121"/>
      <c r="H13" s="124">
        <f t="shared" si="0"/>
        <v>3.8</v>
      </c>
      <c r="I13" s="135"/>
      <c r="J13" s="135"/>
      <c r="K13" s="135">
        <f>'Asistencia 10°BCInf '!AQ8</f>
        <v>0</v>
      </c>
      <c r="L13" s="135"/>
      <c r="M13" s="135"/>
      <c r="N13" s="135"/>
      <c r="O13" s="135"/>
      <c r="P13" s="135"/>
      <c r="Q13" s="131"/>
      <c r="R13" s="131"/>
      <c r="T13" s="119">
        <v>1</v>
      </c>
      <c r="U13" s="119">
        <f t="shared" si="1"/>
        <v>0</v>
      </c>
      <c r="V13" s="119">
        <v>0</v>
      </c>
      <c r="W13" s="119">
        <v>0</v>
      </c>
      <c r="X13" s="119">
        <v>0</v>
      </c>
      <c r="Y13" s="119">
        <v>0</v>
      </c>
      <c r="Z13" s="128">
        <f t="shared" si="2"/>
        <v>3.8</v>
      </c>
      <c r="AA13" s="129">
        <f t="shared" si="3"/>
        <v>3.8</v>
      </c>
      <c r="AC13" s="119">
        <v>3.8</v>
      </c>
    </row>
    <row r="14" spans="1:29" x14ac:dyDescent="0.25">
      <c r="A14" s="121">
        <v>4</v>
      </c>
      <c r="B14" s="133" t="str">
        <f>'Notas 10°BCInf'!B12</f>
        <v>Arcia, Ellioneth</v>
      </c>
      <c r="C14" s="129"/>
      <c r="D14" s="223" t="e">
        <f>'Notas 10°BCInf'!AG12</f>
        <v>#DIV/0!</v>
      </c>
      <c r="E14" s="129"/>
      <c r="F14" s="129"/>
      <c r="G14" s="121"/>
      <c r="H14" s="124" t="e">
        <f t="shared" si="0"/>
        <v>#DIV/0!</v>
      </c>
      <c r="I14" s="135"/>
      <c r="J14" s="135"/>
      <c r="K14" s="135">
        <f>'Asistencia 10°BCInf '!AQ9</f>
        <v>0</v>
      </c>
      <c r="L14" s="135"/>
      <c r="M14" s="135"/>
      <c r="N14" s="135"/>
      <c r="O14" s="135"/>
      <c r="P14" s="135"/>
      <c r="Q14" s="131"/>
      <c r="R14" s="131"/>
      <c r="T14" s="119">
        <v>0</v>
      </c>
      <c r="U14" s="119" t="e">
        <f t="shared" si="1"/>
        <v>#DIV/0!</v>
      </c>
      <c r="V14" s="119">
        <v>0</v>
      </c>
      <c r="W14" s="119">
        <v>1</v>
      </c>
      <c r="X14" s="119">
        <v>0</v>
      </c>
      <c r="Y14" s="119">
        <v>0</v>
      </c>
      <c r="Z14" s="128" t="e">
        <f t="shared" si="2"/>
        <v>#DIV/0!</v>
      </c>
      <c r="AA14" s="129" t="e">
        <f t="shared" si="3"/>
        <v>#DIV/0!</v>
      </c>
      <c r="AC14" s="119">
        <v>3.4</v>
      </c>
    </row>
    <row r="15" spans="1:29" ht="14.25" customHeight="1" x14ac:dyDescent="0.25">
      <c r="A15" s="121">
        <v>5</v>
      </c>
      <c r="B15" s="133" t="str">
        <f>'Notas 10°BCInf'!B13</f>
        <v>Caballero, David</v>
      </c>
      <c r="C15" s="129"/>
      <c r="D15" s="223" t="str">
        <f>'Notas 10°BCInf'!AG13</f>
        <v>INC</v>
      </c>
      <c r="E15" s="129"/>
      <c r="F15" s="129"/>
      <c r="G15" s="121"/>
      <c r="H15" s="124" t="str">
        <f t="shared" si="0"/>
        <v>INC</v>
      </c>
      <c r="I15" s="135"/>
      <c r="J15" s="135"/>
      <c r="K15" s="135">
        <f>'Asistencia 10°BCInf '!AQ10</f>
        <v>0</v>
      </c>
      <c r="L15" s="135"/>
      <c r="M15" s="135"/>
      <c r="N15" s="135"/>
      <c r="O15" s="135"/>
      <c r="P15" s="135"/>
      <c r="Q15" s="131"/>
      <c r="R15" s="131"/>
      <c r="T15" s="119">
        <v>0</v>
      </c>
      <c r="U15" s="119">
        <f t="shared" si="1"/>
        <v>0</v>
      </c>
      <c r="V15" s="119">
        <v>0</v>
      </c>
      <c r="W15" s="119">
        <v>1</v>
      </c>
      <c r="X15" s="119">
        <v>0</v>
      </c>
      <c r="Y15" s="119">
        <v>0</v>
      </c>
      <c r="Z15" s="128" t="e">
        <f t="shared" si="2"/>
        <v>#DIV/0!</v>
      </c>
      <c r="AA15" s="129" t="e">
        <f t="shared" si="3"/>
        <v>#DIV/0!</v>
      </c>
      <c r="AC15" s="119">
        <v>3.8</v>
      </c>
    </row>
    <row r="16" spans="1:29" x14ac:dyDescent="0.25">
      <c r="A16" s="121">
        <v>6</v>
      </c>
      <c r="B16" s="133" t="str">
        <f>'Notas 10°BCInf'!B14</f>
        <v>Castillo, Videncio</v>
      </c>
      <c r="C16" s="129"/>
      <c r="D16" s="223" t="e">
        <f>'Notas 10°BCInf'!AG14</f>
        <v>#DIV/0!</v>
      </c>
      <c r="E16" s="129"/>
      <c r="F16" s="129"/>
      <c r="G16" s="121"/>
      <c r="H16" s="124" t="e">
        <f t="shared" si="0"/>
        <v>#DIV/0!</v>
      </c>
      <c r="I16" s="135"/>
      <c r="J16" s="135"/>
      <c r="K16" s="135">
        <f>'Asistencia 10°BCInf '!AQ11</f>
        <v>0</v>
      </c>
      <c r="L16" s="135"/>
      <c r="M16" s="135"/>
      <c r="N16" s="135"/>
      <c r="O16" s="135"/>
      <c r="P16" s="135"/>
      <c r="Q16" s="131"/>
      <c r="R16" s="131"/>
      <c r="T16" s="119">
        <v>0</v>
      </c>
      <c r="U16" s="119" t="e">
        <f t="shared" si="1"/>
        <v>#DIV/0!</v>
      </c>
      <c r="V16" s="119">
        <v>0</v>
      </c>
      <c r="W16" s="119">
        <v>1</v>
      </c>
      <c r="X16" s="119">
        <v>0</v>
      </c>
      <c r="Y16" s="119">
        <v>0</v>
      </c>
      <c r="Z16" s="128" t="e">
        <f t="shared" si="2"/>
        <v>#DIV/0!</v>
      </c>
      <c r="AA16" s="129" t="e">
        <f t="shared" si="3"/>
        <v>#DIV/0!</v>
      </c>
      <c r="AC16" s="119">
        <v>4.0999999999999996</v>
      </c>
    </row>
    <row r="17" spans="1:29" ht="13.5" customHeight="1" x14ac:dyDescent="0.25">
      <c r="A17" s="121">
        <v>7</v>
      </c>
      <c r="B17" s="133" t="str">
        <f>'Notas 10°BCInf'!B15</f>
        <v>Concepcion, Yinais</v>
      </c>
      <c r="C17" s="129"/>
      <c r="D17" s="223">
        <f>'Notas 10°BCInf'!AG15</f>
        <v>3.5</v>
      </c>
      <c r="E17" s="129"/>
      <c r="F17" s="129"/>
      <c r="G17" s="121"/>
      <c r="H17" s="124">
        <f t="shared" si="0"/>
        <v>3.5</v>
      </c>
      <c r="I17" s="135"/>
      <c r="J17" s="135"/>
      <c r="K17" s="135">
        <f>'Asistencia 10°BCInf '!AQ12</f>
        <v>0</v>
      </c>
      <c r="L17" s="135"/>
      <c r="M17" s="135"/>
      <c r="N17" s="135"/>
      <c r="O17" s="135"/>
      <c r="P17" s="135"/>
      <c r="Q17" s="131"/>
      <c r="R17" s="131"/>
      <c r="T17" s="119">
        <v>1</v>
      </c>
      <c r="U17" s="119">
        <f t="shared" si="1"/>
        <v>0</v>
      </c>
      <c r="V17" s="119">
        <v>0</v>
      </c>
      <c r="W17" s="119">
        <v>0</v>
      </c>
      <c r="X17" s="119">
        <v>0</v>
      </c>
      <c r="Y17" s="119">
        <v>0</v>
      </c>
      <c r="Z17" s="128">
        <f t="shared" si="2"/>
        <v>3.5</v>
      </c>
      <c r="AA17" s="129">
        <f t="shared" si="3"/>
        <v>3.5</v>
      </c>
      <c r="AC17" s="119">
        <v>4.2</v>
      </c>
    </row>
    <row r="18" spans="1:29" x14ac:dyDescent="0.25">
      <c r="A18" s="121">
        <v>8</v>
      </c>
      <c r="B18" s="133" t="str">
        <f>'Notas 10°BCInf'!B16</f>
        <v>Dixon, Roman</v>
      </c>
      <c r="C18" s="129"/>
      <c r="D18" s="223" t="e">
        <f>'Notas 10°BCInf'!AG16</f>
        <v>#DIV/0!</v>
      </c>
      <c r="E18" s="129"/>
      <c r="F18" s="129"/>
      <c r="G18" s="121"/>
      <c r="H18" s="124" t="e">
        <f t="shared" si="0"/>
        <v>#DIV/0!</v>
      </c>
      <c r="I18" s="135"/>
      <c r="J18" s="135"/>
      <c r="K18" s="135">
        <f>'Asistencia 10°BCInf '!AQ13</f>
        <v>0</v>
      </c>
      <c r="L18" s="135"/>
      <c r="M18" s="135"/>
      <c r="N18" s="135"/>
      <c r="O18" s="135"/>
      <c r="P18" s="135"/>
      <c r="Q18" s="131"/>
      <c r="R18" s="131"/>
      <c r="T18" s="119">
        <v>1</v>
      </c>
      <c r="U18" s="119" t="e">
        <f t="shared" si="1"/>
        <v>#DIV/0!</v>
      </c>
      <c r="V18" s="119">
        <v>0</v>
      </c>
      <c r="W18" s="119">
        <v>0</v>
      </c>
      <c r="X18" s="119">
        <v>0</v>
      </c>
      <c r="Y18" s="119">
        <v>0</v>
      </c>
      <c r="Z18" s="128" t="e">
        <f t="shared" si="2"/>
        <v>#DIV/0!</v>
      </c>
      <c r="AA18" s="129" t="e">
        <f t="shared" si="3"/>
        <v>#DIV/0!</v>
      </c>
      <c r="AC18" s="119">
        <v>3.9</v>
      </c>
    </row>
    <row r="19" spans="1:29" x14ac:dyDescent="0.25">
      <c r="A19" s="121">
        <v>9</v>
      </c>
      <c r="B19" s="133" t="str">
        <f>'Notas 10°BCInf'!B17</f>
        <v>Escalante, Nodier</v>
      </c>
      <c r="C19" s="129"/>
      <c r="D19" s="223" t="e">
        <f>'Notas 10°BCInf'!AG17</f>
        <v>#DIV/0!</v>
      </c>
      <c r="E19" s="129"/>
      <c r="F19" s="129"/>
      <c r="G19" s="121"/>
      <c r="H19" s="124" t="e">
        <f t="shared" si="0"/>
        <v>#DIV/0!</v>
      </c>
      <c r="I19" s="135"/>
      <c r="J19" s="135"/>
      <c r="K19" s="135">
        <f>'Asistencia 10°BCInf '!AQ14</f>
        <v>0</v>
      </c>
      <c r="L19" s="135"/>
      <c r="M19" s="135"/>
      <c r="N19" s="135"/>
      <c r="O19" s="135"/>
      <c r="P19" s="135"/>
      <c r="Q19" s="131"/>
      <c r="R19" s="131"/>
      <c r="T19" s="119">
        <v>1</v>
      </c>
      <c r="U19" s="119" t="e">
        <f t="shared" si="1"/>
        <v>#DIV/0!</v>
      </c>
      <c r="V19" s="119">
        <v>0</v>
      </c>
      <c r="W19" s="119">
        <v>0</v>
      </c>
      <c r="X19" s="119">
        <v>0</v>
      </c>
      <c r="Y19" s="119">
        <v>0</v>
      </c>
      <c r="Z19" s="128" t="e">
        <f t="shared" si="2"/>
        <v>#DIV/0!</v>
      </c>
      <c r="AA19" s="129" t="e">
        <f t="shared" si="3"/>
        <v>#DIV/0!</v>
      </c>
      <c r="AC19" s="119">
        <v>3.8</v>
      </c>
    </row>
    <row r="20" spans="1:29" ht="27.75" x14ac:dyDescent="0.25">
      <c r="A20" s="121">
        <v>10</v>
      </c>
      <c r="B20" s="133" t="str">
        <f>'Notas 10°BCInf'!B18</f>
        <v>Garay, Fredy</v>
      </c>
      <c r="C20" s="129"/>
      <c r="D20" s="223" t="str">
        <f>'Notas 10°BCInf'!AG18</f>
        <v>INC</v>
      </c>
      <c r="E20" s="129"/>
      <c r="F20" s="129"/>
      <c r="G20" s="121"/>
      <c r="H20" s="124" t="str">
        <f t="shared" si="0"/>
        <v>INC</v>
      </c>
      <c r="I20" s="135"/>
      <c r="J20" s="135"/>
      <c r="K20" s="135">
        <f>'Asistencia 10°BCInf '!AQ15</f>
        <v>0</v>
      </c>
      <c r="L20" s="135"/>
      <c r="M20" s="135"/>
      <c r="N20" s="135"/>
      <c r="O20" s="135"/>
      <c r="P20" s="135"/>
      <c r="Q20" s="131"/>
      <c r="R20" s="131"/>
      <c r="T20" s="119">
        <v>0</v>
      </c>
      <c r="U20" s="119">
        <f t="shared" si="1"/>
        <v>0</v>
      </c>
      <c r="V20" s="119">
        <v>0</v>
      </c>
      <c r="W20" s="119">
        <v>1</v>
      </c>
      <c r="X20" s="119">
        <v>0</v>
      </c>
      <c r="Y20" s="119">
        <v>0</v>
      </c>
      <c r="Z20" s="128" t="e">
        <f t="shared" si="2"/>
        <v>#DIV/0!</v>
      </c>
      <c r="AA20" s="129" t="e">
        <f t="shared" si="3"/>
        <v>#DIV/0!</v>
      </c>
      <c r="AC20" s="119">
        <v>3.5</v>
      </c>
    </row>
    <row r="21" spans="1:29" x14ac:dyDescent="0.25">
      <c r="A21" s="121">
        <v>11</v>
      </c>
      <c r="B21" s="133" t="str">
        <f>'Notas 10°BCInf'!B19</f>
        <v>Gonzalez, Honorio</v>
      </c>
      <c r="C21" s="129"/>
      <c r="D21" s="223" t="e">
        <f>'Notas 10°BCInf'!AG19</f>
        <v>#DIV/0!</v>
      </c>
      <c r="E21" s="129"/>
      <c r="F21" s="129"/>
      <c r="G21" s="121"/>
      <c r="H21" s="124" t="e">
        <f t="shared" si="0"/>
        <v>#DIV/0!</v>
      </c>
      <c r="I21" s="135"/>
      <c r="J21" s="135"/>
      <c r="K21" s="135">
        <f>'Asistencia 10°BCInf '!AQ16</f>
        <v>0</v>
      </c>
      <c r="L21" s="135"/>
      <c r="M21" s="135"/>
      <c r="N21" s="135"/>
      <c r="O21" s="135"/>
      <c r="P21" s="135"/>
      <c r="Q21" s="131"/>
      <c r="R21" s="131"/>
      <c r="T21" s="119">
        <v>1</v>
      </c>
      <c r="U21" s="119" t="e">
        <f t="shared" si="1"/>
        <v>#DIV/0!</v>
      </c>
      <c r="V21" s="119">
        <v>0</v>
      </c>
      <c r="W21" s="119">
        <v>0</v>
      </c>
      <c r="X21" s="119">
        <v>0</v>
      </c>
      <c r="Y21" s="119">
        <v>0</v>
      </c>
      <c r="Z21" s="128" t="e">
        <f t="shared" si="2"/>
        <v>#DIV/0!</v>
      </c>
      <c r="AA21" s="129" t="e">
        <f t="shared" si="3"/>
        <v>#DIV/0!</v>
      </c>
      <c r="AC21" s="119">
        <v>4.2</v>
      </c>
    </row>
    <row r="22" spans="1:29" ht="14.25" customHeight="1" x14ac:dyDescent="0.25">
      <c r="A22" s="121">
        <v>12</v>
      </c>
      <c r="B22" s="133" t="str">
        <f>'Notas 10°BCInf'!B20</f>
        <v>Gonzalez, Marialis</v>
      </c>
      <c r="C22" s="129"/>
      <c r="D22" s="223">
        <f>'Notas 10°BCInf'!AG20</f>
        <v>4.24</v>
      </c>
      <c r="E22" s="129"/>
      <c r="F22" s="129"/>
      <c r="G22" s="121"/>
      <c r="H22" s="124">
        <f t="shared" si="0"/>
        <v>4.24</v>
      </c>
      <c r="I22" s="135"/>
      <c r="J22" s="135"/>
      <c r="K22" s="135">
        <f>'Asistencia 10°BCInf '!AQ17</f>
        <v>0</v>
      </c>
      <c r="L22" s="135"/>
      <c r="M22" s="135"/>
      <c r="N22" s="135"/>
      <c r="O22" s="135"/>
      <c r="P22" s="135"/>
      <c r="Q22" s="131"/>
      <c r="R22" s="131"/>
      <c r="T22" s="119">
        <v>0</v>
      </c>
      <c r="U22" s="119">
        <f t="shared" si="1"/>
        <v>0</v>
      </c>
      <c r="V22" s="119">
        <v>0</v>
      </c>
      <c r="W22" s="119">
        <v>1</v>
      </c>
      <c r="X22" s="119">
        <v>0</v>
      </c>
      <c r="Y22" s="119">
        <v>0</v>
      </c>
      <c r="Z22" s="128">
        <f t="shared" si="2"/>
        <v>4.24</v>
      </c>
      <c r="AA22" s="129">
        <f t="shared" si="3"/>
        <v>4.2</v>
      </c>
      <c r="AC22" s="119">
        <v>3.3</v>
      </c>
    </row>
    <row r="23" spans="1:29" x14ac:dyDescent="0.25">
      <c r="A23" s="121">
        <v>13</v>
      </c>
      <c r="B23" s="133" t="str">
        <f>'Notas 10°BCInf'!B21</f>
        <v>Guerra, Amado</v>
      </c>
      <c r="C23" s="129"/>
      <c r="D23" s="223" t="e">
        <f>'Notas 10°BCInf'!AG21</f>
        <v>#DIV/0!</v>
      </c>
      <c r="E23" s="129"/>
      <c r="F23" s="129"/>
      <c r="G23" s="121"/>
      <c r="H23" s="124" t="e">
        <f t="shared" si="0"/>
        <v>#DIV/0!</v>
      </c>
      <c r="I23" s="135"/>
      <c r="J23" s="135"/>
      <c r="K23" s="135">
        <f>'Asistencia 10°BCInf '!AQ18</f>
        <v>0</v>
      </c>
      <c r="L23" s="135"/>
      <c r="M23" s="135"/>
      <c r="N23" s="135"/>
      <c r="O23" s="135"/>
      <c r="P23" s="135"/>
      <c r="Q23" s="131"/>
      <c r="R23" s="131"/>
      <c r="T23" s="119">
        <v>1</v>
      </c>
      <c r="U23" s="119" t="e">
        <f t="shared" si="1"/>
        <v>#DIV/0!</v>
      </c>
      <c r="V23" s="119">
        <v>0</v>
      </c>
      <c r="W23" s="119">
        <v>0</v>
      </c>
      <c r="X23" s="119">
        <v>0</v>
      </c>
      <c r="Y23" s="119">
        <v>0</v>
      </c>
      <c r="Z23" s="128" t="e">
        <f t="shared" si="2"/>
        <v>#DIV/0!</v>
      </c>
      <c r="AA23" s="129" t="e">
        <f t="shared" si="3"/>
        <v>#DIV/0!</v>
      </c>
      <c r="AC23" s="119">
        <v>3.8</v>
      </c>
    </row>
    <row r="24" spans="1:29" x14ac:dyDescent="0.25">
      <c r="A24" s="121">
        <v>14</v>
      </c>
      <c r="B24" s="133" t="str">
        <f>'Notas 10°BCInf'!B22</f>
        <v>Guerra, Vicente</v>
      </c>
      <c r="C24" s="129"/>
      <c r="D24" s="223" t="str">
        <f>'Notas 10°BCInf'!AG22</f>
        <v>SN</v>
      </c>
      <c r="E24" s="129"/>
      <c r="F24" s="129"/>
      <c r="G24" s="121"/>
      <c r="H24" s="124" t="str">
        <f t="shared" si="0"/>
        <v>SN</v>
      </c>
      <c r="I24" s="135"/>
      <c r="J24" s="135"/>
      <c r="K24" s="135">
        <f>'Asistencia 10°BCInf '!AQ19</f>
        <v>0</v>
      </c>
      <c r="L24" s="135"/>
      <c r="M24" s="135"/>
      <c r="N24" s="135"/>
      <c r="O24" s="135"/>
      <c r="P24" s="135"/>
      <c r="Q24" s="131"/>
      <c r="R24" s="131"/>
      <c r="T24" s="119">
        <v>1</v>
      </c>
      <c r="U24" s="119">
        <f t="shared" si="1"/>
        <v>0</v>
      </c>
      <c r="V24" s="119">
        <v>0</v>
      </c>
      <c r="W24" s="119">
        <v>0</v>
      </c>
      <c r="X24" s="119">
        <v>0</v>
      </c>
      <c r="Y24" s="119">
        <v>0</v>
      </c>
      <c r="Z24" s="128" t="e">
        <f t="shared" si="2"/>
        <v>#DIV/0!</v>
      </c>
      <c r="AA24" s="129" t="e">
        <f t="shared" si="3"/>
        <v>#DIV/0!</v>
      </c>
      <c r="AC24" s="119">
        <v>3.9</v>
      </c>
    </row>
    <row r="25" spans="1:29" ht="27.75" x14ac:dyDescent="0.25">
      <c r="A25" s="121">
        <v>15</v>
      </c>
      <c r="B25" s="133" t="str">
        <f>'Notas 10°BCInf'!B23</f>
        <v>Gutierrez, Luz</v>
      </c>
      <c r="C25" s="129"/>
      <c r="D25" s="223" t="str">
        <f>'Notas 10°BCInf'!AG23</f>
        <v>INC</v>
      </c>
      <c r="E25" s="129"/>
      <c r="F25" s="129"/>
      <c r="G25" s="121"/>
      <c r="H25" s="124" t="str">
        <f t="shared" si="0"/>
        <v>INC</v>
      </c>
      <c r="I25" s="135"/>
      <c r="J25" s="135"/>
      <c r="K25" s="135">
        <f>'Asistencia 10°BCInf '!AQ20</f>
        <v>0</v>
      </c>
      <c r="L25" s="135"/>
      <c r="M25" s="135"/>
      <c r="N25" s="135"/>
      <c r="O25" s="135"/>
      <c r="P25" s="135"/>
      <c r="Q25" s="131"/>
      <c r="R25" s="131"/>
      <c r="T25" s="119">
        <v>1</v>
      </c>
      <c r="U25" s="119">
        <f t="shared" si="1"/>
        <v>0</v>
      </c>
      <c r="V25" s="119">
        <v>0</v>
      </c>
      <c r="W25" s="119">
        <v>0</v>
      </c>
      <c r="X25" s="119">
        <v>0</v>
      </c>
      <c r="Y25" s="119">
        <v>0</v>
      </c>
      <c r="Z25" s="128" t="e">
        <f t="shared" si="2"/>
        <v>#DIV/0!</v>
      </c>
      <c r="AA25" s="129" t="e">
        <f t="shared" si="3"/>
        <v>#DIV/0!</v>
      </c>
      <c r="AC25" s="119">
        <v>3.7</v>
      </c>
    </row>
    <row r="26" spans="1:29" x14ac:dyDescent="0.25">
      <c r="A26" s="121">
        <v>16</v>
      </c>
      <c r="B26" s="133" t="str">
        <f>'Notas 10°BCInf'!B24</f>
        <v>Gutierrez, Yorlenis</v>
      </c>
      <c r="C26" s="129"/>
      <c r="D26" s="223" t="str">
        <f>'Notas 10°BCInf'!AG24</f>
        <v>SN</v>
      </c>
      <c r="E26" s="129"/>
      <c r="F26" s="129"/>
      <c r="G26" s="121"/>
      <c r="H26" s="124" t="str">
        <f t="shared" si="0"/>
        <v>SN</v>
      </c>
      <c r="I26" s="135"/>
      <c r="J26" s="135"/>
      <c r="K26" s="135">
        <f>'Asistencia 10°BCInf '!AQ21</f>
        <v>0</v>
      </c>
      <c r="L26" s="135"/>
      <c r="M26" s="135"/>
      <c r="N26" s="135"/>
      <c r="O26" s="135"/>
      <c r="P26" s="135"/>
      <c r="Q26" s="131"/>
      <c r="R26" s="131"/>
      <c r="T26" s="119">
        <v>0</v>
      </c>
      <c r="U26" s="119">
        <f t="shared" si="1"/>
        <v>0</v>
      </c>
      <c r="V26" s="119">
        <v>0</v>
      </c>
      <c r="W26" s="119">
        <v>1</v>
      </c>
      <c r="X26" s="119">
        <v>0</v>
      </c>
      <c r="Y26" s="119">
        <v>0</v>
      </c>
      <c r="Z26" s="128" t="e">
        <f t="shared" si="2"/>
        <v>#DIV/0!</v>
      </c>
      <c r="AA26" s="129" t="e">
        <f t="shared" si="3"/>
        <v>#DIV/0!</v>
      </c>
      <c r="AC26" s="119">
        <v>3.6</v>
      </c>
    </row>
    <row r="27" spans="1:29" x14ac:dyDescent="0.25">
      <c r="A27" s="121">
        <v>17</v>
      </c>
      <c r="B27" s="133" t="str">
        <f>'Notas 10°BCInf'!B25</f>
        <v>Hooker, Sebastian</v>
      </c>
      <c r="C27" s="129"/>
      <c r="D27" s="223" t="e">
        <f>'Notas 10°BCInf'!AG25</f>
        <v>#DIV/0!</v>
      </c>
      <c r="E27" s="129"/>
      <c r="F27" s="129"/>
      <c r="G27" s="121"/>
      <c r="H27" s="124" t="e">
        <f t="shared" si="0"/>
        <v>#DIV/0!</v>
      </c>
      <c r="I27" s="135"/>
      <c r="J27" s="135"/>
      <c r="K27" s="135">
        <f>'Asistencia 10°BCInf '!AQ22</f>
        <v>0</v>
      </c>
      <c r="L27" s="135"/>
      <c r="M27" s="135"/>
      <c r="N27" s="135"/>
      <c r="O27" s="135"/>
      <c r="P27" s="135"/>
      <c r="Q27" s="131"/>
      <c r="R27" s="131"/>
      <c r="T27" s="119">
        <v>1</v>
      </c>
      <c r="U27" s="119" t="e">
        <f t="shared" si="1"/>
        <v>#DIV/0!</v>
      </c>
      <c r="V27" s="119">
        <v>0</v>
      </c>
      <c r="W27" s="119">
        <v>0</v>
      </c>
      <c r="X27" s="119">
        <v>0</v>
      </c>
      <c r="Y27" s="119">
        <v>0</v>
      </c>
      <c r="Z27" s="128" t="e">
        <f t="shared" si="2"/>
        <v>#DIV/0!</v>
      </c>
      <c r="AA27" s="129" t="e">
        <f t="shared" si="3"/>
        <v>#DIV/0!</v>
      </c>
      <c r="AC27" s="119">
        <v>3.8</v>
      </c>
    </row>
    <row r="28" spans="1:29" x14ac:dyDescent="0.25">
      <c r="A28" s="121">
        <v>18</v>
      </c>
      <c r="B28" s="133" t="str">
        <f>'Notas 10°BCInf'!B26</f>
        <v>Lopez, Leonel</v>
      </c>
      <c r="C28" s="129"/>
      <c r="D28" s="223">
        <f>'Notas 10°BCInf'!AG26</f>
        <v>4.82</v>
      </c>
      <c r="E28" s="129"/>
      <c r="F28" s="129"/>
      <c r="G28" s="121"/>
      <c r="H28" s="124">
        <f t="shared" si="0"/>
        <v>4.82</v>
      </c>
      <c r="I28" s="135"/>
      <c r="J28" s="135"/>
      <c r="K28" s="135">
        <f>'Asistencia 10°BCInf '!AQ23</f>
        <v>0</v>
      </c>
      <c r="L28" s="135"/>
      <c r="M28" s="135"/>
      <c r="N28" s="135"/>
      <c r="O28" s="135"/>
      <c r="P28" s="135"/>
      <c r="Q28" s="131"/>
      <c r="R28" s="131"/>
      <c r="T28" s="119">
        <v>1</v>
      </c>
      <c r="U28" s="119">
        <f t="shared" si="1"/>
        <v>0</v>
      </c>
      <c r="V28" s="119">
        <v>0</v>
      </c>
      <c r="W28" s="119">
        <v>0</v>
      </c>
      <c r="X28" s="119">
        <v>0</v>
      </c>
      <c r="Y28" s="119">
        <v>0</v>
      </c>
      <c r="Z28" s="128">
        <f t="shared" si="2"/>
        <v>4.82</v>
      </c>
      <c r="AA28" s="129">
        <f t="shared" si="3"/>
        <v>4.8</v>
      </c>
      <c r="AC28" s="119">
        <v>3.5</v>
      </c>
    </row>
    <row r="29" spans="1:29" x14ac:dyDescent="0.25">
      <c r="A29" s="121">
        <v>19</v>
      </c>
      <c r="B29" s="133" t="str">
        <f>'Notas 10°BCInf'!B27</f>
        <v>lopez, Rolando</v>
      </c>
      <c r="C29" s="129"/>
      <c r="D29" s="223" t="str">
        <f>'Notas 10°BCInf'!AG27</f>
        <v>SN</v>
      </c>
      <c r="E29" s="129"/>
      <c r="F29" s="129"/>
      <c r="G29" s="121"/>
      <c r="H29" s="124" t="str">
        <f t="shared" si="0"/>
        <v>SN</v>
      </c>
      <c r="I29" s="135"/>
      <c r="J29" s="135"/>
      <c r="K29" s="135">
        <f>'Asistencia 10°BCInf '!AQ24</f>
        <v>0</v>
      </c>
      <c r="L29" s="135"/>
      <c r="M29" s="135"/>
      <c r="N29" s="135"/>
      <c r="O29" s="135"/>
      <c r="P29" s="135"/>
      <c r="Q29" s="131"/>
      <c r="R29" s="131"/>
      <c r="T29" s="119">
        <v>1</v>
      </c>
      <c r="U29" s="119">
        <f t="shared" si="1"/>
        <v>0</v>
      </c>
      <c r="V29" s="119">
        <v>0</v>
      </c>
      <c r="W29" s="119">
        <v>0</v>
      </c>
      <c r="X29" s="119">
        <v>0</v>
      </c>
      <c r="Y29" s="119">
        <v>0</v>
      </c>
      <c r="Z29" s="128" t="e">
        <f t="shared" si="2"/>
        <v>#DIV/0!</v>
      </c>
      <c r="AA29" s="129" t="e">
        <f t="shared" si="3"/>
        <v>#DIV/0!</v>
      </c>
      <c r="AC29" s="119">
        <v>3.3</v>
      </c>
    </row>
    <row r="30" spans="1:29" x14ac:dyDescent="0.25">
      <c r="A30" s="121">
        <v>20</v>
      </c>
      <c r="B30" s="133" t="str">
        <f>'Notas 10°BCInf'!B28</f>
        <v>Miranda, Agustin</v>
      </c>
      <c r="C30" s="129"/>
      <c r="D30" s="223" t="str">
        <f>'Notas 10°BCInf'!AG28</f>
        <v>SN</v>
      </c>
      <c r="E30" s="129"/>
      <c r="F30" s="129"/>
      <c r="G30" s="121"/>
      <c r="H30" s="124" t="str">
        <f t="shared" si="0"/>
        <v>SN</v>
      </c>
      <c r="I30" s="135"/>
      <c r="J30" s="135"/>
      <c r="K30" s="135">
        <f>'Asistencia 10°BCInf '!AQ25</f>
        <v>0</v>
      </c>
      <c r="L30" s="135"/>
      <c r="M30" s="135"/>
      <c r="N30" s="135"/>
      <c r="O30" s="135"/>
      <c r="P30" s="135"/>
      <c r="Q30" s="131"/>
      <c r="R30" s="131"/>
      <c r="T30" s="119">
        <v>1</v>
      </c>
      <c r="U30" s="119">
        <f t="shared" si="1"/>
        <v>0</v>
      </c>
      <c r="V30" s="119">
        <v>0</v>
      </c>
      <c r="W30" s="119">
        <v>0</v>
      </c>
      <c r="X30" s="119">
        <v>0</v>
      </c>
      <c r="Y30" s="119">
        <v>0</v>
      </c>
      <c r="Z30" s="128" t="e">
        <f t="shared" si="2"/>
        <v>#DIV/0!</v>
      </c>
      <c r="AA30" s="129" t="e">
        <f t="shared" si="3"/>
        <v>#DIV/0!</v>
      </c>
      <c r="AC30" s="119">
        <v>3.3</v>
      </c>
    </row>
    <row r="31" spans="1:29" x14ac:dyDescent="0.25">
      <c r="A31" s="121">
        <v>21</v>
      </c>
      <c r="B31" s="133" t="str">
        <f>'Notas 10°BCInf'!B29</f>
        <v>Miranda, Herminio</v>
      </c>
      <c r="C31" s="129"/>
      <c r="D31" s="223" t="str">
        <f>'Notas 10°BCInf'!AG29</f>
        <v>SN</v>
      </c>
      <c r="E31" s="129"/>
      <c r="F31" s="129"/>
      <c r="G31" s="121"/>
      <c r="H31" s="124" t="str">
        <f t="shared" si="0"/>
        <v>SN</v>
      </c>
      <c r="I31" s="135"/>
      <c r="J31" s="135"/>
      <c r="K31" s="135">
        <f>'Asistencia 10°BCInf '!AQ26</f>
        <v>0</v>
      </c>
      <c r="L31" s="135"/>
      <c r="M31" s="135"/>
      <c r="N31" s="135"/>
      <c r="O31" s="135"/>
      <c r="P31" s="135"/>
      <c r="Q31" s="131"/>
      <c r="R31" s="131"/>
      <c r="T31" s="119">
        <v>1</v>
      </c>
      <c r="U31" s="119">
        <f t="shared" si="1"/>
        <v>0</v>
      </c>
      <c r="V31" s="119">
        <v>0</v>
      </c>
      <c r="W31" s="119">
        <v>0</v>
      </c>
      <c r="X31" s="119">
        <v>0</v>
      </c>
      <c r="Y31" s="119">
        <v>0</v>
      </c>
      <c r="Z31" s="128" t="e">
        <f t="shared" si="2"/>
        <v>#DIV/0!</v>
      </c>
      <c r="AA31" s="129" t="e">
        <f t="shared" si="3"/>
        <v>#DIV/0!</v>
      </c>
      <c r="AC31" s="119">
        <v>3.6</v>
      </c>
    </row>
    <row r="32" spans="1:29" x14ac:dyDescent="0.25">
      <c r="A32" s="121">
        <v>22</v>
      </c>
      <c r="B32" s="133" t="str">
        <f>'Notas 10°BCInf'!B30</f>
        <v>Miranda, Maura</v>
      </c>
      <c r="C32" s="129"/>
      <c r="D32" s="223" t="str">
        <f>'Notas 10°BCInf'!AG30</f>
        <v>SN</v>
      </c>
      <c r="E32" s="129"/>
      <c r="F32" s="129"/>
      <c r="G32" s="121"/>
      <c r="H32" s="124" t="str">
        <f t="shared" si="0"/>
        <v>SN</v>
      </c>
      <c r="I32" s="135"/>
      <c r="J32" s="135"/>
      <c r="K32" s="135">
        <f>'Asistencia 10°BCInf '!AQ27</f>
        <v>0</v>
      </c>
      <c r="L32" s="135"/>
      <c r="M32" s="135"/>
      <c r="N32" s="135"/>
      <c r="O32" s="135"/>
      <c r="P32" s="135"/>
      <c r="Q32" s="131"/>
      <c r="R32" s="131"/>
      <c r="T32" s="119">
        <v>1</v>
      </c>
      <c r="U32" s="119">
        <f t="shared" si="1"/>
        <v>0</v>
      </c>
      <c r="V32" s="119">
        <v>0</v>
      </c>
      <c r="W32" s="119">
        <v>0</v>
      </c>
      <c r="X32" s="119">
        <v>0</v>
      </c>
      <c r="Y32" s="119">
        <v>0</v>
      </c>
      <c r="Z32" s="128" t="e">
        <f t="shared" si="2"/>
        <v>#DIV/0!</v>
      </c>
      <c r="AA32" s="129" t="e">
        <f t="shared" si="3"/>
        <v>#DIV/0!</v>
      </c>
      <c r="AC32" s="119">
        <v>3.8</v>
      </c>
    </row>
    <row r="33" spans="1:29" x14ac:dyDescent="0.25">
      <c r="A33" s="121">
        <v>23</v>
      </c>
      <c r="B33" s="133" t="str">
        <f>'Notas 10°BCInf'!B31</f>
        <v>Montezuma, Yuleisi</v>
      </c>
      <c r="C33" s="129"/>
      <c r="D33" s="223" t="e">
        <f>'Notas 10°BCInf'!AG31</f>
        <v>#DIV/0!</v>
      </c>
      <c r="E33" s="129"/>
      <c r="F33" s="129"/>
      <c r="G33" s="121"/>
      <c r="H33" s="124" t="e">
        <f t="shared" si="0"/>
        <v>#DIV/0!</v>
      </c>
      <c r="I33" s="135"/>
      <c r="J33" s="135"/>
      <c r="K33" s="135">
        <f>'Asistencia 10°BCInf '!AQ28</f>
        <v>0</v>
      </c>
      <c r="L33" s="135"/>
      <c r="M33" s="135"/>
      <c r="N33" s="135"/>
      <c r="O33" s="135"/>
      <c r="P33" s="135"/>
      <c r="Q33" s="131"/>
      <c r="R33" s="131"/>
      <c r="T33" s="119">
        <v>0</v>
      </c>
      <c r="U33" s="119" t="e">
        <f t="shared" si="1"/>
        <v>#DIV/0!</v>
      </c>
      <c r="V33" s="119">
        <v>0</v>
      </c>
      <c r="W33" s="119">
        <v>1</v>
      </c>
      <c r="X33" s="119">
        <v>0</v>
      </c>
      <c r="Y33" s="119">
        <v>0</v>
      </c>
      <c r="Z33" s="128" t="e">
        <f t="shared" si="2"/>
        <v>#DIV/0!</v>
      </c>
      <c r="AA33" s="129" t="e">
        <f t="shared" si="3"/>
        <v>#DIV/0!</v>
      </c>
      <c r="AC33" s="119">
        <v>4.0999999999999996</v>
      </c>
    </row>
    <row r="34" spans="1:29" x14ac:dyDescent="0.25">
      <c r="A34" s="121">
        <v>24</v>
      </c>
      <c r="B34" s="133" t="str">
        <f>'Notas 10°BCInf'!B32</f>
        <v>Morales, Anastacio</v>
      </c>
      <c r="C34" s="129"/>
      <c r="D34" s="223">
        <f>'Notas 10°BCInf'!AG32</f>
        <v>3.8400000000000003</v>
      </c>
      <c r="E34" s="129"/>
      <c r="F34" s="129"/>
      <c r="G34" s="121"/>
      <c r="H34" s="124">
        <f t="shared" si="0"/>
        <v>3.8400000000000003</v>
      </c>
      <c r="I34" s="135"/>
      <c r="J34" s="135"/>
      <c r="K34" s="135">
        <f>'Asistencia 10°BCInf '!AQ29</f>
        <v>0</v>
      </c>
      <c r="L34" s="135"/>
      <c r="M34" s="135"/>
      <c r="N34" s="135"/>
      <c r="O34" s="135"/>
      <c r="P34" s="135"/>
      <c r="Q34" s="131"/>
      <c r="R34" s="131"/>
      <c r="T34" s="119">
        <v>1</v>
      </c>
      <c r="U34" s="119">
        <f t="shared" si="1"/>
        <v>0</v>
      </c>
      <c r="V34" s="119">
        <v>0</v>
      </c>
      <c r="W34" s="119">
        <v>0</v>
      </c>
      <c r="X34" s="119">
        <v>0</v>
      </c>
      <c r="Y34" s="119">
        <v>0</v>
      </c>
      <c r="Z34" s="128">
        <f t="shared" si="2"/>
        <v>3.8400000000000003</v>
      </c>
      <c r="AA34" s="129">
        <f t="shared" si="3"/>
        <v>3.8</v>
      </c>
      <c r="AC34" s="119">
        <v>3.8</v>
      </c>
    </row>
    <row r="35" spans="1:29" x14ac:dyDescent="0.25">
      <c r="A35" s="121">
        <v>25</v>
      </c>
      <c r="B35" s="133" t="str">
        <f>'Notas 10°BCInf'!B33</f>
        <v>Morales, Fermin</v>
      </c>
      <c r="C35" s="129"/>
      <c r="D35" s="223">
        <f>'Notas 10°BCInf'!AG33</f>
        <v>4.3600000000000003</v>
      </c>
      <c r="E35" s="129"/>
      <c r="F35" s="129"/>
      <c r="G35" s="121"/>
      <c r="H35" s="124">
        <f t="shared" si="0"/>
        <v>4.3600000000000003</v>
      </c>
      <c r="I35" s="135"/>
      <c r="J35" s="135"/>
      <c r="K35" s="135">
        <f>'Asistencia 10°BCInf '!AQ30</f>
        <v>0</v>
      </c>
      <c r="L35" s="135"/>
      <c r="M35" s="135"/>
      <c r="N35" s="135"/>
      <c r="O35" s="135"/>
      <c r="P35" s="135"/>
      <c r="Q35" s="131"/>
      <c r="R35" s="131"/>
      <c r="T35" s="119">
        <v>1</v>
      </c>
      <c r="U35" s="119">
        <f t="shared" si="1"/>
        <v>0</v>
      </c>
      <c r="V35" s="119">
        <v>0</v>
      </c>
      <c r="W35" s="119">
        <v>0</v>
      </c>
      <c r="X35" s="119">
        <v>0</v>
      </c>
      <c r="Y35" s="119">
        <v>0</v>
      </c>
      <c r="Z35" s="128">
        <f t="shared" si="2"/>
        <v>4.3600000000000003</v>
      </c>
      <c r="AA35" s="129">
        <f t="shared" si="3"/>
        <v>4.3</v>
      </c>
      <c r="AC35" s="119">
        <v>4.2</v>
      </c>
    </row>
    <row r="36" spans="1:29" x14ac:dyDescent="0.25">
      <c r="A36" s="121">
        <v>26</v>
      </c>
      <c r="B36" s="133" t="str">
        <f>'Notas 10°BCInf'!B35</f>
        <v>Palacio, Victoriano</v>
      </c>
      <c r="C36" s="129"/>
      <c r="D36" s="223" t="e">
        <f>'Notas 10°BCInf'!AG35</f>
        <v>#DIV/0!</v>
      </c>
      <c r="E36" s="129"/>
      <c r="F36" s="129"/>
      <c r="G36" s="121"/>
      <c r="H36" s="124" t="e">
        <f t="shared" si="0"/>
        <v>#DIV/0!</v>
      </c>
      <c r="I36" s="135"/>
      <c r="J36" s="135"/>
      <c r="K36" s="135">
        <f>'Asistencia 10°BCInf '!AQ32</f>
        <v>0</v>
      </c>
      <c r="L36" s="135"/>
      <c r="M36" s="135"/>
      <c r="N36" s="135"/>
      <c r="O36" s="135"/>
      <c r="P36" s="135"/>
      <c r="Q36" s="131"/>
      <c r="R36" s="131"/>
      <c r="T36" s="119">
        <v>0</v>
      </c>
      <c r="U36" s="119" t="e">
        <f t="shared" si="1"/>
        <v>#DIV/0!</v>
      </c>
      <c r="V36" s="119">
        <v>0</v>
      </c>
      <c r="W36" s="119">
        <v>1</v>
      </c>
      <c r="X36" s="119">
        <v>1</v>
      </c>
      <c r="Y36" s="119">
        <v>0</v>
      </c>
      <c r="Z36" s="128" t="e">
        <f t="shared" si="2"/>
        <v>#DIV/0!</v>
      </c>
      <c r="AA36" s="129" t="e">
        <f t="shared" si="3"/>
        <v>#DIV/0!</v>
      </c>
      <c r="AC36" s="119">
        <v>3.6</v>
      </c>
    </row>
    <row r="37" spans="1:29" x14ac:dyDescent="0.25">
      <c r="A37" s="121">
        <v>27</v>
      </c>
      <c r="B37" s="133" t="str">
        <f>'Notas 10°BCInf'!B36</f>
        <v>Palacio, Yamileth</v>
      </c>
      <c r="C37" s="129"/>
      <c r="D37" s="223">
        <f>'Notas 10°BCInf'!AG36</f>
        <v>4.5699999999999994</v>
      </c>
      <c r="E37" s="129"/>
      <c r="F37" s="129"/>
      <c r="G37" s="121"/>
      <c r="H37" s="124">
        <f t="shared" si="0"/>
        <v>4.5699999999999994</v>
      </c>
      <c r="I37" s="135"/>
      <c r="J37" s="135"/>
      <c r="K37" s="135">
        <f>'Asistencia 10°BCInf '!AQ33</f>
        <v>0</v>
      </c>
      <c r="L37" s="135"/>
      <c r="M37" s="135"/>
      <c r="N37" s="135"/>
      <c r="O37" s="135"/>
      <c r="P37" s="135"/>
      <c r="Q37" s="131"/>
      <c r="R37" s="131"/>
      <c r="T37" s="119">
        <v>1</v>
      </c>
      <c r="U37" s="119">
        <f t="shared" si="1"/>
        <v>0</v>
      </c>
      <c r="V37" s="119">
        <v>0</v>
      </c>
      <c r="W37" s="119">
        <v>0</v>
      </c>
      <c r="X37" s="119">
        <v>0</v>
      </c>
      <c r="Y37" s="119">
        <v>0</v>
      </c>
      <c r="Z37" s="128">
        <f t="shared" si="2"/>
        <v>4.5699999999999994</v>
      </c>
      <c r="AA37" s="129">
        <f t="shared" si="3"/>
        <v>4.5</v>
      </c>
      <c r="AC37" s="119">
        <v>3.9</v>
      </c>
    </row>
    <row r="38" spans="1:29" ht="13.5" customHeight="1" x14ac:dyDescent="0.25">
      <c r="A38" s="121">
        <v>28</v>
      </c>
      <c r="B38" s="133" t="str">
        <f>'Notas 10°BCInf'!B37</f>
        <v>Pinto, Elias</v>
      </c>
      <c r="C38" s="129"/>
      <c r="D38" s="223" t="str">
        <f>'Notas 10°BCInf'!AG37</f>
        <v>SN</v>
      </c>
      <c r="E38" s="129"/>
      <c r="F38" s="129"/>
      <c r="G38" s="121"/>
      <c r="H38" s="124" t="str">
        <f t="shared" si="0"/>
        <v>SN</v>
      </c>
      <c r="I38" s="135"/>
      <c r="J38" s="135"/>
      <c r="K38" s="135">
        <f>'Asistencia 10°BCInf '!AQ34</f>
        <v>0</v>
      </c>
      <c r="L38" s="135"/>
      <c r="M38" s="135"/>
      <c r="N38" s="135"/>
      <c r="O38" s="135"/>
      <c r="P38" s="135"/>
      <c r="Q38" s="131"/>
      <c r="R38" s="131"/>
      <c r="T38" s="119">
        <v>1</v>
      </c>
      <c r="U38" s="119">
        <f t="shared" si="1"/>
        <v>0</v>
      </c>
      <c r="V38" s="119">
        <v>0</v>
      </c>
      <c r="W38" s="119">
        <v>0</v>
      </c>
      <c r="X38" s="119">
        <v>0</v>
      </c>
      <c r="Y38" s="119">
        <v>0</v>
      </c>
      <c r="Z38" s="128" t="e">
        <f t="shared" si="2"/>
        <v>#DIV/0!</v>
      </c>
      <c r="AA38" s="129" t="e">
        <f t="shared" si="3"/>
        <v>#DIV/0!</v>
      </c>
      <c r="AC38" s="119">
        <v>3.7</v>
      </c>
    </row>
    <row r="39" spans="1:29" x14ac:dyDescent="0.25">
      <c r="A39" s="121">
        <v>29</v>
      </c>
      <c r="B39" s="133" t="str">
        <f>'Notas 10°BCInf'!B38</f>
        <v>Polanco, Jegner</v>
      </c>
      <c r="C39" s="129"/>
      <c r="D39" s="223" t="e">
        <f>'Notas 10°BCInf'!AG38</f>
        <v>#DIV/0!</v>
      </c>
      <c r="E39" s="129"/>
      <c r="F39" s="129"/>
      <c r="G39" s="121"/>
      <c r="H39" s="124" t="e">
        <f t="shared" si="0"/>
        <v>#DIV/0!</v>
      </c>
      <c r="I39" s="135"/>
      <c r="J39" s="135"/>
      <c r="K39" s="135">
        <f>'Asistencia 10°BCInf '!AQ35</f>
        <v>0</v>
      </c>
      <c r="L39" s="135"/>
      <c r="M39" s="135"/>
      <c r="N39" s="135"/>
      <c r="O39" s="135"/>
      <c r="P39" s="135"/>
      <c r="Q39" s="131"/>
      <c r="R39" s="131"/>
      <c r="T39" s="119">
        <v>1</v>
      </c>
      <c r="U39" s="119" t="e">
        <f t="shared" si="1"/>
        <v>#DIV/0!</v>
      </c>
      <c r="V39" s="119">
        <v>0</v>
      </c>
      <c r="W39" s="119">
        <v>0</v>
      </c>
      <c r="X39" s="119">
        <v>0</v>
      </c>
      <c r="Y39" s="119">
        <v>0</v>
      </c>
      <c r="Z39" s="128" t="e">
        <f t="shared" si="2"/>
        <v>#DIV/0!</v>
      </c>
      <c r="AA39" s="129" t="e">
        <f t="shared" si="3"/>
        <v>#DIV/0!</v>
      </c>
      <c r="AC39" s="119">
        <v>3.8</v>
      </c>
    </row>
    <row r="40" spans="1:29" x14ac:dyDescent="0.25">
      <c r="A40" s="121">
        <v>30</v>
      </c>
      <c r="B40" s="133" t="str">
        <f>'Notas 10°BCInf'!B39</f>
        <v>Quintero, Adeinor</v>
      </c>
      <c r="C40" s="129"/>
      <c r="D40" s="223" t="e">
        <f>'Notas 10°BCInf'!AG39</f>
        <v>#DIV/0!</v>
      </c>
      <c r="E40" s="129"/>
      <c r="F40" s="129"/>
      <c r="G40" s="121"/>
      <c r="H40" s="124" t="e">
        <f t="shared" si="0"/>
        <v>#DIV/0!</v>
      </c>
      <c r="I40" s="135"/>
      <c r="J40" s="135"/>
      <c r="K40" s="135">
        <f>'Asistencia 10°BCInf '!AQ36</f>
        <v>0</v>
      </c>
      <c r="L40" s="135"/>
      <c r="M40" s="135"/>
      <c r="N40" s="135"/>
      <c r="O40" s="135"/>
      <c r="P40" s="135"/>
      <c r="Q40" s="131"/>
      <c r="R40" s="131"/>
      <c r="T40" s="119">
        <v>1</v>
      </c>
      <c r="U40" s="119" t="e">
        <f t="shared" si="1"/>
        <v>#DIV/0!</v>
      </c>
      <c r="V40" s="119">
        <v>0</v>
      </c>
      <c r="W40" s="119">
        <v>0</v>
      </c>
      <c r="X40" s="119">
        <v>0</v>
      </c>
      <c r="Y40" s="119">
        <v>0</v>
      </c>
      <c r="Z40" s="128" t="e">
        <f t="shared" si="2"/>
        <v>#DIV/0!</v>
      </c>
      <c r="AA40" s="129" t="e">
        <f t="shared" si="3"/>
        <v>#DIV/0!</v>
      </c>
      <c r="AC40" s="119">
        <v>3.3</v>
      </c>
    </row>
    <row r="41" spans="1:29" x14ac:dyDescent="0.25">
      <c r="A41" s="121">
        <v>31</v>
      </c>
      <c r="B41" s="133" t="str">
        <f>'Notas 10°BCInf'!B40</f>
        <v>Quintero, Ariel</v>
      </c>
      <c r="C41" s="129"/>
      <c r="D41" s="223" t="e">
        <f>'Notas 10°BCInf'!AG40</f>
        <v>#DIV/0!</v>
      </c>
      <c r="E41" s="129"/>
      <c r="F41" s="129"/>
      <c r="G41" s="121"/>
      <c r="H41" s="124" t="e">
        <f t="shared" si="0"/>
        <v>#DIV/0!</v>
      </c>
      <c r="I41" s="135"/>
      <c r="J41" s="135"/>
      <c r="K41" s="135">
        <f>'Asistencia 10°BCInf '!AQ37</f>
        <v>0</v>
      </c>
      <c r="L41" s="135"/>
      <c r="M41" s="135"/>
      <c r="N41" s="135"/>
      <c r="O41" s="135"/>
      <c r="P41" s="135"/>
      <c r="Q41" s="131"/>
      <c r="R41" s="131"/>
      <c r="T41" s="119">
        <v>0</v>
      </c>
      <c r="U41" s="119" t="e">
        <f t="shared" si="1"/>
        <v>#DIV/0!</v>
      </c>
      <c r="V41" s="119">
        <v>0</v>
      </c>
      <c r="W41" s="119">
        <v>1</v>
      </c>
      <c r="X41" s="119">
        <v>0</v>
      </c>
      <c r="Y41" s="119">
        <v>0</v>
      </c>
      <c r="Z41" s="128" t="e">
        <f t="shared" si="2"/>
        <v>#DIV/0!</v>
      </c>
      <c r="AA41" s="129" t="e">
        <f t="shared" si="3"/>
        <v>#DIV/0!</v>
      </c>
      <c r="AC41" s="119">
        <v>3.5</v>
      </c>
    </row>
    <row r="42" spans="1:29" x14ac:dyDescent="0.25">
      <c r="A42" s="121">
        <v>32</v>
      </c>
      <c r="B42" s="133" t="str">
        <f>'Notas 10°BCInf'!B41</f>
        <v>Quintero, Arsenio</v>
      </c>
      <c r="C42" s="129"/>
      <c r="D42" s="223">
        <f>'Notas 10°BCInf'!AG41</f>
        <v>4.12</v>
      </c>
      <c r="E42" s="129"/>
      <c r="F42" s="129"/>
      <c r="G42" s="121"/>
      <c r="H42" s="124">
        <f t="shared" si="0"/>
        <v>4.12</v>
      </c>
      <c r="I42" s="135"/>
      <c r="J42" s="135"/>
      <c r="K42" s="135">
        <f>'Asistencia 10°BCInf '!AQ38</f>
        <v>0</v>
      </c>
      <c r="L42" s="135"/>
      <c r="M42" s="135"/>
      <c r="N42" s="135"/>
      <c r="O42" s="135"/>
      <c r="P42" s="135"/>
      <c r="Q42" s="131"/>
      <c r="R42" s="131"/>
      <c r="T42" s="119">
        <v>1</v>
      </c>
      <c r="U42" s="119">
        <f t="shared" si="1"/>
        <v>0</v>
      </c>
      <c r="V42" s="119">
        <v>0</v>
      </c>
      <c r="W42" s="119">
        <v>0</v>
      </c>
      <c r="X42" s="119">
        <v>0</v>
      </c>
      <c r="Y42" s="119">
        <v>0</v>
      </c>
      <c r="Z42" s="128">
        <f t="shared" si="2"/>
        <v>4.12</v>
      </c>
      <c r="AA42" s="129">
        <f t="shared" si="3"/>
        <v>4.0999999999999996</v>
      </c>
      <c r="AC42" s="119">
        <v>3.4</v>
      </c>
    </row>
    <row r="43" spans="1:29" x14ac:dyDescent="0.25">
      <c r="A43" s="121">
        <v>33</v>
      </c>
      <c r="B43" s="133" t="str">
        <f>'Notas 10°BCInf'!B42</f>
        <v>Quintero, Viodelda</v>
      </c>
      <c r="C43" s="129"/>
      <c r="D43" s="223" t="e">
        <f>'Notas 10°BCInf'!AG42</f>
        <v>#DIV/0!</v>
      </c>
      <c r="E43" s="129"/>
      <c r="F43" s="129"/>
      <c r="G43" s="121"/>
      <c r="H43" s="124" t="e">
        <f t="shared" si="0"/>
        <v>#DIV/0!</v>
      </c>
      <c r="I43" s="135"/>
      <c r="J43" s="135"/>
      <c r="K43" s="135">
        <f>'Asistencia 10°BCInf '!AQ39</f>
        <v>0</v>
      </c>
      <c r="L43" s="135"/>
      <c r="M43" s="135"/>
      <c r="N43" s="135"/>
      <c r="O43" s="135"/>
      <c r="P43" s="135"/>
      <c r="Q43" s="131"/>
      <c r="R43" s="131"/>
      <c r="T43" s="119">
        <v>1</v>
      </c>
      <c r="U43" s="119" t="e">
        <f t="shared" si="1"/>
        <v>#DIV/0!</v>
      </c>
      <c r="V43" s="119">
        <v>0</v>
      </c>
      <c r="W43" s="119">
        <v>0</v>
      </c>
      <c r="X43" s="119">
        <v>0</v>
      </c>
      <c r="Y43" s="119">
        <v>0</v>
      </c>
      <c r="Z43" s="128" t="e">
        <f t="shared" si="2"/>
        <v>#DIV/0!</v>
      </c>
      <c r="AA43" s="129" t="e">
        <f t="shared" si="3"/>
        <v>#DIV/0!</v>
      </c>
      <c r="AC43" s="119">
        <v>3.2</v>
      </c>
    </row>
    <row r="44" spans="1:29" x14ac:dyDescent="0.25">
      <c r="A44" s="121">
        <v>34</v>
      </c>
      <c r="B44" s="133" t="str">
        <f>'Notas 10°BCInf'!B43</f>
        <v>Serrano, Alfonso</v>
      </c>
      <c r="C44" s="129"/>
      <c r="D44" s="223">
        <f>'Notas 10°BCInf'!AG43</f>
        <v>4.01</v>
      </c>
      <c r="E44" s="129"/>
      <c r="F44" s="129"/>
      <c r="G44" s="121"/>
      <c r="H44" s="124">
        <f t="shared" si="0"/>
        <v>4.01</v>
      </c>
      <c r="I44" s="135"/>
      <c r="J44" s="135"/>
      <c r="K44" s="135">
        <f>'Asistencia 10°BCInf '!AQ40</f>
        <v>0</v>
      </c>
      <c r="L44" s="135"/>
      <c r="M44" s="135"/>
      <c r="N44" s="135"/>
      <c r="O44" s="135"/>
      <c r="P44" s="135"/>
      <c r="Q44" s="131"/>
      <c r="R44" s="131"/>
      <c r="T44" s="119">
        <v>1</v>
      </c>
      <c r="U44" s="119">
        <f t="shared" si="1"/>
        <v>0</v>
      </c>
      <c r="V44" s="119">
        <v>0</v>
      </c>
      <c r="W44" s="119">
        <v>0</v>
      </c>
      <c r="X44" s="119">
        <v>0</v>
      </c>
      <c r="Y44" s="119">
        <v>0</v>
      </c>
      <c r="Z44" s="128">
        <f t="shared" si="2"/>
        <v>4.01</v>
      </c>
      <c r="AA44" s="129">
        <f t="shared" si="3"/>
        <v>4</v>
      </c>
      <c r="AC44" s="119">
        <v>3.6</v>
      </c>
    </row>
    <row r="45" spans="1:29" x14ac:dyDescent="0.25">
      <c r="A45" s="121">
        <v>35</v>
      </c>
      <c r="B45" s="133" t="str">
        <f>'Notas 10°BCInf'!B45</f>
        <v>Smith, Joel</v>
      </c>
      <c r="C45" s="129"/>
      <c r="D45" s="223">
        <f>'Notas 10°BCInf'!AG45</f>
        <v>4.3</v>
      </c>
      <c r="E45" s="129"/>
      <c r="F45" s="129"/>
      <c r="G45" s="121"/>
      <c r="H45" s="124">
        <f t="shared" si="0"/>
        <v>4.3</v>
      </c>
      <c r="I45" s="135"/>
      <c r="J45" s="135"/>
      <c r="K45" s="135">
        <f>'Asistencia 10°BCInf '!AQ42</f>
        <v>0</v>
      </c>
      <c r="L45" s="135"/>
      <c r="M45" s="135"/>
      <c r="N45" s="135"/>
      <c r="O45" s="135"/>
      <c r="P45" s="135"/>
      <c r="Q45" s="131"/>
      <c r="R45" s="131"/>
      <c r="T45" s="119">
        <v>1</v>
      </c>
      <c r="U45" s="119">
        <f t="shared" si="1"/>
        <v>0</v>
      </c>
      <c r="V45" s="119">
        <v>0</v>
      </c>
      <c r="W45" s="119">
        <v>0</v>
      </c>
      <c r="X45" s="119">
        <v>0</v>
      </c>
      <c r="Y45" s="119">
        <v>0</v>
      </c>
      <c r="Z45" s="128">
        <f t="shared" si="2"/>
        <v>4.3</v>
      </c>
      <c r="AA45" s="129">
        <f t="shared" si="3"/>
        <v>4.3</v>
      </c>
      <c r="AC45" s="238">
        <f>AVERAGE(AC11:AC44)</f>
        <v>3.708823529411764</v>
      </c>
    </row>
    <row r="46" spans="1:29" x14ac:dyDescent="0.25">
      <c r="A46" s="121">
        <v>36</v>
      </c>
      <c r="B46" s="133" t="str">
        <f>'Notas 10°BCInf'!B47</f>
        <v>Vega, Arnoldo</v>
      </c>
      <c r="C46" s="129"/>
      <c r="D46" s="223" t="str">
        <f>'Notas 10°BCInf'!AG47</f>
        <v>SN</v>
      </c>
      <c r="E46" s="129"/>
      <c r="F46" s="129"/>
      <c r="G46" s="121"/>
      <c r="H46" s="124" t="str">
        <f t="shared" si="0"/>
        <v>SN</v>
      </c>
      <c r="I46" s="135"/>
      <c r="J46" s="135"/>
      <c r="K46" s="135">
        <f>'Asistencia 10°BCInf '!AQ44</f>
        <v>0</v>
      </c>
      <c r="L46" s="135"/>
      <c r="M46" s="135"/>
      <c r="N46" s="135"/>
      <c r="O46" s="135"/>
      <c r="P46" s="135"/>
      <c r="Q46" s="131"/>
      <c r="R46" s="131"/>
      <c r="T46" s="119">
        <v>1</v>
      </c>
      <c r="U46" s="119">
        <f t="shared" si="1"/>
        <v>0</v>
      </c>
      <c r="V46" s="119">
        <v>0</v>
      </c>
      <c r="W46" s="119">
        <v>0</v>
      </c>
      <c r="X46" s="119">
        <v>0</v>
      </c>
      <c r="Y46" s="119">
        <v>0</v>
      </c>
      <c r="Z46" s="128" t="e">
        <f t="shared" si="2"/>
        <v>#DIV/0!</v>
      </c>
      <c r="AA46" s="129" t="e">
        <f t="shared" si="3"/>
        <v>#DIV/0!</v>
      </c>
    </row>
    <row r="47" spans="1:29" x14ac:dyDescent="0.25">
      <c r="A47" s="121">
        <v>37</v>
      </c>
      <c r="B47" s="133">
        <f>'Notas 10°BCInf'!B48</f>
        <v>0</v>
      </c>
      <c r="C47" s="129"/>
      <c r="D47" s="223" t="str">
        <f>'Notas 10°BCInf'!AG48</f>
        <v>SN</v>
      </c>
      <c r="E47" s="129"/>
      <c r="F47" s="129"/>
      <c r="G47" s="121"/>
      <c r="H47" s="124" t="str">
        <f t="shared" si="0"/>
        <v>SN</v>
      </c>
      <c r="I47" s="135"/>
      <c r="J47" s="135"/>
      <c r="K47" s="135">
        <f>'Asistencia 10°BCInf '!AQ45</f>
        <v>0</v>
      </c>
      <c r="L47" s="135"/>
      <c r="M47" s="135"/>
      <c r="N47" s="135"/>
      <c r="O47" s="135"/>
      <c r="P47" s="135"/>
      <c r="Q47" s="131"/>
      <c r="R47" s="131"/>
      <c r="T47" s="119">
        <v>1</v>
      </c>
      <c r="U47" s="119">
        <f t="shared" si="1"/>
        <v>0</v>
      </c>
      <c r="V47" s="119">
        <v>0</v>
      </c>
      <c r="W47" s="119">
        <v>0</v>
      </c>
      <c r="X47" s="119">
        <v>0</v>
      </c>
      <c r="Y47" s="119">
        <v>0</v>
      </c>
      <c r="Z47" s="128" t="e">
        <f t="shared" si="2"/>
        <v>#DIV/0!</v>
      </c>
      <c r="AA47" s="129" t="e">
        <f t="shared" si="3"/>
        <v>#DIV/0!</v>
      </c>
    </row>
    <row r="48" spans="1:29" x14ac:dyDescent="0.25">
      <c r="A48" s="121">
        <v>38</v>
      </c>
      <c r="B48" s="133">
        <f>'Notas 10°BCInf'!B49</f>
        <v>0</v>
      </c>
      <c r="C48" s="129" t="e">
        <f>'[2]Notas Finales IV G'!B43</f>
        <v>#DIV/0!</v>
      </c>
      <c r="D48" s="223">
        <f>'Notas 10°BCInf'!AG49</f>
        <v>3.5600000000000005</v>
      </c>
      <c r="E48" s="129" t="e">
        <f>'[2]Notas Finales IV G'!D43</f>
        <v>#DIV/0!</v>
      </c>
      <c r="F48" s="129"/>
      <c r="G48" s="121"/>
      <c r="H48" s="124">
        <f t="shared" si="0"/>
        <v>3.5600000000000005</v>
      </c>
      <c r="I48" s="135">
        <f>'[2]Asistencia IB IV G'!AU43</f>
        <v>0</v>
      </c>
      <c r="J48" s="135">
        <f>'[2]Asistencia IB IV G'!AT43</f>
        <v>0</v>
      </c>
      <c r="K48" s="135">
        <f>'Asistencia 10°BCInf '!AQ46</f>
        <v>0</v>
      </c>
      <c r="L48" s="135"/>
      <c r="M48" s="135"/>
      <c r="N48" s="135"/>
      <c r="O48" s="135"/>
      <c r="P48" s="135"/>
      <c r="Q48" s="131"/>
      <c r="R48" s="131"/>
      <c r="T48" s="119">
        <v>0</v>
      </c>
      <c r="U48" s="119">
        <f t="shared" si="1"/>
        <v>0</v>
      </c>
      <c r="V48" s="119">
        <v>0</v>
      </c>
      <c r="W48" s="119">
        <v>1</v>
      </c>
      <c r="X48" s="119">
        <v>1</v>
      </c>
      <c r="Y48" s="119">
        <v>0</v>
      </c>
      <c r="Z48" s="128" t="e">
        <f t="shared" si="2"/>
        <v>#DIV/0!</v>
      </c>
      <c r="AA48" s="129" t="e">
        <f t="shared" si="3"/>
        <v>#DIV/0!</v>
      </c>
    </row>
    <row r="49" spans="1:27" x14ac:dyDescent="0.25">
      <c r="A49" s="121">
        <v>39</v>
      </c>
      <c r="B49" s="133"/>
      <c r="C49" s="129"/>
      <c r="D49" s="223"/>
      <c r="E49" s="129"/>
      <c r="F49" s="129"/>
      <c r="G49" s="121"/>
      <c r="H49" s="124"/>
      <c r="I49" s="135"/>
      <c r="J49" s="135"/>
      <c r="K49" s="135"/>
      <c r="L49" s="135"/>
      <c r="M49" s="135"/>
      <c r="N49" s="135"/>
      <c r="O49" s="135"/>
      <c r="P49" s="135"/>
      <c r="Q49" s="131"/>
      <c r="R49" s="131"/>
      <c r="Z49" s="128"/>
      <c r="AA49" s="129"/>
    </row>
    <row r="50" spans="1:27" x14ac:dyDescent="0.25">
      <c r="A50" s="121">
        <v>40</v>
      </c>
      <c r="B50" s="133"/>
      <c r="C50" s="129"/>
      <c r="D50" s="223"/>
      <c r="E50" s="129"/>
      <c r="F50" s="129"/>
      <c r="G50" s="121"/>
      <c r="H50" s="124"/>
      <c r="I50" s="135"/>
      <c r="J50" s="135"/>
      <c r="K50" s="135"/>
      <c r="L50" s="135"/>
      <c r="M50" s="135"/>
      <c r="N50" s="135"/>
      <c r="O50" s="135"/>
      <c r="P50" s="135"/>
      <c r="Q50" s="131"/>
      <c r="R50" s="131"/>
      <c r="Z50" s="128"/>
      <c r="AA50" s="129"/>
    </row>
    <row r="51" spans="1:27" x14ac:dyDescent="0.25">
      <c r="A51" s="121">
        <v>41</v>
      </c>
      <c r="B51" s="133"/>
      <c r="C51" s="129"/>
      <c r="D51" s="223"/>
      <c r="E51" s="129"/>
      <c r="F51" s="129"/>
      <c r="G51" s="121"/>
      <c r="H51" s="124"/>
      <c r="I51" s="135"/>
      <c r="J51" s="135"/>
      <c r="K51" s="135"/>
      <c r="L51" s="135"/>
      <c r="M51" s="135"/>
      <c r="N51" s="135"/>
      <c r="O51" s="135"/>
      <c r="P51" s="135"/>
      <c r="Q51" s="131"/>
      <c r="R51" s="131"/>
      <c r="Z51" s="128"/>
      <c r="AA51" s="129"/>
    </row>
    <row r="52" spans="1:27" x14ac:dyDescent="0.25">
      <c r="A52" s="121">
        <v>42</v>
      </c>
      <c r="B52" s="133"/>
      <c r="C52" s="129"/>
      <c r="D52" s="223"/>
      <c r="E52" s="129"/>
      <c r="F52" s="129"/>
      <c r="G52" s="121"/>
      <c r="H52" s="124"/>
      <c r="I52" s="135"/>
      <c r="J52" s="135"/>
      <c r="K52" s="135"/>
      <c r="L52" s="135"/>
      <c r="M52" s="135"/>
      <c r="N52" s="135"/>
      <c r="O52" s="135"/>
      <c r="P52" s="135"/>
      <c r="Q52" s="131"/>
      <c r="R52" s="131"/>
      <c r="Z52" s="128"/>
      <c r="AA52" s="129"/>
    </row>
    <row r="53" spans="1:27" x14ac:dyDescent="0.25">
      <c r="A53" s="121">
        <v>43</v>
      </c>
      <c r="B53" s="133"/>
      <c r="C53" s="129"/>
      <c r="D53" s="223"/>
      <c r="E53" s="129"/>
      <c r="F53" s="129"/>
      <c r="G53" s="121"/>
      <c r="H53" s="124"/>
      <c r="I53" s="135"/>
      <c r="J53" s="135"/>
      <c r="K53" s="135"/>
      <c r="L53" s="135"/>
      <c r="M53" s="135"/>
      <c r="N53" s="135"/>
      <c r="O53" s="135"/>
      <c r="P53" s="135"/>
      <c r="Q53" s="131"/>
      <c r="R53" s="131"/>
      <c r="Z53" s="128"/>
      <c r="AA53" s="129"/>
    </row>
    <row r="54" spans="1:27" x14ac:dyDescent="0.25">
      <c r="A54" s="121">
        <v>44</v>
      </c>
      <c r="B54" s="133"/>
      <c r="C54" s="129"/>
      <c r="D54" s="223"/>
      <c r="E54" s="129"/>
      <c r="F54" s="129"/>
      <c r="G54" s="121"/>
      <c r="H54" s="124"/>
      <c r="I54" s="135"/>
      <c r="J54" s="135"/>
      <c r="K54" s="135"/>
      <c r="L54" s="135"/>
      <c r="M54" s="135"/>
      <c r="N54" s="135"/>
      <c r="O54" s="135"/>
      <c r="P54" s="135"/>
      <c r="Q54" s="131"/>
      <c r="R54" s="131"/>
      <c r="Z54" s="128"/>
      <c r="AA54" s="129"/>
    </row>
    <row r="55" spans="1:27" x14ac:dyDescent="0.25">
      <c r="A55" s="121">
        <v>45</v>
      </c>
      <c r="B55" s="133"/>
      <c r="C55" s="129"/>
      <c r="D55" s="223"/>
      <c r="E55" s="129"/>
      <c r="F55" s="129"/>
      <c r="G55" s="121"/>
      <c r="H55" s="124"/>
      <c r="I55" s="135"/>
      <c r="J55" s="135"/>
      <c r="K55" s="135"/>
      <c r="L55" s="135"/>
      <c r="M55" s="135"/>
      <c r="N55" s="135"/>
      <c r="O55" s="135"/>
      <c r="P55" s="135"/>
      <c r="Q55" s="131"/>
      <c r="R55" s="131"/>
      <c r="Z55" s="128"/>
      <c r="AA55" s="129"/>
    </row>
    <row r="56" spans="1:27" x14ac:dyDescent="0.25">
      <c r="A56" s="121">
        <v>46</v>
      </c>
      <c r="B56" s="133"/>
      <c r="C56" s="129"/>
      <c r="D56" s="223"/>
      <c r="E56" s="129"/>
      <c r="F56" s="129"/>
      <c r="G56" s="121"/>
      <c r="H56" s="124"/>
      <c r="I56" s="135"/>
      <c r="J56" s="135"/>
      <c r="K56" s="135"/>
      <c r="L56" s="135"/>
      <c r="M56" s="135"/>
      <c r="N56" s="135"/>
      <c r="O56" s="135"/>
      <c r="P56" s="135"/>
      <c r="Q56" s="131"/>
      <c r="R56" s="131"/>
      <c r="Z56" s="128"/>
      <c r="AA56" s="129"/>
    </row>
    <row r="57" spans="1:27" ht="48.75" customHeight="1" x14ac:dyDescent="0.25">
      <c r="A57" s="552" t="s">
        <v>166</v>
      </c>
      <c r="B57" s="552"/>
      <c r="C57" s="121"/>
      <c r="D57" s="121"/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</row>
    <row r="58" spans="1:27" ht="15" customHeight="1" x14ac:dyDescent="0.25">
      <c r="A58" s="553" t="s">
        <v>163</v>
      </c>
      <c r="B58" s="553"/>
      <c r="C58" s="553"/>
      <c r="D58" s="553"/>
      <c r="E58" s="553" t="s">
        <v>164</v>
      </c>
      <c r="F58" s="553"/>
      <c r="G58" s="553"/>
      <c r="H58" s="553"/>
      <c r="I58" s="553"/>
      <c r="J58" s="553"/>
      <c r="K58" s="553"/>
      <c r="L58" s="553"/>
      <c r="M58" s="553"/>
      <c r="N58" s="553"/>
      <c r="O58" s="553"/>
      <c r="P58" s="553"/>
      <c r="Q58" s="553"/>
      <c r="R58" s="553"/>
    </row>
    <row r="60" spans="1:27" ht="15.75" x14ac:dyDescent="0.25">
      <c r="S60" s="132" t="s">
        <v>44</v>
      </c>
      <c r="T60" s="136">
        <f>SUM(T11:T56)</f>
        <v>28</v>
      </c>
      <c r="U60" s="136" t="e">
        <f>SUM(U11:U56)</f>
        <v>#DIV/0!</v>
      </c>
      <c r="V60" s="136">
        <f t="shared" ref="V60:Y60" si="4">SUM(V11:V56)</f>
        <v>0</v>
      </c>
      <c r="W60" s="136">
        <f t="shared" si="4"/>
        <v>10</v>
      </c>
      <c r="X60" s="136">
        <f t="shared" si="4"/>
        <v>2</v>
      </c>
      <c r="Y60" s="136">
        <f t="shared" si="4"/>
        <v>0</v>
      </c>
    </row>
  </sheetData>
  <mergeCells count="31">
    <mergeCell ref="A1:R1"/>
    <mergeCell ref="A2:R2"/>
    <mergeCell ref="A3:R3"/>
    <mergeCell ref="A4:B4"/>
    <mergeCell ref="C4:G4"/>
    <mergeCell ref="H4:J4"/>
    <mergeCell ref="K4:R4"/>
    <mergeCell ref="O9:P9"/>
    <mergeCell ref="A5:B5"/>
    <mergeCell ref="C5:G5"/>
    <mergeCell ref="A6:B6"/>
    <mergeCell ref="C6:G6"/>
    <mergeCell ref="H6:R6"/>
    <mergeCell ref="H5:K5"/>
    <mergeCell ref="L5:R5"/>
    <mergeCell ref="A57:B57"/>
    <mergeCell ref="A58:D58"/>
    <mergeCell ref="E58:R58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</mergeCells>
  <conditionalFormatting sqref="H11:H56 Z11:AA56 C11:F56">
    <cfRule type="cellIs" dxfId="276" priority="8" stopIfTrue="1" operator="lessThan">
      <formula>3</formula>
    </cfRule>
  </conditionalFormatting>
  <conditionalFormatting sqref="I11:P56 B11:B56">
    <cfRule type="cellIs" dxfId="275" priority="9" stopIfTrue="1" operator="equal">
      <formula>0</formula>
    </cfRule>
  </conditionalFormatting>
  <conditionalFormatting sqref="C11:H56">
    <cfRule type="containsErrors" dxfId="274" priority="7">
      <formula>ISERROR(C11)</formula>
    </cfRule>
  </conditionalFormatting>
  <conditionalFormatting sqref="C57">
    <cfRule type="cellIs" dxfId="273" priority="6" operator="equal">
      <formula>0</formula>
    </cfRule>
  </conditionalFormatting>
  <conditionalFormatting sqref="T11:AA60">
    <cfRule type="containsErrors" dxfId="272" priority="5">
      <formula>ISERROR(T11)</formula>
    </cfRule>
  </conditionalFormatting>
  <conditionalFormatting sqref="A4:R4 A6:R7 A5:H5 L5">
    <cfRule type="cellIs" dxfId="271" priority="2" operator="equal">
      <formula>0</formula>
    </cfRule>
  </conditionalFormatting>
  <conditionalFormatting sqref="S60">
    <cfRule type="containsErrors" dxfId="270" priority="1">
      <formula>ISERROR(S60)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verticalDpi="300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9"/>
  <sheetViews>
    <sheetView topLeftCell="A25" zoomScale="78" zoomScaleNormal="78" workbookViewId="0">
      <selection activeCell="D45" sqref="D45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0" width="14.85546875" style="119" customWidth="1"/>
    <col min="21" max="24" width="15.140625" style="119" customWidth="1"/>
    <col min="25" max="25" width="14.5703125" style="119" customWidth="1"/>
    <col min="26" max="16384" width="11.42578125" style="119"/>
  </cols>
  <sheetData>
    <row r="1" spans="1:29" x14ac:dyDescent="0.25">
      <c r="A1" s="559" t="s">
        <v>153</v>
      </c>
      <c r="B1" s="559"/>
      <c r="C1" s="559"/>
      <c r="D1" s="559"/>
      <c r="E1" s="559"/>
      <c r="F1" s="559"/>
      <c r="G1" s="559"/>
      <c r="H1" s="559"/>
      <c r="I1" s="559"/>
      <c r="J1" s="559"/>
      <c r="K1" s="559"/>
      <c r="L1" s="559"/>
      <c r="M1" s="559"/>
      <c r="N1" s="559"/>
      <c r="O1" s="559"/>
      <c r="P1" s="559"/>
      <c r="Q1" s="559"/>
      <c r="R1" s="559"/>
    </row>
    <row r="2" spans="1:29" x14ac:dyDescent="0.25">
      <c r="A2" s="559" t="s">
        <v>154</v>
      </c>
      <c r="B2" s="559"/>
      <c r="C2" s="559"/>
      <c r="D2" s="559"/>
      <c r="E2" s="559"/>
      <c r="F2" s="559"/>
      <c r="G2" s="559"/>
      <c r="H2" s="559"/>
      <c r="I2" s="559"/>
      <c r="J2" s="559"/>
      <c r="K2" s="559"/>
      <c r="L2" s="559"/>
      <c r="M2" s="559"/>
      <c r="N2" s="559"/>
      <c r="O2" s="559"/>
      <c r="P2" s="559"/>
      <c r="Q2" s="559"/>
      <c r="R2" s="559"/>
    </row>
    <row r="3" spans="1:29" x14ac:dyDescent="0.25">
      <c r="A3" s="581" t="s">
        <v>155</v>
      </c>
      <c r="B3" s="581"/>
      <c r="C3" s="559"/>
      <c r="D3" s="559"/>
      <c r="E3" s="559"/>
      <c r="F3" s="559"/>
      <c r="G3" s="559"/>
      <c r="H3" s="559"/>
      <c r="I3" s="559"/>
      <c r="J3" s="559"/>
      <c r="K3" s="559"/>
      <c r="L3" s="559"/>
      <c r="M3" s="559"/>
      <c r="N3" s="559"/>
      <c r="O3" s="559"/>
      <c r="P3" s="559"/>
      <c r="Q3" s="559"/>
      <c r="R3" s="559"/>
    </row>
    <row r="4" spans="1:29" x14ac:dyDescent="0.25">
      <c r="A4" s="573" t="s">
        <v>156</v>
      </c>
      <c r="B4" s="573"/>
      <c r="C4" s="574" t="s">
        <v>62</v>
      </c>
      <c r="D4" s="575"/>
      <c r="E4" s="575"/>
      <c r="F4" s="575"/>
      <c r="G4" s="576"/>
      <c r="H4" s="582" t="s">
        <v>61</v>
      </c>
      <c r="I4" s="583"/>
      <c r="J4" s="583"/>
      <c r="K4" s="584" t="str">
        <f>IF('[3]Datos Generales'!G1=1,'[3]Datos Generales'!E6,'[3]Datos Generales'!E3)</f>
        <v>Español</v>
      </c>
      <c r="L4" s="584"/>
      <c r="M4" s="584"/>
      <c r="N4" s="584"/>
      <c r="O4" s="584"/>
      <c r="P4" s="584"/>
      <c r="Q4" s="584"/>
      <c r="R4" s="585"/>
    </row>
    <row r="5" spans="1:29" x14ac:dyDescent="0.25">
      <c r="A5" s="569" t="str">
        <f>'Datos Generales'!E1</f>
        <v>CEL Chiriquí Grande</v>
      </c>
      <c r="B5" s="570"/>
      <c r="C5" s="571" t="s">
        <v>215</v>
      </c>
      <c r="D5" s="572"/>
      <c r="E5" s="572"/>
      <c r="F5" s="572"/>
      <c r="G5" s="570"/>
      <c r="H5" s="577" t="s">
        <v>168</v>
      </c>
      <c r="I5" s="578"/>
      <c r="J5" s="578"/>
      <c r="K5" s="578"/>
      <c r="L5" s="579" t="str">
        <f>'Datos Generales'!I2</f>
        <v>Ciencias</v>
      </c>
      <c r="M5" s="579"/>
      <c r="N5" s="579"/>
      <c r="O5" s="579"/>
      <c r="P5" s="579"/>
      <c r="Q5" s="579"/>
      <c r="R5" s="580"/>
    </row>
    <row r="6" spans="1:29" x14ac:dyDescent="0.25">
      <c r="A6" s="573" t="s">
        <v>94</v>
      </c>
      <c r="B6" s="573"/>
      <c r="C6" s="574" t="s">
        <v>93</v>
      </c>
      <c r="D6" s="575"/>
      <c r="E6" s="575"/>
      <c r="F6" s="575"/>
      <c r="G6" s="576"/>
      <c r="H6" s="574" t="s">
        <v>149</v>
      </c>
      <c r="I6" s="575"/>
      <c r="J6" s="575"/>
      <c r="K6" s="575"/>
      <c r="L6" s="575"/>
      <c r="M6" s="575"/>
      <c r="N6" s="575"/>
      <c r="O6" s="575"/>
      <c r="P6" s="575"/>
      <c r="Q6" s="575"/>
      <c r="R6" s="576"/>
    </row>
    <row r="7" spans="1:29" ht="14.25" customHeight="1" x14ac:dyDescent="0.25">
      <c r="A7" s="554">
        <f>'Datos Generales'!F3</f>
        <v>2023</v>
      </c>
      <c r="B7" s="555"/>
      <c r="C7" s="556" t="str">
        <f>'Datos Generales'!C13</f>
        <v>12°AC</v>
      </c>
      <c r="D7" s="557"/>
      <c r="E7" s="557"/>
      <c r="F7" s="557"/>
      <c r="G7" s="558"/>
      <c r="H7" s="556" t="str">
        <f>IF('Datos Generales'!G1=2,'Datos Generales'!F13)</f>
        <v>Jason Montenegro</v>
      </c>
      <c r="I7" s="557"/>
      <c r="J7" s="557"/>
      <c r="K7" s="557"/>
      <c r="L7" s="557"/>
      <c r="M7" s="557"/>
      <c r="N7" s="557"/>
      <c r="O7" s="557"/>
      <c r="P7" s="557"/>
      <c r="Q7" s="557"/>
      <c r="R7" s="558"/>
    </row>
    <row r="8" spans="1:29" ht="49.5" customHeight="1" x14ac:dyDescent="0.25">
      <c r="A8" s="599" t="s">
        <v>3</v>
      </c>
      <c r="B8" s="560" t="s">
        <v>157</v>
      </c>
      <c r="C8" s="589" t="s">
        <v>150</v>
      </c>
      <c r="D8" s="590"/>
      <c r="E8" s="590"/>
      <c r="F8" s="591"/>
      <c r="G8" s="595" t="s">
        <v>158</v>
      </c>
      <c r="H8" s="552" t="s">
        <v>165</v>
      </c>
      <c r="I8" s="563" t="s">
        <v>150</v>
      </c>
      <c r="J8" s="563"/>
      <c r="K8" s="563"/>
      <c r="L8" s="563"/>
      <c r="M8" s="563"/>
      <c r="N8" s="563"/>
      <c r="O8" s="563"/>
      <c r="P8" s="563"/>
      <c r="Q8" s="566" t="s">
        <v>161</v>
      </c>
      <c r="R8" s="566"/>
    </row>
    <row r="9" spans="1:29" ht="14.25" customHeight="1" x14ac:dyDescent="0.25">
      <c r="A9" s="600"/>
      <c r="B9" s="561"/>
      <c r="C9" s="592"/>
      <c r="D9" s="593"/>
      <c r="E9" s="593"/>
      <c r="F9" s="594"/>
      <c r="G9" s="595"/>
      <c r="H9" s="552"/>
      <c r="I9" s="552" t="s">
        <v>23</v>
      </c>
      <c r="J9" s="552"/>
      <c r="K9" s="552" t="s">
        <v>24</v>
      </c>
      <c r="L9" s="552"/>
      <c r="M9" s="552" t="s">
        <v>25</v>
      </c>
      <c r="N9" s="552"/>
      <c r="O9" s="552"/>
      <c r="P9" s="552"/>
      <c r="Q9" s="566"/>
      <c r="R9" s="566"/>
    </row>
    <row r="10" spans="1:29" x14ac:dyDescent="0.25">
      <c r="A10" s="601"/>
      <c r="B10" s="562"/>
      <c r="C10" s="121" t="s">
        <v>23</v>
      </c>
      <c r="D10" s="121" t="s">
        <v>24</v>
      </c>
      <c r="E10" s="121" t="s">
        <v>25</v>
      </c>
      <c r="F10" s="123"/>
      <c r="G10" s="595"/>
      <c r="H10" s="552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ht="14.25" customHeight="1" x14ac:dyDescent="0.25">
      <c r="A11" s="121">
        <v>1</v>
      </c>
      <c r="B11" s="133" t="str">
        <f>'Notas 11°ACInf'!B8</f>
        <v>Abrego, Erick</v>
      </c>
      <c r="C11" s="129"/>
      <c r="D11" s="223">
        <f>'Notas 11°ACInf'!AG8</f>
        <v>5</v>
      </c>
      <c r="E11" s="129"/>
      <c r="F11" s="129"/>
      <c r="G11" s="121"/>
      <c r="H11" s="124">
        <f t="shared" ref="H11:H44" si="0">D11</f>
        <v>5</v>
      </c>
      <c r="I11" s="135"/>
      <c r="J11" s="135"/>
      <c r="K11" s="135">
        <f>'Asistencia 11°ACInf'!AQ5</f>
        <v>0</v>
      </c>
      <c r="L11" s="135"/>
      <c r="M11" s="135"/>
      <c r="N11" s="135"/>
      <c r="O11" s="135"/>
      <c r="P11" s="135"/>
      <c r="Q11" s="121"/>
      <c r="R11" s="121"/>
      <c r="T11" s="119">
        <v>1</v>
      </c>
      <c r="U11" s="119">
        <f t="shared" ref="U11:U44" si="1">IF(H11&lt;3,1*1,1*0)</f>
        <v>0</v>
      </c>
      <c r="V11" s="119">
        <v>0</v>
      </c>
      <c r="W11" s="119">
        <v>0</v>
      </c>
      <c r="X11" s="119">
        <v>0</v>
      </c>
      <c r="Y11" s="119">
        <v>0</v>
      </c>
      <c r="Z11" s="128">
        <f t="shared" ref="Z11:Z44" si="2">AVERAGE(C11:F11)</f>
        <v>5</v>
      </c>
      <c r="AA11" s="129">
        <f t="shared" ref="AA11:AA44" si="3">ROUNDDOWN(Z11,1)</f>
        <v>5</v>
      </c>
      <c r="AC11" s="119">
        <v>3.9</v>
      </c>
    </row>
    <row r="12" spans="1:29" ht="14.25" customHeight="1" x14ac:dyDescent="0.25">
      <c r="A12" s="121">
        <v>2</v>
      </c>
      <c r="B12" s="133" t="str">
        <f>'Notas 11°ACInf'!B9</f>
        <v>Abrego, Leyka</v>
      </c>
      <c r="C12" s="129"/>
      <c r="D12" s="223">
        <f>'Notas 11°ACInf'!AG9</f>
        <v>5</v>
      </c>
      <c r="E12" s="129"/>
      <c r="F12" s="129"/>
      <c r="G12" s="121"/>
      <c r="H12" s="124">
        <f t="shared" si="0"/>
        <v>5</v>
      </c>
      <c r="I12" s="135"/>
      <c r="J12" s="135"/>
      <c r="K12" s="135">
        <f>'Asistencia 11°ACInf'!AQ6</f>
        <v>0</v>
      </c>
      <c r="L12" s="135"/>
      <c r="M12" s="135"/>
      <c r="N12" s="135"/>
      <c r="O12" s="135"/>
      <c r="P12" s="135"/>
      <c r="Q12" s="121"/>
      <c r="R12" s="121"/>
      <c r="T12" s="119">
        <v>0</v>
      </c>
      <c r="U12" s="119">
        <f t="shared" si="1"/>
        <v>0</v>
      </c>
      <c r="V12" s="119">
        <v>0</v>
      </c>
      <c r="W12" s="119">
        <v>0</v>
      </c>
      <c r="X12" s="119">
        <v>1</v>
      </c>
      <c r="Y12" s="119">
        <v>0</v>
      </c>
      <c r="Z12" s="128">
        <f t="shared" si="2"/>
        <v>5</v>
      </c>
      <c r="AA12" s="129">
        <f t="shared" si="3"/>
        <v>5</v>
      </c>
      <c r="AC12" s="119">
        <v>3</v>
      </c>
    </row>
    <row r="13" spans="1:29" x14ac:dyDescent="0.25">
      <c r="A13" s="121">
        <v>3</v>
      </c>
      <c r="B13" s="133" t="str">
        <f>'Notas 11°ACInf'!B10</f>
        <v>Abrego, Noris</v>
      </c>
      <c r="C13" s="129"/>
      <c r="D13" s="223">
        <f>'Notas 11°ACInf'!AG10</f>
        <v>4.5999999999999996</v>
      </c>
      <c r="E13" s="129"/>
      <c r="F13" s="129"/>
      <c r="G13" s="121"/>
      <c r="H13" s="124">
        <f t="shared" si="0"/>
        <v>4.5999999999999996</v>
      </c>
      <c r="I13" s="135"/>
      <c r="J13" s="135"/>
      <c r="K13" s="135">
        <f>'Asistencia 11°ACInf'!AQ7</f>
        <v>0</v>
      </c>
      <c r="L13" s="135"/>
      <c r="M13" s="135"/>
      <c r="N13" s="135"/>
      <c r="O13" s="135"/>
      <c r="P13" s="135"/>
      <c r="Q13" s="121"/>
      <c r="R13" s="121"/>
      <c r="T13" s="119">
        <v>0</v>
      </c>
      <c r="U13" s="119">
        <f t="shared" si="1"/>
        <v>0</v>
      </c>
      <c r="V13" s="119">
        <v>0</v>
      </c>
      <c r="W13" s="119">
        <v>1</v>
      </c>
      <c r="X13" s="119">
        <v>0</v>
      </c>
      <c r="Y13" s="119">
        <v>0</v>
      </c>
      <c r="Z13" s="128">
        <f t="shared" si="2"/>
        <v>4.5999999999999996</v>
      </c>
      <c r="AA13" s="129">
        <f t="shared" si="3"/>
        <v>4.5999999999999996</v>
      </c>
      <c r="AC13" s="119">
        <v>3</v>
      </c>
    </row>
    <row r="14" spans="1:29" ht="13.5" customHeight="1" x14ac:dyDescent="0.25">
      <c r="A14" s="121">
        <v>4</v>
      </c>
      <c r="B14" s="133" t="str">
        <f>'Notas 11°ACInf'!B11</f>
        <v>abrego, yarielka</v>
      </c>
      <c r="C14" s="129"/>
      <c r="D14" s="223" t="str">
        <f>'Notas 11°ACInf'!AG11</f>
        <v>SN</v>
      </c>
      <c r="E14" s="129"/>
      <c r="F14" s="129"/>
      <c r="G14" s="121"/>
      <c r="H14" s="124" t="str">
        <f t="shared" si="0"/>
        <v>SN</v>
      </c>
      <c r="I14" s="135"/>
      <c r="J14" s="135"/>
      <c r="K14" s="135">
        <f>'Asistencia 11°ACInf'!AQ8</f>
        <v>0</v>
      </c>
      <c r="L14" s="135"/>
      <c r="M14" s="135"/>
      <c r="N14" s="135"/>
      <c r="O14" s="135"/>
      <c r="P14" s="135"/>
      <c r="Q14" s="121"/>
      <c r="R14" s="121"/>
      <c r="T14" s="119">
        <v>1</v>
      </c>
      <c r="U14" s="119">
        <f t="shared" si="1"/>
        <v>0</v>
      </c>
      <c r="V14" s="119">
        <v>0</v>
      </c>
      <c r="W14" s="119">
        <v>0</v>
      </c>
      <c r="X14" s="119">
        <v>0</v>
      </c>
      <c r="Y14" s="119">
        <v>0</v>
      </c>
      <c r="Z14" s="128" t="e">
        <f t="shared" si="2"/>
        <v>#DIV/0!</v>
      </c>
      <c r="AA14" s="129" t="e">
        <f t="shared" si="3"/>
        <v>#DIV/0!</v>
      </c>
      <c r="AC14" s="119">
        <v>4.3</v>
      </c>
    </row>
    <row r="15" spans="1:29" x14ac:dyDescent="0.25">
      <c r="A15" s="121">
        <v>5</v>
      </c>
      <c r="B15" s="133" t="str">
        <f>'Notas 11°ACInf'!B12</f>
        <v>Baker, Aquilino</v>
      </c>
      <c r="C15" s="129"/>
      <c r="D15" s="223">
        <f>'Notas 11°ACInf'!AG12</f>
        <v>4.8000000000000007</v>
      </c>
      <c r="E15" s="129"/>
      <c r="F15" s="129"/>
      <c r="G15" s="121"/>
      <c r="H15" s="124">
        <f t="shared" si="0"/>
        <v>4.8000000000000007</v>
      </c>
      <c r="I15" s="135"/>
      <c r="J15" s="135"/>
      <c r="K15" s="135">
        <f>'Asistencia 11°ACInf'!AQ9</f>
        <v>0</v>
      </c>
      <c r="L15" s="135"/>
      <c r="M15" s="135"/>
      <c r="N15" s="135"/>
      <c r="O15" s="135"/>
      <c r="P15" s="135"/>
      <c r="Q15" s="121"/>
      <c r="R15" s="121"/>
      <c r="T15" s="119">
        <v>1</v>
      </c>
      <c r="U15" s="119">
        <f t="shared" si="1"/>
        <v>0</v>
      </c>
      <c r="V15" s="119">
        <v>0</v>
      </c>
      <c r="W15" s="119">
        <v>0</v>
      </c>
      <c r="X15" s="119">
        <v>0</v>
      </c>
      <c r="Y15" s="119">
        <v>0</v>
      </c>
      <c r="Z15" s="128">
        <f t="shared" si="2"/>
        <v>4.8000000000000007</v>
      </c>
      <c r="AA15" s="129">
        <f t="shared" si="3"/>
        <v>4.8</v>
      </c>
      <c r="AC15" s="119">
        <v>3.7</v>
      </c>
    </row>
    <row r="16" spans="1:29" x14ac:dyDescent="0.25">
      <c r="A16" s="121">
        <v>6</v>
      </c>
      <c r="B16" s="133" t="str">
        <f>'Notas 11°ACInf'!B13</f>
        <v>Barnad, Armando</v>
      </c>
      <c r="C16" s="129"/>
      <c r="D16" s="223">
        <f>'Notas 11°ACInf'!AG13</f>
        <v>4.5999999999999996</v>
      </c>
      <c r="E16" s="129"/>
      <c r="F16" s="129"/>
      <c r="G16" s="121"/>
      <c r="H16" s="124">
        <f t="shared" si="0"/>
        <v>4.5999999999999996</v>
      </c>
      <c r="I16" s="135"/>
      <c r="J16" s="135"/>
      <c r="K16" s="135">
        <f>'Asistencia 11°ACInf'!AQ10</f>
        <v>0</v>
      </c>
      <c r="L16" s="135"/>
      <c r="M16" s="135"/>
      <c r="N16" s="135"/>
      <c r="O16" s="135"/>
      <c r="P16" s="135"/>
      <c r="Q16" s="121"/>
      <c r="R16" s="121"/>
      <c r="T16" s="119">
        <v>1</v>
      </c>
      <c r="U16" s="119">
        <f t="shared" si="1"/>
        <v>0</v>
      </c>
      <c r="V16" s="119">
        <v>0</v>
      </c>
      <c r="W16" s="119">
        <v>0</v>
      </c>
      <c r="X16" s="119">
        <v>0</v>
      </c>
      <c r="Y16" s="119">
        <v>0</v>
      </c>
      <c r="Z16" s="128">
        <f t="shared" si="2"/>
        <v>4.5999999999999996</v>
      </c>
      <c r="AA16" s="129">
        <f t="shared" si="3"/>
        <v>4.5999999999999996</v>
      </c>
      <c r="AC16" s="119">
        <v>3</v>
      </c>
    </row>
    <row r="17" spans="1:29" ht="15" customHeight="1" x14ac:dyDescent="0.25">
      <c r="A17" s="121">
        <v>7</v>
      </c>
      <c r="B17" s="133" t="str">
        <f>'Notas 11°ACInf'!B14</f>
        <v>Barnard, Yamileth</v>
      </c>
      <c r="C17" s="129"/>
      <c r="D17" s="223" t="str">
        <f>'Notas 11°ACInf'!AG14</f>
        <v>SN</v>
      </c>
      <c r="E17" s="129"/>
      <c r="F17" s="129"/>
      <c r="G17" s="121"/>
      <c r="H17" s="124" t="str">
        <f t="shared" si="0"/>
        <v>SN</v>
      </c>
      <c r="I17" s="135"/>
      <c r="J17" s="135"/>
      <c r="K17" s="135">
        <f>'Asistencia 11°ACInf'!AQ11</f>
        <v>0</v>
      </c>
      <c r="L17" s="135"/>
      <c r="M17" s="135"/>
      <c r="N17" s="135"/>
      <c r="O17" s="135"/>
      <c r="P17" s="135"/>
      <c r="Q17" s="121"/>
      <c r="R17" s="121"/>
      <c r="T17" s="119">
        <v>1</v>
      </c>
      <c r="U17" s="119">
        <f t="shared" si="1"/>
        <v>0</v>
      </c>
      <c r="V17" s="119">
        <v>0</v>
      </c>
      <c r="W17" s="119">
        <v>0</v>
      </c>
      <c r="X17" s="119">
        <v>0</v>
      </c>
      <c r="Y17" s="119">
        <v>0</v>
      </c>
      <c r="Z17" s="128" t="e">
        <f t="shared" si="2"/>
        <v>#DIV/0!</v>
      </c>
      <c r="AA17" s="129" t="e">
        <f t="shared" si="3"/>
        <v>#DIV/0!</v>
      </c>
      <c r="AC17" s="119">
        <v>3.1</v>
      </c>
    </row>
    <row r="18" spans="1:29" x14ac:dyDescent="0.25">
      <c r="A18" s="121">
        <v>8</v>
      </c>
      <c r="B18" s="133" t="str">
        <f>'Notas 11°ACInf'!B15</f>
        <v>Castillo, Gerardo</v>
      </c>
      <c r="C18" s="129"/>
      <c r="D18" s="223">
        <f>'Notas 11°ACInf'!AG15</f>
        <v>4.68</v>
      </c>
      <c r="E18" s="129"/>
      <c r="F18" s="129"/>
      <c r="G18" s="121"/>
      <c r="H18" s="124">
        <f t="shared" si="0"/>
        <v>4.68</v>
      </c>
      <c r="I18" s="135"/>
      <c r="J18" s="135"/>
      <c r="K18" s="135">
        <f>'Asistencia 11°ACInf'!AQ12</f>
        <v>0</v>
      </c>
      <c r="L18" s="135"/>
      <c r="M18" s="135"/>
      <c r="N18" s="135"/>
      <c r="O18" s="135"/>
      <c r="P18" s="135"/>
      <c r="Q18" s="121"/>
      <c r="R18" s="121"/>
      <c r="T18" s="119">
        <v>1</v>
      </c>
      <c r="U18" s="119">
        <f t="shared" si="1"/>
        <v>0</v>
      </c>
      <c r="V18" s="119">
        <v>0</v>
      </c>
      <c r="W18" s="119">
        <v>0</v>
      </c>
      <c r="X18" s="119">
        <v>0</v>
      </c>
      <c r="Y18" s="119">
        <v>0</v>
      </c>
      <c r="Z18" s="128">
        <f t="shared" si="2"/>
        <v>4.68</v>
      </c>
      <c r="AA18" s="129">
        <f t="shared" si="3"/>
        <v>4.5999999999999996</v>
      </c>
      <c r="AC18" s="119">
        <v>3.9</v>
      </c>
    </row>
    <row r="19" spans="1:29" x14ac:dyDescent="0.25">
      <c r="A19" s="121">
        <v>9</v>
      </c>
      <c r="B19" s="133" t="str">
        <f>'Notas 11°ACInf'!B16</f>
        <v>Ellington, Yessica</v>
      </c>
      <c r="C19" s="129"/>
      <c r="D19" s="223" t="str">
        <f>'Notas 11°ACInf'!AG16</f>
        <v>SN</v>
      </c>
      <c r="E19" s="129"/>
      <c r="F19" s="129"/>
      <c r="G19" s="121"/>
      <c r="H19" s="124" t="str">
        <f t="shared" si="0"/>
        <v>SN</v>
      </c>
      <c r="I19" s="135"/>
      <c r="J19" s="135"/>
      <c r="K19" s="135">
        <f>'Asistencia 11°ACInf'!AQ13</f>
        <v>0</v>
      </c>
      <c r="L19" s="135"/>
      <c r="M19" s="135"/>
      <c r="N19" s="135"/>
      <c r="O19" s="135"/>
      <c r="P19" s="135"/>
      <c r="Q19" s="121"/>
      <c r="R19" s="121"/>
      <c r="T19" s="119">
        <v>1</v>
      </c>
      <c r="U19" s="119">
        <f t="shared" si="1"/>
        <v>0</v>
      </c>
      <c r="V19" s="119">
        <v>0</v>
      </c>
      <c r="W19" s="119">
        <v>0</v>
      </c>
      <c r="X19" s="119">
        <v>0</v>
      </c>
      <c r="Y19" s="119">
        <v>0</v>
      </c>
      <c r="Z19" s="128" t="e">
        <f t="shared" si="2"/>
        <v>#DIV/0!</v>
      </c>
      <c r="AA19" s="129" t="e">
        <f t="shared" si="3"/>
        <v>#DIV/0!</v>
      </c>
      <c r="AC19" s="119">
        <v>3.3</v>
      </c>
    </row>
    <row r="20" spans="1:29" ht="15" customHeight="1" x14ac:dyDescent="0.25">
      <c r="A20" s="121">
        <v>10</v>
      </c>
      <c r="B20" s="133" t="str">
        <f>'Notas 11°ACInf'!B17</f>
        <v>Farquez, Diana</v>
      </c>
      <c r="C20" s="129"/>
      <c r="D20" s="223" t="str">
        <f>'Notas 11°ACInf'!AG17</f>
        <v>SN</v>
      </c>
      <c r="E20" s="129"/>
      <c r="F20" s="129"/>
      <c r="G20" s="121"/>
      <c r="H20" s="124" t="str">
        <f t="shared" si="0"/>
        <v>SN</v>
      </c>
      <c r="I20" s="135"/>
      <c r="J20" s="135"/>
      <c r="K20" s="135">
        <f>'Asistencia 11°ACInf'!AQ14</f>
        <v>0</v>
      </c>
      <c r="L20" s="135"/>
      <c r="M20" s="135"/>
      <c r="N20" s="135"/>
      <c r="O20" s="135"/>
      <c r="P20" s="135"/>
      <c r="Q20" s="121"/>
      <c r="R20" s="121"/>
      <c r="T20" s="119">
        <v>1</v>
      </c>
      <c r="U20" s="119">
        <f t="shared" si="1"/>
        <v>0</v>
      </c>
      <c r="V20" s="119">
        <v>0</v>
      </c>
      <c r="W20" s="119">
        <v>0</v>
      </c>
      <c r="X20" s="119">
        <v>0</v>
      </c>
      <c r="Y20" s="119">
        <v>0</v>
      </c>
      <c r="Z20" s="128" t="e">
        <f t="shared" si="2"/>
        <v>#DIV/0!</v>
      </c>
      <c r="AA20" s="129" t="e">
        <f t="shared" si="3"/>
        <v>#DIV/0!</v>
      </c>
      <c r="AC20" s="119">
        <v>4.3</v>
      </c>
    </row>
    <row r="21" spans="1:29" x14ac:dyDescent="0.25">
      <c r="A21" s="121">
        <v>11</v>
      </c>
      <c r="B21" s="133" t="str">
        <f>'Notas 11°ACInf'!B18</f>
        <v>Garcia, Carlos</v>
      </c>
      <c r="C21" s="129"/>
      <c r="D21" s="223">
        <f>'Notas 11°ACInf'!AG18</f>
        <v>5</v>
      </c>
      <c r="E21" s="129"/>
      <c r="F21" s="129"/>
      <c r="G21" s="121"/>
      <c r="H21" s="124">
        <f t="shared" si="0"/>
        <v>5</v>
      </c>
      <c r="I21" s="135"/>
      <c r="J21" s="135"/>
      <c r="K21" s="135">
        <f>'Asistencia 11°ACInf'!AQ15</f>
        <v>0</v>
      </c>
      <c r="L21" s="135"/>
      <c r="M21" s="135"/>
      <c r="N21" s="135"/>
      <c r="O21" s="135"/>
      <c r="P21" s="135"/>
      <c r="Q21" s="121"/>
      <c r="R21" s="121"/>
      <c r="T21" s="119">
        <v>1</v>
      </c>
      <c r="U21" s="119">
        <f t="shared" si="1"/>
        <v>0</v>
      </c>
      <c r="V21" s="119">
        <v>0</v>
      </c>
      <c r="W21" s="119">
        <v>0</v>
      </c>
      <c r="X21" s="119">
        <v>0</v>
      </c>
      <c r="Y21" s="119">
        <v>0</v>
      </c>
      <c r="Z21" s="128">
        <f t="shared" si="2"/>
        <v>5</v>
      </c>
      <c r="AA21" s="129">
        <f t="shared" si="3"/>
        <v>5</v>
      </c>
      <c r="AC21" s="119">
        <v>3.4</v>
      </c>
    </row>
    <row r="22" spans="1:29" ht="13.5" customHeight="1" x14ac:dyDescent="0.25">
      <c r="A22" s="121">
        <v>12</v>
      </c>
      <c r="B22" s="133" t="str">
        <f>'Notas 11°ACInf'!B19</f>
        <v>Gonzalez, Gean</v>
      </c>
      <c r="C22" s="129"/>
      <c r="D22" s="223">
        <f>'Notas 11°ACInf'!AG19</f>
        <v>5</v>
      </c>
      <c r="E22" s="129"/>
      <c r="F22" s="129"/>
      <c r="G22" s="121"/>
      <c r="H22" s="124">
        <f t="shared" si="0"/>
        <v>5</v>
      </c>
      <c r="I22" s="135"/>
      <c r="J22" s="135"/>
      <c r="K22" s="135">
        <f>'Asistencia 11°ACInf'!AQ16</f>
        <v>0</v>
      </c>
      <c r="L22" s="135"/>
      <c r="M22" s="135"/>
      <c r="N22" s="135"/>
      <c r="O22" s="135"/>
      <c r="P22" s="135"/>
      <c r="Q22" s="121"/>
      <c r="R22" s="121"/>
      <c r="T22" s="119">
        <v>1</v>
      </c>
      <c r="U22" s="119">
        <f t="shared" si="1"/>
        <v>0</v>
      </c>
      <c r="V22" s="119">
        <v>0</v>
      </c>
      <c r="W22" s="119">
        <v>0</v>
      </c>
      <c r="X22" s="119">
        <v>0</v>
      </c>
      <c r="Y22" s="119">
        <v>0</v>
      </c>
      <c r="Z22" s="128">
        <f t="shared" si="2"/>
        <v>5</v>
      </c>
      <c r="AA22" s="129">
        <f t="shared" si="3"/>
        <v>5</v>
      </c>
      <c r="AC22" s="119">
        <v>4</v>
      </c>
    </row>
    <row r="23" spans="1:29" ht="14.25" customHeight="1" x14ac:dyDescent="0.25">
      <c r="A23" s="121">
        <v>13</v>
      </c>
      <c r="B23" s="133" t="str">
        <f>'Notas 11°ACInf'!B20</f>
        <v>Gonzalez, Yaneth</v>
      </c>
      <c r="C23" s="129"/>
      <c r="D23" s="223">
        <f>'Notas 11°ACInf'!AG20</f>
        <v>5</v>
      </c>
      <c r="E23" s="129"/>
      <c r="F23" s="129"/>
      <c r="G23" s="121"/>
      <c r="H23" s="124">
        <f t="shared" si="0"/>
        <v>5</v>
      </c>
      <c r="I23" s="135"/>
      <c r="J23" s="135"/>
      <c r="K23" s="135">
        <f>'Asistencia 11°ACInf'!AQ17</f>
        <v>0</v>
      </c>
      <c r="L23" s="135"/>
      <c r="M23" s="135"/>
      <c r="N23" s="135"/>
      <c r="O23" s="135"/>
      <c r="P23" s="135"/>
      <c r="Q23" s="121"/>
      <c r="R23" s="121"/>
      <c r="T23" s="119">
        <v>1</v>
      </c>
      <c r="U23" s="119">
        <f t="shared" si="1"/>
        <v>0</v>
      </c>
      <c r="V23" s="119">
        <v>0</v>
      </c>
      <c r="W23" s="119">
        <v>0</v>
      </c>
      <c r="X23" s="119">
        <v>0</v>
      </c>
      <c r="Y23" s="119">
        <v>0</v>
      </c>
      <c r="Z23" s="128">
        <f t="shared" si="2"/>
        <v>5</v>
      </c>
      <c r="AA23" s="129">
        <f t="shared" si="3"/>
        <v>5</v>
      </c>
      <c r="AC23" s="119">
        <v>4.5999999999999996</v>
      </c>
    </row>
    <row r="24" spans="1:29" x14ac:dyDescent="0.25">
      <c r="A24" s="121">
        <v>14</v>
      </c>
      <c r="B24" s="133" t="str">
        <f>'Notas 11°ACInf'!B21</f>
        <v>Jimenez, Aquilino</v>
      </c>
      <c r="C24" s="129"/>
      <c r="D24" s="223">
        <f>'Notas 11°ACInf'!AG21</f>
        <v>5</v>
      </c>
      <c r="E24" s="129"/>
      <c r="F24" s="129"/>
      <c r="G24" s="121"/>
      <c r="H24" s="124">
        <f t="shared" si="0"/>
        <v>5</v>
      </c>
      <c r="I24" s="135"/>
      <c r="J24" s="135"/>
      <c r="K24" s="135">
        <f>'Asistencia 11°ACInf'!AQ18</f>
        <v>0</v>
      </c>
      <c r="L24" s="135"/>
      <c r="M24" s="135"/>
      <c r="N24" s="135"/>
      <c r="O24" s="135"/>
      <c r="P24" s="135"/>
      <c r="Q24" s="121"/>
      <c r="R24" s="121"/>
      <c r="T24" s="119">
        <v>1</v>
      </c>
      <c r="U24" s="119">
        <f t="shared" si="1"/>
        <v>0</v>
      </c>
      <c r="V24" s="119">
        <v>0</v>
      </c>
      <c r="W24" s="119">
        <v>0</v>
      </c>
      <c r="X24" s="119">
        <v>0</v>
      </c>
      <c r="Y24" s="119">
        <v>0</v>
      </c>
      <c r="Z24" s="128">
        <f t="shared" si="2"/>
        <v>5</v>
      </c>
      <c r="AA24" s="129">
        <f t="shared" si="3"/>
        <v>5</v>
      </c>
      <c r="AC24" s="119">
        <v>3.9</v>
      </c>
    </row>
    <row r="25" spans="1:29" x14ac:dyDescent="0.25">
      <c r="A25" s="121">
        <v>15</v>
      </c>
      <c r="B25" s="133" t="str">
        <f>'Notas 11°ACInf'!B22</f>
        <v>Jimenez, Beatriz</v>
      </c>
      <c r="C25" s="129"/>
      <c r="D25" s="223">
        <f>'Notas 11°ACInf'!AG22</f>
        <v>5</v>
      </c>
      <c r="E25" s="129"/>
      <c r="F25" s="129"/>
      <c r="G25" s="121"/>
      <c r="H25" s="124">
        <f t="shared" si="0"/>
        <v>5</v>
      </c>
      <c r="I25" s="135"/>
      <c r="J25" s="135"/>
      <c r="K25" s="135">
        <f>'Asistencia 11°ACInf'!AQ19</f>
        <v>0</v>
      </c>
      <c r="L25" s="135"/>
      <c r="M25" s="135"/>
      <c r="N25" s="135"/>
      <c r="O25" s="135"/>
      <c r="P25" s="135"/>
      <c r="Q25" s="121"/>
      <c r="R25" s="121"/>
      <c r="T25" s="119">
        <v>0</v>
      </c>
      <c r="U25" s="119">
        <f t="shared" si="1"/>
        <v>0</v>
      </c>
      <c r="V25" s="119">
        <v>0</v>
      </c>
      <c r="W25" s="119">
        <v>0</v>
      </c>
      <c r="X25" s="119">
        <v>1</v>
      </c>
      <c r="Y25" s="119">
        <v>0</v>
      </c>
      <c r="Z25" s="128">
        <f t="shared" si="2"/>
        <v>5</v>
      </c>
      <c r="AA25" s="129">
        <f t="shared" si="3"/>
        <v>5</v>
      </c>
      <c r="AC25" s="119">
        <v>3.4</v>
      </c>
    </row>
    <row r="26" spans="1:29" x14ac:dyDescent="0.25">
      <c r="A26" s="121">
        <v>16</v>
      </c>
      <c r="B26" s="133" t="str">
        <f>'Notas 11°ACInf'!B24</f>
        <v>Martinez, Mileidy</v>
      </c>
      <c r="C26" s="129"/>
      <c r="D26" s="223">
        <f>'Notas 11°ACInf'!AG24</f>
        <v>4.9000000000000004</v>
      </c>
      <c r="E26" s="129"/>
      <c r="F26" s="129"/>
      <c r="G26" s="121"/>
      <c r="H26" s="124">
        <f t="shared" si="0"/>
        <v>4.9000000000000004</v>
      </c>
      <c r="I26" s="135"/>
      <c r="J26" s="135"/>
      <c r="K26" s="135">
        <f>'Asistencia 11°ACInf'!AQ21</f>
        <v>0</v>
      </c>
      <c r="L26" s="135"/>
      <c r="M26" s="135"/>
      <c r="N26" s="135"/>
      <c r="O26" s="135"/>
      <c r="P26" s="135"/>
      <c r="Q26" s="121"/>
      <c r="R26" s="121"/>
      <c r="T26" s="119">
        <v>0</v>
      </c>
      <c r="U26" s="119">
        <f t="shared" si="1"/>
        <v>0</v>
      </c>
      <c r="V26" s="119">
        <v>0</v>
      </c>
      <c r="W26" s="119">
        <v>1</v>
      </c>
      <c r="X26" s="119">
        <v>0</v>
      </c>
      <c r="Y26" s="119">
        <v>0</v>
      </c>
      <c r="Z26" s="128">
        <f t="shared" si="2"/>
        <v>4.9000000000000004</v>
      </c>
      <c r="AA26" s="129">
        <f t="shared" si="3"/>
        <v>4.9000000000000004</v>
      </c>
      <c r="AC26" s="119">
        <v>3.8</v>
      </c>
    </row>
    <row r="27" spans="1:29" ht="14.25" customHeight="1" x14ac:dyDescent="0.25">
      <c r="A27" s="121">
        <v>17</v>
      </c>
      <c r="B27" s="133" t="str">
        <f>'Notas 11°ACInf'!B25</f>
        <v>miranda, amelia</v>
      </c>
      <c r="C27" s="129"/>
      <c r="D27" s="223">
        <f>'Notas 11°ACInf'!AG25</f>
        <v>5</v>
      </c>
      <c r="E27" s="129"/>
      <c r="F27" s="129"/>
      <c r="G27" s="121"/>
      <c r="H27" s="124">
        <f t="shared" si="0"/>
        <v>5</v>
      </c>
      <c r="I27" s="135"/>
      <c r="J27" s="135"/>
      <c r="K27" s="135">
        <f>'Asistencia 11°ACInf'!AQ22</f>
        <v>0</v>
      </c>
      <c r="L27" s="135"/>
      <c r="M27" s="135"/>
      <c r="N27" s="135"/>
      <c r="O27" s="135"/>
      <c r="P27" s="135"/>
      <c r="Q27" s="121"/>
      <c r="R27" s="121"/>
      <c r="T27" s="119">
        <v>1</v>
      </c>
      <c r="U27" s="119">
        <f t="shared" si="1"/>
        <v>0</v>
      </c>
      <c r="V27" s="119">
        <v>0</v>
      </c>
      <c r="W27" s="119">
        <v>0</v>
      </c>
      <c r="X27" s="119">
        <v>0</v>
      </c>
      <c r="Y27" s="119">
        <v>0</v>
      </c>
      <c r="Z27" s="128">
        <f t="shared" si="2"/>
        <v>5</v>
      </c>
      <c r="AA27" s="129">
        <f t="shared" si="3"/>
        <v>5</v>
      </c>
      <c r="AC27" s="119">
        <v>3.6</v>
      </c>
    </row>
    <row r="28" spans="1:29" ht="14.25" customHeight="1" x14ac:dyDescent="0.25">
      <c r="A28" s="121">
        <v>18</v>
      </c>
      <c r="B28" s="133" t="str">
        <f>'Notas 11°ACInf'!B26</f>
        <v>miranda, evelio</v>
      </c>
      <c r="C28" s="129"/>
      <c r="D28" s="223">
        <f>'Notas 11°ACInf'!AG26</f>
        <v>4.78</v>
      </c>
      <c r="E28" s="129"/>
      <c r="F28" s="129"/>
      <c r="G28" s="121"/>
      <c r="H28" s="124">
        <f t="shared" si="0"/>
        <v>4.78</v>
      </c>
      <c r="I28" s="135"/>
      <c r="J28" s="135"/>
      <c r="K28" s="135">
        <f>'Asistencia 11°ACInf'!AQ23</f>
        <v>0</v>
      </c>
      <c r="L28" s="135"/>
      <c r="M28" s="135"/>
      <c r="N28" s="135"/>
      <c r="O28" s="135"/>
      <c r="P28" s="135"/>
      <c r="Q28" s="121"/>
      <c r="R28" s="121"/>
      <c r="T28" s="119">
        <v>0</v>
      </c>
      <c r="U28" s="119">
        <f t="shared" si="1"/>
        <v>0</v>
      </c>
      <c r="V28" s="119">
        <v>0</v>
      </c>
      <c r="W28" s="119">
        <v>0</v>
      </c>
      <c r="X28" s="119">
        <v>1</v>
      </c>
      <c r="Y28" s="119">
        <v>0</v>
      </c>
      <c r="Z28" s="128">
        <f t="shared" si="2"/>
        <v>4.78</v>
      </c>
      <c r="AA28" s="129">
        <f t="shared" si="3"/>
        <v>4.7</v>
      </c>
      <c r="AC28" s="119">
        <v>3.7</v>
      </c>
    </row>
    <row r="29" spans="1:29" x14ac:dyDescent="0.25">
      <c r="A29" s="121">
        <v>19</v>
      </c>
      <c r="B29" s="133" t="str">
        <f>'Notas 11°ACInf'!B27</f>
        <v>miranda, Rolando</v>
      </c>
      <c r="C29" s="129"/>
      <c r="D29" s="223">
        <f>'Notas 11°ACInf'!AG27</f>
        <v>5</v>
      </c>
      <c r="E29" s="129"/>
      <c r="F29" s="129"/>
      <c r="G29" s="121"/>
      <c r="H29" s="124">
        <f t="shared" si="0"/>
        <v>5</v>
      </c>
      <c r="I29" s="135"/>
      <c r="J29" s="135"/>
      <c r="K29" s="135">
        <f>'Asistencia 11°ACInf'!AQ24</f>
        <v>0</v>
      </c>
      <c r="L29" s="135"/>
      <c r="M29" s="135"/>
      <c r="N29" s="135"/>
      <c r="O29" s="135"/>
      <c r="P29" s="135"/>
      <c r="Q29" s="121"/>
      <c r="R29" s="121"/>
      <c r="T29" s="119">
        <v>0</v>
      </c>
      <c r="U29" s="119">
        <f t="shared" si="1"/>
        <v>0</v>
      </c>
      <c r="V29" s="119">
        <v>0</v>
      </c>
      <c r="W29" s="119">
        <v>1</v>
      </c>
      <c r="X29" s="119">
        <v>0</v>
      </c>
      <c r="Y29" s="119">
        <v>0</v>
      </c>
      <c r="Z29" s="128">
        <f t="shared" si="2"/>
        <v>5</v>
      </c>
      <c r="AA29" s="129">
        <f t="shared" si="3"/>
        <v>5</v>
      </c>
      <c r="AC29" s="119">
        <v>3</v>
      </c>
    </row>
    <row r="30" spans="1:29" ht="13.5" customHeight="1" x14ac:dyDescent="0.25">
      <c r="A30" s="121">
        <v>20</v>
      </c>
      <c r="B30" s="133" t="str">
        <f>'Notas 11°ACInf'!B28</f>
        <v>Montezuma, Tadeo</v>
      </c>
      <c r="C30" s="129"/>
      <c r="D30" s="223" t="str">
        <f>'Notas 11°ACInf'!AG28</f>
        <v>SN</v>
      </c>
      <c r="E30" s="129"/>
      <c r="F30" s="129"/>
      <c r="G30" s="121"/>
      <c r="H30" s="124" t="str">
        <f t="shared" si="0"/>
        <v>SN</v>
      </c>
      <c r="I30" s="135"/>
      <c r="J30" s="135"/>
      <c r="K30" s="135">
        <f>'Asistencia 11°ACInf'!AQ25</f>
        <v>0</v>
      </c>
      <c r="L30" s="135"/>
      <c r="M30" s="135"/>
      <c r="N30" s="135"/>
      <c r="O30" s="135"/>
      <c r="P30" s="135"/>
      <c r="Q30" s="121"/>
      <c r="R30" s="121"/>
      <c r="T30" s="119">
        <v>0</v>
      </c>
      <c r="U30" s="119">
        <f t="shared" si="1"/>
        <v>0</v>
      </c>
      <c r="V30" s="119">
        <v>0</v>
      </c>
      <c r="W30" s="119">
        <v>0</v>
      </c>
      <c r="X30" s="119">
        <v>1</v>
      </c>
      <c r="Y30" s="119">
        <v>0</v>
      </c>
      <c r="Z30" s="128" t="e">
        <f t="shared" si="2"/>
        <v>#DIV/0!</v>
      </c>
      <c r="AA30" s="129" t="e">
        <f t="shared" si="3"/>
        <v>#DIV/0!</v>
      </c>
      <c r="AC30" s="119">
        <v>3.5</v>
      </c>
    </row>
    <row r="31" spans="1:29" ht="14.25" customHeight="1" x14ac:dyDescent="0.25">
      <c r="A31" s="121">
        <v>21</v>
      </c>
      <c r="B31" s="133" t="str">
        <f>'Notas 11°ACInf'!B30</f>
        <v>Morales, Felicia</v>
      </c>
      <c r="C31" s="129"/>
      <c r="D31" s="223">
        <f>'Notas 11°ACInf'!AG30</f>
        <v>4.96</v>
      </c>
      <c r="E31" s="129"/>
      <c r="F31" s="129"/>
      <c r="G31" s="121"/>
      <c r="H31" s="124">
        <f t="shared" si="0"/>
        <v>4.96</v>
      </c>
      <c r="I31" s="135"/>
      <c r="J31" s="135"/>
      <c r="K31" s="135">
        <f>'Asistencia 11°ACInf'!AQ27</f>
        <v>0</v>
      </c>
      <c r="L31" s="135"/>
      <c r="M31" s="135"/>
      <c r="N31" s="135"/>
      <c r="O31" s="135"/>
      <c r="P31" s="135"/>
      <c r="Q31" s="121"/>
      <c r="R31" s="121"/>
      <c r="T31" s="119">
        <v>1</v>
      </c>
      <c r="U31" s="119">
        <f t="shared" si="1"/>
        <v>0</v>
      </c>
      <c r="V31" s="119">
        <v>0</v>
      </c>
      <c r="W31" s="119">
        <v>0</v>
      </c>
      <c r="X31" s="119">
        <v>0</v>
      </c>
      <c r="Y31" s="119">
        <v>0</v>
      </c>
      <c r="Z31" s="128">
        <f t="shared" si="2"/>
        <v>4.96</v>
      </c>
      <c r="AA31" s="129">
        <f t="shared" si="3"/>
        <v>4.9000000000000004</v>
      </c>
      <c r="AC31" s="119">
        <v>3.6</v>
      </c>
    </row>
    <row r="32" spans="1:29" x14ac:dyDescent="0.25">
      <c r="A32" s="121">
        <v>22</v>
      </c>
      <c r="B32" s="133" t="str">
        <f>'Notas 11°ACInf'!B31</f>
        <v>Morales, Felipe</v>
      </c>
      <c r="C32" s="129"/>
      <c r="D32" s="223">
        <f>'Notas 11°ACInf'!AG31</f>
        <v>4.54</v>
      </c>
      <c r="E32" s="129"/>
      <c r="F32" s="129"/>
      <c r="G32" s="121"/>
      <c r="H32" s="124">
        <f t="shared" si="0"/>
        <v>4.54</v>
      </c>
      <c r="I32" s="135"/>
      <c r="J32" s="135"/>
      <c r="K32" s="135">
        <f>'Asistencia 11°ACInf'!AQ28</f>
        <v>0</v>
      </c>
      <c r="L32" s="135"/>
      <c r="M32" s="135"/>
      <c r="N32" s="135"/>
      <c r="O32" s="135"/>
      <c r="P32" s="135"/>
      <c r="Q32" s="121"/>
      <c r="R32" s="121"/>
      <c r="T32" s="119">
        <v>1</v>
      </c>
      <c r="U32" s="119">
        <f t="shared" si="1"/>
        <v>0</v>
      </c>
      <c r="V32" s="119">
        <v>0</v>
      </c>
      <c r="W32" s="119">
        <v>0</v>
      </c>
      <c r="X32" s="119">
        <v>0</v>
      </c>
      <c r="Y32" s="119">
        <v>0</v>
      </c>
      <c r="Z32" s="128">
        <f t="shared" si="2"/>
        <v>4.54</v>
      </c>
      <c r="AA32" s="129">
        <f t="shared" si="3"/>
        <v>4.5</v>
      </c>
      <c r="AC32" s="119">
        <v>4.0999999999999996</v>
      </c>
    </row>
    <row r="33" spans="1:29" x14ac:dyDescent="0.25">
      <c r="A33" s="121">
        <v>23</v>
      </c>
      <c r="B33" s="133" t="str">
        <f>'Notas 11°ACInf'!B32</f>
        <v>Morales, Marleny</v>
      </c>
      <c r="C33" s="129"/>
      <c r="D33" s="223">
        <f>'Notas 11°ACInf'!AG32</f>
        <v>4.4800000000000004</v>
      </c>
      <c r="E33" s="129"/>
      <c r="F33" s="129"/>
      <c r="G33" s="121"/>
      <c r="H33" s="124">
        <f t="shared" si="0"/>
        <v>4.4800000000000004</v>
      </c>
      <c r="I33" s="135"/>
      <c r="J33" s="135"/>
      <c r="K33" s="135">
        <f>'Asistencia 11°ACInf'!AQ29</f>
        <v>0</v>
      </c>
      <c r="L33" s="135"/>
      <c r="M33" s="135"/>
      <c r="N33" s="135"/>
      <c r="O33" s="135"/>
      <c r="P33" s="135"/>
      <c r="Q33" s="121"/>
      <c r="R33" s="121"/>
      <c r="T33" s="119">
        <v>1</v>
      </c>
      <c r="U33" s="119">
        <f t="shared" si="1"/>
        <v>0</v>
      </c>
      <c r="V33" s="119">
        <v>0</v>
      </c>
      <c r="W33" s="119">
        <v>0</v>
      </c>
      <c r="X33" s="119">
        <v>0</v>
      </c>
      <c r="Y33" s="119">
        <v>0</v>
      </c>
      <c r="Z33" s="128">
        <f t="shared" si="2"/>
        <v>4.4800000000000004</v>
      </c>
      <c r="AA33" s="129">
        <f t="shared" si="3"/>
        <v>4.4000000000000004</v>
      </c>
      <c r="AC33" s="119">
        <v>4</v>
      </c>
    </row>
    <row r="34" spans="1:29" ht="15.75" customHeight="1" x14ac:dyDescent="0.25">
      <c r="A34" s="121">
        <v>24</v>
      </c>
      <c r="B34" s="133" t="str">
        <f>'Notas 11°ACInf'!B33</f>
        <v>Palacio, Aquilino</v>
      </c>
      <c r="C34" s="129"/>
      <c r="D34" s="223">
        <f>'Notas 11°ACInf'!AG33</f>
        <v>4.75</v>
      </c>
      <c r="E34" s="129"/>
      <c r="F34" s="129"/>
      <c r="G34" s="121"/>
      <c r="H34" s="124">
        <f t="shared" si="0"/>
        <v>4.75</v>
      </c>
      <c r="I34" s="135"/>
      <c r="J34" s="135"/>
      <c r="K34" s="135">
        <f>'Asistencia 11°ACInf'!AQ30</f>
        <v>0</v>
      </c>
      <c r="L34" s="135"/>
      <c r="M34" s="135"/>
      <c r="N34" s="135"/>
      <c r="O34" s="135"/>
      <c r="P34" s="135"/>
      <c r="Q34" s="121"/>
      <c r="R34" s="121"/>
      <c r="T34" s="119">
        <v>0</v>
      </c>
      <c r="U34" s="119">
        <f t="shared" si="1"/>
        <v>0</v>
      </c>
      <c r="V34" s="119">
        <v>0</v>
      </c>
      <c r="W34" s="119">
        <v>1</v>
      </c>
      <c r="X34" s="119">
        <v>0</v>
      </c>
      <c r="Y34" s="119">
        <v>0</v>
      </c>
      <c r="Z34" s="128">
        <f t="shared" si="2"/>
        <v>4.75</v>
      </c>
      <c r="AA34" s="129">
        <f t="shared" si="3"/>
        <v>4.7</v>
      </c>
      <c r="AC34" s="119">
        <v>3</v>
      </c>
    </row>
    <row r="35" spans="1:29" x14ac:dyDescent="0.25">
      <c r="A35" s="121">
        <v>25</v>
      </c>
      <c r="B35" s="133" t="str">
        <f>'Notas 11°ACInf'!B34</f>
        <v>Palacio, Elizabeth</v>
      </c>
      <c r="C35" s="129"/>
      <c r="D35" s="223" t="str">
        <f>'Notas 11°ACInf'!AG34</f>
        <v>SN</v>
      </c>
      <c r="E35" s="129"/>
      <c r="F35" s="129"/>
      <c r="G35" s="121"/>
      <c r="H35" s="124" t="str">
        <f t="shared" si="0"/>
        <v>SN</v>
      </c>
      <c r="I35" s="135"/>
      <c r="J35" s="135"/>
      <c r="K35" s="135">
        <f>'Asistencia 11°ACInf'!AQ31</f>
        <v>0</v>
      </c>
      <c r="L35" s="135"/>
      <c r="M35" s="135"/>
      <c r="N35" s="135"/>
      <c r="O35" s="135"/>
      <c r="P35" s="135"/>
      <c r="Q35" s="121"/>
      <c r="R35" s="121"/>
      <c r="T35" s="119">
        <v>1</v>
      </c>
      <c r="U35" s="119">
        <f t="shared" si="1"/>
        <v>0</v>
      </c>
      <c r="V35" s="119">
        <v>0</v>
      </c>
      <c r="W35" s="119">
        <v>0</v>
      </c>
      <c r="X35" s="119">
        <v>0</v>
      </c>
      <c r="Y35" s="119">
        <v>0</v>
      </c>
      <c r="Z35" s="128" t="e">
        <f t="shared" si="2"/>
        <v>#DIV/0!</v>
      </c>
      <c r="AA35" s="129" t="e">
        <f t="shared" si="3"/>
        <v>#DIV/0!</v>
      </c>
      <c r="AC35" s="119">
        <v>3.1</v>
      </c>
    </row>
    <row r="36" spans="1:29" ht="15" customHeight="1" x14ac:dyDescent="0.25">
      <c r="A36" s="121">
        <v>26</v>
      </c>
      <c r="B36" s="133" t="str">
        <f>'Notas 11°ACInf'!B35</f>
        <v>Pinto, RaÃ¹l</v>
      </c>
      <c r="C36" s="129"/>
      <c r="D36" s="223" t="str">
        <f>'Notas 11°ACInf'!AG35</f>
        <v>SN</v>
      </c>
      <c r="E36" s="129"/>
      <c r="F36" s="129"/>
      <c r="G36" s="121"/>
      <c r="H36" s="124" t="str">
        <f t="shared" si="0"/>
        <v>SN</v>
      </c>
      <c r="I36" s="135"/>
      <c r="J36" s="135"/>
      <c r="K36" s="135">
        <f>'Asistencia 11°ACInf'!AQ32</f>
        <v>0</v>
      </c>
      <c r="L36" s="135"/>
      <c r="M36" s="135"/>
      <c r="N36" s="135"/>
      <c r="O36" s="135"/>
      <c r="P36" s="135"/>
      <c r="Q36" s="121"/>
      <c r="R36" s="121"/>
      <c r="T36" s="119">
        <v>1</v>
      </c>
      <c r="U36" s="119">
        <f t="shared" si="1"/>
        <v>0</v>
      </c>
      <c r="V36" s="119">
        <v>0</v>
      </c>
      <c r="W36" s="119">
        <v>0</v>
      </c>
      <c r="X36" s="119">
        <v>0</v>
      </c>
      <c r="Y36" s="119">
        <v>0</v>
      </c>
      <c r="Z36" s="128" t="e">
        <f t="shared" si="2"/>
        <v>#DIV/0!</v>
      </c>
      <c r="AA36" s="129" t="e">
        <f t="shared" si="3"/>
        <v>#DIV/0!</v>
      </c>
      <c r="AC36" s="119">
        <v>3.5</v>
      </c>
    </row>
    <row r="37" spans="1:29" ht="15" customHeight="1" x14ac:dyDescent="0.25">
      <c r="A37" s="121">
        <v>27</v>
      </c>
      <c r="B37" s="133" t="str">
        <f>'Notas 11°ACInf'!B36</f>
        <v>Quintero, Esther</v>
      </c>
      <c r="C37" s="129"/>
      <c r="D37" s="223" t="str">
        <f>'Notas 11°ACInf'!AG36</f>
        <v>SN</v>
      </c>
      <c r="E37" s="129"/>
      <c r="F37" s="129"/>
      <c r="G37" s="123"/>
      <c r="H37" s="124" t="str">
        <f t="shared" si="0"/>
        <v>SN</v>
      </c>
      <c r="I37" s="135"/>
      <c r="J37" s="135"/>
      <c r="K37" s="135">
        <f>'Asistencia 11°ACInf'!AQ33</f>
        <v>0</v>
      </c>
      <c r="L37" s="135"/>
      <c r="M37" s="135"/>
      <c r="N37" s="135"/>
      <c r="O37" s="135"/>
      <c r="P37" s="135"/>
      <c r="Q37" s="121"/>
      <c r="R37" s="121"/>
      <c r="T37" s="119">
        <v>0</v>
      </c>
      <c r="U37" s="119">
        <f t="shared" si="1"/>
        <v>0</v>
      </c>
      <c r="V37" s="119">
        <v>0</v>
      </c>
      <c r="W37" s="119">
        <v>0</v>
      </c>
      <c r="X37" s="119">
        <v>1</v>
      </c>
      <c r="Y37" s="119">
        <v>0</v>
      </c>
      <c r="Z37" s="128" t="e">
        <f t="shared" si="2"/>
        <v>#DIV/0!</v>
      </c>
      <c r="AA37" s="129" t="e">
        <f t="shared" si="3"/>
        <v>#DIV/0!</v>
      </c>
      <c r="AC37" s="119">
        <v>3.9</v>
      </c>
    </row>
    <row r="38" spans="1:29" ht="14.25" customHeight="1" x14ac:dyDescent="0.25">
      <c r="A38" s="121">
        <v>28</v>
      </c>
      <c r="B38" s="133" t="str">
        <f>'Notas 11°ACInf'!B37</f>
        <v>Quintero, Mateo</v>
      </c>
      <c r="C38" s="129"/>
      <c r="D38" s="223">
        <f>'Notas 11°ACInf'!AG37</f>
        <v>4.78</v>
      </c>
      <c r="E38" s="129"/>
      <c r="F38" s="129"/>
      <c r="G38" s="123"/>
      <c r="H38" s="124">
        <f t="shared" si="0"/>
        <v>4.78</v>
      </c>
      <c r="I38" s="135"/>
      <c r="J38" s="135"/>
      <c r="K38" s="135">
        <f>'Asistencia 11°ACInf'!AQ34</f>
        <v>0</v>
      </c>
      <c r="L38" s="135"/>
      <c r="M38" s="135"/>
      <c r="N38" s="135"/>
      <c r="O38" s="135"/>
      <c r="P38" s="135"/>
      <c r="Q38" s="121"/>
      <c r="R38" s="121"/>
      <c r="T38" s="119">
        <v>0</v>
      </c>
      <c r="U38" s="119">
        <f t="shared" si="1"/>
        <v>0</v>
      </c>
      <c r="V38" s="119">
        <v>0</v>
      </c>
      <c r="W38" s="119">
        <v>1</v>
      </c>
      <c r="X38" s="119">
        <v>0</v>
      </c>
      <c r="Y38" s="119">
        <v>0</v>
      </c>
      <c r="Z38" s="128">
        <f t="shared" si="2"/>
        <v>4.78</v>
      </c>
      <c r="AA38" s="129">
        <f t="shared" si="3"/>
        <v>4.7</v>
      </c>
      <c r="AC38" s="119">
        <v>3.4</v>
      </c>
    </row>
    <row r="39" spans="1:29" x14ac:dyDescent="0.25">
      <c r="A39" s="121">
        <v>29</v>
      </c>
      <c r="B39" s="133" t="str">
        <f>'Notas 11°ACInf'!B38</f>
        <v>Quintero, Yorlenis</v>
      </c>
      <c r="C39" s="129"/>
      <c r="D39" s="223" t="str">
        <f>'Notas 11°ACInf'!AG38</f>
        <v>SN</v>
      </c>
      <c r="E39" s="129"/>
      <c r="F39" s="129"/>
      <c r="G39" s="123"/>
      <c r="H39" s="124" t="str">
        <f t="shared" si="0"/>
        <v>SN</v>
      </c>
      <c r="I39" s="135"/>
      <c r="J39" s="135"/>
      <c r="K39" s="135">
        <f>'Asistencia 11°ACInf'!AQ35</f>
        <v>0</v>
      </c>
      <c r="L39" s="135"/>
      <c r="M39" s="135"/>
      <c r="N39" s="135"/>
      <c r="O39" s="135"/>
      <c r="P39" s="135"/>
      <c r="Q39" s="121"/>
      <c r="R39" s="121"/>
      <c r="T39" s="119">
        <v>1</v>
      </c>
      <c r="U39" s="119">
        <f t="shared" si="1"/>
        <v>0</v>
      </c>
      <c r="V39" s="119">
        <v>0</v>
      </c>
      <c r="W39" s="119">
        <v>0</v>
      </c>
      <c r="X39" s="119">
        <v>0</v>
      </c>
      <c r="Y39" s="119">
        <v>0</v>
      </c>
      <c r="Z39" s="128" t="e">
        <f t="shared" si="2"/>
        <v>#DIV/0!</v>
      </c>
      <c r="AA39" s="129" t="e">
        <f t="shared" si="3"/>
        <v>#DIV/0!</v>
      </c>
      <c r="AC39" s="119">
        <v>4.0999999999999996</v>
      </c>
    </row>
    <row r="40" spans="1:29" x14ac:dyDescent="0.25">
      <c r="A40" s="121">
        <v>30</v>
      </c>
      <c r="B40" s="133" t="str">
        <f>'Notas 11°ACInf'!B39</f>
        <v>Santamaria, Yariel</v>
      </c>
      <c r="C40" s="129"/>
      <c r="D40" s="223">
        <f>'Notas 11°ACInf'!AG39</f>
        <v>4.24</v>
      </c>
      <c r="E40" s="129"/>
      <c r="F40" s="129"/>
      <c r="G40" s="123"/>
      <c r="H40" s="124">
        <f t="shared" si="0"/>
        <v>4.24</v>
      </c>
      <c r="I40" s="135"/>
      <c r="J40" s="135"/>
      <c r="K40" s="135">
        <f>'Asistencia 11°ACInf'!AQ36</f>
        <v>0</v>
      </c>
      <c r="L40" s="135"/>
      <c r="M40" s="135"/>
      <c r="N40" s="135"/>
      <c r="O40" s="135"/>
      <c r="P40" s="135"/>
      <c r="Q40" s="121"/>
      <c r="R40" s="121"/>
      <c r="T40" s="119">
        <v>1</v>
      </c>
      <c r="U40" s="119">
        <f t="shared" si="1"/>
        <v>0</v>
      </c>
      <c r="V40" s="119">
        <v>0</v>
      </c>
      <c r="W40" s="119">
        <v>0</v>
      </c>
      <c r="X40" s="119">
        <v>0</v>
      </c>
      <c r="Y40" s="119">
        <v>0</v>
      </c>
      <c r="Z40" s="128">
        <f t="shared" si="2"/>
        <v>4.24</v>
      </c>
      <c r="AA40" s="129">
        <f t="shared" si="3"/>
        <v>4.2</v>
      </c>
      <c r="AC40" s="119">
        <v>3.7</v>
      </c>
    </row>
    <row r="41" spans="1:29" x14ac:dyDescent="0.25">
      <c r="A41" s="121">
        <v>31</v>
      </c>
      <c r="B41" s="133" t="str">
        <f>'Notas 11°ACInf'!B40</f>
        <v>Santos , Izameth</v>
      </c>
      <c r="C41" s="129"/>
      <c r="D41" s="223">
        <f>'Notas 11°ACInf'!AG40</f>
        <v>3.8000000000000003</v>
      </c>
      <c r="E41" s="129"/>
      <c r="F41" s="129"/>
      <c r="G41" s="121"/>
      <c r="H41" s="124">
        <f t="shared" si="0"/>
        <v>3.8000000000000003</v>
      </c>
      <c r="I41" s="135"/>
      <c r="J41" s="135"/>
      <c r="K41" s="135">
        <f>'Asistencia 11°ACInf'!AQ37</f>
        <v>0</v>
      </c>
      <c r="L41" s="135"/>
      <c r="M41" s="135"/>
      <c r="N41" s="135"/>
      <c r="O41" s="135"/>
      <c r="P41" s="135"/>
      <c r="Q41" s="121"/>
      <c r="R41" s="121"/>
      <c r="T41" s="119">
        <v>1</v>
      </c>
      <c r="U41" s="119">
        <f t="shared" si="1"/>
        <v>0</v>
      </c>
      <c r="V41" s="119">
        <v>0</v>
      </c>
      <c r="W41" s="119">
        <v>0</v>
      </c>
      <c r="X41" s="119">
        <v>0</v>
      </c>
      <c r="Y41" s="119">
        <v>0</v>
      </c>
      <c r="Z41" s="128">
        <f t="shared" si="2"/>
        <v>3.8000000000000003</v>
      </c>
      <c r="AA41" s="129">
        <f t="shared" si="3"/>
        <v>3.8</v>
      </c>
      <c r="AC41" s="119">
        <v>3</v>
      </c>
    </row>
    <row r="42" spans="1:29" ht="14.25" customHeight="1" x14ac:dyDescent="0.25">
      <c r="A42" s="121">
        <v>32</v>
      </c>
      <c r="B42" s="133" t="str">
        <f>'Notas 11°ACInf'!B41</f>
        <v>Santos, Maria</v>
      </c>
      <c r="C42" s="129"/>
      <c r="D42" s="223" t="str">
        <f>'Notas 11°ACInf'!AG41</f>
        <v>SN</v>
      </c>
      <c r="E42" s="129"/>
      <c r="F42" s="129"/>
      <c r="G42" s="121"/>
      <c r="H42" s="124" t="str">
        <f t="shared" si="0"/>
        <v>SN</v>
      </c>
      <c r="I42" s="135"/>
      <c r="J42" s="135"/>
      <c r="K42" s="135">
        <f>'Asistencia 11°ACInf'!AQ38</f>
        <v>0</v>
      </c>
      <c r="L42" s="135"/>
      <c r="M42" s="135"/>
      <c r="N42" s="135"/>
      <c r="O42" s="135"/>
      <c r="P42" s="135"/>
      <c r="Q42" s="121"/>
      <c r="R42" s="121"/>
      <c r="T42" s="119">
        <v>0</v>
      </c>
      <c r="U42" s="119">
        <f t="shared" si="1"/>
        <v>0</v>
      </c>
      <c r="V42" s="119">
        <v>0</v>
      </c>
      <c r="W42" s="119">
        <v>1</v>
      </c>
      <c r="X42" s="119">
        <v>0</v>
      </c>
      <c r="Y42" s="119">
        <v>0</v>
      </c>
      <c r="Z42" s="128" t="e">
        <f t="shared" si="2"/>
        <v>#DIV/0!</v>
      </c>
      <c r="AA42" s="129" t="e">
        <f t="shared" si="3"/>
        <v>#DIV/0!</v>
      </c>
      <c r="AC42" s="119">
        <v>3.4</v>
      </c>
    </row>
    <row r="43" spans="1:29" ht="15.75" customHeight="1" x14ac:dyDescent="0.25">
      <c r="A43" s="121">
        <v>33</v>
      </c>
      <c r="B43" s="133" t="str">
        <f>'Notas 11°ACInf'!B42</f>
        <v>Santos, Wilberto</v>
      </c>
      <c r="C43" s="129"/>
      <c r="D43" s="223">
        <f>'Notas 11°ACInf'!AG42</f>
        <v>4.88</v>
      </c>
      <c r="E43" s="129"/>
      <c r="F43" s="129"/>
      <c r="G43" s="121"/>
      <c r="H43" s="124">
        <f t="shared" si="0"/>
        <v>4.88</v>
      </c>
      <c r="I43" s="135"/>
      <c r="J43" s="135"/>
      <c r="K43" s="135">
        <f>'Asistencia 11°ACInf'!AQ39</f>
        <v>0</v>
      </c>
      <c r="L43" s="135"/>
      <c r="M43" s="135"/>
      <c r="N43" s="135"/>
      <c r="O43" s="135"/>
      <c r="P43" s="135"/>
      <c r="Q43" s="121"/>
      <c r="R43" s="121"/>
      <c r="T43" s="119">
        <v>1</v>
      </c>
      <c r="U43" s="119">
        <f t="shared" si="1"/>
        <v>0</v>
      </c>
      <c r="V43" s="119">
        <v>0</v>
      </c>
      <c r="W43" s="119">
        <v>0</v>
      </c>
      <c r="X43" s="119">
        <v>0</v>
      </c>
      <c r="Y43" s="119">
        <v>0</v>
      </c>
      <c r="Z43" s="128">
        <f t="shared" si="2"/>
        <v>4.88</v>
      </c>
      <c r="AA43" s="129">
        <f t="shared" si="3"/>
        <v>4.8</v>
      </c>
      <c r="AC43" s="119">
        <v>3.9</v>
      </c>
    </row>
    <row r="44" spans="1:29" ht="15" customHeight="1" x14ac:dyDescent="0.25">
      <c r="A44" s="121">
        <v>34</v>
      </c>
      <c r="B44" s="133" t="str">
        <f>'Notas 11°ACInf'!B43</f>
        <v>Silva, Fredy</v>
      </c>
      <c r="C44" s="129"/>
      <c r="D44" s="223">
        <f>'Notas 11°ACInf'!AG43</f>
        <v>4.6499999999999995</v>
      </c>
      <c r="E44" s="129"/>
      <c r="F44" s="129"/>
      <c r="G44" s="121"/>
      <c r="H44" s="124">
        <f t="shared" si="0"/>
        <v>4.6499999999999995</v>
      </c>
      <c r="I44" s="135"/>
      <c r="J44" s="135"/>
      <c r="K44" s="135">
        <f>'Asistencia 11°ACInf'!AQ40</f>
        <v>0</v>
      </c>
      <c r="L44" s="135"/>
      <c r="M44" s="135"/>
      <c r="N44" s="135"/>
      <c r="O44" s="135"/>
      <c r="P44" s="135"/>
      <c r="Q44" s="121"/>
      <c r="R44" s="121"/>
      <c r="T44" s="119">
        <v>1</v>
      </c>
      <c r="U44" s="119">
        <f t="shared" si="1"/>
        <v>0</v>
      </c>
      <c r="V44" s="119">
        <v>0</v>
      </c>
      <c r="W44" s="119">
        <v>0</v>
      </c>
      <c r="X44" s="119">
        <v>0</v>
      </c>
      <c r="Y44" s="119">
        <v>0</v>
      </c>
      <c r="Z44" s="128">
        <f t="shared" si="2"/>
        <v>4.6499999999999995</v>
      </c>
      <c r="AA44" s="129">
        <f t="shared" si="3"/>
        <v>4.5999999999999996</v>
      </c>
      <c r="AC44" s="119">
        <v>4</v>
      </c>
    </row>
    <row r="45" spans="1:29" ht="16.5" customHeight="1" x14ac:dyDescent="0.25">
      <c r="A45" s="121">
        <v>35</v>
      </c>
      <c r="B45" s="133"/>
      <c r="C45" s="129"/>
      <c r="D45" s="223"/>
      <c r="E45" s="129"/>
      <c r="F45" s="129"/>
      <c r="G45" s="121"/>
      <c r="H45" s="124"/>
      <c r="I45" s="135"/>
      <c r="J45" s="135"/>
      <c r="K45" s="135"/>
      <c r="L45" s="135"/>
      <c r="M45" s="135"/>
      <c r="N45" s="135"/>
      <c r="O45" s="135"/>
      <c r="P45" s="135"/>
      <c r="Q45" s="121"/>
      <c r="R45" s="121"/>
      <c r="Z45" s="128"/>
      <c r="AA45" s="129"/>
      <c r="AC45" s="238"/>
    </row>
    <row r="46" spans="1:29" ht="14.25" customHeight="1" x14ac:dyDescent="0.25">
      <c r="A46" s="121">
        <v>36</v>
      </c>
      <c r="B46" s="133"/>
      <c r="C46" s="129"/>
      <c r="D46" s="223"/>
      <c r="E46" s="129"/>
      <c r="F46" s="129"/>
      <c r="G46" s="121"/>
      <c r="H46" s="124"/>
      <c r="I46" s="135"/>
      <c r="J46" s="135"/>
      <c r="K46" s="135"/>
      <c r="L46" s="135"/>
      <c r="M46" s="135"/>
      <c r="N46" s="135"/>
      <c r="O46" s="135"/>
      <c r="P46" s="135"/>
      <c r="Q46" s="121"/>
      <c r="R46" s="121"/>
      <c r="Z46" s="128"/>
      <c r="AA46" s="129"/>
    </row>
    <row r="47" spans="1:29" x14ac:dyDescent="0.25">
      <c r="A47" s="121">
        <v>37</v>
      </c>
      <c r="B47" s="133"/>
      <c r="C47" s="129"/>
      <c r="D47" s="223"/>
      <c r="E47" s="129"/>
      <c r="F47" s="129"/>
      <c r="G47" s="121"/>
      <c r="H47" s="124"/>
      <c r="I47" s="135"/>
      <c r="J47" s="135"/>
      <c r="K47" s="135"/>
      <c r="L47" s="135"/>
      <c r="M47" s="135"/>
      <c r="N47" s="135"/>
      <c r="O47" s="135"/>
      <c r="P47" s="135"/>
      <c r="Q47" s="121"/>
      <c r="R47" s="121"/>
      <c r="Z47" s="128"/>
      <c r="AA47" s="129"/>
    </row>
    <row r="48" spans="1:29" ht="15.75" customHeight="1" x14ac:dyDescent="0.25">
      <c r="A48" s="121">
        <v>38</v>
      </c>
      <c r="B48" s="133"/>
      <c r="C48" s="129"/>
      <c r="D48" s="223"/>
      <c r="E48" s="129"/>
      <c r="F48" s="129"/>
      <c r="G48" s="121"/>
      <c r="H48" s="124"/>
      <c r="I48" s="135"/>
      <c r="J48" s="135"/>
      <c r="K48" s="135"/>
      <c r="L48" s="135"/>
      <c r="M48" s="135"/>
      <c r="N48" s="135"/>
      <c r="O48" s="135"/>
      <c r="P48" s="135"/>
      <c r="Q48" s="121"/>
      <c r="R48" s="121"/>
      <c r="Z48" s="128"/>
      <c r="AA48" s="129"/>
    </row>
    <row r="49" spans="1:27" x14ac:dyDescent="0.25">
      <c r="A49" s="121">
        <v>39</v>
      </c>
      <c r="B49" s="133"/>
      <c r="C49" s="129"/>
      <c r="D49" s="223"/>
      <c r="E49" s="129"/>
      <c r="F49" s="129"/>
      <c r="G49" s="121"/>
      <c r="H49" s="124"/>
      <c r="I49" s="135"/>
      <c r="J49" s="135"/>
      <c r="K49" s="135"/>
      <c r="L49" s="135"/>
      <c r="M49" s="135"/>
      <c r="N49" s="135"/>
      <c r="O49" s="135"/>
      <c r="P49" s="135"/>
      <c r="Q49" s="121"/>
      <c r="R49" s="121"/>
      <c r="Z49" s="128"/>
      <c r="AA49" s="129"/>
    </row>
    <row r="50" spans="1:27" x14ac:dyDescent="0.25">
      <c r="A50" s="121">
        <v>40</v>
      </c>
      <c r="B50" s="133"/>
      <c r="C50" s="129"/>
      <c r="D50" s="223"/>
      <c r="E50" s="129"/>
      <c r="F50" s="129"/>
      <c r="G50" s="121"/>
      <c r="H50" s="124"/>
      <c r="I50" s="135"/>
      <c r="J50" s="135"/>
      <c r="K50" s="135"/>
      <c r="L50" s="135"/>
      <c r="M50" s="135"/>
      <c r="N50" s="135"/>
      <c r="O50" s="135"/>
      <c r="P50" s="135"/>
      <c r="Q50" s="121"/>
      <c r="R50" s="121"/>
      <c r="Z50" s="128"/>
      <c r="AA50" s="129"/>
    </row>
    <row r="51" spans="1:27" x14ac:dyDescent="0.25">
      <c r="A51" s="121">
        <v>41</v>
      </c>
      <c r="B51" s="133"/>
      <c r="C51" s="129"/>
      <c r="D51" s="223"/>
      <c r="E51" s="129"/>
      <c r="F51" s="129"/>
      <c r="G51" s="121"/>
      <c r="H51" s="124"/>
      <c r="I51" s="135"/>
      <c r="J51" s="135"/>
      <c r="K51" s="135"/>
      <c r="L51" s="135"/>
      <c r="M51" s="135"/>
      <c r="N51" s="135"/>
      <c r="O51" s="135"/>
      <c r="P51" s="135"/>
      <c r="Q51" s="121"/>
      <c r="R51" s="121"/>
      <c r="Z51" s="128"/>
      <c r="AA51" s="129"/>
    </row>
    <row r="52" spans="1:27" x14ac:dyDescent="0.25">
      <c r="A52" s="121">
        <v>42</v>
      </c>
      <c r="B52" s="133"/>
      <c r="C52" s="129"/>
      <c r="D52" s="223"/>
      <c r="E52" s="129"/>
      <c r="F52" s="129"/>
      <c r="G52" s="121"/>
      <c r="H52" s="124"/>
      <c r="I52" s="135"/>
      <c r="J52" s="135"/>
      <c r="K52" s="135"/>
      <c r="L52" s="135"/>
      <c r="M52" s="135"/>
      <c r="N52" s="135"/>
      <c r="O52" s="135"/>
      <c r="P52" s="135"/>
      <c r="Q52" s="121"/>
      <c r="R52" s="121"/>
      <c r="Z52" s="128"/>
      <c r="AA52" s="129"/>
    </row>
    <row r="53" spans="1:27" x14ac:dyDescent="0.25">
      <c r="A53" s="121">
        <v>43</v>
      </c>
      <c r="B53" s="133"/>
      <c r="C53" s="129"/>
      <c r="D53" s="223"/>
      <c r="E53" s="129"/>
      <c r="F53" s="129"/>
      <c r="G53" s="121"/>
      <c r="H53" s="124"/>
      <c r="I53" s="135"/>
      <c r="J53" s="135"/>
      <c r="K53" s="135"/>
      <c r="L53" s="135"/>
      <c r="M53" s="135"/>
      <c r="N53" s="135"/>
      <c r="O53" s="135"/>
      <c r="P53" s="135"/>
      <c r="Q53" s="121"/>
      <c r="R53" s="121"/>
      <c r="Z53" s="128"/>
      <c r="AA53" s="129"/>
    </row>
    <row r="54" spans="1:27" x14ac:dyDescent="0.25">
      <c r="A54" s="121">
        <v>44</v>
      </c>
      <c r="B54" s="133"/>
      <c r="C54" s="129"/>
      <c r="D54" s="223"/>
      <c r="E54" s="129"/>
      <c r="F54" s="129"/>
      <c r="G54" s="121"/>
      <c r="H54" s="124"/>
      <c r="I54" s="135"/>
      <c r="J54" s="135"/>
      <c r="K54" s="135"/>
      <c r="L54" s="135"/>
      <c r="M54" s="135"/>
      <c r="N54" s="135"/>
      <c r="O54" s="135"/>
      <c r="P54" s="135"/>
      <c r="Q54" s="121"/>
      <c r="R54" s="121"/>
      <c r="Z54" s="128"/>
      <c r="AA54" s="129"/>
    </row>
    <row r="55" spans="1:27" x14ac:dyDescent="0.25">
      <c r="A55" s="121">
        <v>45</v>
      </c>
      <c r="B55" s="133"/>
      <c r="C55" s="129"/>
      <c r="D55" s="223"/>
      <c r="E55" s="129"/>
      <c r="F55" s="129"/>
      <c r="G55" s="121"/>
      <c r="H55" s="124"/>
      <c r="I55" s="135"/>
      <c r="J55" s="135"/>
      <c r="K55" s="135"/>
      <c r="L55" s="135"/>
      <c r="M55" s="135"/>
      <c r="N55" s="135"/>
      <c r="O55" s="135"/>
      <c r="P55" s="135"/>
      <c r="Q55" s="121"/>
      <c r="R55" s="121"/>
      <c r="Z55" s="128"/>
      <c r="AA55" s="129"/>
    </row>
    <row r="56" spans="1:27" ht="15.75" customHeight="1" x14ac:dyDescent="0.25">
      <c r="A56" s="121">
        <v>46</v>
      </c>
      <c r="B56" s="133"/>
      <c r="C56" s="129"/>
      <c r="D56" s="223"/>
      <c r="E56" s="129"/>
      <c r="F56" s="129"/>
      <c r="G56" s="121"/>
      <c r="H56" s="124"/>
      <c r="I56" s="135"/>
      <c r="J56" s="135"/>
      <c r="K56" s="135"/>
      <c r="L56" s="135"/>
      <c r="M56" s="135"/>
      <c r="N56" s="135"/>
      <c r="O56" s="135"/>
      <c r="P56" s="135"/>
      <c r="Q56" s="121"/>
      <c r="R56" s="121"/>
      <c r="Z56" s="128"/>
      <c r="AA56" s="129"/>
    </row>
    <row r="57" spans="1:27" ht="48.75" customHeight="1" x14ac:dyDescent="0.25">
      <c r="A57" s="552" t="s">
        <v>166</v>
      </c>
      <c r="B57" s="552"/>
      <c r="C57" s="121"/>
      <c r="D57" s="121"/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</row>
    <row r="58" spans="1:27" ht="15.75" customHeight="1" x14ac:dyDescent="0.25">
      <c r="A58" s="553" t="s">
        <v>163</v>
      </c>
      <c r="B58" s="553"/>
      <c r="C58" s="553"/>
      <c r="D58" s="553"/>
      <c r="E58" s="553" t="s">
        <v>164</v>
      </c>
      <c r="F58" s="553"/>
      <c r="G58" s="553"/>
      <c r="H58" s="553"/>
      <c r="I58" s="553"/>
      <c r="J58" s="553"/>
      <c r="K58" s="553"/>
      <c r="L58" s="553"/>
      <c r="M58" s="553"/>
      <c r="N58" s="553"/>
      <c r="O58" s="553"/>
      <c r="P58" s="553"/>
      <c r="Q58" s="553"/>
      <c r="R58" s="553"/>
    </row>
    <row r="59" spans="1:27" ht="15.75" x14ac:dyDescent="0.25">
      <c r="S59" s="132" t="s">
        <v>44</v>
      </c>
      <c r="T59" s="136">
        <f>SUM(T11:T56)</f>
        <v>23</v>
      </c>
      <c r="U59" s="136">
        <f>SUM(U11:U56)</f>
        <v>0</v>
      </c>
      <c r="V59" s="136">
        <f t="shared" ref="V59:Y59" si="4">SUM(V11:V56)</f>
        <v>0</v>
      </c>
      <c r="W59" s="136">
        <f t="shared" si="4"/>
        <v>6</v>
      </c>
      <c r="X59" s="136">
        <f t="shared" si="4"/>
        <v>5</v>
      </c>
      <c r="Y59" s="136">
        <f t="shared" si="4"/>
        <v>0</v>
      </c>
    </row>
  </sheetData>
  <mergeCells count="31">
    <mergeCell ref="A1:R1"/>
    <mergeCell ref="A2:R2"/>
    <mergeCell ref="A3:R3"/>
    <mergeCell ref="A4:B4"/>
    <mergeCell ref="C4:G4"/>
    <mergeCell ref="H4:J4"/>
    <mergeCell ref="K4:R4"/>
    <mergeCell ref="O9:P9"/>
    <mergeCell ref="A5:B5"/>
    <mergeCell ref="C5:G5"/>
    <mergeCell ref="A6:B6"/>
    <mergeCell ref="C6:G6"/>
    <mergeCell ref="H6:R6"/>
    <mergeCell ref="H5:K5"/>
    <mergeCell ref="L5:R5"/>
    <mergeCell ref="A57:B57"/>
    <mergeCell ref="A58:D58"/>
    <mergeCell ref="E58:R58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</mergeCells>
  <conditionalFormatting sqref="Z11:AA56 C11:F56 H11:H56">
    <cfRule type="cellIs" dxfId="269" priority="6" stopIfTrue="1" operator="lessThan">
      <formula>3</formula>
    </cfRule>
  </conditionalFormatting>
  <conditionalFormatting sqref="B11:B56 I11:P56">
    <cfRule type="cellIs" dxfId="268" priority="7" stopIfTrue="1" operator="equal">
      <formula>0</formula>
    </cfRule>
  </conditionalFormatting>
  <conditionalFormatting sqref="C11:H56 X11:AA58 T11:V58 T59:AA59">
    <cfRule type="containsErrors" dxfId="267" priority="5">
      <formula>ISERROR(C11)</formula>
    </cfRule>
  </conditionalFormatting>
  <conditionalFormatting sqref="A4:R4 A6:R7 A5:H5 L5">
    <cfRule type="cellIs" dxfId="266" priority="2" operator="equal">
      <formula>0</formula>
    </cfRule>
  </conditionalFormatting>
  <conditionalFormatting sqref="S59">
    <cfRule type="containsErrors" dxfId="265" priority="1">
      <formula>ISERROR(S59)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3"/>
  <sheetViews>
    <sheetView topLeftCell="A5" zoomScale="81" zoomScaleNormal="81" workbookViewId="0">
      <selection activeCell="C7" sqref="C7:G7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0" width="15.7109375" style="119" customWidth="1"/>
    <col min="21" max="24" width="15.140625" style="119" customWidth="1"/>
    <col min="25" max="25" width="14.5703125" style="119" customWidth="1"/>
    <col min="26" max="16384" width="11.42578125" style="119"/>
  </cols>
  <sheetData>
    <row r="1" spans="1:29" x14ac:dyDescent="0.25">
      <c r="A1" s="559" t="s">
        <v>153</v>
      </c>
      <c r="B1" s="559"/>
      <c r="C1" s="559"/>
      <c r="D1" s="559"/>
      <c r="E1" s="559"/>
      <c r="F1" s="559"/>
      <c r="G1" s="559"/>
      <c r="H1" s="559"/>
      <c r="I1" s="559"/>
      <c r="J1" s="559"/>
      <c r="K1" s="559"/>
      <c r="L1" s="559"/>
      <c r="M1" s="559"/>
      <c r="N1" s="559"/>
      <c r="O1" s="559"/>
      <c r="P1" s="559"/>
      <c r="Q1" s="559"/>
      <c r="R1" s="559"/>
    </row>
    <row r="2" spans="1:29" x14ac:dyDescent="0.25">
      <c r="A2" s="559" t="s">
        <v>154</v>
      </c>
      <c r="B2" s="559"/>
      <c r="C2" s="559"/>
      <c r="D2" s="559"/>
      <c r="E2" s="559"/>
      <c r="F2" s="559"/>
      <c r="G2" s="559"/>
      <c r="H2" s="559"/>
      <c r="I2" s="559"/>
      <c r="J2" s="559"/>
      <c r="K2" s="559"/>
      <c r="L2" s="559"/>
      <c r="M2" s="559"/>
      <c r="N2" s="559"/>
      <c r="O2" s="559"/>
      <c r="P2" s="559"/>
      <c r="Q2" s="559"/>
      <c r="R2" s="559"/>
    </row>
    <row r="3" spans="1:29" x14ac:dyDescent="0.25">
      <c r="A3" s="581" t="s">
        <v>155</v>
      </c>
      <c r="B3" s="581"/>
      <c r="C3" s="559"/>
      <c r="D3" s="559"/>
      <c r="E3" s="559"/>
      <c r="F3" s="559"/>
      <c r="G3" s="559"/>
      <c r="H3" s="559"/>
      <c r="I3" s="559"/>
      <c r="J3" s="559"/>
      <c r="K3" s="559"/>
      <c r="L3" s="559"/>
      <c r="M3" s="559"/>
      <c r="N3" s="559"/>
      <c r="O3" s="559"/>
      <c r="P3" s="559"/>
      <c r="Q3" s="559"/>
      <c r="R3" s="559"/>
    </row>
    <row r="4" spans="1:29" x14ac:dyDescent="0.25">
      <c r="A4" s="573" t="s">
        <v>156</v>
      </c>
      <c r="B4" s="573"/>
      <c r="C4" s="574" t="s">
        <v>62</v>
      </c>
      <c r="D4" s="575"/>
      <c r="E4" s="575"/>
      <c r="F4" s="575"/>
      <c r="G4" s="576"/>
      <c r="H4" s="582" t="s">
        <v>61</v>
      </c>
      <c r="I4" s="583"/>
      <c r="J4" s="583"/>
      <c r="K4" s="584" t="s">
        <v>119</v>
      </c>
      <c r="L4" s="584"/>
      <c r="M4" s="584"/>
      <c r="N4" s="584"/>
      <c r="O4" s="584"/>
      <c r="P4" s="584"/>
      <c r="Q4" s="584"/>
      <c r="R4" s="585"/>
    </row>
    <row r="5" spans="1:29" x14ac:dyDescent="0.25">
      <c r="A5" s="569" t="str">
        <f>'Datos Generales'!E1</f>
        <v>CEL Chiriquí Grande</v>
      </c>
      <c r="B5" s="570"/>
      <c r="C5" s="571" t="s">
        <v>216</v>
      </c>
      <c r="D5" s="572"/>
      <c r="E5" s="572"/>
      <c r="F5" s="572"/>
      <c r="G5" s="570"/>
      <c r="H5" s="577" t="s">
        <v>168</v>
      </c>
      <c r="I5" s="578"/>
      <c r="J5" s="578"/>
      <c r="K5" s="578"/>
      <c r="L5" s="579"/>
      <c r="M5" s="579"/>
      <c r="N5" s="579"/>
      <c r="O5" s="579"/>
      <c r="P5" s="579"/>
      <c r="Q5" s="579"/>
      <c r="R5" s="580"/>
    </row>
    <row r="6" spans="1:29" ht="13.5" customHeight="1" x14ac:dyDescent="0.25">
      <c r="A6" s="573" t="s">
        <v>94</v>
      </c>
      <c r="B6" s="573"/>
      <c r="C6" s="574" t="s">
        <v>93</v>
      </c>
      <c r="D6" s="575"/>
      <c r="E6" s="575"/>
      <c r="F6" s="575"/>
      <c r="G6" s="576"/>
      <c r="H6" s="574" t="s">
        <v>149</v>
      </c>
      <c r="I6" s="575"/>
      <c r="J6" s="575"/>
      <c r="K6" s="575"/>
      <c r="L6" s="575"/>
      <c r="M6" s="575"/>
      <c r="N6" s="575"/>
      <c r="O6" s="575"/>
      <c r="P6" s="575"/>
      <c r="Q6" s="575"/>
      <c r="R6" s="576"/>
    </row>
    <row r="7" spans="1:29" ht="15.75" customHeight="1" x14ac:dyDescent="0.25">
      <c r="A7" s="554">
        <f>'Datos Generales'!F3</f>
        <v>2023</v>
      </c>
      <c r="B7" s="555"/>
      <c r="C7" s="556" t="s">
        <v>324</v>
      </c>
      <c r="D7" s="557"/>
      <c r="E7" s="557"/>
      <c r="F7" s="557"/>
      <c r="G7" s="558"/>
      <c r="H7" s="556" t="s">
        <v>214</v>
      </c>
      <c r="I7" s="557"/>
      <c r="J7" s="557"/>
      <c r="K7" s="557"/>
      <c r="L7" s="557"/>
      <c r="M7" s="557"/>
      <c r="N7" s="557"/>
      <c r="O7" s="557"/>
      <c r="P7" s="557"/>
      <c r="Q7" s="557"/>
      <c r="R7" s="558"/>
    </row>
    <row r="8" spans="1:29" ht="49.5" customHeight="1" x14ac:dyDescent="0.25">
      <c r="A8" s="599" t="s">
        <v>3</v>
      </c>
      <c r="B8" s="560" t="s">
        <v>157</v>
      </c>
      <c r="C8" s="589" t="s">
        <v>150</v>
      </c>
      <c r="D8" s="590"/>
      <c r="E8" s="590"/>
      <c r="F8" s="591"/>
      <c r="G8" s="595" t="s">
        <v>158</v>
      </c>
      <c r="H8" s="552" t="s">
        <v>165</v>
      </c>
      <c r="I8" s="563" t="s">
        <v>150</v>
      </c>
      <c r="J8" s="563"/>
      <c r="K8" s="563"/>
      <c r="L8" s="563"/>
      <c r="M8" s="563"/>
      <c r="N8" s="563"/>
      <c r="O8" s="563"/>
      <c r="P8" s="563"/>
      <c r="Q8" s="566" t="s">
        <v>161</v>
      </c>
      <c r="R8" s="566"/>
    </row>
    <row r="9" spans="1:29" ht="14.25" customHeight="1" x14ac:dyDescent="0.25">
      <c r="A9" s="600"/>
      <c r="B9" s="561"/>
      <c r="C9" s="592"/>
      <c r="D9" s="593"/>
      <c r="E9" s="593"/>
      <c r="F9" s="594"/>
      <c r="G9" s="595"/>
      <c r="H9" s="552"/>
      <c r="I9" s="552" t="s">
        <v>23</v>
      </c>
      <c r="J9" s="552"/>
      <c r="K9" s="552" t="s">
        <v>24</v>
      </c>
      <c r="L9" s="552"/>
      <c r="M9" s="552" t="s">
        <v>25</v>
      </c>
      <c r="N9" s="552"/>
      <c r="O9" s="552"/>
      <c r="P9" s="552"/>
      <c r="Q9" s="566"/>
      <c r="R9" s="566"/>
    </row>
    <row r="10" spans="1:29" x14ac:dyDescent="0.25">
      <c r="A10" s="601"/>
      <c r="B10" s="562"/>
      <c r="C10" s="121" t="s">
        <v>23</v>
      </c>
      <c r="D10" s="121" t="s">
        <v>24</v>
      </c>
      <c r="E10" s="121" t="s">
        <v>25</v>
      </c>
      <c r="F10" s="123"/>
      <c r="G10" s="595"/>
      <c r="H10" s="552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ht="14.25" customHeight="1" x14ac:dyDescent="0.25">
      <c r="A11" s="121">
        <v>1</v>
      </c>
      <c r="B11" s="195" t="str">
        <f>'Notas 11°ATTecCom'!$B$8</f>
        <v>Abrego, Danilo</v>
      </c>
      <c r="C11" s="129"/>
      <c r="D11" s="129" t="str">
        <f>'Notas 11°ATTecCom'!AG8</f>
        <v>SN</v>
      </c>
      <c r="E11" s="129"/>
      <c r="F11" s="129"/>
      <c r="G11" s="121"/>
      <c r="H11" s="124" t="str">
        <f t="shared" ref="H11" si="0">D11</f>
        <v>SN</v>
      </c>
      <c r="I11" s="135"/>
      <c r="J11" s="135"/>
      <c r="K11" s="135"/>
      <c r="L11" s="135"/>
      <c r="M11" s="135"/>
      <c r="N11" s="135"/>
      <c r="O11" s="135"/>
      <c r="P11" s="135"/>
      <c r="Q11" s="121">
        <f t="shared" ref="Q11:R11" si="1">SUM(I11+K11+M11+O11)</f>
        <v>0</v>
      </c>
      <c r="R11" s="121">
        <f t="shared" si="1"/>
        <v>0</v>
      </c>
      <c r="T11" s="119">
        <v>0</v>
      </c>
      <c r="U11" s="119">
        <f t="shared" ref="U11:U25" si="2">IF(H11&lt;3,1*1,1*0)</f>
        <v>0</v>
      </c>
      <c r="V11" s="119">
        <v>0</v>
      </c>
      <c r="W11" s="119">
        <v>0</v>
      </c>
      <c r="X11" s="119">
        <v>1</v>
      </c>
      <c r="Y11" s="119">
        <v>0</v>
      </c>
      <c r="Z11" s="128" t="e">
        <f>AVERAGE(C11:F11)</f>
        <v>#DIV/0!</v>
      </c>
      <c r="AA11" s="129" t="e">
        <f t="shared" ref="AA11:AA50" si="3">ROUNDDOWN(Z11,1)</f>
        <v>#DIV/0!</v>
      </c>
      <c r="AC11" s="119">
        <v>3.3</v>
      </c>
    </row>
    <row r="12" spans="1:29" x14ac:dyDescent="0.25">
      <c r="A12" s="121">
        <v>2</v>
      </c>
      <c r="B12" s="133"/>
      <c r="C12" s="129"/>
      <c r="D12" s="223"/>
      <c r="E12" s="129"/>
      <c r="F12" s="129"/>
      <c r="G12" s="121"/>
      <c r="H12" s="124"/>
      <c r="I12" s="135"/>
      <c r="J12" s="135"/>
      <c r="K12" s="135"/>
      <c r="L12" s="135"/>
      <c r="M12" s="135"/>
      <c r="N12" s="135"/>
      <c r="O12" s="135"/>
      <c r="P12" s="135"/>
      <c r="Q12" s="121"/>
      <c r="R12" s="121"/>
      <c r="T12" s="119">
        <v>0</v>
      </c>
      <c r="U12" s="119">
        <f t="shared" si="2"/>
        <v>1</v>
      </c>
      <c r="V12" s="119">
        <v>0</v>
      </c>
      <c r="W12" s="119">
        <v>0</v>
      </c>
      <c r="X12" s="119">
        <v>0</v>
      </c>
      <c r="Y12" s="119">
        <f t="shared" ref="Y12:Y24" si="4">IF(H12&gt;=3,1*1,1*0)</f>
        <v>0</v>
      </c>
      <c r="Z12" s="128" t="e">
        <f t="shared" ref="Z12:Z50" si="5">AVERAGE(C12:F12)</f>
        <v>#DIV/0!</v>
      </c>
      <c r="AA12" s="129" t="e">
        <f t="shared" si="3"/>
        <v>#DIV/0!</v>
      </c>
      <c r="AC12" s="119">
        <v>4.5999999999999996</v>
      </c>
    </row>
    <row r="13" spans="1:29" x14ac:dyDescent="0.25">
      <c r="A13" s="121">
        <v>3</v>
      </c>
      <c r="B13" s="133"/>
      <c r="C13" s="129"/>
      <c r="D13" s="223"/>
      <c r="E13" s="129"/>
      <c r="F13" s="129"/>
      <c r="G13" s="121"/>
      <c r="H13" s="124"/>
      <c r="I13" s="135"/>
      <c r="J13" s="135"/>
      <c r="K13" s="135"/>
      <c r="L13" s="135"/>
      <c r="M13" s="135"/>
      <c r="N13" s="135"/>
      <c r="O13" s="135"/>
      <c r="P13" s="135"/>
      <c r="Q13" s="121"/>
      <c r="R13" s="121"/>
      <c r="T13" s="119">
        <v>1</v>
      </c>
      <c r="U13" s="119">
        <f t="shared" si="2"/>
        <v>1</v>
      </c>
      <c r="V13" s="119">
        <v>0</v>
      </c>
      <c r="W13" s="119">
        <v>0</v>
      </c>
      <c r="X13" s="119">
        <v>0</v>
      </c>
      <c r="Y13" s="119">
        <v>0</v>
      </c>
      <c r="Z13" s="128" t="e">
        <f t="shared" si="5"/>
        <v>#DIV/0!</v>
      </c>
      <c r="AA13" s="129" t="e">
        <f t="shared" si="3"/>
        <v>#DIV/0!</v>
      </c>
      <c r="AC13" s="119">
        <v>4</v>
      </c>
    </row>
    <row r="14" spans="1:29" ht="13.5" customHeight="1" x14ac:dyDescent="0.25">
      <c r="A14" s="121">
        <v>4</v>
      </c>
      <c r="B14" s="133"/>
      <c r="C14" s="129"/>
      <c r="D14" s="223"/>
      <c r="E14" s="129"/>
      <c r="F14" s="129"/>
      <c r="G14" s="121"/>
      <c r="H14" s="124"/>
      <c r="I14" s="135"/>
      <c r="J14" s="135"/>
      <c r="K14" s="135"/>
      <c r="L14" s="135"/>
      <c r="M14" s="135"/>
      <c r="N14" s="135"/>
      <c r="O14" s="135"/>
      <c r="P14" s="135"/>
      <c r="Q14" s="121"/>
      <c r="R14" s="121"/>
      <c r="T14" s="119">
        <v>1</v>
      </c>
      <c r="U14" s="119">
        <f t="shared" si="2"/>
        <v>1</v>
      </c>
      <c r="V14" s="119">
        <v>0</v>
      </c>
      <c r="W14" s="119">
        <v>0</v>
      </c>
      <c r="X14" s="119">
        <v>0</v>
      </c>
      <c r="Y14" s="119">
        <v>0</v>
      </c>
      <c r="Z14" s="128" t="e">
        <f t="shared" si="5"/>
        <v>#DIV/0!</v>
      </c>
      <c r="AA14" s="129" t="e">
        <f t="shared" si="3"/>
        <v>#DIV/0!</v>
      </c>
      <c r="AC14" s="119">
        <v>4.4000000000000004</v>
      </c>
    </row>
    <row r="15" spans="1:29" x14ac:dyDescent="0.25">
      <c r="A15" s="121">
        <v>5</v>
      </c>
      <c r="B15" s="133"/>
      <c r="C15" s="129"/>
      <c r="D15" s="223"/>
      <c r="E15" s="129"/>
      <c r="F15" s="129"/>
      <c r="G15" s="121"/>
      <c r="H15" s="124"/>
      <c r="I15" s="135"/>
      <c r="J15" s="135"/>
      <c r="K15" s="135"/>
      <c r="L15" s="135"/>
      <c r="M15" s="135"/>
      <c r="N15" s="135"/>
      <c r="O15" s="135"/>
      <c r="P15" s="135"/>
      <c r="Q15" s="121"/>
      <c r="R15" s="121"/>
      <c r="T15" s="119">
        <v>1</v>
      </c>
      <c r="U15" s="119">
        <f t="shared" si="2"/>
        <v>1</v>
      </c>
      <c r="V15" s="119">
        <v>0</v>
      </c>
      <c r="W15" s="119">
        <v>0</v>
      </c>
      <c r="X15" s="119">
        <v>0</v>
      </c>
      <c r="Y15" s="119">
        <v>0</v>
      </c>
      <c r="Z15" s="128" t="e">
        <f t="shared" si="5"/>
        <v>#DIV/0!</v>
      </c>
      <c r="AA15" s="129" t="e">
        <f t="shared" si="3"/>
        <v>#DIV/0!</v>
      </c>
      <c r="AC15" s="119">
        <v>4.7</v>
      </c>
    </row>
    <row r="16" spans="1:29" x14ac:dyDescent="0.25">
      <c r="A16" s="121">
        <v>6</v>
      </c>
      <c r="B16" s="133"/>
      <c r="C16" s="129"/>
      <c r="D16" s="223"/>
      <c r="E16" s="129"/>
      <c r="F16" s="129"/>
      <c r="G16" s="121"/>
      <c r="H16" s="124"/>
      <c r="I16" s="135"/>
      <c r="J16" s="135"/>
      <c r="K16" s="135"/>
      <c r="L16" s="135"/>
      <c r="M16" s="135"/>
      <c r="N16" s="135"/>
      <c r="O16" s="135"/>
      <c r="P16" s="135"/>
      <c r="Q16" s="121"/>
      <c r="R16" s="121"/>
      <c r="T16" s="119">
        <v>1</v>
      </c>
      <c r="U16" s="119">
        <f t="shared" si="2"/>
        <v>1</v>
      </c>
      <c r="V16" s="119">
        <v>0</v>
      </c>
      <c r="W16" s="119">
        <v>0</v>
      </c>
      <c r="X16" s="119">
        <v>0</v>
      </c>
      <c r="Y16" s="119">
        <v>0</v>
      </c>
      <c r="Z16" s="128" t="e">
        <f t="shared" si="5"/>
        <v>#DIV/0!</v>
      </c>
      <c r="AA16" s="129" t="e">
        <f t="shared" si="3"/>
        <v>#DIV/0!</v>
      </c>
      <c r="AC16" s="119">
        <v>4.3</v>
      </c>
    </row>
    <row r="17" spans="1:29" x14ac:dyDescent="0.25">
      <c r="A17" s="121">
        <v>7</v>
      </c>
      <c r="B17" s="133"/>
      <c r="C17" s="129"/>
      <c r="D17" s="223"/>
      <c r="E17" s="129"/>
      <c r="F17" s="129"/>
      <c r="G17" s="121"/>
      <c r="H17" s="124"/>
      <c r="I17" s="135"/>
      <c r="J17" s="135"/>
      <c r="K17" s="135"/>
      <c r="L17" s="135"/>
      <c r="M17" s="135"/>
      <c r="N17" s="135"/>
      <c r="O17" s="135"/>
      <c r="P17" s="135"/>
      <c r="Q17" s="121"/>
      <c r="R17" s="121"/>
      <c r="T17" s="119">
        <v>1</v>
      </c>
      <c r="U17" s="119">
        <f t="shared" si="2"/>
        <v>1</v>
      </c>
      <c r="V17" s="119">
        <v>0</v>
      </c>
      <c r="W17" s="119">
        <v>0</v>
      </c>
      <c r="X17" s="119">
        <v>0</v>
      </c>
      <c r="Y17" s="119">
        <v>0</v>
      </c>
      <c r="Z17" s="128" t="e">
        <f t="shared" si="5"/>
        <v>#DIV/0!</v>
      </c>
      <c r="AA17" s="129" t="e">
        <f t="shared" si="3"/>
        <v>#DIV/0!</v>
      </c>
      <c r="AC17" s="119">
        <v>3.8</v>
      </c>
    </row>
    <row r="18" spans="1:29" x14ac:dyDescent="0.25">
      <c r="A18" s="121">
        <v>8</v>
      </c>
      <c r="B18" s="133"/>
      <c r="C18" s="129"/>
      <c r="D18" s="223"/>
      <c r="E18" s="129"/>
      <c r="F18" s="129"/>
      <c r="G18" s="121"/>
      <c r="H18" s="124"/>
      <c r="I18" s="135"/>
      <c r="J18" s="135"/>
      <c r="K18" s="135"/>
      <c r="L18" s="135"/>
      <c r="M18" s="135"/>
      <c r="N18" s="135"/>
      <c r="O18" s="135"/>
      <c r="P18" s="135"/>
      <c r="Q18" s="121"/>
      <c r="R18" s="121"/>
      <c r="T18" s="119">
        <v>0</v>
      </c>
      <c r="U18" s="119">
        <f t="shared" si="2"/>
        <v>1</v>
      </c>
      <c r="V18" s="119">
        <v>0</v>
      </c>
      <c r="W18" s="119">
        <v>0</v>
      </c>
      <c r="X18" s="119">
        <v>0</v>
      </c>
      <c r="Y18" s="119">
        <f t="shared" si="4"/>
        <v>0</v>
      </c>
      <c r="Z18" s="128" t="e">
        <f t="shared" si="5"/>
        <v>#DIV/0!</v>
      </c>
      <c r="AA18" s="129" t="e">
        <f t="shared" si="3"/>
        <v>#DIV/0!</v>
      </c>
      <c r="AC18" s="119">
        <v>4.2</v>
      </c>
    </row>
    <row r="19" spans="1:29" x14ac:dyDescent="0.25">
      <c r="A19" s="121">
        <v>9</v>
      </c>
      <c r="B19" s="133"/>
      <c r="C19" s="129"/>
      <c r="D19" s="223"/>
      <c r="E19" s="129"/>
      <c r="F19" s="129"/>
      <c r="G19" s="121"/>
      <c r="H19" s="124"/>
      <c r="I19" s="135"/>
      <c r="J19" s="135"/>
      <c r="K19" s="135"/>
      <c r="L19" s="135"/>
      <c r="M19" s="135"/>
      <c r="N19" s="135"/>
      <c r="O19" s="135"/>
      <c r="P19" s="135"/>
      <c r="Q19" s="121"/>
      <c r="R19" s="121"/>
      <c r="T19" s="119">
        <v>1</v>
      </c>
      <c r="U19" s="119">
        <f t="shared" si="2"/>
        <v>1</v>
      </c>
      <c r="V19" s="119">
        <v>0</v>
      </c>
      <c r="W19" s="119">
        <v>0</v>
      </c>
      <c r="X19" s="119">
        <v>0</v>
      </c>
      <c r="Y19" s="119">
        <v>0</v>
      </c>
      <c r="Z19" s="128" t="e">
        <f t="shared" si="5"/>
        <v>#DIV/0!</v>
      </c>
      <c r="AA19" s="129" t="e">
        <f t="shared" si="3"/>
        <v>#DIV/0!</v>
      </c>
      <c r="AC19" s="119">
        <v>3</v>
      </c>
    </row>
    <row r="20" spans="1:29" x14ac:dyDescent="0.25">
      <c r="A20" s="121">
        <v>10</v>
      </c>
      <c r="B20" s="133"/>
      <c r="C20" s="129"/>
      <c r="D20" s="223"/>
      <c r="E20" s="129"/>
      <c r="F20" s="129"/>
      <c r="G20" s="121"/>
      <c r="H20" s="124"/>
      <c r="I20" s="135"/>
      <c r="J20" s="135"/>
      <c r="K20" s="135"/>
      <c r="L20" s="135"/>
      <c r="M20" s="135"/>
      <c r="N20" s="135"/>
      <c r="O20" s="135"/>
      <c r="P20" s="135"/>
      <c r="Q20" s="121"/>
      <c r="R20" s="121"/>
      <c r="T20" s="119">
        <v>1</v>
      </c>
      <c r="U20" s="119">
        <f t="shared" si="2"/>
        <v>1</v>
      </c>
      <c r="V20" s="119">
        <v>0</v>
      </c>
      <c r="W20" s="119">
        <v>0</v>
      </c>
      <c r="X20" s="119">
        <v>0</v>
      </c>
      <c r="Y20" s="119">
        <v>0</v>
      </c>
      <c r="Z20" s="128" t="e">
        <f t="shared" si="5"/>
        <v>#DIV/0!</v>
      </c>
      <c r="AA20" s="129" t="e">
        <f t="shared" si="3"/>
        <v>#DIV/0!</v>
      </c>
      <c r="AC20" s="119">
        <v>3.5</v>
      </c>
    </row>
    <row r="21" spans="1:29" ht="15" customHeight="1" x14ac:dyDescent="0.25">
      <c r="A21" s="121">
        <v>11</v>
      </c>
      <c r="B21" s="133"/>
      <c r="C21" s="129"/>
      <c r="D21" s="223"/>
      <c r="E21" s="129"/>
      <c r="F21" s="129"/>
      <c r="G21" s="121"/>
      <c r="H21" s="124"/>
      <c r="I21" s="135"/>
      <c r="J21" s="135"/>
      <c r="K21" s="135"/>
      <c r="L21" s="135"/>
      <c r="M21" s="135"/>
      <c r="N21" s="135"/>
      <c r="O21" s="135"/>
      <c r="P21" s="135"/>
      <c r="Q21" s="121"/>
      <c r="R21" s="121"/>
      <c r="T21" s="119">
        <v>1</v>
      </c>
      <c r="U21" s="119">
        <f t="shared" si="2"/>
        <v>1</v>
      </c>
      <c r="V21" s="119">
        <v>0</v>
      </c>
      <c r="W21" s="119">
        <v>0</v>
      </c>
      <c r="X21" s="119">
        <v>0</v>
      </c>
      <c r="Y21" s="119">
        <v>0</v>
      </c>
      <c r="Z21" s="128" t="e">
        <f t="shared" si="5"/>
        <v>#DIV/0!</v>
      </c>
      <c r="AA21" s="129" t="e">
        <f t="shared" si="3"/>
        <v>#DIV/0!</v>
      </c>
      <c r="AC21" s="119">
        <v>4.5</v>
      </c>
    </row>
    <row r="22" spans="1:29" x14ac:dyDescent="0.25">
      <c r="A22" s="121">
        <v>12</v>
      </c>
      <c r="B22" s="133"/>
      <c r="C22" s="129"/>
      <c r="D22" s="223"/>
      <c r="E22" s="129"/>
      <c r="F22" s="129"/>
      <c r="G22" s="121"/>
      <c r="H22" s="124"/>
      <c r="I22" s="135"/>
      <c r="J22" s="135"/>
      <c r="K22" s="135"/>
      <c r="L22" s="135"/>
      <c r="M22" s="135"/>
      <c r="N22" s="135"/>
      <c r="O22" s="135"/>
      <c r="P22" s="135"/>
      <c r="Q22" s="121"/>
      <c r="R22" s="121"/>
      <c r="T22" s="119">
        <v>1</v>
      </c>
      <c r="U22" s="119">
        <f t="shared" si="2"/>
        <v>1</v>
      </c>
      <c r="V22" s="119">
        <v>0</v>
      </c>
      <c r="W22" s="119">
        <v>0</v>
      </c>
      <c r="X22" s="119">
        <v>0</v>
      </c>
      <c r="Y22" s="119">
        <v>0</v>
      </c>
      <c r="Z22" s="128" t="e">
        <f t="shared" si="5"/>
        <v>#DIV/0!</v>
      </c>
      <c r="AA22" s="129" t="e">
        <f t="shared" si="3"/>
        <v>#DIV/0!</v>
      </c>
      <c r="AC22" s="238">
        <f>AVERAGE(AC11:AC21)</f>
        <v>4.0272727272727273</v>
      </c>
    </row>
    <row r="23" spans="1:29" x14ac:dyDescent="0.25">
      <c r="A23" s="121">
        <v>13</v>
      </c>
      <c r="B23" s="133"/>
      <c r="C23" s="129"/>
      <c r="D23" s="223"/>
      <c r="E23" s="129"/>
      <c r="F23" s="129"/>
      <c r="G23" s="121"/>
      <c r="H23" s="124"/>
      <c r="I23" s="135"/>
      <c r="J23" s="135"/>
      <c r="K23" s="135"/>
      <c r="L23" s="135"/>
      <c r="M23" s="135"/>
      <c r="N23" s="135"/>
      <c r="O23" s="135"/>
      <c r="P23" s="135"/>
      <c r="Q23" s="121"/>
      <c r="R23" s="121"/>
      <c r="T23" s="119">
        <v>1</v>
      </c>
      <c r="U23" s="119">
        <f t="shared" si="2"/>
        <v>1</v>
      </c>
      <c r="V23" s="119">
        <v>0</v>
      </c>
      <c r="W23" s="119">
        <v>0</v>
      </c>
      <c r="X23" s="119">
        <v>0</v>
      </c>
      <c r="Y23" s="119">
        <v>0</v>
      </c>
      <c r="Z23" s="128" t="e">
        <f t="shared" si="5"/>
        <v>#DIV/0!</v>
      </c>
      <c r="AA23" s="129" t="e">
        <f t="shared" si="3"/>
        <v>#DIV/0!</v>
      </c>
    </row>
    <row r="24" spans="1:29" x14ac:dyDescent="0.25">
      <c r="A24" s="121">
        <v>14</v>
      </c>
      <c r="B24" s="133"/>
      <c r="C24" s="129"/>
      <c r="D24" s="223"/>
      <c r="E24" s="129"/>
      <c r="F24" s="129"/>
      <c r="G24" s="121"/>
      <c r="H24" s="124"/>
      <c r="I24" s="135"/>
      <c r="J24" s="135"/>
      <c r="K24" s="135"/>
      <c r="L24" s="135"/>
      <c r="M24" s="135"/>
      <c r="N24" s="135"/>
      <c r="O24" s="135"/>
      <c r="P24" s="135"/>
      <c r="Q24" s="121"/>
      <c r="R24" s="121"/>
      <c r="T24" s="119">
        <v>1</v>
      </c>
      <c r="U24" s="119">
        <f t="shared" si="2"/>
        <v>1</v>
      </c>
      <c r="V24" s="119">
        <v>0</v>
      </c>
      <c r="W24" s="119">
        <v>0</v>
      </c>
      <c r="X24" s="119">
        <v>0</v>
      </c>
      <c r="Y24" s="119">
        <f t="shared" si="4"/>
        <v>0</v>
      </c>
      <c r="Z24" s="128" t="e">
        <f t="shared" si="5"/>
        <v>#DIV/0!</v>
      </c>
      <c r="AA24" s="129" t="e">
        <f t="shared" si="3"/>
        <v>#DIV/0!</v>
      </c>
    </row>
    <row r="25" spans="1:29" x14ac:dyDescent="0.25">
      <c r="A25" s="121">
        <v>15</v>
      </c>
      <c r="B25" s="133"/>
      <c r="C25" s="129"/>
      <c r="D25" s="223"/>
      <c r="E25" s="129"/>
      <c r="F25" s="129"/>
      <c r="G25" s="121"/>
      <c r="H25" s="124"/>
      <c r="I25" s="135"/>
      <c r="J25" s="135"/>
      <c r="K25" s="135"/>
      <c r="L25" s="135"/>
      <c r="M25" s="135"/>
      <c r="N25" s="135"/>
      <c r="O25" s="135"/>
      <c r="P25" s="135"/>
      <c r="Q25" s="121"/>
      <c r="R25" s="121"/>
      <c r="T25" s="119">
        <v>0</v>
      </c>
      <c r="U25" s="119">
        <f t="shared" si="2"/>
        <v>1</v>
      </c>
      <c r="V25" s="119">
        <v>0</v>
      </c>
      <c r="W25" s="119">
        <v>0</v>
      </c>
      <c r="X25" s="119">
        <v>0</v>
      </c>
      <c r="Y25" s="119">
        <v>0</v>
      </c>
      <c r="Z25" s="128" t="e">
        <f t="shared" si="5"/>
        <v>#DIV/0!</v>
      </c>
      <c r="AA25" s="129" t="e">
        <f t="shared" si="3"/>
        <v>#DIV/0!</v>
      </c>
    </row>
    <row r="26" spans="1:29" ht="13.5" customHeight="1" x14ac:dyDescent="0.25">
      <c r="A26" s="121">
        <v>16</v>
      </c>
      <c r="B26" s="133"/>
      <c r="C26" s="129"/>
      <c r="D26" s="129"/>
      <c r="E26" s="129"/>
      <c r="F26" s="129"/>
      <c r="G26" s="121"/>
      <c r="H26" s="134"/>
      <c r="I26" s="135"/>
      <c r="J26" s="135"/>
      <c r="K26" s="135"/>
      <c r="L26" s="135"/>
      <c r="M26" s="135"/>
      <c r="N26" s="135"/>
      <c r="O26" s="135"/>
      <c r="P26" s="135"/>
      <c r="Q26" s="121"/>
      <c r="R26" s="121"/>
      <c r="Z26" s="128" t="e">
        <f t="shared" si="5"/>
        <v>#DIV/0!</v>
      </c>
      <c r="AA26" s="129" t="e">
        <f t="shared" si="3"/>
        <v>#DIV/0!</v>
      </c>
    </row>
    <row r="27" spans="1:29" x14ac:dyDescent="0.25">
      <c r="A27" s="121">
        <v>17</v>
      </c>
      <c r="B27" s="133"/>
      <c r="C27" s="129"/>
      <c r="D27" s="129"/>
      <c r="E27" s="129"/>
      <c r="F27" s="129"/>
      <c r="G27" s="121"/>
      <c r="H27" s="134"/>
      <c r="I27" s="135"/>
      <c r="J27" s="135"/>
      <c r="K27" s="135"/>
      <c r="L27" s="135"/>
      <c r="M27" s="135"/>
      <c r="N27" s="135"/>
      <c r="O27" s="135"/>
      <c r="P27" s="135"/>
      <c r="Q27" s="121"/>
      <c r="R27" s="121"/>
      <c r="Z27" s="128" t="e">
        <f t="shared" si="5"/>
        <v>#DIV/0!</v>
      </c>
      <c r="AA27" s="129" t="e">
        <f t="shared" si="3"/>
        <v>#DIV/0!</v>
      </c>
    </row>
    <row r="28" spans="1:29" x14ac:dyDescent="0.25">
      <c r="A28" s="121">
        <v>18</v>
      </c>
      <c r="B28" s="133"/>
      <c r="C28" s="129"/>
      <c r="D28" s="129"/>
      <c r="E28" s="129"/>
      <c r="F28" s="129"/>
      <c r="G28" s="121"/>
      <c r="H28" s="134"/>
      <c r="I28" s="135"/>
      <c r="J28" s="135"/>
      <c r="K28" s="135"/>
      <c r="L28" s="135"/>
      <c r="M28" s="135"/>
      <c r="N28" s="135"/>
      <c r="O28" s="135"/>
      <c r="P28" s="135"/>
      <c r="Q28" s="121"/>
      <c r="R28" s="121"/>
      <c r="Z28" s="128" t="e">
        <f t="shared" si="5"/>
        <v>#DIV/0!</v>
      </c>
      <c r="AA28" s="129" t="e">
        <f t="shared" si="3"/>
        <v>#DIV/0!</v>
      </c>
    </row>
    <row r="29" spans="1:29" x14ac:dyDescent="0.25">
      <c r="A29" s="121">
        <v>19</v>
      </c>
      <c r="B29" s="133"/>
      <c r="C29" s="129"/>
      <c r="D29" s="129"/>
      <c r="E29" s="129"/>
      <c r="F29" s="129"/>
      <c r="G29" s="121"/>
      <c r="H29" s="134"/>
      <c r="I29" s="135"/>
      <c r="J29" s="135"/>
      <c r="K29" s="135"/>
      <c r="L29" s="135"/>
      <c r="M29" s="135"/>
      <c r="N29" s="135"/>
      <c r="O29" s="135"/>
      <c r="P29" s="135"/>
      <c r="Q29" s="121"/>
      <c r="R29" s="121"/>
      <c r="Z29" s="128" t="e">
        <f t="shared" si="5"/>
        <v>#DIV/0!</v>
      </c>
      <c r="AA29" s="129" t="e">
        <f t="shared" si="3"/>
        <v>#DIV/0!</v>
      </c>
    </row>
    <row r="30" spans="1:29" x14ac:dyDescent="0.25">
      <c r="A30" s="121">
        <v>20</v>
      </c>
      <c r="B30" s="133"/>
      <c r="C30" s="129"/>
      <c r="D30" s="129"/>
      <c r="E30" s="129"/>
      <c r="F30" s="129"/>
      <c r="G30" s="121"/>
      <c r="H30" s="134"/>
      <c r="I30" s="135"/>
      <c r="J30" s="135"/>
      <c r="K30" s="135"/>
      <c r="L30" s="135"/>
      <c r="M30" s="135"/>
      <c r="N30" s="135"/>
      <c r="O30" s="135"/>
      <c r="P30" s="135"/>
      <c r="Q30" s="121"/>
      <c r="R30" s="121"/>
      <c r="Z30" s="128" t="e">
        <f t="shared" si="5"/>
        <v>#DIV/0!</v>
      </c>
      <c r="AA30" s="129" t="e">
        <f t="shared" si="3"/>
        <v>#DIV/0!</v>
      </c>
    </row>
    <row r="31" spans="1:29" x14ac:dyDescent="0.25">
      <c r="A31" s="121">
        <v>21</v>
      </c>
      <c r="B31" s="133"/>
      <c r="C31" s="129"/>
      <c r="D31" s="129"/>
      <c r="E31" s="129"/>
      <c r="F31" s="129"/>
      <c r="G31" s="121"/>
      <c r="H31" s="134"/>
      <c r="I31" s="135"/>
      <c r="J31" s="135"/>
      <c r="K31" s="135"/>
      <c r="L31" s="135"/>
      <c r="M31" s="135"/>
      <c r="N31" s="135"/>
      <c r="O31" s="135"/>
      <c r="P31" s="135"/>
      <c r="Q31" s="121"/>
      <c r="R31" s="121"/>
      <c r="Z31" s="128" t="e">
        <f t="shared" si="5"/>
        <v>#DIV/0!</v>
      </c>
      <c r="AA31" s="129" t="e">
        <f t="shared" si="3"/>
        <v>#DIV/0!</v>
      </c>
    </row>
    <row r="32" spans="1:29" x14ac:dyDescent="0.25">
      <c r="A32" s="121">
        <v>22</v>
      </c>
      <c r="B32" s="133"/>
      <c r="C32" s="129"/>
      <c r="D32" s="129"/>
      <c r="E32" s="129"/>
      <c r="F32" s="129"/>
      <c r="G32" s="121"/>
      <c r="H32" s="134"/>
      <c r="I32" s="135"/>
      <c r="J32" s="135"/>
      <c r="K32" s="135"/>
      <c r="L32" s="135"/>
      <c r="M32" s="135"/>
      <c r="N32" s="135"/>
      <c r="O32" s="135"/>
      <c r="P32" s="135"/>
      <c r="Q32" s="121"/>
      <c r="R32" s="121"/>
      <c r="Z32" s="128" t="e">
        <f t="shared" si="5"/>
        <v>#DIV/0!</v>
      </c>
      <c r="AA32" s="129" t="e">
        <f t="shared" si="3"/>
        <v>#DIV/0!</v>
      </c>
    </row>
    <row r="33" spans="1:27" ht="15" customHeight="1" x14ac:dyDescent="0.25">
      <c r="A33" s="121">
        <v>23</v>
      </c>
      <c r="B33" s="133"/>
      <c r="C33" s="129"/>
      <c r="D33" s="129"/>
      <c r="E33" s="129"/>
      <c r="F33" s="129"/>
      <c r="G33" s="121"/>
      <c r="H33" s="134"/>
      <c r="I33" s="135"/>
      <c r="J33" s="135"/>
      <c r="K33" s="135"/>
      <c r="L33" s="135"/>
      <c r="M33" s="135"/>
      <c r="N33" s="135"/>
      <c r="O33" s="135"/>
      <c r="P33" s="135"/>
      <c r="Q33" s="121"/>
      <c r="R33" s="121"/>
      <c r="Z33" s="128" t="e">
        <f t="shared" si="5"/>
        <v>#DIV/0!</v>
      </c>
      <c r="AA33" s="129" t="e">
        <f t="shared" si="3"/>
        <v>#DIV/0!</v>
      </c>
    </row>
    <row r="34" spans="1:27" x14ac:dyDescent="0.25">
      <c r="A34" s="121">
        <v>24</v>
      </c>
      <c r="B34" s="133"/>
      <c r="C34" s="129"/>
      <c r="D34" s="129"/>
      <c r="E34" s="129"/>
      <c r="F34" s="129"/>
      <c r="G34" s="121"/>
      <c r="H34" s="134"/>
      <c r="I34" s="135"/>
      <c r="J34" s="135"/>
      <c r="K34" s="135"/>
      <c r="L34" s="135"/>
      <c r="M34" s="135"/>
      <c r="N34" s="135"/>
      <c r="O34" s="135"/>
      <c r="P34" s="135"/>
      <c r="Q34" s="121"/>
      <c r="R34" s="121"/>
      <c r="Z34" s="128" t="e">
        <f t="shared" si="5"/>
        <v>#DIV/0!</v>
      </c>
      <c r="AA34" s="129" t="e">
        <f t="shared" si="3"/>
        <v>#DIV/0!</v>
      </c>
    </row>
    <row r="35" spans="1:27" x14ac:dyDescent="0.25">
      <c r="A35" s="121">
        <v>25</v>
      </c>
      <c r="B35" s="133"/>
      <c r="C35" s="129"/>
      <c r="D35" s="129"/>
      <c r="E35" s="129"/>
      <c r="F35" s="129"/>
      <c r="G35" s="121"/>
      <c r="H35" s="134"/>
      <c r="I35" s="135"/>
      <c r="J35" s="135"/>
      <c r="K35" s="135"/>
      <c r="L35" s="135"/>
      <c r="M35" s="135"/>
      <c r="N35" s="135"/>
      <c r="O35" s="135"/>
      <c r="P35" s="135"/>
      <c r="Q35" s="121"/>
      <c r="R35" s="121"/>
      <c r="Z35" s="128" t="e">
        <f t="shared" si="5"/>
        <v>#DIV/0!</v>
      </c>
      <c r="AA35" s="129" t="e">
        <f t="shared" si="3"/>
        <v>#DIV/0!</v>
      </c>
    </row>
    <row r="36" spans="1:27" x14ac:dyDescent="0.25">
      <c r="A36" s="121">
        <v>26</v>
      </c>
      <c r="B36" s="133"/>
      <c r="C36" s="129"/>
      <c r="D36" s="129"/>
      <c r="E36" s="129"/>
      <c r="F36" s="129"/>
      <c r="G36" s="121"/>
      <c r="H36" s="134"/>
      <c r="I36" s="135"/>
      <c r="J36" s="135"/>
      <c r="K36" s="135"/>
      <c r="L36" s="135"/>
      <c r="M36" s="135"/>
      <c r="N36" s="135"/>
      <c r="O36" s="135"/>
      <c r="P36" s="135"/>
      <c r="Q36" s="121"/>
      <c r="R36" s="121"/>
      <c r="Z36" s="128" t="e">
        <f t="shared" si="5"/>
        <v>#DIV/0!</v>
      </c>
      <c r="AA36" s="129" t="e">
        <f t="shared" si="3"/>
        <v>#DIV/0!</v>
      </c>
    </row>
    <row r="37" spans="1:27" x14ac:dyDescent="0.25">
      <c r="A37" s="121">
        <v>27</v>
      </c>
      <c r="B37" s="133"/>
      <c r="C37" s="129"/>
      <c r="D37" s="129"/>
      <c r="E37" s="129"/>
      <c r="F37" s="129"/>
      <c r="G37" s="123"/>
      <c r="H37" s="134"/>
      <c r="I37" s="135"/>
      <c r="J37" s="135"/>
      <c r="K37" s="135"/>
      <c r="L37" s="135"/>
      <c r="M37" s="135"/>
      <c r="N37" s="135"/>
      <c r="O37" s="135"/>
      <c r="P37" s="135"/>
      <c r="Q37" s="121"/>
      <c r="R37" s="121"/>
      <c r="Z37" s="128" t="e">
        <f t="shared" si="5"/>
        <v>#DIV/0!</v>
      </c>
      <c r="AA37" s="129" t="e">
        <f t="shared" si="3"/>
        <v>#DIV/0!</v>
      </c>
    </row>
    <row r="38" spans="1:27" x14ac:dyDescent="0.25">
      <c r="A38" s="121">
        <v>28</v>
      </c>
      <c r="B38" s="133"/>
      <c r="C38" s="129"/>
      <c r="D38" s="129"/>
      <c r="E38" s="129"/>
      <c r="F38" s="129"/>
      <c r="G38" s="123"/>
      <c r="H38" s="134"/>
      <c r="I38" s="135"/>
      <c r="J38" s="135"/>
      <c r="K38" s="135"/>
      <c r="L38" s="135"/>
      <c r="M38" s="135"/>
      <c r="N38" s="135"/>
      <c r="O38" s="135"/>
      <c r="P38" s="135"/>
      <c r="Q38" s="121"/>
      <c r="R38" s="121"/>
      <c r="Z38" s="128" t="e">
        <f t="shared" si="5"/>
        <v>#DIV/0!</v>
      </c>
      <c r="AA38" s="129" t="e">
        <f t="shared" si="3"/>
        <v>#DIV/0!</v>
      </c>
    </row>
    <row r="39" spans="1:27" x14ac:dyDescent="0.25">
      <c r="A39" s="121">
        <v>29</v>
      </c>
      <c r="B39" s="133"/>
      <c r="C39" s="129"/>
      <c r="D39" s="129"/>
      <c r="E39" s="129"/>
      <c r="F39" s="129"/>
      <c r="G39" s="123"/>
      <c r="H39" s="134"/>
      <c r="I39" s="135"/>
      <c r="J39" s="135"/>
      <c r="K39" s="135"/>
      <c r="L39" s="135"/>
      <c r="M39" s="135"/>
      <c r="N39" s="135"/>
      <c r="O39" s="135"/>
      <c r="P39" s="135"/>
      <c r="Q39" s="121"/>
      <c r="R39" s="121"/>
      <c r="Z39" s="128" t="e">
        <f t="shared" si="5"/>
        <v>#DIV/0!</v>
      </c>
      <c r="AA39" s="129" t="e">
        <f t="shared" si="3"/>
        <v>#DIV/0!</v>
      </c>
    </row>
    <row r="40" spans="1:27" x14ac:dyDescent="0.25">
      <c r="A40" s="121">
        <v>30</v>
      </c>
      <c r="B40" s="133"/>
      <c r="C40" s="129"/>
      <c r="D40" s="129"/>
      <c r="E40" s="129"/>
      <c r="F40" s="129"/>
      <c r="G40" s="123"/>
      <c r="H40" s="134"/>
      <c r="I40" s="135"/>
      <c r="J40" s="135"/>
      <c r="K40" s="135"/>
      <c r="L40" s="135"/>
      <c r="M40" s="135"/>
      <c r="N40" s="135"/>
      <c r="O40" s="135"/>
      <c r="P40" s="135"/>
      <c r="Q40" s="121"/>
      <c r="R40" s="121"/>
      <c r="Z40" s="128" t="e">
        <f t="shared" si="5"/>
        <v>#DIV/0!</v>
      </c>
      <c r="AA40" s="129" t="e">
        <f t="shared" si="3"/>
        <v>#DIV/0!</v>
      </c>
    </row>
    <row r="41" spans="1:27" ht="13.5" customHeight="1" x14ac:dyDescent="0.25">
      <c r="A41" s="121">
        <v>31</v>
      </c>
      <c r="B41" s="133"/>
      <c r="C41" s="129"/>
      <c r="D41" s="129"/>
      <c r="E41" s="129"/>
      <c r="F41" s="129"/>
      <c r="G41" s="121"/>
      <c r="H41" s="134"/>
      <c r="I41" s="135"/>
      <c r="J41" s="135"/>
      <c r="K41" s="135"/>
      <c r="L41" s="135"/>
      <c r="M41" s="135"/>
      <c r="N41" s="135"/>
      <c r="O41" s="135"/>
      <c r="P41" s="135"/>
      <c r="Q41" s="121"/>
      <c r="R41" s="121"/>
      <c r="Z41" s="128" t="e">
        <f t="shared" si="5"/>
        <v>#DIV/0!</v>
      </c>
      <c r="AA41" s="129" t="e">
        <f t="shared" si="3"/>
        <v>#DIV/0!</v>
      </c>
    </row>
    <row r="42" spans="1:27" ht="14.25" customHeight="1" x14ac:dyDescent="0.25">
      <c r="A42" s="121">
        <v>32</v>
      </c>
      <c r="B42" s="133"/>
      <c r="C42" s="129"/>
      <c r="D42" s="129"/>
      <c r="E42" s="129"/>
      <c r="F42" s="129"/>
      <c r="G42" s="121"/>
      <c r="H42" s="134"/>
      <c r="I42" s="135"/>
      <c r="J42" s="135"/>
      <c r="K42" s="135"/>
      <c r="L42" s="135"/>
      <c r="M42" s="135"/>
      <c r="N42" s="135"/>
      <c r="O42" s="135"/>
      <c r="P42" s="135"/>
      <c r="Q42" s="121"/>
      <c r="R42" s="121"/>
      <c r="Z42" s="128" t="e">
        <f t="shared" si="5"/>
        <v>#DIV/0!</v>
      </c>
      <c r="AA42" s="129" t="e">
        <f t="shared" si="3"/>
        <v>#DIV/0!</v>
      </c>
    </row>
    <row r="43" spans="1:27" ht="13.5" customHeight="1" x14ac:dyDescent="0.25">
      <c r="A43" s="121">
        <v>33</v>
      </c>
      <c r="B43" s="133"/>
      <c r="C43" s="129"/>
      <c r="D43" s="129"/>
      <c r="E43" s="129"/>
      <c r="F43" s="129"/>
      <c r="G43" s="121"/>
      <c r="H43" s="134"/>
      <c r="I43" s="135"/>
      <c r="J43" s="135"/>
      <c r="K43" s="135"/>
      <c r="L43" s="135"/>
      <c r="M43" s="135"/>
      <c r="N43" s="135"/>
      <c r="O43" s="135"/>
      <c r="P43" s="135"/>
      <c r="Q43" s="121"/>
      <c r="R43" s="121"/>
      <c r="Z43" s="128" t="e">
        <f t="shared" si="5"/>
        <v>#DIV/0!</v>
      </c>
      <c r="AA43" s="129" t="e">
        <f t="shared" si="3"/>
        <v>#DIV/0!</v>
      </c>
    </row>
    <row r="44" spans="1:27" x14ac:dyDescent="0.25">
      <c r="A44" s="121">
        <v>34</v>
      </c>
      <c r="B44" s="133"/>
      <c r="C44" s="129"/>
      <c r="D44" s="129"/>
      <c r="E44" s="129"/>
      <c r="F44" s="129"/>
      <c r="G44" s="121"/>
      <c r="H44" s="134"/>
      <c r="I44" s="135"/>
      <c r="J44" s="135"/>
      <c r="K44" s="135"/>
      <c r="L44" s="135"/>
      <c r="M44" s="135"/>
      <c r="N44" s="135"/>
      <c r="O44" s="135"/>
      <c r="P44" s="135"/>
      <c r="Q44" s="121"/>
      <c r="R44" s="121"/>
      <c r="Z44" s="128" t="e">
        <f t="shared" si="5"/>
        <v>#DIV/0!</v>
      </c>
      <c r="AA44" s="129" t="e">
        <f t="shared" si="3"/>
        <v>#DIV/0!</v>
      </c>
    </row>
    <row r="45" spans="1:27" x14ac:dyDescent="0.25">
      <c r="A45" s="121">
        <v>35</v>
      </c>
      <c r="B45" s="133"/>
      <c r="C45" s="129"/>
      <c r="D45" s="129"/>
      <c r="E45" s="129"/>
      <c r="F45" s="129"/>
      <c r="G45" s="121"/>
      <c r="H45" s="134"/>
      <c r="I45" s="135"/>
      <c r="J45" s="135"/>
      <c r="K45" s="135"/>
      <c r="L45" s="135"/>
      <c r="M45" s="135"/>
      <c r="N45" s="135"/>
      <c r="O45" s="135"/>
      <c r="P45" s="135"/>
      <c r="Q45" s="121"/>
      <c r="R45" s="121"/>
      <c r="Z45" s="128" t="e">
        <f t="shared" si="5"/>
        <v>#DIV/0!</v>
      </c>
      <c r="AA45" s="129" t="e">
        <f t="shared" si="3"/>
        <v>#DIV/0!</v>
      </c>
    </row>
    <row r="46" spans="1:27" x14ac:dyDescent="0.25">
      <c r="A46" s="121">
        <v>36</v>
      </c>
      <c r="B46" s="133"/>
      <c r="C46" s="129"/>
      <c r="D46" s="129"/>
      <c r="E46" s="129"/>
      <c r="F46" s="129"/>
      <c r="G46" s="121"/>
      <c r="H46" s="134"/>
      <c r="I46" s="135"/>
      <c r="J46" s="135"/>
      <c r="K46" s="135"/>
      <c r="L46" s="135"/>
      <c r="M46" s="135"/>
      <c r="N46" s="135"/>
      <c r="O46" s="135"/>
      <c r="P46" s="135"/>
      <c r="Q46" s="121"/>
      <c r="R46" s="121"/>
      <c r="Z46" s="128" t="e">
        <f t="shared" si="5"/>
        <v>#DIV/0!</v>
      </c>
      <c r="AA46" s="129" t="e">
        <f t="shared" si="3"/>
        <v>#DIV/0!</v>
      </c>
    </row>
    <row r="47" spans="1:27" x14ac:dyDescent="0.25">
      <c r="A47" s="121">
        <v>37</v>
      </c>
      <c r="B47" s="133"/>
      <c r="C47" s="129"/>
      <c r="D47" s="129"/>
      <c r="E47" s="129"/>
      <c r="F47" s="129"/>
      <c r="G47" s="121"/>
      <c r="H47" s="134"/>
      <c r="I47" s="135"/>
      <c r="J47" s="135"/>
      <c r="K47" s="135"/>
      <c r="L47" s="135"/>
      <c r="M47" s="135"/>
      <c r="N47" s="135"/>
      <c r="O47" s="135"/>
      <c r="P47" s="135"/>
      <c r="Q47" s="121"/>
      <c r="R47" s="121"/>
      <c r="Z47" s="128" t="e">
        <f t="shared" si="5"/>
        <v>#DIV/0!</v>
      </c>
      <c r="AA47" s="129" t="e">
        <f t="shared" si="3"/>
        <v>#DIV/0!</v>
      </c>
    </row>
    <row r="48" spans="1:27" ht="14.25" customHeight="1" x14ac:dyDescent="0.25">
      <c r="A48" s="121">
        <v>38</v>
      </c>
      <c r="B48" s="133"/>
      <c r="C48" s="129"/>
      <c r="D48" s="129"/>
      <c r="E48" s="129"/>
      <c r="F48" s="129"/>
      <c r="G48" s="121"/>
      <c r="H48" s="134"/>
      <c r="I48" s="135"/>
      <c r="J48" s="135"/>
      <c r="K48" s="135"/>
      <c r="L48" s="135"/>
      <c r="M48" s="135"/>
      <c r="N48" s="135"/>
      <c r="O48" s="135"/>
      <c r="P48" s="135"/>
      <c r="Q48" s="121"/>
      <c r="R48" s="121"/>
      <c r="Z48" s="128" t="e">
        <f t="shared" si="5"/>
        <v>#DIV/0!</v>
      </c>
      <c r="AA48" s="129" t="e">
        <f t="shared" si="3"/>
        <v>#DIV/0!</v>
      </c>
    </row>
    <row r="49" spans="1:27" x14ac:dyDescent="0.25">
      <c r="A49" s="121">
        <v>39</v>
      </c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21"/>
      <c r="R49" s="121"/>
      <c r="Z49" s="128" t="e">
        <f t="shared" si="5"/>
        <v>#DIV/0!</v>
      </c>
      <c r="AA49" s="129" t="e">
        <f t="shared" si="3"/>
        <v>#DIV/0!</v>
      </c>
    </row>
    <row r="50" spans="1:27" x14ac:dyDescent="0.25">
      <c r="A50" s="121">
        <v>40</v>
      </c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21"/>
      <c r="R50" s="121"/>
      <c r="Z50" s="128" t="e">
        <f t="shared" si="5"/>
        <v>#DIV/0!</v>
      </c>
      <c r="AA50" s="129" t="e">
        <f t="shared" si="3"/>
        <v>#DIV/0!</v>
      </c>
    </row>
    <row r="51" spans="1:27" ht="48.75" customHeight="1" x14ac:dyDescent="0.25">
      <c r="A51" s="552" t="s">
        <v>166</v>
      </c>
      <c r="B51" s="552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.75" customHeight="1" x14ac:dyDescent="0.25">
      <c r="A52" s="553" t="s">
        <v>163</v>
      </c>
      <c r="B52" s="553"/>
      <c r="C52" s="553"/>
      <c r="D52" s="553"/>
      <c r="E52" s="553" t="s">
        <v>164</v>
      </c>
      <c r="F52" s="553"/>
      <c r="G52" s="553"/>
      <c r="H52" s="553"/>
      <c r="I52" s="553"/>
      <c r="J52" s="553"/>
      <c r="K52" s="553"/>
      <c r="L52" s="553"/>
      <c r="M52" s="553"/>
      <c r="N52" s="553"/>
      <c r="O52" s="553"/>
      <c r="P52" s="553"/>
      <c r="Q52" s="553"/>
      <c r="R52" s="553"/>
    </row>
    <row r="53" spans="1:27" ht="15.75" x14ac:dyDescent="0.25">
      <c r="S53" s="132" t="s">
        <v>44</v>
      </c>
      <c r="T53" s="136">
        <f>SUM(T11:T50)</f>
        <v>11</v>
      </c>
      <c r="U53" s="136">
        <f>SUM(U11:U50)</f>
        <v>14</v>
      </c>
      <c r="V53" s="136">
        <f t="shared" ref="V53:Y53" si="6">SUM(V11:V50)</f>
        <v>0</v>
      </c>
      <c r="W53" s="136">
        <f t="shared" si="6"/>
        <v>0</v>
      </c>
      <c r="X53" s="136">
        <f t="shared" si="6"/>
        <v>1</v>
      </c>
      <c r="Y53" s="136">
        <f t="shared" si="6"/>
        <v>0</v>
      </c>
    </row>
  </sheetData>
  <mergeCells count="31">
    <mergeCell ref="A1:R1"/>
    <mergeCell ref="A2:R2"/>
    <mergeCell ref="A3:R3"/>
    <mergeCell ref="A4:B4"/>
    <mergeCell ref="C4:G4"/>
    <mergeCell ref="H4:J4"/>
    <mergeCell ref="K4:R4"/>
    <mergeCell ref="O9:P9"/>
    <mergeCell ref="A5:B5"/>
    <mergeCell ref="C5:G5"/>
    <mergeCell ref="A6:B6"/>
    <mergeCell ref="C6:G6"/>
    <mergeCell ref="H6:R6"/>
    <mergeCell ref="H5:K5"/>
    <mergeCell ref="L5:R5"/>
    <mergeCell ref="A51:B51"/>
    <mergeCell ref="A52:D52"/>
    <mergeCell ref="E52:R52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</mergeCells>
  <conditionalFormatting sqref="Z11:AA50 H11:H50 C11:F50">
    <cfRule type="cellIs" dxfId="264" priority="7" stopIfTrue="1" operator="lessThan">
      <formula>3</formula>
    </cfRule>
  </conditionalFormatting>
  <conditionalFormatting sqref="B12:B50 I11:P50">
    <cfRule type="cellIs" dxfId="263" priority="8" stopIfTrue="1" operator="equal">
      <formula>0</formula>
    </cfRule>
  </conditionalFormatting>
  <conditionalFormatting sqref="C11:H50 T11:AA53">
    <cfRule type="containsErrors" dxfId="262" priority="6">
      <formula>ISERROR(C11)</formula>
    </cfRule>
  </conditionalFormatting>
  <conditionalFormatting sqref="A4:R4 A6:R7 A5:H5 L5">
    <cfRule type="cellIs" dxfId="261" priority="3" operator="equal">
      <formula>0</formula>
    </cfRule>
  </conditionalFormatting>
  <conditionalFormatting sqref="S53">
    <cfRule type="containsErrors" dxfId="260" priority="2">
      <formula>ISERROR(S53)</formula>
    </cfRule>
  </conditionalFormatting>
  <conditionalFormatting sqref="B11">
    <cfRule type="cellIs" dxfId="259" priority="1" operator="equal">
      <formula>0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4"/>
  <sheetViews>
    <sheetView topLeftCell="A6" zoomScale="95" zoomScaleNormal="95" workbookViewId="0">
      <selection activeCell="C7" sqref="C7:G7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3" width="16.5703125" style="119" customWidth="1"/>
    <col min="24" max="24" width="15.140625" style="119" customWidth="1"/>
    <col min="25" max="25" width="15.42578125" style="119" customWidth="1"/>
    <col min="26" max="26" width="16" style="119" customWidth="1"/>
    <col min="27" max="16384" width="11.42578125" style="119"/>
  </cols>
  <sheetData>
    <row r="1" spans="1:29" x14ac:dyDescent="0.25">
      <c r="A1" s="559" t="s">
        <v>153</v>
      </c>
      <c r="B1" s="559"/>
      <c r="C1" s="559"/>
      <c r="D1" s="559"/>
      <c r="E1" s="559"/>
      <c r="F1" s="559"/>
      <c r="G1" s="559"/>
      <c r="H1" s="559"/>
      <c r="I1" s="559"/>
      <c r="J1" s="559"/>
      <c r="K1" s="559"/>
      <c r="L1" s="559"/>
      <c r="M1" s="559"/>
      <c r="N1" s="559"/>
      <c r="O1" s="559"/>
      <c r="P1" s="559"/>
      <c r="Q1" s="559"/>
      <c r="R1" s="559"/>
    </row>
    <row r="2" spans="1:29" x14ac:dyDescent="0.25">
      <c r="A2" s="559" t="s">
        <v>154</v>
      </c>
      <c r="B2" s="559"/>
      <c r="C2" s="559"/>
      <c r="D2" s="559"/>
      <c r="E2" s="559"/>
      <c r="F2" s="559"/>
      <c r="G2" s="559"/>
      <c r="H2" s="559"/>
      <c r="I2" s="559"/>
      <c r="J2" s="559"/>
      <c r="K2" s="559"/>
      <c r="L2" s="559"/>
      <c r="M2" s="559"/>
      <c r="N2" s="559"/>
      <c r="O2" s="559"/>
      <c r="P2" s="559"/>
      <c r="Q2" s="559"/>
      <c r="R2" s="559"/>
    </row>
    <row r="3" spans="1:29" x14ac:dyDescent="0.25">
      <c r="A3" s="581" t="s">
        <v>155</v>
      </c>
      <c r="B3" s="581"/>
      <c r="C3" s="559"/>
      <c r="D3" s="559"/>
      <c r="E3" s="559"/>
      <c r="F3" s="559"/>
      <c r="G3" s="559"/>
      <c r="H3" s="559"/>
      <c r="I3" s="559"/>
      <c r="J3" s="559"/>
      <c r="K3" s="559"/>
      <c r="L3" s="559"/>
      <c r="M3" s="559"/>
      <c r="N3" s="559"/>
      <c r="O3" s="559"/>
      <c r="P3" s="559"/>
      <c r="Q3" s="559"/>
      <c r="R3" s="559"/>
    </row>
    <row r="4" spans="1:29" x14ac:dyDescent="0.25">
      <c r="A4" s="573" t="s">
        <v>156</v>
      </c>
      <c r="B4" s="573"/>
      <c r="C4" s="574" t="s">
        <v>62</v>
      </c>
      <c r="D4" s="575"/>
      <c r="E4" s="575"/>
      <c r="F4" s="575"/>
      <c r="G4" s="576"/>
      <c r="H4" s="582" t="s">
        <v>61</v>
      </c>
      <c r="I4" s="583"/>
      <c r="J4" s="583"/>
      <c r="K4" s="584" t="s">
        <v>119</v>
      </c>
      <c r="L4" s="584"/>
      <c r="M4" s="584"/>
      <c r="N4" s="584"/>
      <c r="O4" s="584"/>
      <c r="P4" s="584"/>
      <c r="Q4" s="584"/>
      <c r="R4" s="585"/>
    </row>
    <row r="5" spans="1:29" x14ac:dyDescent="0.25">
      <c r="A5" s="569" t="str">
        <f>'Datos Generales'!E1</f>
        <v>CEL Chiriquí Grande</v>
      </c>
      <c r="B5" s="570"/>
      <c r="C5" s="571" t="s">
        <v>216</v>
      </c>
      <c r="D5" s="572"/>
      <c r="E5" s="572"/>
      <c r="F5" s="572"/>
      <c r="G5" s="570"/>
      <c r="H5" s="577" t="s">
        <v>168</v>
      </c>
      <c r="I5" s="578"/>
      <c r="J5" s="578"/>
      <c r="K5" s="578"/>
      <c r="L5" s="579"/>
      <c r="M5" s="579"/>
      <c r="N5" s="579"/>
      <c r="O5" s="579"/>
      <c r="P5" s="579"/>
      <c r="Q5" s="579"/>
      <c r="R5" s="580"/>
    </row>
    <row r="6" spans="1:29" x14ac:dyDescent="0.25">
      <c r="A6" s="573" t="s">
        <v>94</v>
      </c>
      <c r="B6" s="573"/>
      <c r="C6" s="574" t="s">
        <v>93</v>
      </c>
      <c r="D6" s="575"/>
      <c r="E6" s="575"/>
      <c r="F6" s="575"/>
      <c r="G6" s="576"/>
      <c r="H6" s="574" t="s">
        <v>149</v>
      </c>
      <c r="I6" s="575"/>
      <c r="J6" s="575"/>
      <c r="K6" s="575"/>
      <c r="L6" s="575"/>
      <c r="M6" s="575"/>
      <c r="N6" s="575"/>
      <c r="O6" s="575"/>
      <c r="P6" s="575"/>
      <c r="Q6" s="575"/>
      <c r="R6" s="576"/>
    </row>
    <row r="7" spans="1:29" ht="15" customHeight="1" x14ac:dyDescent="0.25">
      <c r="A7" s="554">
        <f>'Datos Generales'!F3</f>
        <v>2023</v>
      </c>
      <c r="B7" s="555"/>
      <c r="C7" s="556" t="s">
        <v>323</v>
      </c>
      <c r="D7" s="557"/>
      <c r="E7" s="557"/>
      <c r="F7" s="557"/>
      <c r="G7" s="558"/>
      <c r="H7" s="556" t="s">
        <v>185</v>
      </c>
      <c r="I7" s="557"/>
      <c r="J7" s="557"/>
      <c r="K7" s="557"/>
      <c r="L7" s="557"/>
      <c r="M7" s="557"/>
      <c r="N7" s="557"/>
      <c r="O7" s="557"/>
      <c r="P7" s="557"/>
      <c r="Q7" s="557"/>
      <c r="R7" s="558"/>
    </row>
    <row r="8" spans="1:29" ht="49.5" customHeight="1" x14ac:dyDescent="0.25">
      <c r="A8" s="602" t="s">
        <v>3</v>
      </c>
      <c r="B8" s="560" t="s">
        <v>157</v>
      </c>
      <c r="C8" s="589" t="s">
        <v>150</v>
      </c>
      <c r="D8" s="590"/>
      <c r="E8" s="590"/>
      <c r="F8" s="591"/>
      <c r="G8" s="596" t="s">
        <v>158</v>
      </c>
      <c r="H8" s="597" t="s">
        <v>165</v>
      </c>
      <c r="I8" s="563" t="s">
        <v>150</v>
      </c>
      <c r="J8" s="563"/>
      <c r="K8" s="563"/>
      <c r="L8" s="563"/>
      <c r="M8" s="563"/>
      <c r="N8" s="563"/>
      <c r="O8" s="563"/>
      <c r="P8" s="563"/>
      <c r="Q8" s="598" t="s">
        <v>161</v>
      </c>
      <c r="R8" s="598"/>
    </row>
    <row r="9" spans="1:29" ht="14.25" customHeight="1" x14ac:dyDescent="0.25">
      <c r="A9" s="602"/>
      <c r="B9" s="561"/>
      <c r="C9" s="592"/>
      <c r="D9" s="593"/>
      <c r="E9" s="593"/>
      <c r="F9" s="594"/>
      <c r="G9" s="596"/>
      <c r="H9" s="597"/>
      <c r="I9" s="552" t="s">
        <v>23</v>
      </c>
      <c r="J9" s="552"/>
      <c r="K9" s="552" t="s">
        <v>24</v>
      </c>
      <c r="L9" s="552"/>
      <c r="M9" s="552" t="s">
        <v>25</v>
      </c>
      <c r="N9" s="552"/>
      <c r="O9" s="552"/>
      <c r="P9" s="552"/>
      <c r="Q9" s="598"/>
      <c r="R9" s="598"/>
    </row>
    <row r="10" spans="1:29" x14ac:dyDescent="0.25">
      <c r="A10" s="602"/>
      <c r="B10" s="562"/>
      <c r="C10" s="121" t="s">
        <v>23</v>
      </c>
      <c r="D10" s="121" t="s">
        <v>24</v>
      </c>
      <c r="E10" s="121" t="s">
        <v>25</v>
      </c>
      <c r="F10" s="121"/>
      <c r="G10" s="596"/>
      <c r="H10" s="597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x14ac:dyDescent="0.25">
      <c r="A11" s="121">
        <v>1</v>
      </c>
      <c r="B11" s="133">
        <f>'Notas 8°A QB'!B8</f>
        <v>0</v>
      </c>
      <c r="C11" s="129"/>
      <c r="D11" s="223">
        <f>'Notas 8°A QB'!AG8</f>
        <v>4.7</v>
      </c>
      <c r="E11" s="129"/>
      <c r="F11" s="129"/>
      <c r="G11" s="121"/>
      <c r="H11" s="124">
        <f t="shared" ref="H11" si="0">D11</f>
        <v>4.7</v>
      </c>
      <c r="I11" s="135"/>
      <c r="J11" s="135"/>
      <c r="K11" s="135"/>
      <c r="L11" s="135"/>
      <c r="M11" s="135"/>
      <c r="N11" s="135"/>
      <c r="O11" s="135"/>
      <c r="P11" s="135"/>
      <c r="Q11" s="131">
        <f t="shared" ref="Q11:R11" si="1">SUM(I11+K11+M11+O11)</f>
        <v>0</v>
      </c>
      <c r="R11" s="131">
        <f t="shared" si="1"/>
        <v>0</v>
      </c>
      <c r="T11" s="119">
        <f>COUNTIF(F11:F50,"=R")</f>
        <v>0</v>
      </c>
      <c r="U11" s="119">
        <v>0</v>
      </c>
      <c r="V11" s="119">
        <v>0</v>
      </c>
      <c r="W11" s="119">
        <v>0</v>
      </c>
      <c r="X11" s="119">
        <v>0</v>
      </c>
      <c r="Y11" s="119">
        <f t="shared" ref="Y11:Y50" si="2">IF(H11&gt;=3,1*1,1*0)</f>
        <v>1</v>
      </c>
      <c r="Z11" s="128">
        <f t="shared" ref="Z11:Z50" si="3">AVERAGE(C11:F11)</f>
        <v>4.7</v>
      </c>
      <c r="AA11" s="129">
        <f t="shared" ref="AA11:AA50" si="4">ROUNDDOWN(Z11,1)</f>
        <v>4.7</v>
      </c>
      <c r="AC11" s="119">
        <v>3.6</v>
      </c>
    </row>
    <row r="12" spans="1:29" ht="14.25" customHeight="1" x14ac:dyDescent="0.25">
      <c r="A12" s="121">
        <v>2</v>
      </c>
      <c r="B12" s="133"/>
      <c r="C12" s="129"/>
      <c r="D12" s="223"/>
      <c r="E12" s="129"/>
      <c r="F12" s="129"/>
      <c r="G12" s="121"/>
      <c r="H12" s="124"/>
      <c r="I12" s="135"/>
      <c r="J12" s="135"/>
      <c r="K12" s="135"/>
      <c r="L12" s="135"/>
      <c r="M12" s="135"/>
      <c r="N12" s="135"/>
      <c r="O12" s="135"/>
      <c r="P12" s="135"/>
      <c r="Q12" s="131"/>
      <c r="R12" s="131"/>
      <c r="T12" s="119">
        <v>1</v>
      </c>
      <c r="U12" s="119">
        <v>0</v>
      </c>
      <c r="V12" s="119">
        <v>0</v>
      </c>
      <c r="W12" s="119">
        <v>0</v>
      </c>
      <c r="X12" s="119">
        <v>0</v>
      </c>
      <c r="Y12" s="119">
        <v>0</v>
      </c>
      <c r="Z12" s="128" t="e">
        <f t="shared" si="3"/>
        <v>#DIV/0!</v>
      </c>
      <c r="AA12" s="129" t="e">
        <f t="shared" si="4"/>
        <v>#DIV/0!</v>
      </c>
      <c r="AC12" s="119">
        <v>3</v>
      </c>
    </row>
    <row r="13" spans="1:29" x14ac:dyDescent="0.25">
      <c r="A13" s="121">
        <v>3</v>
      </c>
      <c r="B13" s="133"/>
      <c r="C13" s="129"/>
      <c r="D13" s="223"/>
      <c r="E13" s="129"/>
      <c r="F13" s="129"/>
      <c r="G13" s="121"/>
      <c r="H13" s="124"/>
      <c r="I13" s="135"/>
      <c r="J13" s="135"/>
      <c r="K13" s="135"/>
      <c r="L13" s="135"/>
      <c r="M13" s="135"/>
      <c r="N13" s="135"/>
      <c r="O13" s="135"/>
      <c r="P13" s="135"/>
      <c r="Q13" s="131"/>
      <c r="R13" s="131"/>
      <c r="T13" s="119">
        <v>1</v>
      </c>
      <c r="U13" s="119">
        <v>0</v>
      </c>
      <c r="V13" s="119">
        <v>0</v>
      </c>
      <c r="W13" s="119">
        <v>0</v>
      </c>
      <c r="X13" s="119">
        <v>0</v>
      </c>
      <c r="Y13" s="119">
        <v>0</v>
      </c>
      <c r="Z13" s="128" t="e">
        <f t="shared" si="3"/>
        <v>#DIV/0!</v>
      </c>
      <c r="AA13" s="129" t="e">
        <f t="shared" si="4"/>
        <v>#DIV/0!</v>
      </c>
      <c r="AC13" s="119">
        <f>AVERAGE(AC11:AC12)</f>
        <v>3.3</v>
      </c>
    </row>
    <row r="14" spans="1:29" x14ac:dyDescent="0.25">
      <c r="A14" s="121">
        <v>4</v>
      </c>
      <c r="B14" s="133"/>
      <c r="C14" s="129"/>
      <c r="D14" s="129"/>
      <c r="E14" s="129"/>
      <c r="F14" s="129"/>
      <c r="G14" s="121"/>
      <c r="H14" s="134"/>
      <c r="I14" s="135"/>
      <c r="J14" s="135"/>
      <c r="K14" s="135"/>
      <c r="L14" s="135"/>
      <c r="M14" s="135"/>
      <c r="N14" s="135"/>
      <c r="O14" s="135"/>
      <c r="P14" s="135"/>
      <c r="Q14" s="131"/>
      <c r="R14" s="131"/>
      <c r="Z14" s="128" t="e">
        <f t="shared" si="3"/>
        <v>#DIV/0!</v>
      </c>
      <c r="AA14" s="129" t="e">
        <f t="shared" si="4"/>
        <v>#DIV/0!</v>
      </c>
    </row>
    <row r="15" spans="1:29" ht="14.25" customHeight="1" x14ac:dyDescent="0.25">
      <c r="A15" s="121">
        <v>5</v>
      </c>
      <c r="B15" s="133"/>
      <c r="C15" s="129"/>
      <c r="D15" s="129"/>
      <c r="E15" s="129"/>
      <c r="F15" s="129"/>
      <c r="G15" s="121"/>
      <c r="H15" s="134"/>
      <c r="I15" s="135"/>
      <c r="J15" s="135"/>
      <c r="K15" s="135"/>
      <c r="L15" s="135"/>
      <c r="M15" s="135"/>
      <c r="N15" s="135"/>
      <c r="O15" s="135"/>
      <c r="P15" s="135"/>
      <c r="Q15" s="131"/>
      <c r="R15" s="131"/>
      <c r="Z15" s="128" t="e">
        <f t="shared" si="3"/>
        <v>#DIV/0!</v>
      </c>
      <c r="AA15" s="129" t="e">
        <f t="shared" si="4"/>
        <v>#DIV/0!</v>
      </c>
    </row>
    <row r="16" spans="1:29" x14ac:dyDescent="0.25">
      <c r="A16" s="121">
        <v>6</v>
      </c>
      <c r="B16" s="133"/>
      <c r="C16" s="129"/>
      <c r="D16" s="129"/>
      <c r="E16" s="129"/>
      <c r="F16" s="129"/>
      <c r="G16" s="121"/>
      <c r="H16" s="134"/>
      <c r="I16" s="135"/>
      <c r="J16" s="135"/>
      <c r="K16" s="135"/>
      <c r="L16" s="135"/>
      <c r="M16" s="135"/>
      <c r="N16" s="135"/>
      <c r="O16" s="135"/>
      <c r="P16" s="135"/>
      <c r="Q16" s="131"/>
      <c r="R16" s="131"/>
      <c r="Z16" s="128" t="e">
        <f t="shared" si="3"/>
        <v>#DIV/0!</v>
      </c>
      <c r="AA16" s="129" t="e">
        <f t="shared" si="4"/>
        <v>#DIV/0!</v>
      </c>
    </row>
    <row r="17" spans="1:27" ht="13.5" customHeight="1" x14ac:dyDescent="0.25">
      <c r="A17" s="121">
        <v>7</v>
      </c>
      <c r="B17" s="133"/>
      <c r="C17" s="129"/>
      <c r="D17" s="129"/>
      <c r="E17" s="129"/>
      <c r="F17" s="129"/>
      <c r="G17" s="121"/>
      <c r="H17" s="134"/>
      <c r="I17" s="135"/>
      <c r="J17" s="135"/>
      <c r="K17" s="135"/>
      <c r="L17" s="135"/>
      <c r="M17" s="135"/>
      <c r="N17" s="135"/>
      <c r="O17" s="135"/>
      <c r="P17" s="135"/>
      <c r="Q17" s="131"/>
      <c r="R17" s="131"/>
      <c r="Z17" s="128" t="e">
        <f t="shared" si="3"/>
        <v>#DIV/0!</v>
      </c>
      <c r="AA17" s="129" t="e">
        <f t="shared" si="4"/>
        <v>#DIV/0!</v>
      </c>
    </row>
    <row r="18" spans="1:27" x14ac:dyDescent="0.25">
      <c r="A18" s="121">
        <v>8</v>
      </c>
      <c r="B18" s="133"/>
      <c r="C18" s="129"/>
      <c r="D18" s="129"/>
      <c r="E18" s="129"/>
      <c r="F18" s="129"/>
      <c r="G18" s="121"/>
      <c r="H18" s="134"/>
      <c r="I18" s="135"/>
      <c r="J18" s="135"/>
      <c r="K18" s="135"/>
      <c r="L18" s="135"/>
      <c r="M18" s="135"/>
      <c r="N18" s="135"/>
      <c r="O18" s="135"/>
      <c r="P18" s="135"/>
      <c r="Q18" s="131"/>
      <c r="R18" s="131"/>
      <c r="Z18" s="128" t="e">
        <f t="shared" si="3"/>
        <v>#DIV/0!</v>
      </c>
      <c r="AA18" s="129" t="e">
        <f t="shared" si="4"/>
        <v>#DIV/0!</v>
      </c>
    </row>
    <row r="19" spans="1:27" x14ac:dyDescent="0.25">
      <c r="A19" s="121">
        <v>9</v>
      </c>
      <c r="B19" s="133"/>
      <c r="C19" s="129"/>
      <c r="D19" s="129"/>
      <c r="E19" s="129"/>
      <c r="F19" s="129"/>
      <c r="G19" s="121"/>
      <c r="H19" s="134"/>
      <c r="I19" s="135"/>
      <c r="J19" s="135"/>
      <c r="K19" s="135"/>
      <c r="L19" s="135"/>
      <c r="M19" s="135"/>
      <c r="N19" s="135"/>
      <c r="O19" s="135"/>
      <c r="P19" s="135"/>
      <c r="Q19" s="131"/>
      <c r="R19" s="131"/>
      <c r="Z19" s="128" t="e">
        <f t="shared" si="3"/>
        <v>#DIV/0!</v>
      </c>
      <c r="AA19" s="129" t="e">
        <f t="shared" si="4"/>
        <v>#DIV/0!</v>
      </c>
    </row>
    <row r="20" spans="1:27" x14ac:dyDescent="0.25">
      <c r="A20" s="121">
        <v>10</v>
      </c>
      <c r="B20" s="133"/>
      <c r="C20" s="129"/>
      <c r="D20" s="129"/>
      <c r="E20" s="129"/>
      <c r="F20" s="129"/>
      <c r="G20" s="121"/>
      <c r="H20" s="134"/>
      <c r="I20" s="135"/>
      <c r="J20" s="135"/>
      <c r="K20" s="135"/>
      <c r="L20" s="135"/>
      <c r="M20" s="135"/>
      <c r="N20" s="135"/>
      <c r="O20" s="135"/>
      <c r="P20" s="135"/>
      <c r="Q20" s="131"/>
      <c r="R20" s="131"/>
      <c r="Z20" s="128" t="e">
        <f t="shared" si="3"/>
        <v>#DIV/0!</v>
      </c>
      <c r="AA20" s="129" t="e">
        <f t="shared" si="4"/>
        <v>#DIV/0!</v>
      </c>
    </row>
    <row r="21" spans="1:27" x14ac:dyDescent="0.25">
      <c r="A21" s="121">
        <v>11</v>
      </c>
      <c r="B21" s="133"/>
      <c r="C21" s="129"/>
      <c r="D21" s="129"/>
      <c r="E21" s="129"/>
      <c r="F21" s="129"/>
      <c r="G21" s="121"/>
      <c r="H21" s="134"/>
      <c r="I21" s="135"/>
      <c r="J21" s="135"/>
      <c r="K21" s="135"/>
      <c r="L21" s="135"/>
      <c r="M21" s="135"/>
      <c r="N21" s="135"/>
      <c r="O21" s="135"/>
      <c r="P21" s="135"/>
      <c r="Q21" s="131"/>
      <c r="R21" s="131"/>
      <c r="Z21" s="128" t="e">
        <f t="shared" si="3"/>
        <v>#DIV/0!</v>
      </c>
      <c r="AA21" s="129" t="e">
        <f t="shared" si="4"/>
        <v>#DIV/0!</v>
      </c>
    </row>
    <row r="22" spans="1:27" ht="14.25" customHeight="1" x14ac:dyDescent="0.25">
      <c r="A22" s="121">
        <v>12</v>
      </c>
      <c r="B22" s="133"/>
      <c r="C22" s="129"/>
      <c r="D22" s="129"/>
      <c r="E22" s="129"/>
      <c r="F22" s="129"/>
      <c r="G22" s="121"/>
      <c r="H22" s="134"/>
      <c r="I22" s="135"/>
      <c r="J22" s="135"/>
      <c r="K22" s="135"/>
      <c r="L22" s="135"/>
      <c r="M22" s="135"/>
      <c r="N22" s="135"/>
      <c r="O22" s="135"/>
      <c r="P22" s="135"/>
      <c r="Q22" s="131"/>
      <c r="R22" s="131"/>
      <c r="Z22" s="128" t="e">
        <f t="shared" si="3"/>
        <v>#DIV/0!</v>
      </c>
      <c r="AA22" s="129" t="e">
        <f t="shared" si="4"/>
        <v>#DIV/0!</v>
      </c>
    </row>
    <row r="23" spans="1:27" x14ac:dyDescent="0.25">
      <c r="A23" s="121">
        <v>13</v>
      </c>
      <c r="B23" s="133"/>
      <c r="C23" s="129"/>
      <c r="D23" s="129"/>
      <c r="E23" s="129"/>
      <c r="F23" s="129"/>
      <c r="G23" s="121"/>
      <c r="H23" s="134"/>
      <c r="I23" s="135"/>
      <c r="J23" s="135"/>
      <c r="K23" s="135"/>
      <c r="L23" s="135"/>
      <c r="M23" s="135"/>
      <c r="N23" s="135"/>
      <c r="O23" s="135"/>
      <c r="P23" s="135"/>
      <c r="Q23" s="131"/>
      <c r="R23" s="131"/>
      <c r="X23" s="119">
        <f t="shared" ref="X23:X50" si="5">IF(H23&lt;3,1*1,1*0)</f>
        <v>1</v>
      </c>
      <c r="Y23" s="119">
        <f t="shared" si="2"/>
        <v>0</v>
      </c>
      <c r="Z23" s="128" t="e">
        <f t="shared" si="3"/>
        <v>#DIV/0!</v>
      </c>
      <c r="AA23" s="129" t="e">
        <f t="shared" si="4"/>
        <v>#DIV/0!</v>
      </c>
    </row>
    <row r="24" spans="1:27" x14ac:dyDescent="0.25">
      <c r="A24" s="121">
        <v>14</v>
      </c>
      <c r="B24" s="133"/>
      <c r="C24" s="129"/>
      <c r="D24" s="129"/>
      <c r="E24" s="129"/>
      <c r="F24" s="129"/>
      <c r="G24" s="121"/>
      <c r="H24" s="134"/>
      <c r="I24" s="135"/>
      <c r="J24" s="135"/>
      <c r="K24" s="135"/>
      <c r="L24" s="135"/>
      <c r="M24" s="135"/>
      <c r="N24" s="135"/>
      <c r="O24" s="135"/>
      <c r="P24" s="135"/>
      <c r="Q24" s="131"/>
      <c r="R24" s="131"/>
      <c r="X24" s="119">
        <f t="shared" si="5"/>
        <v>1</v>
      </c>
      <c r="Y24" s="119">
        <f t="shared" si="2"/>
        <v>0</v>
      </c>
      <c r="Z24" s="128" t="e">
        <f t="shared" si="3"/>
        <v>#DIV/0!</v>
      </c>
      <c r="AA24" s="129" t="e">
        <f t="shared" si="4"/>
        <v>#DIV/0!</v>
      </c>
    </row>
    <row r="25" spans="1:27" x14ac:dyDescent="0.25">
      <c r="A25" s="121">
        <v>15</v>
      </c>
      <c r="B25" s="133"/>
      <c r="C25" s="129"/>
      <c r="D25" s="129"/>
      <c r="E25" s="129"/>
      <c r="F25" s="129"/>
      <c r="G25" s="121"/>
      <c r="H25" s="134"/>
      <c r="I25" s="135"/>
      <c r="J25" s="135"/>
      <c r="K25" s="135"/>
      <c r="L25" s="135"/>
      <c r="M25" s="135"/>
      <c r="N25" s="135"/>
      <c r="O25" s="135"/>
      <c r="P25" s="135"/>
      <c r="Q25" s="131"/>
      <c r="R25" s="131"/>
      <c r="X25" s="119">
        <f t="shared" si="5"/>
        <v>1</v>
      </c>
      <c r="Y25" s="119">
        <f t="shared" si="2"/>
        <v>0</v>
      </c>
      <c r="Z25" s="128" t="e">
        <f t="shared" si="3"/>
        <v>#DIV/0!</v>
      </c>
      <c r="AA25" s="129" t="e">
        <f t="shared" si="4"/>
        <v>#DIV/0!</v>
      </c>
    </row>
    <row r="26" spans="1:27" x14ac:dyDescent="0.25">
      <c r="A26" s="121">
        <v>16</v>
      </c>
      <c r="B26" s="133"/>
      <c r="C26" s="129"/>
      <c r="D26" s="129"/>
      <c r="E26" s="129"/>
      <c r="F26" s="129"/>
      <c r="G26" s="121"/>
      <c r="H26" s="134"/>
      <c r="I26" s="135"/>
      <c r="J26" s="135"/>
      <c r="K26" s="135"/>
      <c r="L26" s="135"/>
      <c r="M26" s="135"/>
      <c r="N26" s="135"/>
      <c r="O26" s="135"/>
      <c r="P26" s="135"/>
      <c r="Q26" s="131"/>
      <c r="R26" s="131"/>
      <c r="X26" s="119">
        <f t="shared" si="5"/>
        <v>1</v>
      </c>
      <c r="Y26" s="119">
        <f t="shared" si="2"/>
        <v>0</v>
      </c>
      <c r="Z26" s="128" t="e">
        <f t="shared" si="3"/>
        <v>#DIV/0!</v>
      </c>
      <c r="AA26" s="129" t="e">
        <f t="shared" si="4"/>
        <v>#DIV/0!</v>
      </c>
    </row>
    <row r="27" spans="1:27" x14ac:dyDescent="0.25">
      <c r="A27" s="121">
        <v>17</v>
      </c>
      <c r="B27" s="133"/>
      <c r="C27" s="129"/>
      <c r="D27" s="129"/>
      <c r="E27" s="129"/>
      <c r="F27" s="129"/>
      <c r="G27" s="121"/>
      <c r="H27" s="134"/>
      <c r="I27" s="135"/>
      <c r="J27" s="135"/>
      <c r="K27" s="135"/>
      <c r="L27" s="135"/>
      <c r="M27" s="135"/>
      <c r="N27" s="135"/>
      <c r="O27" s="135"/>
      <c r="P27" s="135"/>
      <c r="Q27" s="131"/>
      <c r="R27" s="131"/>
      <c r="X27" s="119">
        <f t="shared" si="5"/>
        <v>1</v>
      </c>
      <c r="Y27" s="119">
        <f t="shared" si="2"/>
        <v>0</v>
      </c>
      <c r="Z27" s="128" t="e">
        <f t="shared" si="3"/>
        <v>#DIV/0!</v>
      </c>
      <c r="AA27" s="129" t="e">
        <f t="shared" si="4"/>
        <v>#DIV/0!</v>
      </c>
    </row>
    <row r="28" spans="1:27" x14ac:dyDescent="0.25">
      <c r="A28" s="121">
        <v>18</v>
      </c>
      <c r="B28" s="133"/>
      <c r="C28" s="129"/>
      <c r="D28" s="129"/>
      <c r="E28" s="129"/>
      <c r="F28" s="129"/>
      <c r="G28" s="121"/>
      <c r="H28" s="134"/>
      <c r="I28" s="135"/>
      <c r="J28" s="135"/>
      <c r="K28" s="135"/>
      <c r="L28" s="135"/>
      <c r="M28" s="135"/>
      <c r="N28" s="135"/>
      <c r="O28" s="135"/>
      <c r="P28" s="135"/>
      <c r="Q28" s="131"/>
      <c r="R28" s="131"/>
      <c r="X28" s="119">
        <f t="shared" si="5"/>
        <v>1</v>
      </c>
      <c r="Y28" s="119">
        <f t="shared" si="2"/>
        <v>0</v>
      </c>
      <c r="Z28" s="128" t="e">
        <f t="shared" si="3"/>
        <v>#DIV/0!</v>
      </c>
      <c r="AA28" s="129" t="e">
        <f t="shared" si="4"/>
        <v>#DIV/0!</v>
      </c>
    </row>
    <row r="29" spans="1:27" x14ac:dyDescent="0.25">
      <c r="A29" s="121">
        <v>19</v>
      </c>
      <c r="B29" s="133"/>
      <c r="C29" s="129"/>
      <c r="D29" s="129"/>
      <c r="E29" s="129"/>
      <c r="F29" s="129"/>
      <c r="G29" s="121"/>
      <c r="H29" s="134"/>
      <c r="I29" s="135"/>
      <c r="J29" s="135"/>
      <c r="K29" s="135"/>
      <c r="L29" s="135"/>
      <c r="M29" s="135"/>
      <c r="N29" s="135"/>
      <c r="O29" s="135"/>
      <c r="P29" s="135"/>
      <c r="Q29" s="131"/>
      <c r="R29" s="131"/>
      <c r="X29" s="119">
        <f t="shared" si="5"/>
        <v>1</v>
      </c>
      <c r="Y29" s="119">
        <f t="shared" si="2"/>
        <v>0</v>
      </c>
      <c r="Z29" s="128" t="e">
        <f t="shared" si="3"/>
        <v>#DIV/0!</v>
      </c>
      <c r="AA29" s="129" t="e">
        <f t="shared" si="4"/>
        <v>#DIV/0!</v>
      </c>
    </row>
    <row r="30" spans="1:27" x14ac:dyDescent="0.25">
      <c r="A30" s="121">
        <v>20</v>
      </c>
      <c r="B30" s="133"/>
      <c r="C30" s="129"/>
      <c r="D30" s="129"/>
      <c r="E30" s="129"/>
      <c r="F30" s="129"/>
      <c r="G30" s="121"/>
      <c r="H30" s="134"/>
      <c r="I30" s="135"/>
      <c r="J30" s="135"/>
      <c r="K30" s="135"/>
      <c r="L30" s="135"/>
      <c r="M30" s="135"/>
      <c r="N30" s="135"/>
      <c r="O30" s="135"/>
      <c r="P30" s="135"/>
      <c r="Q30" s="131"/>
      <c r="R30" s="131"/>
      <c r="X30" s="119">
        <f t="shared" si="5"/>
        <v>1</v>
      </c>
      <c r="Y30" s="119">
        <f t="shared" si="2"/>
        <v>0</v>
      </c>
      <c r="Z30" s="128" t="e">
        <f t="shared" si="3"/>
        <v>#DIV/0!</v>
      </c>
      <c r="AA30" s="129" t="e">
        <f t="shared" si="4"/>
        <v>#DIV/0!</v>
      </c>
    </row>
    <row r="31" spans="1:27" x14ac:dyDescent="0.25">
      <c r="A31" s="121">
        <v>21</v>
      </c>
      <c r="B31" s="133"/>
      <c r="C31" s="129"/>
      <c r="D31" s="129"/>
      <c r="E31" s="129"/>
      <c r="F31" s="129"/>
      <c r="G31" s="121"/>
      <c r="H31" s="134"/>
      <c r="I31" s="135"/>
      <c r="J31" s="135"/>
      <c r="K31" s="135"/>
      <c r="L31" s="135"/>
      <c r="M31" s="135"/>
      <c r="N31" s="135"/>
      <c r="O31" s="135"/>
      <c r="P31" s="135"/>
      <c r="Q31" s="131"/>
      <c r="R31" s="131"/>
      <c r="X31" s="119">
        <f t="shared" si="5"/>
        <v>1</v>
      </c>
      <c r="Y31" s="119">
        <f t="shared" si="2"/>
        <v>0</v>
      </c>
      <c r="Z31" s="128" t="e">
        <f t="shared" si="3"/>
        <v>#DIV/0!</v>
      </c>
      <c r="AA31" s="129" t="e">
        <f t="shared" si="4"/>
        <v>#DIV/0!</v>
      </c>
    </row>
    <row r="32" spans="1:27" x14ac:dyDescent="0.25">
      <c r="A32" s="121">
        <v>22</v>
      </c>
      <c r="B32" s="133"/>
      <c r="C32" s="129"/>
      <c r="D32" s="129"/>
      <c r="E32" s="129"/>
      <c r="F32" s="129"/>
      <c r="G32" s="121"/>
      <c r="H32" s="134"/>
      <c r="I32" s="135"/>
      <c r="J32" s="135"/>
      <c r="K32" s="135"/>
      <c r="L32" s="135"/>
      <c r="M32" s="135"/>
      <c r="N32" s="135"/>
      <c r="O32" s="135"/>
      <c r="P32" s="135"/>
      <c r="Q32" s="131"/>
      <c r="R32" s="131"/>
      <c r="X32" s="119">
        <f t="shared" si="5"/>
        <v>1</v>
      </c>
      <c r="Y32" s="119">
        <f t="shared" si="2"/>
        <v>0</v>
      </c>
      <c r="Z32" s="128" t="e">
        <f t="shared" si="3"/>
        <v>#DIV/0!</v>
      </c>
      <c r="AA32" s="129" t="e">
        <f t="shared" si="4"/>
        <v>#DIV/0!</v>
      </c>
    </row>
    <row r="33" spans="1:27" x14ac:dyDescent="0.25">
      <c r="A33" s="121">
        <v>23</v>
      </c>
      <c r="B33" s="133"/>
      <c r="C33" s="129"/>
      <c r="D33" s="129"/>
      <c r="E33" s="129"/>
      <c r="F33" s="129"/>
      <c r="G33" s="121"/>
      <c r="H33" s="134"/>
      <c r="I33" s="135"/>
      <c r="J33" s="135"/>
      <c r="K33" s="135"/>
      <c r="L33" s="135"/>
      <c r="M33" s="135"/>
      <c r="N33" s="135"/>
      <c r="O33" s="135"/>
      <c r="P33" s="135"/>
      <c r="Q33" s="131"/>
      <c r="R33" s="131"/>
      <c r="X33" s="119">
        <f t="shared" si="5"/>
        <v>1</v>
      </c>
      <c r="Y33" s="119">
        <f t="shared" si="2"/>
        <v>0</v>
      </c>
      <c r="Z33" s="128" t="e">
        <f t="shared" si="3"/>
        <v>#DIV/0!</v>
      </c>
      <c r="AA33" s="129" t="e">
        <f t="shared" si="4"/>
        <v>#DIV/0!</v>
      </c>
    </row>
    <row r="34" spans="1:27" x14ac:dyDescent="0.25">
      <c r="A34" s="121">
        <v>24</v>
      </c>
      <c r="B34" s="133"/>
      <c r="C34" s="129"/>
      <c r="D34" s="129"/>
      <c r="E34" s="129"/>
      <c r="F34" s="129"/>
      <c r="G34" s="121"/>
      <c r="H34" s="134"/>
      <c r="I34" s="135"/>
      <c r="J34" s="135"/>
      <c r="K34" s="135"/>
      <c r="L34" s="135"/>
      <c r="M34" s="135"/>
      <c r="N34" s="135"/>
      <c r="O34" s="135"/>
      <c r="P34" s="135"/>
      <c r="Q34" s="131"/>
      <c r="R34" s="131"/>
      <c r="X34" s="119">
        <f t="shared" si="5"/>
        <v>1</v>
      </c>
      <c r="Y34" s="119">
        <f t="shared" si="2"/>
        <v>0</v>
      </c>
      <c r="Z34" s="128" t="e">
        <f t="shared" si="3"/>
        <v>#DIV/0!</v>
      </c>
      <c r="AA34" s="129" t="e">
        <f t="shared" si="4"/>
        <v>#DIV/0!</v>
      </c>
    </row>
    <row r="35" spans="1:27" x14ac:dyDescent="0.25">
      <c r="A35" s="121">
        <v>25</v>
      </c>
      <c r="B35" s="133"/>
      <c r="C35" s="129"/>
      <c r="D35" s="129"/>
      <c r="E35" s="129"/>
      <c r="F35" s="129"/>
      <c r="G35" s="121"/>
      <c r="H35" s="134"/>
      <c r="I35" s="135"/>
      <c r="J35" s="135"/>
      <c r="K35" s="135"/>
      <c r="L35" s="135"/>
      <c r="M35" s="135"/>
      <c r="N35" s="135"/>
      <c r="O35" s="135"/>
      <c r="P35" s="135"/>
      <c r="Q35" s="131"/>
      <c r="R35" s="131"/>
      <c r="X35" s="119">
        <f t="shared" si="5"/>
        <v>1</v>
      </c>
      <c r="Y35" s="119">
        <f t="shared" si="2"/>
        <v>0</v>
      </c>
      <c r="Z35" s="128" t="e">
        <f t="shared" si="3"/>
        <v>#DIV/0!</v>
      </c>
      <c r="AA35" s="129" t="e">
        <f t="shared" si="4"/>
        <v>#DIV/0!</v>
      </c>
    </row>
    <row r="36" spans="1:27" x14ac:dyDescent="0.25">
      <c r="A36" s="121">
        <v>26</v>
      </c>
      <c r="B36" s="133"/>
      <c r="C36" s="129"/>
      <c r="D36" s="129"/>
      <c r="E36" s="129"/>
      <c r="F36" s="129"/>
      <c r="G36" s="121"/>
      <c r="H36" s="134"/>
      <c r="I36" s="135"/>
      <c r="J36" s="135"/>
      <c r="K36" s="135"/>
      <c r="L36" s="135"/>
      <c r="M36" s="135"/>
      <c r="N36" s="135"/>
      <c r="O36" s="135"/>
      <c r="P36" s="135"/>
      <c r="Q36" s="131"/>
      <c r="R36" s="131"/>
      <c r="X36" s="119">
        <f t="shared" si="5"/>
        <v>1</v>
      </c>
      <c r="Y36" s="119">
        <f t="shared" si="2"/>
        <v>0</v>
      </c>
      <c r="Z36" s="128" t="e">
        <f t="shared" si="3"/>
        <v>#DIV/0!</v>
      </c>
      <c r="AA36" s="129" t="e">
        <f t="shared" si="4"/>
        <v>#DIV/0!</v>
      </c>
    </row>
    <row r="37" spans="1:27" x14ac:dyDescent="0.25">
      <c r="A37" s="121">
        <v>27</v>
      </c>
      <c r="B37" s="133"/>
      <c r="C37" s="129"/>
      <c r="D37" s="129"/>
      <c r="E37" s="129"/>
      <c r="F37" s="129"/>
      <c r="G37" s="121"/>
      <c r="H37" s="134"/>
      <c r="I37" s="135"/>
      <c r="J37" s="135"/>
      <c r="K37" s="135"/>
      <c r="L37" s="135"/>
      <c r="M37" s="135"/>
      <c r="N37" s="135"/>
      <c r="O37" s="135"/>
      <c r="P37" s="135"/>
      <c r="Q37" s="131"/>
      <c r="R37" s="131"/>
      <c r="X37" s="119">
        <f t="shared" si="5"/>
        <v>1</v>
      </c>
      <c r="Y37" s="119">
        <f t="shared" si="2"/>
        <v>0</v>
      </c>
      <c r="Z37" s="128" t="e">
        <f t="shared" si="3"/>
        <v>#DIV/0!</v>
      </c>
      <c r="AA37" s="129" t="e">
        <f t="shared" si="4"/>
        <v>#DIV/0!</v>
      </c>
    </row>
    <row r="38" spans="1:27" ht="13.5" customHeight="1" x14ac:dyDescent="0.25">
      <c r="A38" s="121">
        <v>28</v>
      </c>
      <c r="B38" s="133"/>
      <c r="C38" s="129"/>
      <c r="D38" s="129"/>
      <c r="E38" s="129"/>
      <c r="F38" s="129"/>
      <c r="G38" s="121"/>
      <c r="H38" s="134"/>
      <c r="I38" s="135"/>
      <c r="J38" s="135"/>
      <c r="K38" s="135"/>
      <c r="L38" s="135"/>
      <c r="M38" s="135"/>
      <c r="N38" s="135"/>
      <c r="O38" s="135"/>
      <c r="P38" s="135"/>
      <c r="Q38" s="131"/>
      <c r="R38" s="131"/>
      <c r="X38" s="119">
        <f t="shared" si="5"/>
        <v>1</v>
      </c>
      <c r="Y38" s="119">
        <f t="shared" si="2"/>
        <v>0</v>
      </c>
      <c r="Z38" s="128" t="e">
        <f t="shared" si="3"/>
        <v>#DIV/0!</v>
      </c>
      <c r="AA38" s="129" t="e">
        <f t="shared" si="4"/>
        <v>#DIV/0!</v>
      </c>
    </row>
    <row r="39" spans="1:27" x14ac:dyDescent="0.25">
      <c r="A39" s="121">
        <v>29</v>
      </c>
      <c r="B39" s="133"/>
      <c r="C39" s="129"/>
      <c r="D39" s="129"/>
      <c r="E39" s="129"/>
      <c r="F39" s="129"/>
      <c r="G39" s="121"/>
      <c r="H39" s="134"/>
      <c r="I39" s="135"/>
      <c r="J39" s="135"/>
      <c r="K39" s="135"/>
      <c r="L39" s="135"/>
      <c r="M39" s="135"/>
      <c r="N39" s="135"/>
      <c r="O39" s="135"/>
      <c r="P39" s="135"/>
      <c r="Q39" s="131"/>
      <c r="R39" s="131"/>
      <c r="X39" s="119">
        <f t="shared" si="5"/>
        <v>1</v>
      </c>
      <c r="Y39" s="119">
        <f t="shared" si="2"/>
        <v>0</v>
      </c>
      <c r="Z39" s="128" t="e">
        <f t="shared" si="3"/>
        <v>#DIV/0!</v>
      </c>
      <c r="AA39" s="129" t="e">
        <f t="shared" si="4"/>
        <v>#DIV/0!</v>
      </c>
    </row>
    <row r="40" spans="1:27" x14ac:dyDescent="0.25">
      <c r="A40" s="121">
        <v>30</v>
      </c>
      <c r="B40" s="133"/>
      <c r="C40" s="129"/>
      <c r="D40" s="129"/>
      <c r="E40" s="129"/>
      <c r="F40" s="129"/>
      <c r="G40" s="121"/>
      <c r="H40" s="134"/>
      <c r="I40" s="135"/>
      <c r="J40" s="135"/>
      <c r="K40" s="135"/>
      <c r="L40" s="135"/>
      <c r="M40" s="135"/>
      <c r="N40" s="135"/>
      <c r="O40" s="135"/>
      <c r="P40" s="135"/>
      <c r="Q40" s="131"/>
      <c r="R40" s="131"/>
      <c r="X40" s="119">
        <f t="shared" si="5"/>
        <v>1</v>
      </c>
      <c r="Y40" s="119">
        <f t="shared" si="2"/>
        <v>0</v>
      </c>
      <c r="Z40" s="128" t="e">
        <f t="shared" si="3"/>
        <v>#DIV/0!</v>
      </c>
      <c r="AA40" s="129" t="e">
        <f t="shared" si="4"/>
        <v>#DIV/0!</v>
      </c>
    </row>
    <row r="41" spans="1:27" x14ac:dyDescent="0.25">
      <c r="A41" s="121">
        <v>31</v>
      </c>
      <c r="B41" s="133"/>
      <c r="C41" s="129"/>
      <c r="D41" s="129"/>
      <c r="E41" s="129"/>
      <c r="F41" s="129"/>
      <c r="G41" s="121"/>
      <c r="H41" s="134"/>
      <c r="I41" s="135"/>
      <c r="J41" s="135"/>
      <c r="K41" s="135"/>
      <c r="L41" s="135"/>
      <c r="M41" s="135"/>
      <c r="N41" s="135"/>
      <c r="O41" s="135"/>
      <c r="P41" s="135"/>
      <c r="Q41" s="131"/>
      <c r="R41" s="131"/>
      <c r="X41" s="119">
        <f t="shared" si="5"/>
        <v>1</v>
      </c>
      <c r="Y41" s="119">
        <f t="shared" si="2"/>
        <v>0</v>
      </c>
      <c r="Z41" s="128" t="e">
        <f t="shared" si="3"/>
        <v>#DIV/0!</v>
      </c>
      <c r="AA41" s="129" t="e">
        <f t="shared" si="4"/>
        <v>#DIV/0!</v>
      </c>
    </row>
    <row r="42" spans="1:27" x14ac:dyDescent="0.25">
      <c r="A42" s="121">
        <v>32</v>
      </c>
      <c r="B42" s="133"/>
      <c r="C42" s="129"/>
      <c r="D42" s="129"/>
      <c r="E42" s="129"/>
      <c r="F42" s="129"/>
      <c r="G42" s="121"/>
      <c r="H42" s="134"/>
      <c r="I42" s="135"/>
      <c r="J42" s="135"/>
      <c r="K42" s="135"/>
      <c r="L42" s="135"/>
      <c r="M42" s="135"/>
      <c r="N42" s="135"/>
      <c r="O42" s="135"/>
      <c r="P42" s="135"/>
      <c r="Q42" s="131"/>
      <c r="R42" s="131"/>
      <c r="X42" s="119">
        <f t="shared" si="5"/>
        <v>1</v>
      </c>
      <c r="Y42" s="119">
        <f t="shared" si="2"/>
        <v>0</v>
      </c>
      <c r="Z42" s="128" t="e">
        <f t="shared" si="3"/>
        <v>#DIV/0!</v>
      </c>
      <c r="AA42" s="129" t="e">
        <f t="shared" si="4"/>
        <v>#DIV/0!</v>
      </c>
    </row>
    <row r="43" spans="1:27" x14ac:dyDescent="0.25">
      <c r="A43" s="121">
        <v>33</v>
      </c>
      <c r="B43" s="133"/>
      <c r="C43" s="129"/>
      <c r="D43" s="129"/>
      <c r="E43" s="129"/>
      <c r="F43" s="129"/>
      <c r="G43" s="121"/>
      <c r="H43" s="134"/>
      <c r="I43" s="135"/>
      <c r="J43" s="135"/>
      <c r="K43" s="135"/>
      <c r="L43" s="135"/>
      <c r="M43" s="135"/>
      <c r="N43" s="135"/>
      <c r="O43" s="135"/>
      <c r="P43" s="135"/>
      <c r="Q43" s="131"/>
      <c r="R43" s="131"/>
      <c r="X43" s="119">
        <f t="shared" si="5"/>
        <v>1</v>
      </c>
      <c r="Y43" s="119">
        <f t="shared" si="2"/>
        <v>0</v>
      </c>
      <c r="Z43" s="128" t="e">
        <f t="shared" si="3"/>
        <v>#DIV/0!</v>
      </c>
      <c r="AA43" s="129" t="e">
        <f t="shared" si="4"/>
        <v>#DIV/0!</v>
      </c>
    </row>
    <row r="44" spans="1:27" x14ac:dyDescent="0.25">
      <c r="A44" s="121">
        <v>34</v>
      </c>
      <c r="B44" s="133"/>
      <c r="C44" s="129"/>
      <c r="D44" s="129"/>
      <c r="E44" s="129"/>
      <c r="F44" s="129"/>
      <c r="G44" s="121"/>
      <c r="H44" s="134"/>
      <c r="I44" s="135"/>
      <c r="J44" s="135"/>
      <c r="K44" s="135"/>
      <c r="L44" s="135"/>
      <c r="M44" s="135"/>
      <c r="N44" s="135"/>
      <c r="O44" s="135"/>
      <c r="P44" s="135"/>
      <c r="Q44" s="131"/>
      <c r="R44" s="131"/>
      <c r="X44" s="119">
        <f t="shared" si="5"/>
        <v>1</v>
      </c>
      <c r="Y44" s="119">
        <f t="shared" si="2"/>
        <v>0</v>
      </c>
      <c r="Z44" s="128" t="e">
        <f t="shared" si="3"/>
        <v>#DIV/0!</v>
      </c>
      <c r="AA44" s="129" t="e">
        <f t="shared" si="4"/>
        <v>#DIV/0!</v>
      </c>
    </row>
    <row r="45" spans="1:27" x14ac:dyDescent="0.25">
      <c r="A45" s="121">
        <v>35</v>
      </c>
      <c r="B45" s="133"/>
      <c r="C45" s="129"/>
      <c r="D45" s="129"/>
      <c r="E45" s="129"/>
      <c r="F45" s="129"/>
      <c r="G45" s="121"/>
      <c r="H45" s="134"/>
      <c r="I45" s="135"/>
      <c r="J45" s="135"/>
      <c r="K45" s="135"/>
      <c r="L45" s="135"/>
      <c r="M45" s="135"/>
      <c r="N45" s="135"/>
      <c r="O45" s="135"/>
      <c r="P45" s="135"/>
      <c r="Q45" s="131"/>
      <c r="R45" s="131"/>
      <c r="X45" s="119">
        <f t="shared" si="5"/>
        <v>1</v>
      </c>
      <c r="Y45" s="119">
        <f t="shared" si="2"/>
        <v>0</v>
      </c>
      <c r="Z45" s="128" t="e">
        <f t="shared" si="3"/>
        <v>#DIV/0!</v>
      </c>
      <c r="AA45" s="129" t="e">
        <f t="shared" si="4"/>
        <v>#DIV/0!</v>
      </c>
    </row>
    <row r="46" spans="1:27" x14ac:dyDescent="0.25">
      <c r="A46" s="121">
        <v>36</v>
      </c>
      <c r="B46" s="133"/>
      <c r="C46" s="129"/>
      <c r="D46" s="129"/>
      <c r="E46" s="129"/>
      <c r="F46" s="129"/>
      <c r="G46" s="121"/>
      <c r="H46" s="134"/>
      <c r="I46" s="135"/>
      <c r="J46" s="135"/>
      <c r="K46" s="135"/>
      <c r="L46" s="135"/>
      <c r="M46" s="135"/>
      <c r="N46" s="135"/>
      <c r="O46" s="135"/>
      <c r="P46" s="135"/>
      <c r="Q46" s="131"/>
      <c r="R46" s="131"/>
      <c r="X46" s="119">
        <f t="shared" si="5"/>
        <v>1</v>
      </c>
      <c r="Y46" s="119">
        <f t="shared" si="2"/>
        <v>0</v>
      </c>
      <c r="Z46" s="128" t="e">
        <f t="shared" si="3"/>
        <v>#DIV/0!</v>
      </c>
      <c r="AA46" s="129" t="e">
        <f t="shared" si="4"/>
        <v>#DIV/0!</v>
      </c>
    </row>
    <row r="47" spans="1:27" x14ac:dyDescent="0.25">
      <c r="A47" s="121">
        <v>37</v>
      </c>
      <c r="B47" s="138"/>
      <c r="C47" s="129"/>
      <c r="D47" s="129"/>
      <c r="E47" s="129"/>
      <c r="F47" s="129"/>
      <c r="G47" s="121"/>
      <c r="H47" s="134"/>
      <c r="I47" s="135"/>
      <c r="J47" s="135"/>
      <c r="K47" s="135"/>
      <c r="L47" s="135"/>
      <c r="M47" s="135"/>
      <c r="N47" s="135"/>
      <c r="O47" s="135"/>
      <c r="P47" s="135"/>
      <c r="Q47" s="131"/>
      <c r="R47" s="131"/>
      <c r="X47" s="119">
        <f t="shared" si="5"/>
        <v>1</v>
      </c>
      <c r="Y47" s="119">
        <f t="shared" si="2"/>
        <v>0</v>
      </c>
      <c r="Z47" s="128" t="e">
        <f t="shared" si="3"/>
        <v>#DIV/0!</v>
      </c>
      <c r="AA47" s="129" t="e">
        <f t="shared" si="4"/>
        <v>#DIV/0!</v>
      </c>
    </row>
    <row r="48" spans="1:27" x14ac:dyDescent="0.25">
      <c r="A48" s="121">
        <v>38</v>
      </c>
      <c r="B48" s="133"/>
      <c r="C48" s="129"/>
      <c r="D48" s="129"/>
      <c r="E48" s="129"/>
      <c r="F48" s="129"/>
      <c r="G48" s="121"/>
      <c r="H48" s="134"/>
      <c r="I48" s="135"/>
      <c r="J48" s="135"/>
      <c r="K48" s="135"/>
      <c r="L48" s="135"/>
      <c r="M48" s="135"/>
      <c r="N48" s="135"/>
      <c r="O48" s="135"/>
      <c r="P48" s="135"/>
      <c r="Q48" s="131"/>
      <c r="R48" s="131"/>
      <c r="X48" s="119">
        <f t="shared" si="5"/>
        <v>1</v>
      </c>
      <c r="Y48" s="119">
        <f t="shared" si="2"/>
        <v>0</v>
      </c>
      <c r="Z48" s="128" t="e">
        <f t="shared" si="3"/>
        <v>#DIV/0!</v>
      </c>
      <c r="AA48" s="129" t="e">
        <f t="shared" si="4"/>
        <v>#DIV/0!</v>
      </c>
    </row>
    <row r="49" spans="1:27" x14ac:dyDescent="0.25">
      <c r="A49" s="121">
        <v>39</v>
      </c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31"/>
      <c r="R49" s="131"/>
      <c r="X49" s="119">
        <f t="shared" si="5"/>
        <v>1</v>
      </c>
      <c r="Y49" s="119">
        <f t="shared" si="2"/>
        <v>0</v>
      </c>
      <c r="Z49" s="128" t="e">
        <f t="shared" si="3"/>
        <v>#DIV/0!</v>
      </c>
      <c r="AA49" s="129" t="e">
        <f t="shared" si="4"/>
        <v>#DIV/0!</v>
      </c>
    </row>
    <row r="50" spans="1:27" x14ac:dyDescent="0.25">
      <c r="A50" s="121">
        <v>40</v>
      </c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31"/>
      <c r="R50" s="131"/>
      <c r="X50" s="119">
        <f t="shared" si="5"/>
        <v>1</v>
      </c>
      <c r="Y50" s="119">
        <f t="shared" si="2"/>
        <v>0</v>
      </c>
      <c r="Z50" s="128" t="e">
        <f t="shared" si="3"/>
        <v>#DIV/0!</v>
      </c>
      <c r="AA50" s="129" t="e">
        <f t="shared" si="4"/>
        <v>#DIV/0!</v>
      </c>
    </row>
    <row r="51" spans="1:27" ht="48.75" customHeight="1" x14ac:dyDescent="0.25">
      <c r="A51" s="552" t="s">
        <v>166</v>
      </c>
      <c r="B51" s="552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" customHeight="1" x14ac:dyDescent="0.25">
      <c r="A52" s="553" t="s">
        <v>163</v>
      </c>
      <c r="B52" s="553"/>
      <c r="C52" s="553"/>
      <c r="D52" s="553"/>
      <c r="E52" s="553" t="s">
        <v>164</v>
      </c>
      <c r="F52" s="553"/>
      <c r="G52" s="553"/>
      <c r="H52" s="553"/>
      <c r="I52" s="553"/>
      <c r="J52" s="553"/>
      <c r="K52" s="553"/>
      <c r="L52" s="553"/>
      <c r="M52" s="553"/>
      <c r="N52" s="553"/>
      <c r="O52" s="553"/>
      <c r="P52" s="553"/>
      <c r="Q52" s="553"/>
      <c r="R52" s="553"/>
    </row>
    <row r="54" spans="1:27" x14ac:dyDescent="0.25">
      <c r="S54" s="131" t="s">
        <v>44</v>
      </c>
      <c r="T54" s="132">
        <f>SUM(T11:T50)</f>
        <v>2</v>
      </c>
      <c r="U54" s="132">
        <f t="shared" ref="U54:X54" si="6">SUM(U11:U50)</f>
        <v>0</v>
      </c>
      <c r="V54" s="132">
        <f t="shared" si="6"/>
        <v>0</v>
      </c>
      <c r="W54" s="132">
        <f t="shared" si="6"/>
        <v>0</v>
      </c>
      <c r="X54" s="132">
        <f t="shared" si="6"/>
        <v>28</v>
      </c>
      <c r="Y54" s="132">
        <v>1</v>
      </c>
    </row>
  </sheetData>
  <mergeCells count="31">
    <mergeCell ref="A1:R1"/>
    <mergeCell ref="A2:R2"/>
    <mergeCell ref="A3:R3"/>
    <mergeCell ref="A4:B4"/>
    <mergeCell ref="C4:G4"/>
    <mergeCell ref="H4:J4"/>
    <mergeCell ref="K4:R4"/>
    <mergeCell ref="O9:P9"/>
    <mergeCell ref="A5:B5"/>
    <mergeCell ref="C5:G5"/>
    <mergeCell ref="A6:B6"/>
    <mergeCell ref="C6:G6"/>
    <mergeCell ref="H6:R6"/>
    <mergeCell ref="H5:K5"/>
    <mergeCell ref="L5:R5"/>
    <mergeCell ref="A51:B51"/>
    <mergeCell ref="A52:D52"/>
    <mergeCell ref="E52:R52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</mergeCells>
  <conditionalFormatting sqref="H11:H50 Z11:AA50 C11:F50">
    <cfRule type="cellIs" dxfId="258" priority="6" stopIfTrue="1" operator="lessThan">
      <formula>3</formula>
    </cfRule>
  </conditionalFormatting>
  <conditionalFormatting sqref="B11:B50 I11:P50">
    <cfRule type="cellIs" dxfId="257" priority="7" stopIfTrue="1" operator="equal">
      <formula>0</formula>
    </cfRule>
  </conditionalFormatting>
  <conditionalFormatting sqref="C11:H50 T11:AA54">
    <cfRule type="containsErrors" dxfId="256" priority="5">
      <formula>ISERROR(C11)</formula>
    </cfRule>
  </conditionalFormatting>
  <conditionalFormatting sqref="C51">
    <cfRule type="cellIs" dxfId="255" priority="4" operator="equal">
      <formula>0</formula>
    </cfRule>
  </conditionalFormatting>
  <conditionalFormatting sqref="A4:R4 A6:R7 A5:H5 L5">
    <cfRule type="cellIs" dxfId="254" priority="1" operator="equal">
      <formula>0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verticalDpi="300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4"/>
  <sheetViews>
    <sheetView topLeftCell="A6" zoomScale="95" zoomScaleNormal="95" workbookViewId="0">
      <selection activeCell="C7" sqref="C7:G7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3" width="16.5703125" style="119" customWidth="1"/>
    <col min="24" max="24" width="15.140625" style="119" customWidth="1"/>
    <col min="25" max="25" width="15.42578125" style="119" customWidth="1"/>
    <col min="26" max="26" width="16" style="119" customWidth="1"/>
    <col min="27" max="16384" width="11.42578125" style="119"/>
  </cols>
  <sheetData>
    <row r="1" spans="1:29" x14ac:dyDescent="0.25">
      <c r="A1" s="559" t="s">
        <v>153</v>
      </c>
      <c r="B1" s="559"/>
      <c r="C1" s="559"/>
      <c r="D1" s="559"/>
      <c r="E1" s="559"/>
      <c r="F1" s="559"/>
      <c r="G1" s="559"/>
      <c r="H1" s="559"/>
      <c r="I1" s="559"/>
      <c r="J1" s="559"/>
      <c r="K1" s="559"/>
      <c r="L1" s="559"/>
      <c r="M1" s="559"/>
      <c r="N1" s="559"/>
      <c r="O1" s="559"/>
      <c r="P1" s="559"/>
      <c r="Q1" s="559"/>
      <c r="R1" s="559"/>
    </row>
    <row r="2" spans="1:29" x14ac:dyDescent="0.25">
      <c r="A2" s="559" t="s">
        <v>154</v>
      </c>
      <c r="B2" s="559"/>
      <c r="C2" s="559"/>
      <c r="D2" s="559"/>
      <c r="E2" s="559"/>
      <c r="F2" s="559"/>
      <c r="G2" s="559"/>
      <c r="H2" s="559"/>
      <c r="I2" s="559"/>
      <c r="J2" s="559"/>
      <c r="K2" s="559"/>
      <c r="L2" s="559"/>
      <c r="M2" s="559"/>
      <c r="N2" s="559"/>
      <c r="O2" s="559"/>
      <c r="P2" s="559"/>
      <c r="Q2" s="559"/>
      <c r="R2" s="559"/>
    </row>
    <row r="3" spans="1:29" x14ac:dyDescent="0.25">
      <c r="A3" s="581" t="s">
        <v>155</v>
      </c>
      <c r="B3" s="581"/>
      <c r="C3" s="559"/>
      <c r="D3" s="559"/>
      <c r="E3" s="559"/>
      <c r="F3" s="559"/>
      <c r="G3" s="559"/>
      <c r="H3" s="559"/>
      <c r="I3" s="559"/>
      <c r="J3" s="559"/>
      <c r="K3" s="559"/>
      <c r="L3" s="559"/>
      <c r="M3" s="559"/>
      <c r="N3" s="559"/>
      <c r="O3" s="559"/>
      <c r="P3" s="559"/>
      <c r="Q3" s="559"/>
      <c r="R3" s="559"/>
    </row>
    <row r="4" spans="1:29" x14ac:dyDescent="0.25">
      <c r="A4" s="573" t="s">
        <v>156</v>
      </c>
      <c r="B4" s="573"/>
      <c r="C4" s="574" t="s">
        <v>62</v>
      </c>
      <c r="D4" s="575"/>
      <c r="E4" s="575"/>
      <c r="F4" s="575"/>
      <c r="G4" s="576"/>
      <c r="H4" s="582" t="s">
        <v>61</v>
      </c>
      <c r="I4" s="583"/>
      <c r="J4" s="583"/>
      <c r="K4" s="584" t="s">
        <v>119</v>
      </c>
      <c r="L4" s="584"/>
      <c r="M4" s="584"/>
      <c r="N4" s="584"/>
      <c r="O4" s="584"/>
      <c r="P4" s="584"/>
      <c r="Q4" s="584"/>
      <c r="R4" s="585"/>
    </row>
    <row r="5" spans="1:29" x14ac:dyDescent="0.25">
      <c r="A5" s="569" t="str">
        <f>'Datos Generales'!E1</f>
        <v>CEL Chiriquí Grande</v>
      </c>
      <c r="B5" s="570"/>
      <c r="C5" s="571" t="s">
        <v>216</v>
      </c>
      <c r="D5" s="572"/>
      <c r="E5" s="572"/>
      <c r="F5" s="572"/>
      <c r="G5" s="570"/>
      <c r="H5" s="577" t="s">
        <v>168</v>
      </c>
      <c r="I5" s="578"/>
      <c r="J5" s="578"/>
      <c r="K5" s="578"/>
      <c r="L5" s="579"/>
      <c r="M5" s="579"/>
      <c r="N5" s="579"/>
      <c r="O5" s="579"/>
      <c r="P5" s="579"/>
      <c r="Q5" s="579"/>
      <c r="R5" s="580"/>
    </row>
    <row r="6" spans="1:29" x14ac:dyDescent="0.25">
      <c r="A6" s="573" t="s">
        <v>94</v>
      </c>
      <c r="B6" s="573"/>
      <c r="C6" s="574" t="s">
        <v>93</v>
      </c>
      <c r="D6" s="575"/>
      <c r="E6" s="575"/>
      <c r="F6" s="575"/>
      <c r="G6" s="576"/>
      <c r="H6" s="574" t="s">
        <v>149</v>
      </c>
      <c r="I6" s="575"/>
      <c r="J6" s="575"/>
      <c r="K6" s="575"/>
      <c r="L6" s="575"/>
      <c r="M6" s="575"/>
      <c r="N6" s="575"/>
      <c r="O6" s="575"/>
      <c r="P6" s="575"/>
      <c r="Q6" s="575"/>
      <c r="R6" s="576"/>
    </row>
    <row r="7" spans="1:29" ht="15" customHeight="1" x14ac:dyDescent="0.25">
      <c r="A7" s="554">
        <f>'Datos Generales'!F3</f>
        <v>2023</v>
      </c>
      <c r="B7" s="555"/>
      <c r="C7" s="556" t="s">
        <v>322</v>
      </c>
      <c r="D7" s="557"/>
      <c r="E7" s="557"/>
      <c r="F7" s="557"/>
      <c r="G7" s="558"/>
      <c r="H7" s="556" t="s">
        <v>185</v>
      </c>
      <c r="I7" s="557"/>
      <c r="J7" s="557"/>
      <c r="K7" s="557"/>
      <c r="L7" s="557"/>
      <c r="M7" s="557"/>
      <c r="N7" s="557"/>
      <c r="O7" s="557"/>
      <c r="P7" s="557"/>
      <c r="Q7" s="557"/>
      <c r="R7" s="558"/>
    </row>
    <row r="8" spans="1:29" ht="49.5" customHeight="1" x14ac:dyDescent="0.25">
      <c r="A8" s="602" t="s">
        <v>3</v>
      </c>
      <c r="B8" s="560" t="s">
        <v>157</v>
      </c>
      <c r="C8" s="589" t="s">
        <v>150</v>
      </c>
      <c r="D8" s="590"/>
      <c r="E8" s="590"/>
      <c r="F8" s="591"/>
      <c r="G8" s="596" t="s">
        <v>158</v>
      </c>
      <c r="H8" s="597" t="s">
        <v>165</v>
      </c>
      <c r="I8" s="563" t="s">
        <v>150</v>
      </c>
      <c r="J8" s="563"/>
      <c r="K8" s="563"/>
      <c r="L8" s="563"/>
      <c r="M8" s="563"/>
      <c r="N8" s="563"/>
      <c r="O8" s="563"/>
      <c r="P8" s="563"/>
      <c r="Q8" s="598" t="s">
        <v>161</v>
      </c>
      <c r="R8" s="598"/>
    </row>
    <row r="9" spans="1:29" ht="14.25" customHeight="1" x14ac:dyDescent="0.25">
      <c r="A9" s="602"/>
      <c r="B9" s="561"/>
      <c r="C9" s="592"/>
      <c r="D9" s="593"/>
      <c r="E9" s="593"/>
      <c r="F9" s="594"/>
      <c r="G9" s="596"/>
      <c r="H9" s="597"/>
      <c r="I9" s="552" t="s">
        <v>23</v>
      </c>
      <c r="J9" s="552"/>
      <c r="K9" s="552" t="s">
        <v>24</v>
      </c>
      <c r="L9" s="552"/>
      <c r="M9" s="552" t="s">
        <v>25</v>
      </c>
      <c r="N9" s="552"/>
      <c r="O9" s="552"/>
      <c r="P9" s="552"/>
      <c r="Q9" s="598"/>
      <c r="R9" s="598"/>
    </row>
    <row r="10" spans="1:29" x14ac:dyDescent="0.25">
      <c r="A10" s="602"/>
      <c r="B10" s="562"/>
      <c r="C10" s="121" t="s">
        <v>23</v>
      </c>
      <c r="D10" s="121" t="s">
        <v>24</v>
      </c>
      <c r="E10" s="121" t="s">
        <v>25</v>
      </c>
      <c r="F10" s="121"/>
      <c r="G10" s="596"/>
      <c r="H10" s="597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x14ac:dyDescent="0.25">
      <c r="A11" s="121">
        <v>1</v>
      </c>
      <c r="B11" s="133" t="str">
        <f>'Nota 12°ATTecCom'!B8</f>
        <v>Abrego, yaricelda</v>
      </c>
      <c r="C11" s="129"/>
      <c r="D11" s="223"/>
      <c r="E11" s="119" t="s">
        <v>212</v>
      </c>
      <c r="F11" s="129"/>
      <c r="G11" s="121"/>
      <c r="H11" s="124" t="s">
        <v>212</v>
      </c>
      <c r="I11" s="135"/>
      <c r="J11" s="135"/>
      <c r="K11" s="135"/>
      <c r="L11" s="135"/>
      <c r="M11" s="135"/>
      <c r="N11" s="135"/>
      <c r="O11" s="135"/>
      <c r="P11" s="135"/>
      <c r="Q11" s="131"/>
      <c r="R11" s="131"/>
      <c r="T11" s="119">
        <f>COUNTIF(F11:F50,"=R")</f>
        <v>0</v>
      </c>
      <c r="U11" s="119">
        <v>0</v>
      </c>
      <c r="V11" s="119">
        <v>0</v>
      </c>
      <c r="W11" s="119">
        <v>0</v>
      </c>
      <c r="X11" s="119">
        <v>0</v>
      </c>
      <c r="Y11" s="119">
        <f t="shared" ref="Y11:Y50" si="0">IF(H11&gt;=3,1*1,1*0)</f>
        <v>1</v>
      </c>
      <c r="Z11" s="128" t="e">
        <f t="shared" ref="Z11:Z50" si="1">AVERAGE(C11:F11)</f>
        <v>#DIV/0!</v>
      </c>
      <c r="AA11" s="129" t="e">
        <f t="shared" ref="AA11:AA50" si="2">ROUNDDOWN(Z11,1)</f>
        <v>#DIV/0!</v>
      </c>
      <c r="AC11" s="119">
        <v>3.6</v>
      </c>
    </row>
    <row r="12" spans="1:29" ht="14.25" customHeight="1" x14ac:dyDescent="0.25">
      <c r="A12" s="121">
        <v>2</v>
      </c>
      <c r="B12" s="133" t="str">
        <f>'Nota 12°ATTecCom'!B9</f>
        <v>Jimenez, Jose</v>
      </c>
      <c r="C12" s="129"/>
      <c r="D12" s="223"/>
      <c r="E12" s="119" t="s">
        <v>212</v>
      </c>
      <c r="F12" s="129"/>
      <c r="G12" s="121"/>
      <c r="H12" s="124" t="s">
        <v>212</v>
      </c>
      <c r="I12" s="135"/>
      <c r="J12" s="135"/>
      <c r="K12" s="135"/>
      <c r="L12" s="135"/>
      <c r="M12" s="135"/>
      <c r="N12" s="135"/>
      <c r="O12" s="135"/>
      <c r="P12" s="135"/>
      <c r="Q12" s="131"/>
      <c r="R12" s="131"/>
      <c r="T12" s="119">
        <v>1</v>
      </c>
      <c r="U12" s="119">
        <v>0</v>
      </c>
      <c r="V12" s="119">
        <v>0</v>
      </c>
      <c r="W12" s="119">
        <v>0</v>
      </c>
      <c r="X12" s="119">
        <v>0</v>
      </c>
      <c r="Y12" s="119">
        <v>0</v>
      </c>
      <c r="Z12" s="128" t="e">
        <f t="shared" si="1"/>
        <v>#DIV/0!</v>
      </c>
      <c r="AA12" s="129" t="e">
        <f t="shared" si="2"/>
        <v>#DIV/0!</v>
      </c>
      <c r="AC12" s="119">
        <v>3</v>
      </c>
    </row>
    <row r="13" spans="1:29" x14ac:dyDescent="0.25">
      <c r="A13" s="121">
        <v>3</v>
      </c>
      <c r="B13" s="133"/>
      <c r="C13" s="129"/>
      <c r="D13" s="223"/>
      <c r="E13" s="129"/>
      <c r="F13" s="129"/>
      <c r="G13" s="121"/>
      <c r="H13" s="124"/>
      <c r="I13" s="135"/>
      <c r="J13" s="135"/>
      <c r="K13" s="135"/>
      <c r="L13" s="135"/>
      <c r="M13" s="135"/>
      <c r="N13" s="135"/>
      <c r="O13" s="135"/>
      <c r="P13" s="135"/>
      <c r="Q13" s="131"/>
      <c r="R13" s="131"/>
      <c r="T13" s="119">
        <v>1</v>
      </c>
      <c r="U13" s="119">
        <v>0</v>
      </c>
      <c r="V13" s="119">
        <v>0</v>
      </c>
      <c r="W13" s="119">
        <v>0</v>
      </c>
      <c r="X13" s="119">
        <v>0</v>
      </c>
      <c r="Y13" s="119">
        <v>0</v>
      </c>
      <c r="Z13" s="128" t="e">
        <f t="shared" si="1"/>
        <v>#DIV/0!</v>
      </c>
      <c r="AA13" s="129" t="e">
        <f t="shared" si="2"/>
        <v>#DIV/0!</v>
      </c>
      <c r="AC13" s="119">
        <f>AVERAGE(AC11:AC12)</f>
        <v>3.3</v>
      </c>
    </row>
    <row r="14" spans="1:29" x14ac:dyDescent="0.25">
      <c r="A14" s="121">
        <v>4</v>
      </c>
      <c r="B14" s="133"/>
      <c r="C14" s="129"/>
      <c r="D14" s="129"/>
      <c r="E14" s="129"/>
      <c r="F14" s="129"/>
      <c r="G14" s="121"/>
      <c r="H14" s="134"/>
      <c r="I14" s="135"/>
      <c r="J14" s="135"/>
      <c r="K14" s="135"/>
      <c r="L14" s="135"/>
      <c r="M14" s="135"/>
      <c r="N14" s="135"/>
      <c r="O14" s="135"/>
      <c r="P14" s="135"/>
      <c r="Q14" s="131"/>
      <c r="R14" s="131"/>
      <c r="Z14" s="128" t="e">
        <f t="shared" si="1"/>
        <v>#DIV/0!</v>
      </c>
      <c r="AA14" s="129" t="e">
        <f t="shared" si="2"/>
        <v>#DIV/0!</v>
      </c>
    </row>
    <row r="15" spans="1:29" ht="14.25" customHeight="1" x14ac:dyDescent="0.25">
      <c r="A15" s="121">
        <v>5</v>
      </c>
      <c r="B15" s="133"/>
      <c r="C15" s="129"/>
      <c r="D15" s="129"/>
      <c r="E15" s="129"/>
      <c r="F15" s="129"/>
      <c r="G15" s="121"/>
      <c r="H15" s="134"/>
      <c r="I15" s="135"/>
      <c r="J15" s="135"/>
      <c r="K15" s="135"/>
      <c r="L15" s="135"/>
      <c r="M15" s="135"/>
      <c r="N15" s="135"/>
      <c r="O15" s="135"/>
      <c r="P15" s="135"/>
      <c r="Q15" s="131"/>
      <c r="R15" s="131"/>
      <c r="Z15" s="128" t="e">
        <f t="shared" si="1"/>
        <v>#DIV/0!</v>
      </c>
      <c r="AA15" s="129" t="e">
        <f t="shared" si="2"/>
        <v>#DIV/0!</v>
      </c>
    </row>
    <row r="16" spans="1:29" x14ac:dyDescent="0.25">
      <c r="A16" s="121">
        <v>6</v>
      </c>
      <c r="B16" s="133"/>
      <c r="C16" s="129"/>
      <c r="D16" s="129"/>
      <c r="E16" s="129"/>
      <c r="F16" s="129"/>
      <c r="G16" s="121"/>
      <c r="H16" s="134"/>
      <c r="I16" s="135"/>
      <c r="J16" s="135"/>
      <c r="K16" s="135"/>
      <c r="L16" s="135"/>
      <c r="M16" s="135"/>
      <c r="N16" s="135"/>
      <c r="O16" s="135"/>
      <c r="P16" s="135"/>
      <c r="Q16" s="131"/>
      <c r="R16" s="131"/>
      <c r="Z16" s="128" t="e">
        <f t="shared" si="1"/>
        <v>#DIV/0!</v>
      </c>
      <c r="AA16" s="129" t="e">
        <f t="shared" si="2"/>
        <v>#DIV/0!</v>
      </c>
    </row>
    <row r="17" spans="1:27" ht="13.5" customHeight="1" x14ac:dyDescent="0.25">
      <c r="A17" s="121">
        <v>7</v>
      </c>
      <c r="B17" s="133"/>
      <c r="C17" s="129"/>
      <c r="D17" s="129"/>
      <c r="E17" s="129"/>
      <c r="F17" s="129"/>
      <c r="G17" s="121"/>
      <c r="H17" s="134"/>
      <c r="I17" s="135"/>
      <c r="J17" s="135"/>
      <c r="K17" s="135"/>
      <c r="L17" s="135"/>
      <c r="M17" s="135"/>
      <c r="N17" s="135"/>
      <c r="O17" s="135"/>
      <c r="P17" s="135"/>
      <c r="Q17" s="131"/>
      <c r="R17" s="131"/>
      <c r="Z17" s="128" t="e">
        <f t="shared" si="1"/>
        <v>#DIV/0!</v>
      </c>
      <c r="AA17" s="129" t="e">
        <f t="shared" si="2"/>
        <v>#DIV/0!</v>
      </c>
    </row>
    <row r="18" spans="1:27" x14ac:dyDescent="0.25">
      <c r="A18" s="121">
        <v>8</v>
      </c>
      <c r="B18" s="133"/>
      <c r="C18" s="129"/>
      <c r="D18" s="129"/>
      <c r="E18" s="129"/>
      <c r="F18" s="129"/>
      <c r="G18" s="121"/>
      <c r="H18" s="134"/>
      <c r="I18" s="135"/>
      <c r="J18" s="135"/>
      <c r="K18" s="135"/>
      <c r="L18" s="135"/>
      <c r="M18" s="135"/>
      <c r="N18" s="135"/>
      <c r="O18" s="135"/>
      <c r="P18" s="135"/>
      <c r="Q18" s="131"/>
      <c r="R18" s="131"/>
      <c r="Z18" s="128" t="e">
        <f t="shared" si="1"/>
        <v>#DIV/0!</v>
      </c>
      <c r="AA18" s="129" t="e">
        <f t="shared" si="2"/>
        <v>#DIV/0!</v>
      </c>
    </row>
    <row r="19" spans="1:27" x14ac:dyDescent="0.25">
      <c r="A19" s="121">
        <v>9</v>
      </c>
      <c r="B19" s="133"/>
      <c r="C19" s="129"/>
      <c r="D19" s="129"/>
      <c r="E19" s="129"/>
      <c r="F19" s="129"/>
      <c r="G19" s="121"/>
      <c r="H19" s="134"/>
      <c r="I19" s="135"/>
      <c r="J19" s="135"/>
      <c r="K19" s="135"/>
      <c r="L19" s="135"/>
      <c r="M19" s="135"/>
      <c r="N19" s="135"/>
      <c r="O19" s="135"/>
      <c r="P19" s="135"/>
      <c r="Q19" s="131"/>
      <c r="R19" s="131"/>
      <c r="Z19" s="128" t="e">
        <f t="shared" si="1"/>
        <v>#DIV/0!</v>
      </c>
      <c r="AA19" s="129" t="e">
        <f t="shared" si="2"/>
        <v>#DIV/0!</v>
      </c>
    </row>
    <row r="20" spans="1:27" x14ac:dyDescent="0.25">
      <c r="A20" s="121">
        <v>10</v>
      </c>
      <c r="B20" s="133"/>
      <c r="C20" s="129"/>
      <c r="D20" s="129"/>
      <c r="E20" s="129"/>
      <c r="F20" s="129"/>
      <c r="G20" s="121"/>
      <c r="H20" s="134"/>
      <c r="I20" s="135"/>
      <c r="J20" s="135"/>
      <c r="K20" s="135"/>
      <c r="L20" s="135"/>
      <c r="M20" s="135"/>
      <c r="N20" s="135"/>
      <c r="O20" s="135"/>
      <c r="P20" s="135"/>
      <c r="Q20" s="131"/>
      <c r="R20" s="131"/>
      <c r="Z20" s="128" t="e">
        <f t="shared" si="1"/>
        <v>#DIV/0!</v>
      </c>
      <c r="AA20" s="129" t="e">
        <f t="shared" si="2"/>
        <v>#DIV/0!</v>
      </c>
    </row>
    <row r="21" spans="1:27" x14ac:dyDescent="0.25">
      <c r="A21" s="121">
        <v>11</v>
      </c>
      <c r="B21" s="133"/>
      <c r="C21" s="129"/>
      <c r="D21" s="129"/>
      <c r="E21" s="129"/>
      <c r="F21" s="129"/>
      <c r="G21" s="121"/>
      <c r="H21" s="134"/>
      <c r="I21" s="135"/>
      <c r="J21" s="135"/>
      <c r="K21" s="135"/>
      <c r="L21" s="135"/>
      <c r="M21" s="135"/>
      <c r="N21" s="135"/>
      <c r="O21" s="135"/>
      <c r="P21" s="135"/>
      <c r="Q21" s="131"/>
      <c r="R21" s="131"/>
      <c r="Z21" s="128" t="e">
        <f t="shared" si="1"/>
        <v>#DIV/0!</v>
      </c>
      <c r="AA21" s="129" t="e">
        <f t="shared" si="2"/>
        <v>#DIV/0!</v>
      </c>
    </row>
    <row r="22" spans="1:27" ht="14.25" customHeight="1" x14ac:dyDescent="0.25">
      <c r="A22" s="121">
        <v>12</v>
      </c>
      <c r="B22" s="133"/>
      <c r="C22" s="129"/>
      <c r="D22" s="129"/>
      <c r="E22" s="129"/>
      <c r="F22" s="129"/>
      <c r="G22" s="121"/>
      <c r="H22" s="134"/>
      <c r="I22" s="135"/>
      <c r="J22" s="135"/>
      <c r="K22" s="135"/>
      <c r="L22" s="135"/>
      <c r="M22" s="135"/>
      <c r="N22" s="135"/>
      <c r="O22" s="135"/>
      <c r="P22" s="135"/>
      <c r="Q22" s="131"/>
      <c r="R22" s="131"/>
      <c r="Z22" s="128" t="e">
        <f t="shared" si="1"/>
        <v>#DIV/0!</v>
      </c>
      <c r="AA22" s="129" t="e">
        <f t="shared" si="2"/>
        <v>#DIV/0!</v>
      </c>
    </row>
    <row r="23" spans="1:27" x14ac:dyDescent="0.25">
      <c r="A23" s="121">
        <v>13</v>
      </c>
      <c r="B23" s="133"/>
      <c r="C23" s="129"/>
      <c r="D23" s="129"/>
      <c r="E23" s="129"/>
      <c r="F23" s="129"/>
      <c r="G23" s="121"/>
      <c r="H23" s="134"/>
      <c r="I23" s="135"/>
      <c r="J23" s="135"/>
      <c r="K23" s="135"/>
      <c r="L23" s="135"/>
      <c r="M23" s="135"/>
      <c r="N23" s="135"/>
      <c r="O23" s="135"/>
      <c r="P23" s="135"/>
      <c r="Q23" s="131"/>
      <c r="R23" s="131"/>
      <c r="X23" s="119">
        <f t="shared" ref="X23:X50" si="3">IF(H23&lt;3,1*1,1*0)</f>
        <v>1</v>
      </c>
      <c r="Y23" s="119">
        <f t="shared" si="0"/>
        <v>0</v>
      </c>
      <c r="Z23" s="128" t="e">
        <f t="shared" si="1"/>
        <v>#DIV/0!</v>
      </c>
      <c r="AA23" s="129" t="e">
        <f t="shared" si="2"/>
        <v>#DIV/0!</v>
      </c>
    </row>
    <row r="24" spans="1:27" x14ac:dyDescent="0.25">
      <c r="A24" s="121">
        <v>14</v>
      </c>
      <c r="B24" s="133"/>
      <c r="C24" s="129"/>
      <c r="D24" s="129"/>
      <c r="E24" s="129"/>
      <c r="F24" s="129"/>
      <c r="G24" s="121"/>
      <c r="H24" s="134"/>
      <c r="I24" s="135"/>
      <c r="J24" s="135"/>
      <c r="K24" s="135"/>
      <c r="L24" s="135"/>
      <c r="M24" s="135"/>
      <c r="N24" s="135"/>
      <c r="O24" s="135"/>
      <c r="P24" s="135"/>
      <c r="Q24" s="131"/>
      <c r="R24" s="131"/>
      <c r="X24" s="119">
        <f t="shared" si="3"/>
        <v>1</v>
      </c>
      <c r="Y24" s="119">
        <f t="shared" si="0"/>
        <v>0</v>
      </c>
      <c r="Z24" s="128" t="e">
        <f t="shared" si="1"/>
        <v>#DIV/0!</v>
      </c>
      <c r="AA24" s="129" t="e">
        <f t="shared" si="2"/>
        <v>#DIV/0!</v>
      </c>
    </row>
    <row r="25" spans="1:27" x14ac:dyDescent="0.25">
      <c r="A25" s="121">
        <v>15</v>
      </c>
      <c r="B25" s="133"/>
      <c r="C25" s="129"/>
      <c r="D25" s="129"/>
      <c r="E25" s="129"/>
      <c r="F25" s="129"/>
      <c r="G25" s="121"/>
      <c r="H25" s="134"/>
      <c r="I25" s="135"/>
      <c r="J25" s="135"/>
      <c r="K25" s="135"/>
      <c r="L25" s="135"/>
      <c r="M25" s="135"/>
      <c r="N25" s="135"/>
      <c r="O25" s="135"/>
      <c r="P25" s="135"/>
      <c r="Q25" s="131"/>
      <c r="R25" s="131"/>
      <c r="X25" s="119">
        <f t="shared" si="3"/>
        <v>1</v>
      </c>
      <c r="Y25" s="119">
        <f t="shared" si="0"/>
        <v>0</v>
      </c>
      <c r="Z25" s="128" t="e">
        <f t="shared" si="1"/>
        <v>#DIV/0!</v>
      </c>
      <c r="AA25" s="129" t="e">
        <f t="shared" si="2"/>
        <v>#DIV/0!</v>
      </c>
    </row>
    <row r="26" spans="1:27" x14ac:dyDescent="0.25">
      <c r="A26" s="121">
        <v>16</v>
      </c>
      <c r="B26" s="133"/>
      <c r="C26" s="129"/>
      <c r="D26" s="129"/>
      <c r="E26" s="129"/>
      <c r="F26" s="129"/>
      <c r="G26" s="121"/>
      <c r="H26" s="134"/>
      <c r="I26" s="135"/>
      <c r="J26" s="135"/>
      <c r="K26" s="135"/>
      <c r="L26" s="135"/>
      <c r="M26" s="135"/>
      <c r="N26" s="135"/>
      <c r="O26" s="135"/>
      <c r="P26" s="135"/>
      <c r="Q26" s="131"/>
      <c r="R26" s="131"/>
      <c r="X26" s="119">
        <f t="shared" si="3"/>
        <v>1</v>
      </c>
      <c r="Y26" s="119">
        <f t="shared" si="0"/>
        <v>0</v>
      </c>
      <c r="Z26" s="128" t="e">
        <f t="shared" si="1"/>
        <v>#DIV/0!</v>
      </c>
      <c r="AA26" s="129" t="e">
        <f t="shared" si="2"/>
        <v>#DIV/0!</v>
      </c>
    </row>
    <row r="27" spans="1:27" x14ac:dyDescent="0.25">
      <c r="A27" s="121">
        <v>17</v>
      </c>
      <c r="B27" s="133"/>
      <c r="C27" s="129"/>
      <c r="D27" s="129"/>
      <c r="E27" s="129"/>
      <c r="F27" s="129"/>
      <c r="G27" s="121"/>
      <c r="H27" s="134"/>
      <c r="I27" s="135"/>
      <c r="J27" s="135"/>
      <c r="K27" s="135"/>
      <c r="L27" s="135"/>
      <c r="M27" s="135"/>
      <c r="N27" s="135"/>
      <c r="O27" s="135"/>
      <c r="P27" s="135"/>
      <c r="Q27" s="131"/>
      <c r="R27" s="131"/>
      <c r="X27" s="119">
        <f t="shared" si="3"/>
        <v>1</v>
      </c>
      <c r="Y27" s="119">
        <f t="shared" si="0"/>
        <v>0</v>
      </c>
      <c r="Z27" s="128" t="e">
        <f t="shared" si="1"/>
        <v>#DIV/0!</v>
      </c>
      <c r="AA27" s="129" t="e">
        <f t="shared" si="2"/>
        <v>#DIV/0!</v>
      </c>
    </row>
    <row r="28" spans="1:27" x14ac:dyDescent="0.25">
      <c r="A28" s="121">
        <v>18</v>
      </c>
      <c r="B28" s="133"/>
      <c r="C28" s="129"/>
      <c r="D28" s="129"/>
      <c r="E28" s="129"/>
      <c r="F28" s="129"/>
      <c r="G28" s="121"/>
      <c r="H28" s="134"/>
      <c r="I28" s="135"/>
      <c r="J28" s="135"/>
      <c r="K28" s="135"/>
      <c r="L28" s="135"/>
      <c r="M28" s="135"/>
      <c r="N28" s="135"/>
      <c r="O28" s="135"/>
      <c r="P28" s="135"/>
      <c r="Q28" s="131"/>
      <c r="R28" s="131"/>
      <c r="X28" s="119">
        <f t="shared" si="3"/>
        <v>1</v>
      </c>
      <c r="Y28" s="119">
        <f t="shared" si="0"/>
        <v>0</v>
      </c>
      <c r="Z28" s="128" t="e">
        <f t="shared" si="1"/>
        <v>#DIV/0!</v>
      </c>
      <c r="AA28" s="129" t="e">
        <f t="shared" si="2"/>
        <v>#DIV/0!</v>
      </c>
    </row>
    <row r="29" spans="1:27" x14ac:dyDescent="0.25">
      <c r="A29" s="121">
        <v>19</v>
      </c>
      <c r="B29" s="133"/>
      <c r="C29" s="129"/>
      <c r="D29" s="129"/>
      <c r="E29" s="129"/>
      <c r="F29" s="129"/>
      <c r="G29" s="121"/>
      <c r="H29" s="134"/>
      <c r="I29" s="135"/>
      <c r="J29" s="135"/>
      <c r="K29" s="135"/>
      <c r="L29" s="135"/>
      <c r="M29" s="135"/>
      <c r="N29" s="135"/>
      <c r="O29" s="135"/>
      <c r="P29" s="135"/>
      <c r="Q29" s="131"/>
      <c r="R29" s="131"/>
      <c r="X29" s="119">
        <f t="shared" si="3"/>
        <v>1</v>
      </c>
      <c r="Y29" s="119">
        <f t="shared" si="0"/>
        <v>0</v>
      </c>
      <c r="Z29" s="128" t="e">
        <f t="shared" si="1"/>
        <v>#DIV/0!</v>
      </c>
      <c r="AA29" s="129" t="e">
        <f t="shared" si="2"/>
        <v>#DIV/0!</v>
      </c>
    </row>
    <row r="30" spans="1:27" x14ac:dyDescent="0.25">
      <c r="A30" s="121">
        <v>20</v>
      </c>
      <c r="B30" s="133"/>
      <c r="C30" s="129"/>
      <c r="D30" s="129"/>
      <c r="E30" s="129"/>
      <c r="F30" s="129"/>
      <c r="G30" s="121"/>
      <c r="H30" s="134"/>
      <c r="I30" s="135"/>
      <c r="J30" s="135"/>
      <c r="K30" s="135"/>
      <c r="L30" s="135"/>
      <c r="M30" s="135"/>
      <c r="N30" s="135"/>
      <c r="O30" s="135"/>
      <c r="P30" s="135"/>
      <c r="Q30" s="131"/>
      <c r="R30" s="131"/>
      <c r="X30" s="119">
        <f t="shared" si="3"/>
        <v>1</v>
      </c>
      <c r="Y30" s="119">
        <f t="shared" si="0"/>
        <v>0</v>
      </c>
      <c r="Z30" s="128" t="e">
        <f t="shared" si="1"/>
        <v>#DIV/0!</v>
      </c>
      <c r="AA30" s="129" t="e">
        <f t="shared" si="2"/>
        <v>#DIV/0!</v>
      </c>
    </row>
    <row r="31" spans="1:27" x14ac:dyDescent="0.25">
      <c r="A31" s="121">
        <v>21</v>
      </c>
      <c r="B31" s="133"/>
      <c r="C31" s="129"/>
      <c r="D31" s="129"/>
      <c r="E31" s="129"/>
      <c r="F31" s="129"/>
      <c r="G31" s="121"/>
      <c r="H31" s="134"/>
      <c r="I31" s="135"/>
      <c r="J31" s="135"/>
      <c r="K31" s="135"/>
      <c r="L31" s="135"/>
      <c r="M31" s="135"/>
      <c r="N31" s="135"/>
      <c r="O31" s="135"/>
      <c r="P31" s="135"/>
      <c r="Q31" s="131"/>
      <c r="R31" s="131"/>
      <c r="X31" s="119">
        <f t="shared" si="3"/>
        <v>1</v>
      </c>
      <c r="Y31" s="119">
        <f t="shared" si="0"/>
        <v>0</v>
      </c>
      <c r="Z31" s="128" t="e">
        <f t="shared" si="1"/>
        <v>#DIV/0!</v>
      </c>
      <c r="AA31" s="129" t="e">
        <f t="shared" si="2"/>
        <v>#DIV/0!</v>
      </c>
    </row>
    <row r="32" spans="1:27" x14ac:dyDescent="0.25">
      <c r="A32" s="121">
        <v>22</v>
      </c>
      <c r="B32" s="133"/>
      <c r="C32" s="129"/>
      <c r="D32" s="129"/>
      <c r="E32" s="129"/>
      <c r="F32" s="129"/>
      <c r="G32" s="121"/>
      <c r="H32" s="134"/>
      <c r="I32" s="135"/>
      <c r="J32" s="135"/>
      <c r="K32" s="135"/>
      <c r="L32" s="135"/>
      <c r="M32" s="135"/>
      <c r="N32" s="135"/>
      <c r="O32" s="135"/>
      <c r="P32" s="135"/>
      <c r="Q32" s="131"/>
      <c r="R32" s="131"/>
      <c r="X32" s="119">
        <f t="shared" si="3"/>
        <v>1</v>
      </c>
      <c r="Y32" s="119">
        <f t="shared" si="0"/>
        <v>0</v>
      </c>
      <c r="Z32" s="128" t="e">
        <f t="shared" si="1"/>
        <v>#DIV/0!</v>
      </c>
      <c r="AA32" s="129" t="e">
        <f t="shared" si="2"/>
        <v>#DIV/0!</v>
      </c>
    </row>
    <row r="33" spans="1:27" x14ac:dyDescent="0.25">
      <c r="A33" s="121">
        <v>23</v>
      </c>
      <c r="B33" s="133"/>
      <c r="C33" s="129"/>
      <c r="D33" s="129"/>
      <c r="E33" s="129"/>
      <c r="F33" s="129"/>
      <c r="G33" s="121"/>
      <c r="H33" s="134"/>
      <c r="I33" s="135"/>
      <c r="J33" s="135"/>
      <c r="K33" s="135"/>
      <c r="L33" s="135"/>
      <c r="M33" s="135"/>
      <c r="N33" s="135"/>
      <c r="O33" s="135"/>
      <c r="P33" s="135"/>
      <c r="Q33" s="131"/>
      <c r="R33" s="131"/>
      <c r="X33" s="119">
        <f t="shared" si="3"/>
        <v>1</v>
      </c>
      <c r="Y33" s="119">
        <f t="shared" si="0"/>
        <v>0</v>
      </c>
      <c r="Z33" s="128" t="e">
        <f t="shared" si="1"/>
        <v>#DIV/0!</v>
      </c>
      <c r="AA33" s="129" t="e">
        <f t="shared" si="2"/>
        <v>#DIV/0!</v>
      </c>
    </row>
    <row r="34" spans="1:27" x14ac:dyDescent="0.25">
      <c r="A34" s="121">
        <v>24</v>
      </c>
      <c r="B34" s="133"/>
      <c r="C34" s="129"/>
      <c r="D34" s="129"/>
      <c r="E34" s="129"/>
      <c r="F34" s="129"/>
      <c r="G34" s="121"/>
      <c r="H34" s="134"/>
      <c r="I34" s="135"/>
      <c r="J34" s="135"/>
      <c r="K34" s="135"/>
      <c r="L34" s="135"/>
      <c r="M34" s="135"/>
      <c r="N34" s="135"/>
      <c r="O34" s="135"/>
      <c r="P34" s="135"/>
      <c r="Q34" s="131"/>
      <c r="R34" s="131"/>
      <c r="X34" s="119">
        <f t="shared" si="3"/>
        <v>1</v>
      </c>
      <c r="Y34" s="119">
        <f t="shared" si="0"/>
        <v>0</v>
      </c>
      <c r="Z34" s="128" t="e">
        <f t="shared" si="1"/>
        <v>#DIV/0!</v>
      </c>
      <c r="AA34" s="129" t="e">
        <f t="shared" si="2"/>
        <v>#DIV/0!</v>
      </c>
    </row>
    <row r="35" spans="1:27" x14ac:dyDescent="0.25">
      <c r="A35" s="121">
        <v>25</v>
      </c>
      <c r="B35" s="133"/>
      <c r="C35" s="129"/>
      <c r="D35" s="129"/>
      <c r="E35" s="129"/>
      <c r="F35" s="129"/>
      <c r="G35" s="121"/>
      <c r="H35" s="134"/>
      <c r="I35" s="135"/>
      <c r="J35" s="135"/>
      <c r="K35" s="135"/>
      <c r="L35" s="135"/>
      <c r="M35" s="135"/>
      <c r="N35" s="135"/>
      <c r="O35" s="135"/>
      <c r="P35" s="135"/>
      <c r="Q35" s="131"/>
      <c r="R35" s="131"/>
      <c r="X35" s="119">
        <f t="shared" si="3"/>
        <v>1</v>
      </c>
      <c r="Y35" s="119">
        <f t="shared" si="0"/>
        <v>0</v>
      </c>
      <c r="Z35" s="128" t="e">
        <f t="shared" si="1"/>
        <v>#DIV/0!</v>
      </c>
      <c r="AA35" s="129" t="e">
        <f t="shared" si="2"/>
        <v>#DIV/0!</v>
      </c>
    </row>
    <row r="36" spans="1:27" x14ac:dyDescent="0.25">
      <c r="A36" s="121">
        <v>26</v>
      </c>
      <c r="B36" s="133"/>
      <c r="C36" s="129"/>
      <c r="D36" s="129"/>
      <c r="E36" s="129"/>
      <c r="F36" s="129"/>
      <c r="G36" s="121"/>
      <c r="H36" s="134"/>
      <c r="I36" s="135"/>
      <c r="J36" s="135"/>
      <c r="K36" s="135"/>
      <c r="L36" s="135"/>
      <c r="M36" s="135"/>
      <c r="N36" s="135"/>
      <c r="O36" s="135"/>
      <c r="P36" s="135"/>
      <c r="Q36" s="131"/>
      <c r="R36" s="131"/>
      <c r="X36" s="119">
        <f t="shared" si="3"/>
        <v>1</v>
      </c>
      <c r="Y36" s="119">
        <f t="shared" si="0"/>
        <v>0</v>
      </c>
      <c r="Z36" s="128" t="e">
        <f t="shared" si="1"/>
        <v>#DIV/0!</v>
      </c>
      <c r="AA36" s="129" t="e">
        <f t="shared" si="2"/>
        <v>#DIV/0!</v>
      </c>
    </row>
    <row r="37" spans="1:27" x14ac:dyDescent="0.25">
      <c r="A37" s="121">
        <v>27</v>
      </c>
      <c r="B37" s="133"/>
      <c r="C37" s="129"/>
      <c r="D37" s="129"/>
      <c r="E37" s="129"/>
      <c r="F37" s="129"/>
      <c r="G37" s="121"/>
      <c r="H37" s="134"/>
      <c r="I37" s="135"/>
      <c r="J37" s="135"/>
      <c r="K37" s="135"/>
      <c r="L37" s="135"/>
      <c r="M37" s="135"/>
      <c r="N37" s="135"/>
      <c r="O37" s="135"/>
      <c r="P37" s="135"/>
      <c r="Q37" s="131"/>
      <c r="R37" s="131"/>
      <c r="X37" s="119">
        <f t="shared" si="3"/>
        <v>1</v>
      </c>
      <c r="Y37" s="119">
        <f t="shared" si="0"/>
        <v>0</v>
      </c>
      <c r="Z37" s="128" t="e">
        <f t="shared" si="1"/>
        <v>#DIV/0!</v>
      </c>
      <c r="AA37" s="129" t="e">
        <f t="shared" si="2"/>
        <v>#DIV/0!</v>
      </c>
    </row>
    <row r="38" spans="1:27" ht="13.5" customHeight="1" x14ac:dyDescent="0.25">
      <c r="A38" s="121">
        <v>28</v>
      </c>
      <c r="B38" s="133"/>
      <c r="C38" s="129"/>
      <c r="D38" s="129"/>
      <c r="E38" s="129"/>
      <c r="F38" s="129"/>
      <c r="G38" s="121"/>
      <c r="H38" s="134"/>
      <c r="I38" s="135"/>
      <c r="J38" s="135"/>
      <c r="K38" s="135"/>
      <c r="L38" s="135"/>
      <c r="M38" s="135"/>
      <c r="N38" s="135"/>
      <c r="O38" s="135"/>
      <c r="P38" s="135"/>
      <c r="Q38" s="131"/>
      <c r="R38" s="131"/>
      <c r="X38" s="119">
        <f t="shared" si="3"/>
        <v>1</v>
      </c>
      <c r="Y38" s="119">
        <f t="shared" si="0"/>
        <v>0</v>
      </c>
      <c r="Z38" s="128" t="e">
        <f t="shared" si="1"/>
        <v>#DIV/0!</v>
      </c>
      <c r="AA38" s="129" t="e">
        <f t="shared" si="2"/>
        <v>#DIV/0!</v>
      </c>
    </row>
    <row r="39" spans="1:27" x14ac:dyDescent="0.25">
      <c r="A39" s="121">
        <v>29</v>
      </c>
      <c r="B39" s="133"/>
      <c r="C39" s="129"/>
      <c r="D39" s="129"/>
      <c r="E39" s="129"/>
      <c r="F39" s="129"/>
      <c r="G39" s="121"/>
      <c r="H39" s="134"/>
      <c r="I39" s="135"/>
      <c r="J39" s="135"/>
      <c r="K39" s="135"/>
      <c r="L39" s="135"/>
      <c r="M39" s="135"/>
      <c r="N39" s="135"/>
      <c r="O39" s="135"/>
      <c r="P39" s="135"/>
      <c r="Q39" s="131"/>
      <c r="R39" s="131"/>
      <c r="X39" s="119">
        <f t="shared" si="3"/>
        <v>1</v>
      </c>
      <c r="Y39" s="119">
        <f t="shared" si="0"/>
        <v>0</v>
      </c>
      <c r="Z39" s="128" t="e">
        <f t="shared" si="1"/>
        <v>#DIV/0!</v>
      </c>
      <c r="AA39" s="129" t="e">
        <f t="shared" si="2"/>
        <v>#DIV/0!</v>
      </c>
    </row>
    <row r="40" spans="1:27" x14ac:dyDescent="0.25">
      <c r="A40" s="121">
        <v>30</v>
      </c>
      <c r="B40" s="133"/>
      <c r="C40" s="129"/>
      <c r="D40" s="129"/>
      <c r="E40" s="129"/>
      <c r="F40" s="129"/>
      <c r="G40" s="121"/>
      <c r="H40" s="134"/>
      <c r="I40" s="135"/>
      <c r="J40" s="135"/>
      <c r="K40" s="135"/>
      <c r="L40" s="135"/>
      <c r="M40" s="135"/>
      <c r="N40" s="135"/>
      <c r="O40" s="135"/>
      <c r="P40" s="135"/>
      <c r="Q40" s="131"/>
      <c r="R40" s="131"/>
      <c r="X40" s="119">
        <f t="shared" si="3"/>
        <v>1</v>
      </c>
      <c r="Y40" s="119">
        <f t="shared" si="0"/>
        <v>0</v>
      </c>
      <c r="Z40" s="128" t="e">
        <f t="shared" si="1"/>
        <v>#DIV/0!</v>
      </c>
      <c r="AA40" s="129" t="e">
        <f t="shared" si="2"/>
        <v>#DIV/0!</v>
      </c>
    </row>
    <row r="41" spans="1:27" x14ac:dyDescent="0.25">
      <c r="A41" s="121">
        <v>31</v>
      </c>
      <c r="B41" s="133"/>
      <c r="C41" s="129"/>
      <c r="D41" s="129"/>
      <c r="E41" s="129"/>
      <c r="F41" s="129"/>
      <c r="G41" s="121"/>
      <c r="H41" s="134"/>
      <c r="I41" s="135"/>
      <c r="J41" s="135"/>
      <c r="K41" s="135"/>
      <c r="L41" s="135"/>
      <c r="M41" s="135"/>
      <c r="N41" s="135"/>
      <c r="O41" s="135"/>
      <c r="P41" s="135"/>
      <c r="Q41" s="131"/>
      <c r="R41" s="131"/>
      <c r="X41" s="119">
        <f t="shared" si="3"/>
        <v>1</v>
      </c>
      <c r="Y41" s="119">
        <f t="shared" si="0"/>
        <v>0</v>
      </c>
      <c r="Z41" s="128" t="e">
        <f t="shared" si="1"/>
        <v>#DIV/0!</v>
      </c>
      <c r="AA41" s="129" t="e">
        <f t="shared" si="2"/>
        <v>#DIV/0!</v>
      </c>
    </row>
    <row r="42" spans="1:27" x14ac:dyDescent="0.25">
      <c r="A42" s="121">
        <v>32</v>
      </c>
      <c r="B42" s="133"/>
      <c r="C42" s="129"/>
      <c r="D42" s="129"/>
      <c r="E42" s="129"/>
      <c r="F42" s="129"/>
      <c r="G42" s="121"/>
      <c r="H42" s="134"/>
      <c r="I42" s="135"/>
      <c r="J42" s="135"/>
      <c r="K42" s="135"/>
      <c r="L42" s="135"/>
      <c r="M42" s="135"/>
      <c r="N42" s="135"/>
      <c r="O42" s="135"/>
      <c r="P42" s="135"/>
      <c r="Q42" s="131"/>
      <c r="R42" s="131"/>
      <c r="X42" s="119">
        <f t="shared" si="3"/>
        <v>1</v>
      </c>
      <c r="Y42" s="119">
        <f t="shared" si="0"/>
        <v>0</v>
      </c>
      <c r="Z42" s="128" t="e">
        <f t="shared" si="1"/>
        <v>#DIV/0!</v>
      </c>
      <c r="AA42" s="129" t="e">
        <f t="shared" si="2"/>
        <v>#DIV/0!</v>
      </c>
    </row>
    <row r="43" spans="1:27" x14ac:dyDescent="0.25">
      <c r="A43" s="121">
        <v>33</v>
      </c>
      <c r="B43" s="133"/>
      <c r="C43" s="129"/>
      <c r="D43" s="129"/>
      <c r="E43" s="129"/>
      <c r="F43" s="129"/>
      <c r="G43" s="121"/>
      <c r="H43" s="134"/>
      <c r="I43" s="135"/>
      <c r="J43" s="135"/>
      <c r="K43" s="135"/>
      <c r="L43" s="135"/>
      <c r="M43" s="135"/>
      <c r="N43" s="135"/>
      <c r="O43" s="135"/>
      <c r="P43" s="135"/>
      <c r="Q43" s="131"/>
      <c r="R43" s="131"/>
      <c r="X43" s="119">
        <f t="shared" si="3"/>
        <v>1</v>
      </c>
      <c r="Y43" s="119">
        <f t="shared" si="0"/>
        <v>0</v>
      </c>
      <c r="Z43" s="128" t="e">
        <f t="shared" si="1"/>
        <v>#DIV/0!</v>
      </c>
      <c r="AA43" s="129" t="e">
        <f t="shared" si="2"/>
        <v>#DIV/0!</v>
      </c>
    </row>
    <row r="44" spans="1:27" x14ac:dyDescent="0.25">
      <c r="A44" s="121">
        <v>34</v>
      </c>
      <c r="B44" s="133"/>
      <c r="C44" s="129"/>
      <c r="D44" s="129"/>
      <c r="E44" s="129"/>
      <c r="F44" s="129"/>
      <c r="G44" s="121"/>
      <c r="H44" s="134"/>
      <c r="I44" s="135"/>
      <c r="J44" s="135"/>
      <c r="K44" s="135"/>
      <c r="L44" s="135"/>
      <c r="M44" s="135"/>
      <c r="N44" s="135"/>
      <c r="O44" s="135"/>
      <c r="P44" s="135"/>
      <c r="Q44" s="131"/>
      <c r="R44" s="131"/>
      <c r="X44" s="119">
        <f t="shared" si="3"/>
        <v>1</v>
      </c>
      <c r="Y44" s="119">
        <f t="shared" si="0"/>
        <v>0</v>
      </c>
      <c r="Z44" s="128" t="e">
        <f t="shared" si="1"/>
        <v>#DIV/0!</v>
      </c>
      <c r="AA44" s="129" t="e">
        <f t="shared" si="2"/>
        <v>#DIV/0!</v>
      </c>
    </row>
    <row r="45" spans="1:27" x14ac:dyDescent="0.25">
      <c r="A45" s="121">
        <v>35</v>
      </c>
      <c r="B45" s="133"/>
      <c r="C45" s="129"/>
      <c r="D45" s="129"/>
      <c r="E45" s="129"/>
      <c r="F45" s="129"/>
      <c r="G45" s="121"/>
      <c r="H45" s="134"/>
      <c r="I45" s="135"/>
      <c r="J45" s="135"/>
      <c r="K45" s="135"/>
      <c r="L45" s="135"/>
      <c r="M45" s="135"/>
      <c r="N45" s="135"/>
      <c r="O45" s="135"/>
      <c r="P45" s="135"/>
      <c r="Q45" s="131"/>
      <c r="R45" s="131"/>
      <c r="X45" s="119">
        <f t="shared" si="3"/>
        <v>1</v>
      </c>
      <c r="Y45" s="119">
        <f t="shared" si="0"/>
        <v>0</v>
      </c>
      <c r="Z45" s="128" t="e">
        <f t="shared" si="1"/>
        <v>#DIV/0!</v>
      </c>
      <c r="AA45" s="129" t="e">
        <f t="shared" si="2"/>
        <v>#DIV/0!</v>
      </c>
    </row>
    <row r="46" spans="1:27" x14ac:dyDescent="0.25">
      <c r="A46" s="121">
        <v>36</v>
      </c>
      <c r="B46" s="133"/>
      <c r="C46" s="129"/>
      <c r="D46" s="129"/>
      <c r="E46" s="129"/>
      <c r="F46" s="129"/>
      <c r="G46" s="121"/>
      <c r="H46" s="134"/>
      <c r="I46" s="135"/>
      <c r="J46" s="135"/>
      <c r="K46" s="135"/>
      <c r="L46" s="135"/>
      <c r="M46" s="135"/>
      <c r="N46" s="135"/>
      <c r="O46" s="135"/>
      <c r="P46" s="135"/>
      <c r="Q46" s="131"/>
      <c r="R46" s="131"/>
      <c r="X46" s="119">
        <f t="shared" si="3"/>
        <v>1</v>
      </c>
      <c r="Y46" s="119">
        <f t="shared" si="0"/>
        <v>0</v>
      </c>
      <c r="Z46" s="128" t="e">
        <f t="shared" si="1"/>
        <v>#DIV/0!</v>
      </c>
      <c r="AA46" s="129" t="e">
        <f t="shared" si="2"/>
        <v>#DIV/0!</v>
      </c>
    </row>
    <row r="47" spans="1:27" x14ac:dyDescent="0.25">
      <c r="A47" s="121">
        <v>37</v>
      </c>
      <c r="B47" s="138"/>
      <c r="C47" s="129"/>
      <c r="D47" s="129"/>
      <c r="E47" s="129"/>
      <c r="F47" s="129"/>
      <c r="G47" s="121"/>
      <c r="H47" s="134"/>
      <c r="I47" s="135"/>
      <c r="J47" s="135"/>
      <c r="K47" s="135"/>
      <c r="L47" s="135"/>
      <c r="M47" s="135"/>
      <c r="N47" s="135"/>
      <c r="O47" s="135"/>
      <c r="P47" s="135"/>
      <c r="Q47" s="131"/>
      <c r="R47" s="131"/>
      <c r="X47" s="119">
        <f t="shared" si="3"/>
        <v>1</v>
      </c>
      <c r="Y47" s="119">
        <f t="shared" si="0"/>
        <v>0</v>
      </c>
      <c r="Z47" s="128" t="e">
        <f t="shared" si="1"/>
        <v>#DIV/0!</v>
      </c>
      <c r="AA47" s="129" t="e">
        <f t="shared" si="2"/>
        <v>#DIV/0!</v>
      </c>
    </row>
    <row r="48" spans="1:27" x14ac:dyDescent="0.25">
      <c r="A48" s="121">
        <v>38</v>
      </c>
      <c r="B48" s="133"/>
      <c r="C48" s="129"/>
      <c r="D48" s="129"/>
      <c r="E48" s="129"/>
      <c r="F48" s="129"/>
      <c r="G48" s="121"/>
      <c r="H48" s="134"/>
      <c r="I48" s="135"/>
      <c r="J48" s="135"/>
      <c r="K48" s="135"/>
      <c r="L48" s="135"/>
      <c r="M48" s="135"/>
      <c r="N48" s="135"/>
      <c r="O48" s="135"/>
      <c r="P48" s="135"/>
      <c r="Q48" s="131"/>
      <c r="R48" s="131"/>
      <c r="X48" s="119">
        <f t="shared" si="3"/>
        <v>1</v>
      </c>
      <c r="Y48" s="119">
        <f t="shared" si="0"/>
        <v>0</v>
      </c>
      <c r="Z48" s="128" t="e">
        <f t="shared" si="1"/>
        <v>#DIV/0!</v>
      </c>
      <c r="AA48" s="129" t="e">
        <f t="shared" si="2"/>
        <v>#DIV/0!</v>
      </c>
    </row>
    <row r="49" spans="1:27" x14ac:dyDescent="0.25">
      <c r="A49" s="121">
        <v>39</v>
      </c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31"/>
      <c r="R49" s="131"/>
      <c r="X49" s="119">
        <f t="shared" si="3"/>
        <v>1</v>
      </c>
      <c r="Y49" s="119">
        <f t="shared" si="0"/>
        <v>0</v>
      </c>
      <c r="Z49" s="128" t="e">
        <f t="shared" si="1"/>
        <v>#DIV/0!</v>
      </c>
      <c r="AA49" s="129" t="e">
        <f t="shared" si="2"/>
        <v>#DIV/0!</v>
      </c>
    </row>
    <row r="50" spans="1:27" x14ac:dyDescent="0.25">
      <c r="A50" s="121">
        <v>40</v>
      </c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31"/>
      <c r="R50" s="131"/>
      <c r="X50" s="119">
        <f t="shared" si="3"/>
        <v>1</v>
      </c>
      <c r="Y50" s="119">
        <f t="shared" si="0"/>
        <v>0</v>
      </c>
      <c r="Z50" s="128" t="e">
        <f t="shared" si="1"/>
        <v>#DIV/0!</v>
      </c>
      <c r="AA50" s="129" t="e">
        <f t="shared" si="2"/>
        <v>#DIV/0!</v>
      </c>
    </row>
    <row r="51" spans="1:27" ht="48.75" customHeight="1" x14ac:dyDescent="0.25">
      <c r="A51" s="552" t="s">
        <v>166</v>
      </c>
      <c r="B51" s="552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" customHeight="1" x14ac:dyDescent="0.25">
      <c r="A52" s="553" t="s">
        <v>163</v>
      </c>
      <c r="B52" s="553"/>
      <c r="C52" s="553"/>
      <c r="D52" s="553"/>
      <c r="E52" s="553" t="s">
        <v>164</v>
      </c>
      <c r="F52" s="553"/>
      <c r="G52" s="553"/>
      <c r="H52" s="553"/>
      <c r="I52" s="553"/>
      <c r="J52" s="553"/>
      <c r="K52" s="553"/>
      <c r="L52" s="553"/>
      <c r="M52" s="553"/>
      <c r="N52" s="553"/>
      <c r="O52" s="553"/>
      <c r="P52" s="553"/>
      <c r="Q52" s="553"/>
      <c r="R52" s="553"/>
    </row>
    <row r="54" spans="1:27" x14ac:dyDescent="0.25">
      <c r="S54" s="131" t="s">
        <v>44</v>
      </c>
      <c r="T54" s="132">
        <f>SUM(T11:T50)</f>
        <v>2</v>
      </c>
      <c r="U54" s="132">
        <f t="shared" ref="U54:X54" si="4">SUM(U11:U50)</f>
        <v>0</v>
      </c>
      <c r="V54" s="132">
        <f t="shared" si="4"/>
        <v>0</v>
      </c>
      <c r="W54" s="132">
        <f t="shared" si="4"/>
        <v>0</v>
      </c>
      <c r="X54" s="132">
        <f t="shared" si="4"/>
        <v>28</v>
      </c>
      <c r="Y54" s="132">
        <v>1</v>
      </c>
    </row>
  </sheetData>
  <mergeCells count="31">
    <mergeCell ref="A1:R1"/>
    <mergeCell ref="A2:R2"/>
    <mergeCell ref="A3:R3"/>
    <mergeCell ref="A4:B4"/>
    <mergeCell ref="C4:G4"/>
    <mergeCell ref="H4:J4"/>
    <mergeCell ref="K4:R4"/>
    <mergeCell ref="O9:P9"/>
    <mergeCell ref="A5:B5"/>
    <mergeCell ref="C5:G5"/>
    <mergeCell ref="H5:K5"/>
    <mergeCell ref="L5:R5"/>
    <mergeCell ref="A6:B6"/>
    <mergeCell ref="C6:G6"/>
    <mergeCell ref="H6:R6"/>
    <mergeCell ref="A51:B51"/>
    <mergeCell ref="A52:D52"/>
    <mergeCell ref="E52:R52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</mergeCells>
  <conditionalFormatting sqref="Z11:AA50 C13:F50 C11:D12 F11:F12 H11:H50">
    <cfRule type="cellIs" dxfId="253" priority="4" stopIfTrue="1" operator="lessThan">
      <formula>3</formula>
    </cfRule>
  </conditionalFormatting>
  <conditionalFormatting sqref="B11:B50 I11:P50">
    <cfRule type="cellIs" dxfId="252" priority="5" stopIfTrue="1" operator="equal">
      <formula>0</formula>
    </cfRule>
  </conditionalFormatting>
  <conditionalFormatting sqref="T11:AA54 C13:H50 C11:D12 F11:H12">
    <cfRule type="containsErrors" dxfId="251" priority="3">
      <formula>ISERROR(C11)</formula>
    </cfRule>
  </conditionalFormatting>
  <conditionalFormatting sqref="C51">
    <cfRule type="cellIs" dxfId="250" priority="2" operator="equal">
      <formula>0</formula>
    </cfRule>
  </conditionalFormatting>
  <conditionalFormatting sqref="A4:R4 A6:R7 A5:H5 L5">
    <cfRule type="cellIs" dxfId="249" priority="1" operator="equal">
      <formula>0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verticalDpi="300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4"/>
  <sheetViews>
    <sheetView topLeftCell="A3" zoomScale="95" zoomScaleNormal="95" workbookViewId="0">
      <selection activeCell="AB9" sqref="AB9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3" width="16.5703125" style="119" customWidth="1"/>
    <col min="24" max="24" width="15.140625" style="119" customWidth="1"/>
    <col min="25" max="25" width="15.42578125" style="119" customWidth="1"/>
    <col min="26" max="26" width="16" style="119" customWidth="1"/>
    <col min="27" max="16384" width="11.42578125" style="119"/>
  </cols>
  <sheetData>
    <row r="1" spans="1:29" x14ac:dyDescent="0.25">
      <c r="A1" s="559" t="s">
        <v>153</v>
      </c>
      <c r="B1" s="559"/>
      <c r="C1" s="559"/>
      <c r="D1" s="559"/>
      <c r="E1" s="559"/>
      <c r="F1" s="559"/>
      <c r="G1" s="559"/>
      <c r="H1" s="559"/>
      <c r="I1" s="559"/>
      <c r="J1" s="559"/>
      <c r="K1" s="559"/>
      <c r="L1" s="559"/>
      <c r="M1" s="559"/>
      <c r="N1" s="559"/>
      <c r="O1" s="559"/>
      <c r="P1" s="559"/>
      <c r="Q1" s="559"/>
      <c r="R1" s="559"/>
    </row>
    <row r="2" spans="1:29" x14ac:dyDescent="0.25">
      <c r="A2" s="559" t="s">
        <v>154</v>
      </c>
      <c r="B2" s="559"/>
      <c r="C2" s="559"/>
      <c r="D2" s="559"/>
      <c r="E2" s="559"/>
      <c r="F2" s="559"/>
      <c r="G2" s="559"/>
      <c r="H2" s="559"/>
      <c r="I2" s="559"/>
      <c r="J2" s="559"/>
      <c r="K2" s="559"/>
      <c r="L2" s="559"/>
      <c r="M2" s="559"/>
      <c r="N2" s="559"/>
      <c r="O2" s="559"/>
      <c r="P2" s="559"/>
      <c r="Q2" s="559"/>
      <c r="R2" s="559"/>
    </row>
    <row r="3" spans="1:29" x14ac:dyDescent="0.25">
      <c r="A3" s="581" t="s">
        <v>155</v>
      </c>
      <c r="B3" s="581"/>
      <c r="C3" s="559"/>
      <c r="D3" s="559"/>
      <c r="E3" s="559"/>
      <c r="F3" s="559"/>
      <c r="G3" s="559"/>
      <c r="H3" s="559"/>
      <c r="I3" s="559"/>
      <c r="J3" s="559"/>
      <c r="K3" s="559"/>
      <c r="L3" s="559"/>
      <c r="M3" s="559"/>
      <c r="N3" s="559"/>
      <c r="O3" s="559"/>
      <c r="P3" s="559"/>
      <c r="Q3" s="559"/>
      <c r="R3" s="559"/>
    </row>
    <row r="4" spans="1:29" x14ac:dyDescent="0.25">
      <c r="A4" s="573" t="s">
        <v>156</v>
      </c>
      <c r="B4" s="573"/>
      <c r="C4" s="574" t="s">
        <v>62</v>
      </c>
      <c r="D4" s="575"/>
      <c r="E4" s="575"/>
      <c r="F4" s="575"/>
      <c r="G4" s="576"/>
      <c r="H4" s="582" t="s">
        <v>61</v>
      </c>
      <c r="I4" s="583"/>
      <c r="J4" s="583"/>
      <c r="K4" s="584" t="s">
        <v>119</v>
      </c>
      <c r="L4" s="584"/>
      <c r="M4" s="584"/>
      <c r="N4" s="584"/>
      <c r="O4" s="584"/>
      <c r="P4" s="584"/>
      <c r="Q4" s="584"/>
      <c r="R4" s="585"/>
    </row>
    <row r="5" spans="1:29" x14ac:dyDescent="0.25">
      <c r="A5" s="569" t="str">
        <f>'Datos Generales'!E1</f>
        <v>CEL Chiriquí Grande</v>
      </c>
      <c r="B5" s="570"/>
      <c r="C5" s="571" t="s">
        <v>216</v>
      </c>
      <c r="D5" s="572"/>
      <c r="E5" s="572"/>
      <c r="F5" s="572"/>
      <c r="G5" s="570"/>
      <c r="H5" s="577" t="s">
        <v>168</v>
      </c>
      <c r="I5" s="578"/>
      <c r="J5" s="578"/>
      <c r="K5" s="578"/>
      <c r="L5" s="579"/>
      <c r="M5" s="579"/>
      <c r="N5" s="579"/>
      <c r="O5" s="579"/>
      <c r="P5" s="579"/>
      <c r="Q5" s="579"/>
      <c r="R5" s="580"/>
    </row>
    <row r="6" spans="1:29" x14ac:dyDescent="0.25">
      <c r="A6" s="573" t="s">
        <v>94</v>
      </c>
      <c r="B6" s="573"/>
      <c r="C6" s="574" t="s">
        <v>93</v>
      </c>
      <c r="D6" s="575"/>
      <c r="E6" s="575"/>
      <c r="F6" s="575"/>
      <c r="G6" s="576"/>
      <c r="H6" s="574" t="s">
        <v>149</v>
      </c>
      <c r="I6" s="575"/>
      <c r="J6" s="575"/>
      <c r="K6" s="575"/>
      <c r="L6" s="575"/>
      <c r="M6" s="575"/>
      <c r="N6" s="575"/>
      <c r="O6" s="575"/>
      <c r="P6" s="575"/>
      <c r="Q6" s="575"/>
      <c r="R6" s="576"/>
    </row>
    <row r="7" spans="1:29" ht="15" customHeight="1" x14ac:dyDescent="0.25">
      <c r="A7" s="554">
        <f>'Datos Generales'!F3</f>
        <v>2023</v>
      </c>
      <c r="B7" s="555"/>
      <c r="C7" s="556" t="s">
        <v>217</v>
      </c>
      <c r="D7" s="557"/>
      <c r="E7" s="557"/>
      <c r="F7" s="557"/>
      <c r="G7" s="558"/>
      <c r="H7" s="556" t="s">
        <v>185</v>
      </c>
      <c r="I7" s="557"/>
      <c r="J7" s="557"/>
      <c r="K7" s="557"/>
      <c r="L7" s="557"/>
      <c r="M7" s="557"/>
      <c r="N7" s="557"/>
      <c r="O7" s="557"/>
      <c r="P7" s="557"/>
      <c r="Q7" s="557"/>
      <c r="R7" s="558"/>
    </row>
    <row r="8" spans="1:29" ht="49.5" customHeight="1" x14ac:dyDescent="0.25">
      <c r="A8" s="602" t="s">
        <v>3</v>
      </c>
      <c r="B8" s="560" t="s">
        <v>157</v>
      </c>
      <c r="C8" s="589" t="s">
        <v>150</v>
      </c>
      <c r="D8" s="590"/>
      <c r="E8" s="590"/>
      <c r="F8" s="591"/>
      <c r="G8" s="596" t="s">
        <v>158</v>
      </c>
      <c r="H8" s="597" t="s">
        <v>165</v>
      </c>
      <c r="I8" s="563" t="s">
        <v>150</v>
      </c>
      <c r="J8" s="563"/>
      <c r="K8" s="563"/>
      <c r="L8" s="563"/>
      <c r="M8" s="563"/>
      <c r="N8" s="563"/>
      <c r="O8" s="563"/>
      <c r="P8" s="563"/>
      <c r="Q8" s="598" t="s">
        <v>161</v>
      </c>
      <c r="R8" s="598"/>
    </row>
    <row r="9" spans="1:29" ht="14.25" customHeight="1" x14ac:dyDescent="0.25">
      <c r="A9" s="602"/>
      <c r="B9" s="561"/>
      <c r="C9" s="592"/>
      <c r="D9" s="593"/>
      <c r="E9" s="593"/>
      <c r="F9" s="594"/>
      <c r="G9" s="596"/>
      <c r="H9" s="597"/>
      <c r="I9" s="552" t="s">
        <v>23</v>
      </c>
      <c r="J9" s="552"/>
      <c r="K9" s="552" t="s">
        <v>24</v>
      </c>
      <c r="L9" s="552"/>
      <c r="M9" s="552" t="s">
        <v>25</v>
      </c>
      <c r="N9" s="552"/>
      <c r="O9" s="552"/>
      <c r="P9" s="552"/>
      <c r="Q9" s="598"/>
      <c r="R9" s="598"/>
    </row>
    <row r="10" spans="1:29" x14ac:dyDescent="0.25">
      <c r="A10" s="602"/>
      <c r="B10" s="562"/>
      <c r="C10" s="121" t="s">
        <v>23</v>
      </c>
      <c r="D10" s="121" t="s">
        <v>24</v>
      </c>
      <c r="E10" s="121" t="s">
        <v>25</v>
      </c>
      <c r="F10" s="121"/>
      <c r="G10" s="596"/>
      <c r="H10" s="597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x14ac:dyDescent="0.25">
      <c r="A11" s="121">
        <v>1</v>
      </c>
      <c r="B11" s="30">
        <f>'Listado de Estudiantes'!$BE$4</f>
        <v>0</v>
      </c>
      <c r="C11" s="129"/>
      <c r="D11" s="223"/>
      <c r="E11" s="238">
        <v>3</v>
      </c>
      <c r="F11" s="129"/>
      <c r="G11" s="121"/>
      <c r="H11" s="124">
        <v>3</v>
      </c>
      <c r="I11" s="135"/>
      <c r="J11" s="135"/>
      <c r="K11" s="135"/>
      <c r="L11" s="135"/>
      <c r="M11" s="135"/>
      <c r="N11" s="135"/>
      <c r="O11" s="135"/>
      <c r="P11" s="135"/>
      <c r="Q11" s="131"/>
      <c r="R11" s="131"/>
      <c r="T11" s="119">
        <f>COUNTIF(F11:F50,"=R")</f>
        <v>0</v>
      </c>
      <c r="U11" s="119">
        <v>0</v>
      </c>
      <c r="V11" s="119">
        <v>0</v>
      </c>
      <c r="W11" s="119">
        <v>0</v>
      </c>
      <c r="X11" s="119">
        <v>0</v>
      </c>
      <c r="Y11" s="119">
        <f t="shared" ref="Y11" si="0">IF(H11&gt;=3,1*1,1*0)</f>
        <v>1</v>
      </c>
      <c r="Z11" s="128">
        <f t="shared" ref="Z11" si="1">AVERAGE(C11:F11)</f>
        <v>3</v>
      </c>
      <c r="AA11" s="129">
        <f t="shared" ref="AA11" si="2">ROUNDDOWN(Z11,1)</f>
        <v>3</v>
      </c>
      <c r="AC11" s="119">
        <v>3.6</v>
      </c>
    </row>
    <row r="12" spans="1:29" ht="14.25" customHeight="1" x14ac:dyDescent="0.25">
      <c r="A12" s="121">
        <v>2</v>
      </c>
      <c r="B12" s="133"/>
      <c r="C12" s="129"/>
      <c r="D12" s="223"/>
      <c r="F12" s="129"/>
      <c r="G12" s="121"/>
      <c r="H12" s="124"/>
      <c r="I12" s="135"/>
      <c r="J12" s="135"/>
      <c r="K12" s="135"/>
      <c r="L12" s="135"/>
      <c r="M12" s="135"/>
      <c r="N12" s="135"/>
      <c r="O12" s="135"/>
      <c r="P12" s="135"/>
      <c r="Q12" s="131"/>
      <c r="R12" s="131"/>
      <c r="Z12" s="128"/>
      <c r="AA12" s="129"/>
    </row>
    <row r="13" spans="1:29" x14ac:dyDescent="0.25">
      <c r="A13" s="121">
        <v>3</v>
      </c>
      <c r="B13" s="133"/>
      <c r="C13" s="129"/>
      <c r="D13" s="223"/>
      <c r="E13" s="129"/>
      <c r="F13" s="129"/>
      <c r="G13" s="121"/>
      <c r="H13" s="124"/>
      <c r="I13" s="135"/>
      <c r="J13" s="135"/>
      <c r="K13" s="135"/>
      <c r="L13" s="135"/>
      <c r="M13" s="135"/>
      <c r="N13" s="135"/>
      <c r="O13" s="135"/>
      <c r="P13" s="135"/>
      <c r="Q13" s="131"/>
      <c r="R13" s="131"/>
      <c r="Z13" s="128"/>
      <c r="AA13" s="129"/>
    </row>
    <row r="14" spans="1:29" x14ac:dyDescent="0.25">
      <c r="A14" s="121">
        <v>4</v>
      </c>
      <c r="B14" s="133"/>
      <c r="C14" s="129"/>
      <c r="D14" s="129"/>
      <c r="E14" s="129"/>
      <c r="F14" s="129"/>
      <c r="G14" s="121"/>
      <c r="H14" s="134"/>
      <c r="I14" s="135"/>
      <c r="J14" s="135"/>
      <c r="K14" s="135"/>
      <c r="L14" s="135"/>
      <c r="M14" s="135"/>
      <c r="N14" s="135"/>
      <c r="O14" s="135"/>
      <c r="P14" s="135"/>
      <c r="Q14" s="131"/>
      <c r="R14" s="131"/>
      <c r="Z14" s="128"/>
      <c r="AA14" s="129"/>
    </row>
    <row r="15" spans="1:29" ht="14.25" customHeight="1" x14ac:dyDescent="0.25">
      <c r="A15" s="121">
        <v>5</v>
      </c>
      <c r="B15" s="133"/>
      <c r="C15" s="129"/>
      <c r="D15" s="129"/>
      <c r="E15" s="129"/>
      <c r="F15" s="129"/>
      <c r="G15" s="121"/>
      <c r="H15" s="134"/>
      <c r="I15" s="135"/>
      <c r="J15" s="135"/>
      <c r="K15" s="135"/>
      <c r="L15" s="135"/>
      <c r="M15" s="135"/>
      <c r="N15" s="135"/>
      <c r="O15" s="135"/>
      <c r="P15" s="135"/>
      <c r="Q15" s="131"/>
      <c r="R15" s="131"/>
      <c r="Z15" s="128"/>
      <c r="AA15" s="129"/>
    </row>
    <row r="16" spans="1:29" x14ac:dyDescent="0.25">
      <c r="A16" s="121">
        <v>6</v>
      </c>
      <c r="B16" s="133"/>
      <c r="C16" s="129"/>
      <c r="D16" s="129"/>
      <c r="E16" s="129"/>
      <c r="F16" s="129"/>
      <c r="G16" s="121"/>
      <c r="H16" s="134"/>
      <c r="I16" s="135"/>
      <c r="J16" s="135"/>
      <c r="K16" s="135"/>
      <c r="L16" s="135"/>
      <c r="M16" s="135"/>
      <c r="N16" s="135"/>
      <c r="O16" s="135"/>
      <c r="P16" s="135"/>
      <c r="Q16" s="131"/>
      <c r="R16" s="131"/>
      <c r="Z16" s="128"/>
      <c r="AA16" s="129"/>
    </row>
    <row r="17" spans="1:27" ht="13.5" customHeight="1" x14ac:dyDescent="0.25">
      <c r="A17" s="121">
        <v>7</v>
      </c>
      <c r="B17" s="133"/>
      <c r="C17" s="129"/>
      <c r="D17" s="129"/>
      <c r="E17" s="129"/>
      <c r="F17" s="129"/>
      <c r="G17" s="121"/>
      <c r="H17" s="134"/>
      <c r="I17" s="135"/>
      <c r="J17" s="135"/>
      <c r="K17" s="135"/>
      <c r="L17" s="135"/>
      <c r="M17" s="135"/>
      <c r="N17" s="135"/>
      <c r="O17" s="135"/>
      <c r="P17" s="135"/>
      <c r="Q17" s="131"/>
      <c r="R17" s="131"/>
      <c r="Z17" s="128"/>
      <c r="AA17" s="129"/>
    </row>
    <row r="18" spans="1:27" x14ac:dyDescent="0.25">
      <c r="A18" s="121">
        <v>8</v>
      </c>
      <c r="B18" s="133"/>
      <c r="C18" s="129"/>
      <c r="D18" s="129"/>
      <c r="E18" s="129"/>
      <c r="F18" s="129"/>
      <c r="G18" s="121"/>
      <c r="H18" s="134"/>
      <c r="I18" s="135"/>
      <c r="J18" s="135"/>
      <c r="K18" s="135"/>
      <c r="L18" s="135"/>
      <c r="M18" s="135"/>
      <c r="N18" s="135"/>
      <c r="O18" s="135"/>
      <c r="P18" s="135"/>
      <c r="Q18" s="131"/>
      <c r="R18" s="131"/>
      <c r="Z18" s="128"/>
      <c r="AA18" s="129"/>
    </row>
    <row r="19" spans="1:27" x14ac:dyDescent="0.25">
      <c r="A19" s="121">
        <v>9</v>
      </c>
      <c r="B19" s="133"/>
      <c r="C19" s="129"/>
      <c r="D19" s="129"/>
      <c r="E19" s="129"/>
      <c r="F19" s="129"/>
      <c r="G19" s="121"/>
      <c r="H19" s="134"/>
      <c r="I19" s="135"/>
      <c r="J19" s="135"/>
      <c r="K19" s="135"/>
      <c r="L19" s="135"/>
      <c r="M19" s="135"/>
      <c r="N19" s="135"/>
      <c r="O19" s="135"/>
      <c r="P19" s="135"/>
      <c r="Q19" s="131"/>
      <c r="R19" s="131"/>
      <c r="Z19" s="128"/>
      <c r="AA19" s="129"/>
    </row>
    <row r="20" spans="1:27" x14ac:dyDescent="0.25">
      <c r="A20" s="121">
        <v>10</v>
      </c>
      <c r="B20" s="133"/>
      <c r="C20" s="129"/>
      <c r="D20" s="129"/>
      <c r="E20" s="129"/>
      <c r="F20" s="129"/>
      <c r="G20" s="121"/>
      <c r="H20" s="134"/>
      <c r="I20" s="135"/>
      <c r="J20" s="135"/>
      <c r="K20" s="135"/>
      <c r="L20" s="135"/>
      <c r="M20" s="135"/>
      <c r="N20" s="135"/>
      <c r="O20" s="135"/>
      <c r="P20" s="135"/>
      <c r="Q20" s="131"/>
      <c r="R20" s="131"/>
      <c r="Z20" s="128"/>
      <c r="AA20" s="129"/>
    </row>
    <row r="21" spans="1:27" x14ac:dyDescent="0.25">
      <c r="A21" s="121">
        <v>11</v>
      </c>
      <c r="B21" s="133"/>
      <c r="C21" s="129"/>
      <c r="D21" s="129"/>
      <c r="E21" s="129"/>
      <c r="F21" s="129"/>
      <c r="G21" s="121"/>
      <c r="H21" s="134"/>
      <c r="I21" s="135"/>
      <c r="J21" s="135"/>
      <c r="K21" s="135"/>
      <c r="L21" s="135"/>
      <c r="M21" s="135"/>
      <c r="N21" s="135"/>
      <c r="O21" s="135"/>
      <c r="P21" s="135"/>
      <c r="Q21" s="131"/>
      <c r="R21" s="131"/>
      <c r="Z21" s="128"/>
      <c r="AA21" s="129"/>
    </row>
    <row r="22" spans="1:27" ht="14.25" customHeight="1" x14ac:dyDescent="0.25">
      <c r="A22" s="121">
        <v>12</v>
      </c>
      <c r="B22" s="133"/>
      <c r="C22" s="129"/>
      <c r="D22" s="129"/>
      <c r="E22" s="129"/>
      <c r="F22" s="129"/>
      <c r="G22" s="121"/>
      <c r="H22" s="134"/>
      <c r="I22" s="135"/>
      <c r="J22" s="135"/>
      <c r="K22" s="135"/>
      <c r="L22" s="135"/>
      <c r="M22" s="135"/>
      <c r="N22" s="135"/>
      <c r="O22" s="135"/>
      <c r="P22" s="135"/>
      <c r="Q22" s="131"/>
      <c r="R22" s="131"/>
      <c r="Z22" s="128"/>
      <c r="AA22" s="129"/>
    </row>
    <row r="23" spans="1:27" x14ac:dyDescent="0.25">
      <c r="A23" s="121">
        <v>13</v>
      </c>
      <c r="B23" s="133"/>
      <c r="C23" s="129"/>
      <c r="D23" s="129"/>
      <c r="E23" s="129"/>
      <c r="F23" s="129"/>
      <c r="G23" s="121"/>
      <c r="H23" s="134"/>
      <c r="I23" s="135"/>
      <c r="J23" s="135"/>
      <c r="K23" s="135"/>
      <c r="L23" s="135"/>
      <c r="M23" s="135"/>
      <c r="N23" s="135"/>
      <c r="O23" s="135"/>
      <c r="P23" s="135"/>
      <c r="Q23" s="131"/>
      <c r="R23" s="131"/>
      <c r="Z23" s="128"/>
      <c r="AA23" s="129"/>
    </row>
    <row r="24" spans="1:27" x14ac:dyDescent="0.25">
      <c r="A24" s="121">
        <v>14</v>
      </c>
      <c r="B24" s="133"/>
      <c r="C24" s="129"/>
      <c r="D24" s="129"/>
      <c r="E24" s="129"/>
      <c r="F24" s="129"/>
      <c r="G24" s="121"/>
      <c r="H24" s="134"/>
      <c r="I24" s="135"/>
      <c r="J24" s="135"/>
      <c r="K24" s="135"/>
      <c r="L24" s="135"/>
      <c r="M24" s="135"/>
      <c r="N24" s="135"/>
      <c r="O24" s="135"/>
      <c r="P24" s="135"/>
      <c r="Q24" s="131"/>
      <c r="R24" s="131"/>
      <c r="Z24" s="128"/>
      <c r="AA24" s="129"/>
    </row>
    <row r="25" spans="1:27" x14ac:dyDescent="0.25">
      <c r="A25" s="121">
        <v>15</v>
      </c>
      <c r="B25" s="133"/>
      <c r="C25" s="129"/>
      <c r="D25" s="129"/>
      <c r="E25" s="129"/>
      <c r="F25" s="129"/>
      <c r="G25" s="121"/>
      <c r="H25" s="134"/>
      <c r="I25" s="135"/>
      <c r="J25" s="135"/>
      <c r="K25" s="135"/>
      <c r="L25" s="135"/>
      <c r="M25" s="135"/>
      <c r="N25" s="135"/>
      <c r="O25" s="135"/>
      <c r="P25" s="135"/>
      <c r="Q25" s="131"/>
      <c r="R25" s="131"/>
      <c r="Z25" s="128"/>
      <c r="AA25" s="129"/>
    </row>
    <row r="26" spans="1:27" x14ac:dyDescent="0.25">
      <c r="A26" s="121">
        <v>16</v>
      </c>
      <c r="B26" s="133"/>
      <c r="C26" s="129"/>
      <c r="D26" s="129"/>
      <c r="E26" s="129"/>
      <c r="F26" s="129"/>
      <c r="G26" s="121"/>
      <c r="H26" s="134"/>
      <c r="I26" s="135"/>
      <c r="J26" s="135"/>
      <c r="K26" s="135"/>
      <c r="L26" s="135"/>
      <c r="M26" s="135"/>
      <c r="N26" s="135"/>
      <c r="O26" s="135"/>
      <c r="P26" s="135"/>
      <c r="Q26" s="131"/>
      <c r="R26" s="131"/>
      <c r="Z26" s="128"/>
      <c r="AA26" s="129"/>
    </row>
    <row r="27" spans="1:27" x14ac:dyDescent="0.25">
      <c r="A27" s="121">
        <v>17</v>
      </c>
      <c r="B27" s="133"/>
      <c r="C27" s="129"/>
      <c r="D27" s="129"/>
      <c r="E27" s="129"/>
      <c r="F27" s="129"/>
      <c r="G27" s="121"/>
      <c r="H27" s="134"/>
      <c r="I27" s="135"/>
      <c r="J27" s="135"/>
      <c r="K27" s="135"/>
      <c r="L27" s="135"/>
      <c r="M27" s="135"/>
      <c r="N27" s="135"/>
      <c r="O27" s="135"/>
      <c r="P27" s="135"/>
      <c r="Q27" s="131"/>
      <c r="R27" s="131"/>
      <c r="Z27" s="128"/>
      <c r="AA27" s="129"/>
    </row>
    <row r="28" spans="1:27" x14ac:dyDescent="0.25">
      <c r="A28" s="121">
        <v>18</v>
      </c>
      <c r="B28" s="133"/>
      <c r="C28" s="129"/>
      <c r="D28" s="129"/>
      <c r="E28" s="129"/>
      <c r="F28" s="129"/>
      <c r="G28" s="121"/>
      <c r="H28" s="134"/>
      <c r="I28" s="135"/>
      <c r="J28" s="135"/>
      <c r="K28" s="135"/>
      <c r="L28" s="135"/>
      <c r="M28" s="135"/>
      <c r="N28" s="135"/>
      <c r="O28" s="135"/>
      <c r="P28" s="135"/>
      <c r="Q28" s="131"/>
      <c r="R28" s="131"/>
      <c r="Z28" s="128"/>
      <c r="AA28" s="129"/>
    </row>
    <row r="29" spans="1:27" x14ac:dyDescent="0.25">
      <c r="A29" s="121">
        <v>19</v>
      </c>
      <c r="B29" s="133"/>
      <c r="C29" s="129"/>
      <c r="D29" s="129"/>
      <c r="E29" s="129"/>
      <c r="F29" s="129"/>
      <c r="G29" s="121"/>
      <c r="H29" s="134"/>
      <c r="I29" s="135"/>
      <c r="J29" s="135"/>
      <c r="K29" s="135"/>
      <c r="L29" s="135"/>
      <c r="M29" s="135"/>
      <c r="N29" s="135"/>
      <c r="O29" s="135"/>
      <c r="P29" s="135"/>
      <c r="Q29" s="131"/>
      <c r="R29" s="131"/>
      <c r="Z29" s="128"/>
      <c r="AA29" s="129"/>
    </row>
    <row r="30" spans="1:27" x14ac:dyDescent="0.25">
      <c r="A30" s="121">
        <v>20</v>
      </c>
      <c r="B30" s="133"/>
      <c r="C30" s="129"/>
      <c r="D30" s="129"/>
      <c r="E30" s="129"/>
      <c r="F30" s="129"/>
      <c r="G30" s="121"/>
      <c r="H30" s="134"/>
      <c r="I30" s="135"/>
      <c r="J30" s="135"/>
      <c r="K30" s="135"/>
      <c r="L30" s="135"/>
      <c r="M30" s="135"/>
      <c r="N30" s="135"/>
      <c r="O30" s="135"/>
      <c r="P30" s="135"/>
      <c r="Q30" s="131"/>
      <c r="R30" s="131"/>
      <c r="Z30" s="128"/>
      <c r="AA30" s="129"/>
    </row>
    <row r="31" spans="1:27" x14ac:dyDescent="0.25">
      <c r="A31" s="121">
        <v>21</v>
      </c>
      <c r="B31" s="133"/>
      <c r="C31" s="129"/>
      <c r="D31" s="129"/>
      <c r="E31" s="129"/>
      <c r="F31" s="129"/>
      <c r="G31" s="121"/>
      <c r="H31" s="134"/>
      <c r="I31" s="135"/>
      <c r="J31" s="135"/>
      <c r="K31" s="135"/>
      <c r="L31" s="135"/>
      <c r="M31" s="135"/>
      <c r="N31" s="135"/>
      <c r="O31" s="135"/>
      <c r="P31" s="135"/>
      <c r="Q31" s="131"/>
      <c r="R31" s="131"/>
      <c r="Z31" s="128"/>
      <c r="AA31" s="129"/>
    </row>
    <row r="32" spans="1:27" x14ac:dyDescent="0.25">
      <c r="A32" s="121">
        <v>22</v>
      </c>
      <c r="B32" s="133"/>
      <c r="C32" s="129"/>
      <c r="D32" s="129"/>
      <c r="E32" s="129"/>
      <c r="F32" s="129"/>
      <c r="G32" s="121"/>
      <c r="H32" s="134"/>
      <c r="I32" s="135"/>
      <c r="J32" s="135"/>
      <c r="K32" s="135"/>
      <c r="L32" s="135"/>
      <c r="M32" s="135"/>
      <c r="N32" s="135"/>
      <c r="O32" s="135"/>
      <c r="P32" s="135"/>
      <c r="Q32" s="131"/>
      <c r="R32" s="131"/>
      <c r="Z32" s="128"/>
      <c r="AA32" s="129"/>
    </row>
    <row r="33" spans="1:27" x14ac:dyDescent="0.25">
      <c r="A33" s="121">
        <v>23</v>
      </c>
      <c r="B33" s="133"/>
      <c r="C33" s="129"/>
      <c r="D33" s="129"/>
      <c r="E33" s="129"/>
      <c r="F33" s="129"/>
      <c r="G33" s="121"/>
      <c r="H33" s="134"/>
      <c r="I33" s="135"/>
      <c r="J33" s="135"/>
      <c r="K33" s="135"/>
      <c r="L33" s="135"/>
      <c r="M33" s="135"/>
      <c r="N33" s="135"/>
      <c r="O33" s="135"/>
      <c r="P33" s="135"/>
      <c r="Q33" s="131"/>
      <c r="R33" s="131"/>
      <c r="Z33" s="128"/>
      <c r="AA33" s="129"/>
    </row>
    <row r="34" spans="1:27" x14ac:dyDescent="0.25">
      <c r="A34" s="121">
        <v>24</v>
      </c>
      <c r="B34" s="133"/>
      <c r="C34" s="129"/>
      <c r="D34" s="129"/>
      <c r="E34" s="129"/>
      <c r="F34" s="129"/>
      <c r="G34" s="121"/>
      <c r="H34" s="134"/>
      <c r="I34" s="135"/>
      <c r="J34" s="135"/>
      <c r="K34" s="135"/>
      <c r="L34" s="135"/>
      <c r="M34" s="135"/>
      <c r="N34" s="135"/>
      <c r="O34" s="135"/>
      <c r="P34" s="135"/>
      <c r="Q34" s="131"/>
      <c r="R34" s="131"/>
      <c r="Z34" s="128"/>
      <c r="AA34" s="129"/>
    </row>
    <row r="35" spans="1:27" x14ac:dyDescent="0.25">
      <c r="A35" s="121">
        <v>25</v>
      </c>
      <c r="B35" s="133"/>
      <c r="C35" s="129"/>
      <c r="D35" s="129"/>
      <c r="E35" s="129"/>
      <c r="F35" s="129"/>
      <c r="G35" s="121"/>
      <c r="H35" s="134"/>
      <c r="I35" s="135"/>
      <c r="J35" s="135"/>
      <c r="K35" s="135"/>
      <c r="L35" s="135"/>
      <c r="M35" s="135"/>
      <c r="N35" s="135"/>
      <c r="O35" s="135"/>
      <c r="P35" s="135"/>
      <c r="Q35" s="131"/>
      <c r="R35" s="131"/>
      <c r="Z35" s="128"/>
      <c r="AA35" s="129"/>
    </row>
    <row r="36" spans="1:27" x14ac:dyDescent="0.25">
      <c r="A36" s="121">
        <v>26</v>
      </c>
      <c r="B36" s="133"/>
      <c r="C36" s="129"/>
      <c r="D36" s="129"/>
      <c r="E36" s="129"/>
      <c r="F36" s="129"/>
      <c r="G36" s="121"/>
      <c r="H36" s="134"/>
      <c r="I36" s="135"/>
      <c r="J36" s="135"/>
      <c r="K36" s="135"/>
      <c r="L36" s="135"/>
      <c r="M36" s="135"/>
      <c r="N36" s="135"/>
      <c r="O36" s="135"/>
      <c r="P36" s="135"/>
      <c r="Q36" s="131"/>
      <c r="R36" s="131"/>
      <c r="Z36" s="128"/>
      <c r="AA36" s="129"/>
    </row>
    <row r="37" spans="1:27" x14ac:dyDescent="0.25">
      <c r="A37" s="121">
        <v>27</v>
      </c>
      <c r="B37" s="133"/>
      <c r="C37" s="129"/>
      <c r="D37" s="129"/>
      <c r="E37" s="129"/>
      <c r="F37" s="129"/>
      <c r="G37" s="121"/>
      <c r="H37" s="134"/>
      <c r="I37" s="135"/>
      <c r="J37" s="135"/>
      <c r="K37" s="135"/>
      <c r="L37" s="135"/>
      <c r="M37" s="135"/>
      <c r="N37" s="135"/>
      <c r="O37" s="135"/>
      <c r="P37" s="135"/>
      <c r="Q37" s="131"/>
      <c r="R37" s="131"/>
      <c r="Z37" s="128"/>
      <c r="AA37" s="129"/>
    </row>
    <row r="38" spans="1:27" ht="13.5" customHeight="1" x14ac:dyDescent="0.25">
      <c r="A38" s="121">
        <v>28</v>
      </c>
      <c r="B38" s="133"/>
      <c r="C38" s="129"/>
      <c r="D38" s="129"/>
      <c r="E38" s="129"/>
      <c r="F38" s="129"/>
      <c r="G38" s="121"/>
      <c r="H38" s="134"/>
      <c r="I38" s="135"/>
      <c r="J38" s="135"/>
      <c r="K38" s="135"/>
      <c r="L38" s="135"/>
      <c r="M38" s="135"/>
      <c r="N38" s="135"/>
      <c r="O38" s="135"/>
      <c r="P38" s="135"/>
      <c r="Q38" s="131"/>
      <c r="R38" s="131"/>
      <c r="Z38" s="128"/>
      <c r="AA38" s="129"/>
    </row>
    <row r="39" spans="1:27" x14ac:dyDescent="0.25">
      <c r="A39" s="121">
        <v>29</v>
      </c>
      <c r="B39" s="133"/>
      <c r="C39" s="129"/>
      <c r="D39" s="129"/>
      <c r="E39" s="129"/>
      <c r="F39" s="129"/>
      <c r="G39" s="121"/>
      <c r="H39" s="134"/>
      <c r="I39" s="135"/>
      <c r="J39" s="135"/>
      <c r="K39" s="135"/>
      <c r="L39" s="135"/>
      <c r="M39" s="135"/>
      <c r="N39" s="135"/>
      <c r="O39" s="135"/>
      <c r="P39" s="135"/>
      <c r="Q39" s="131"/>
      <c r="R39" s="131"/>
      <c r="Z39" s="128"/>
      <c r="AA39" s="129"/>
    </row>
    <row r="40" spans="1:27" x14ac:dyDescent="0.25">
      <c r="A40" s="121">
        <v>30</v>
      </c>
      <c r="B40" s="133"/>
      <c r="C40" s="129"/>
      <c r="D40" s="129"/>
      <c r="E40" s="129"/>
      <c r="F40" s="129"/>
      <c r="G40" s="121"/>
      <c r="H40" s="134"/>
      <c r="I40" s="135"/>
      <c r="J40" s="135"/>
      <c r="K40" s="135"/>
      <c r="L40" s="135"/>
      <c r="M40" s="135"/>
      <c r="N40" s="135"/>
      <c r="O40" s="135"/>
      <c r="P40" s="135"/>
      <c r="Q40" s="131"/>
      <c r="R40" s="131"/>
      <c r="Z40" s="128"/>
      <c r="AA40" s="129"/>
    </row>
    <row r="41" spans="1:27" x14ac:dyDescent="0.25">
      <c r="A41" s="121">
        <v>31</v>
      </c>
      <c r="B41" s="133"/>
      <c r="C41" s="129"/>
      <c r="D41" s="129"/>
      <c r="E41" s="129"/>
      <c r="F41" s="129"/>
      <c r="G41" s="121"/>
      <c r="H41" s="134"/>
      <c r="I41" s="135"/>
      <c r="J41" s="135"/>
      <c r="K41" s="135"/>
      <c r="L41" s="135"/>
      <c r="M41" s="135"/>
      <c r="N41" s="135"/>
      <c r="O41" s="135"/>
      <c r="P41" s="135"/>
      <c r="Q41" s="131"/>
      <c r="R41" s="131"/>
      <c r="Z41" s="128"/>
      <c r="AA41" s="129"/>
    </row>
    <row r="42" spans="1:27" x14ac:dyDescent="0.25">
      <c r="A42" s="121">
        <v>32</v>
      </c>
      <c r="B42" s="133"/>
      <c r="C42" s="129"/>
      <c r="D42" s="129"/>
      <c r="E42" s="129"/>
      <c r="F42" s="129"/>
      <c r="G42" s="121"/>
      <c r="H42" s="134"/>
      <c r="I42" s="135"/>
      <c r="J42" s="135"/>
      <c r="K42" s="135"/>
      <c r="L42" s="135"/>
      <c r="M42" s="135"/>
      <c r="N42" s="135"/>
      <c r="O42" s="135"/>
      <c r="P42" s="135"/>
      <c r="Q42" s="131"/>
      <c r="R42" s="131"/>
      <c r="Z42" s="128"/>
      <c r="AA42" s="129"/>
    </row>
    <row r="43" spans="1:27" x14ac:dyDescent="0.25">
      <c r="A43" s="121">
        <v>33</v>
      </c>
      <c r="B43" s="133"/>
      <c r="C43" s="129"/>
      <c r="D43" s="129"/>
      <c r="E43" s="129"/>
      <c r="F43" s="129"/>
      <c r="G43" s="121"/>
      <c r="H43" s="134"/>
      <c r="I43" s="135"/>
      <c r="J43" s="135"/>
      <c r="K43" s="135"/>
      <c r="L43" s="135"/>
      <c r="M43" s="135"/>
      <c r="N43" s="135"/>
      <c r="O43" s="135"/>
      <c r="P43" s="135"/>
      <c r="Q43" s="131"/>
      <c r="R43" s="131"/>
      <c r="Z43" s="128"/>
      <c r="AA43" s="129"/>
    </row>
    <row r="44" spans="1:27" x14ac:dyDescent="0.25">
      <c r="A44" s="121">
        <v>34</v>
      </c>
      <c r="B44" s="133"/>
      <c r="C44" s="129"/>
      <c r="D44" s="129"/>
      <c r="E44" s="129"/>
      <c r="F44" s="129"/>
      <c r="G44" s="121"/>
      <c r="H44" s="134"/>
      <c r="I44" s="135"/>
      <c r="J44" s="135"/>
      <c r="K44" s="135"/>
      <c r="L44" s="135"/>
      <c r="M44" s="135"/>
      <c r="N44" s="135"/>
      <c r="O44" s="135"/>
      <c r="P44" s="135"/>
      <c r="Q44" s="131"/>
      <c r="R44" s="131"/>
      <c r="Z44" s="128"/>
      <c r="AA44" s="129"/>
    </row>
    <row r="45" spans="1:27" x14ac:dyDescent="0.25">
      <c r="A45" s="121">
        <v>35</v>
      </c>
      <c r="B45" s="133"/>
      <c r="C45" s="129"/>
      <c r="D45" s="129"/>
      <c r="E45" s="129"/>
      <c r="F45" s="129"/>
      <c r="G45" s="121"/>
      <c r="H45" s="134"/>
      <c r="I45" s="135"/>
      <c r="J45" s="135"/>
      <c r="K45" s="135"/>
      <c r="L45" s="135"/>
      <c r="M45" s="135"/>
      <c r="N45" s="135"/>
      <c r="O45" s="135"/>
      <c r="P45" s="135"/>
      <c r="Q45" s="131"/>
      <c r="R45" s="131"/>
      <c r="Z45" s="128"/>
      <c r="AA45" s="129"/>
    </row>
    <row r="46" spans="1:27" x14ac:dyDescent="0.25">
      <c r="A46" s="121">
        <v>36</v>
      </c>
      <c r="B46" s="133"/>
      <c r="C46" s="129"/>
      <c r="D46" s="129"/>
      <c r="E46" s="129"/>
      <c r="F46" s="129"/>
      <c r="G46" s="121"/>
      <c r="H46" s="134"/>
      <c r="I46" s="135"/>
      <c r="J46" s="135"/>
      <c r="K46" s="135"/>
      <c r="L46" s="135"/>
      <c r="M46" s="135"/>
      <c r="N46" s="135"/>
      <c r="O46" s="135"/>
      <c r="P46" s="135"/>
      <c r="Q46" s="131"/>
      <c r="R46" s="131"/>
      <c r="Z46" s="128"/>
      <c r="AA46" s="129"/>
    </row>
    <row r="47" spans="1:27" x14ac:dyDescent="0.25">
      <c r="A47" s="121">
        <v>37</v>
      </c>
      <c r="B47" s="138"/>
      <c r="C47" s="129"/>
      <c r="D47" s="129"/>
      <c r="E47" s="129"/>
      <c r="F47" s="129"/>
      <c r="G47" s="121"/>
      <c r="H47" s="134"/>
      <c r="I47" s="135"/>
      <c r="J47" s="135"/>
      <c r="K47" s="135"/>
      <c r="L47" s="135"/>
      <c r="M47" s="135"/>
      <c r="N47" s="135"/>
      <c r="O47" s="135"/>
      <c r="P47" s="135"/>
      <c r="Q47" s="131"/>
      <c r="R47" s="131"/>
      <c r="Z47" s="128"/>
      <c r="AA47" s="129"/>
    </row>
    <row r="48" spans="1:27" x14ac:dyDescent="0.25">
      <c r="A48" s="121">
        <v>38</v>
      </c>
      <c r="B48" s="133"/>
      <c r="C48" s="129"/>
      <c r="D48" s="129"/>
      <c r="E48" s="129"/>
      <c r="F48" s="129"/>
      <c r="G48" s="121"/>
      <c r="H48" s="134"/>
      <c r="I48" s="135"/>
      <c r="J48" s="135"/>
      <c r="K48" s="135"/>
      <c r="L48" s="135"/>
      <c r="M48" s="135"/>
      <c r="N48" s="135"/>
      <c r="O48" s="135"/>
      <c r="P48" s="135"/>
      <c r="Q48" s="131"/>
      <c r="R48" s="131"/>
      <c r="Z48" s="128"/>
      <c r="AA48" s="129"/>
    </row>
    <row r="49" spans="1:27" x14ac:dyDescent="0.25">
      <c r="A49" s="121">
        <v>39</v>
      </c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31"/>
      <c r="R49" s="131"/>
      <c r="Z49" s="128"/>
      <c r="AA49" s="129"/>
    </row>
    <row r="50" spans="1:27" x14ac:dyDescent="0.25">
      <c r="A50" s="121">
        <v>40</v>
      </c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31"/>
      <c r="R50" s="131"/>
      <c r="Z50" s="128"/>
      <c r="AA50" s="129"/>
    </row>
    <row r="51" spans="1:27" ht="48.75" customHeight="1" x14ac:dyDescent="0.25">
      <c r="A51" s="552" t="s">
        <v>166</v>
      </c>
      <c r="B51" s="552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" customHeight="1" x14ac:dyDescent="0.25">
      <c r="A52" s="553" t="s">
        <v>163</v>
      </c>
      <c r="B52" s="553"/>
      <c r="C52" s="553"/>
      <c r="D52" s="553"/>
      <c r="E52" s="553" t="s">
        <v>164</v>
      </c>
      <c r="F52" s="553"/>
      <c r="G52" s="553"/>
      <c r="H52" s="553"/>
      <c r="I52" s="553"/>
      <c r="J52" s="553"/>
      <c r="K52" s="553"/>
      <c r="L52" s="553"/>
      <c r="M52" s="553"/>
      <c r="N52" s="553"/>
      <c r="O52" s="553"/>
      <c r="P52" s="553"/>
      <c r="Q52" s="553"/>
      <c r="R52" s="553"/>
    </row>
    <row r="54" spans="1:27" x14ac:dyDescent="0.25">
      <c r="S54" s="131" t="s">
        <v>44</v>
      </c>
      <c r="T54" s="132">
        <f>SUM(T11:T50)</f>
        <v>0</v>
      </c>
      <c r="U54" s="132">
        <f t="shared" ref="U54:X54" si="3">SUM(U11:U50)</f>
        <v>0</v>
      </c>
      <c r="V54" s="132">
        <f t="shared" si="3"/>
        <v>0</v>
      </c>
      <c r="W54" s="132">
        <f t="shared" si="3"/>
        <v>0</v>
      </c>
      <c r="X54" s="132">
        <f t="shared" si="3"/>
        <v>0</v>
      </c>
      <c r="Y54" s="132">
        <v>1</v>
      </c>
    </row>
  </sheetData>
  <mergeCells count="31">
    <mergeCell ref="A1:R1"/>
    <mergeCell ref="A2:R2"/>
    <mergeCell ref="A3:R3"/>
    <mergeCell ref="A4:B4"/>
    <mergeCell ref="C4:G4"/>
    <mergeCell ref="H4:J4"/>
    <mergeCell ref="K4:R4"/>
    <mergeCell ref="O9:P9"/>
    <mergeCell ref="A5:B5"/>
    <mergeCell ref="C5:G5"/>
    <mergeCell ref="H5:K5"/>
    <mergeCell ref="L5:R5"/>
    <mergeCell ref="A6:B6"/>
    <mergeCell ref="C6:G6"/>
    <mergeCell ref="H6:R6"/>
    <mergeCell ref="A51:B51"/>
    <mergeCell ref="A52:D52"/>
    <mergeCell ref="E52:R52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</mergeCells>
  <conditionalFormatting sqref="Z11:AA50 C13:F50 C11:D12 F11:F12 H11:H50">
    <cfRule type="cellIs" dxfId="248" priority="5" stopIfTrue="1" operator="lessThan">
      <formula>3</formula>
    </cfRule>
  </conditionalFormatting>
  <conditionalFormatting sqref="B12:B50 I11:P50">
    <cfRule type="cellIs" dxfId="247" priority="6" stopIfTrue="1" operator="equal">
      <formula>0</formula>
    </cfRule>
  </conditionalFormatting>
  <conditionalFormatting sqref="T11:AA54 C13:H50 C11:D12 F11:H12">
    <cfRule type="containsErrors" dxfId="246" priority="4">
      <formula>ISERROR(C11)</formula>
    </cfRule>
  </conditionalFormatting>
  <conditionalFormatting sqref="C51">
    <cfRule type="cellIs" dxfId="245" priority="3" operator="equal">
      <formula>0</formula>
    </cfRule>
  </conditionalFormatting>
  <conditionalFormatting sqref="A4:R4 A6:R7 A5:H5 L5">
    <cfRule type="cellIs" dxfId="244" priority="2" operator="equal">
      <formula>0</formula>
    </cfRule>
  </conditionalFormatting>
  <conditionalFormatting sqref="B11">
    <cfRule type="cellIs" dxfId="243" priority="1" operator="equal">
      <formula>0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verticalDpi="300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4"/>
  <sheetViews>
    <sheetView topLeftCell="A7" zoomScale="95" zoomScaleNormal="95" workbookViewId="0">
      <selection activeCell="C7" sqref="C7:G7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3" width="16.5703125" style="119" customWidth="1"/>
    <col min="24" max="24" width="15.140625" style="119" customWidth="1"/>
    <col min="25" max="25" width="15.42578125" style="119" customWidth="1"/>
    <col min="26" max="26" width="16" style="119" customWidth="1"/>
    <col min="27" max="16384" width="11.42578125" style="119"/>
  </cols>
  <sheetData>
    <row r="1" spans="1:29" x14ac:dyDescent="0.25">
      <c r="A1" s="559" t="s">
        <v>153</v>
      </c>
      <c r="B1" s="559"/>
      <c r="C1" s="559"/>
      <c r="D1" s="559"/>
      <c r="E1" s="559"/>
      <c r="F1" s="559"/>
      <c r="G1" s="559"/>
      <c r="H1" s="559"/>
      <c r="I1" s="559"/>
      <c r="J1" s="559"/>
      <c r="K1" s="559"/>
      <c r="L1" s="559"/>
      <c r="M1" s="559"/>
      <c r="N1" s="559"/>
      <c r="O1" s="559"/>
      <c r="P1" s="559"/>
      <c r="Q1" s="559"/>
      <c r="R1" s="559"/>
    </row>
    <row r="2" spans="1:29" x14ac:dyDescent="0.25">
      <c r="A2" s="559" t="s">
        <v>154</v>
      </c>
      <c r="B2" s="559"/>
      <c r="C2" s="559"/>
      <c r="D2" s="559"/>
      <c r="E2" s="559"/>
      <c r="F2" s="559"/>
      <c r="G2" s="559"/>
      <c r="H2" s="559"/>
      <c r="I2" s="559"/>
      <c r="J2" s="559"/>
      <c r="K2" s="559"/>
      <c r="L2" s="559"/>
      <c r="M2" s="559"/>
      <c r="N2" s="559"/>
      <c r="O2" s="559"/>
      <c r="P2" s="559"/>
      <c r="Q2" s="559"/>
      <c r="R2" s="559"/>
    </row>
    <row r="3" spans="1:29" x14ac:dyDescent="0.25">
      <c r="A3" s="581" t="s">
        <v>155</v>
      </c>
      <c r="B3" s="581"/>
      <c r="C3" s="559"/>
      <c r="D3" s="559"/>
      <c r="E3" s="559"/>
      <c r="F3" s="559"/>
      <c r="G3" s="559"/>
      <c r="H3" s="559"/>
      <c r="I3" s="559"/>
      <c r="J3" s="559"/>
      <c r="K3" s="559"/>
      <c r="L3" s="559"/>
      <c r="M3" s="559"/>
      <c r="N3" s="559"/>
      <c r="O3" s="559"/>
      <c r="P3" s="559"/>
      <c r="Q3" s="559"/>
      <c r="R3" s="559"/>
    </row>
    <row r="4" spans="1:29" x14ac:dyDescent="0.25">
      <c r="A4" s="573" t="s">
        <v>156</v>
      </c>
      <c r="B4" s="573"/>
      <c r="C4" s="574" t="s">
        <v>62</v>
      </c>
      <c r="D4" s="575"/>
      <c r="E4" s="575"/>
      <c r="F4" s="575"/>
      <c r="G4" s="576"/>
      <c r="H4" s="582" t="s">
        <v>61</v>
      </c>
      <c r="I4" s="583"/>
      <c r="J4" s="583"/>
      <c r="K4" s="584" t="s">
        <v>119</v>
      </c>
      <c r="L4" s="584"/>
      <c r="M4" s="584"/>
      <c r="N4" s="584"/>
      <c r="O4" s="584"/>
      <c r="P4" s="584"/>
      <c r="Q4" s="584"/>
      <c r="R4" s="585"/>
    </row>
    <row r="5" spans="1:29" x14ac:dyDescent="0.25">
      <c r="A5" s="569" t="str">
        <f>'Datos Generales'!E1</f>
        <v>CEL Chiriquí Grande</v>
      </c>
      <c r="B5" s="570"/>
      <c r="C5" s="571" t="s">
        <v>216</v>
      </c>
      <c r="D5" s="572"/>
      <c r="E5" s="572"/>
      <c r="F5" s="572"/>
      <c r="G5" s="570"/>
      <c r="H5" s="577" t="s">
        <v>168</v>
      </c>
      <c r="I5" s="578"/>
      <c r="J5" s="578"/>
      <c r="K5" s="578"/>
      <c r="L5" s="579"/>
      <c r="M5" s="579"/>
      <c r="N5" s="579"/>
      <c r="O5" s="579"/>
      <c r="P5" s="579"/>
      <c r="Q5" s="579"/>
      <c r="R5" s="580"/>
    </row>
    <row r="6" spans="1:29" x14ac:dyDescent="0.25">
      <c r="A6" s="573" t="s">
        <v>94</v>
      </c>
      <c r="B6" s="573"/>
      <c r="C6" s="574" t="s">
        <v>93</v>
      </c>
      <c r="D6" s="575"/>
      <c r="E6" s="575"/>
      <c r="F6" s="575"/>
      <c r="G6" s="576"/>
      <c r="H6" s="574" t="s">
        <v>149</v>
      </c>
      <c r="I6" s="575"/>
      <c r="J6" s="575"/>
      <c r="K6" s="575"/>
      <c r="L6" s="575"/>
      <c r="M6" s="575"/>
      <c r="N6" s="575"/>
      <c r="O6" s="575"/>
      <c r="P6" s="575"/>
      <c r="Q6" s="575"/>
      <c r="R6" s="576"/>
    </row>
    <row r="7" spans="1:29" ht="15" customHeight="1" x14ac:dyDescent="0.25">
      <c r="A7" s="554">
        <f>'Datos Generales'!F3</f>
        <v>2023</v>
      </c>
      <c r="B7" s="555"/>
      <c r="C7" s="556" t="s">
        <v>319</v>
      </c>
      <c r="D7" s="557"/>
      <c r="E7" s="557"/>
      <c r="F7" s="557"/>
      <c r="G7" s="558"/>
      <c r="H7" s="556" t="s">
        <v>185</v>
      </c>
      <c r="I7" s="557"/>
      <c r="J7" s="557"/>
      <c r="K7" s="557"/>
      <c r="L7" s="557"/>
      <c r="M7" s="557"/>
      <c r="N7" s="557"/>
      <c r="O7" s="557"/>
      <c r="P7" s="557"/>
      <c r="Q7" s="557"/>
      <c r="R7" s="558"/>
    </row>
    <row r="8" spans="1:29" ht="49.5" customHeight="1" x14ac:dyDescent="0.25">
      <c r="A8" s="602" t="s">
        <v>3</v>
      </c>
      <c r="B8" s="560" t="s">
        <v>157</v>
      </c>
      <c r="C8" s="589" t="s">
        <v>150</v>
      </c>
      <c r="D8" s="590"/>
      <c r="E8" s="590"/>
      <c r="F8" s="591"/>
      <c r="G8" s="596" t="s">
        <v>158</v>
      </c>
      <c r="H8" s="597" t="s">
        <v>165</v>
      </c>
      <c r="I8" s="563" t="s">
        <v>150</v>
      </c>
      <c r="J8" s="563"/>
      <c r="K8" s="563"/>
      <c r="L8" s="563"/>
      <c r="M8" s="563"/>
      <c r="N8" s="563"/>
      <c r="O8" s="563"/>
      <c r="P8" s="563"/>
      <c r="Q8" s="598" t="s">
        <v>161</v>
      </c>
      <c r="R8" s="598"/>
    </row>
    <row r="9" spans="1:29" ht="14.25" customHeight="1" x14ac:dyDescent="0.25">
      <c r="A9" s="602"/>
      <c r="B9" s="561"/>
      <c r="C9" s="592"/>
      <c r="D9" s="593"/>
      <c r="E9" s="593"/>
      <c r="F9" s="594"/>
      <c r="G9" s="596"/>
      <c r="H9" s="597"/>
      <c r="I9" s="552" t="s">
        <v>23</v>
      </c>
      <c r="J9" s="552"/>
      <c r="K9" s="552" t="s">
        <v>24</v>
      </c>
      <c r="L9" s="552"/>
      <c r="M9" s="552" t="s">
        <v>25</v>
      </c>
      <c r="N9" s="552"/>
      <c r="O9" s="552"/>
      <c r="P9" s="552"/>
      <c r="Q9" s="598"/>
      <c r="R9" s="598"/>
    </row>
    <row r="10" spans="1:29" x14ac:dyDescent="0.25">
      <c r="A10" s="602"/>
      <c r="B10" s="562"/>
      <c r="C10" s="121" t="s">
        <v>23</v>
      </c>
      <c r="D10" s="121" t="s">
        <v>24</v>
      </c>
      <c r="E10" s="121" t="s">
        <v>25</v>
      </c>
      <c r="F10" s="121"/>
      <c r="G10" s="596"/>
      <c r="H10" s="597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x14ac:dyDescent="0.25">
      <c r="A11" s="121">
        <v>1</v>
      </c>
      <c r="B11" s="265">
        <f>'Notas 7°A N'!B8</f>
        <v>0</v>
      </c>
      <c r="C11" s="129"/>
      <c r="D11" s="223"/>
      <c r="E11" s="238">
        <f>'Notas 7°A N'!AG8</f>
        <v>4</v>
      </c>
      <c r="F11" s="129"/>
      <c r="G11" s="121"/>
      <c r="H11" s="134">
        <f>'Notas 7°A N'!AG8</f>
        <v>4</v>
      </c>
      <c r="I11" s="135"/>
      <c r="J11" s="135"/>
      <c r="K11" s="135"/>
      <c r="L11" s="135"/>
      <c r="M11" s="135"/>
      <c r="N11" s="135"/>
      <c r="O11" s="135"/>
      <c r="P11" s="135"/>
      <c r="Q11" s="131"/>
      <c r="R11" s="131"/>
      <c r="T11" s="119">
        <f>COUNTIF(F11:F50,"=R")</f>
        <v>0</v>
      </c>
      <c r="U11" s="119">
        <v>0</v>
      </c>
      <c r="V11" s="119">
        <v>0</v>
      </c>
      <c r="W11" s="119">
        <v>0</v>
      </c>
      <c r="X11" s="119">
        <v>0</v>
      </c>
      <c r="Y11" s="119">
        <f t="shared" ref="Y11" si="0">IF(H11&gt;=3,1*1,1*0)</f>
        <v>1</v>
      </c>
      <c r="Z11" s="128">
        <f t="shared" ref="Z11" si="1">AVERAGE(C11:F11)</f>
        <v>4</v>
      </c>
      <c r="AA11" s="129">
        <f t="shared" ref="AA11" si="2">ROUNDDOWN(Z11,1)</f>
        <v>4</v>
      </c>
      <c r="AC11" s="119">
        <v>3.6</v>
      </c>
    </row>
    <row r="12" spans="1:29" ht="14.25" customHeight="1" x14ac:dyDescent="0.25">
      <c r="A12" s="121">
        <v>2</v>
      </c>
      <c r="B12" s="265">
        <f>'Notas 7°A N'!B9</f>
        <v>0</v>
      </c>
      <c r="C12" s="129"/>
      <c r="D12" s="223"/>
      <c r="E12" s="119">
        <f>'Notas 7°A N'!AG9</f>
        <v>4.5</v>
      </c>
      <c r="F12" s="129"/>
      <c r="G12" s="121"/>
      <c r="H12" s="134">
        <f>'Notas 7°A N'!AG9</f>
        <v>4.5</v>
      </c>
      <c r="I12" s="135"/>
      <c r="J12" s="135"/>
      <c r="K12" s="135"/>
      <c r="L12" s="135"/>
      <c r="M12" s="135"/>
      <c r="N12" s="135"/>
      <c r="O12" s="135"/>
      <c r="P12" s="135"/>
      <c r="Q12" s="131"/>
      <c r="R12" s="131"/>
      <c r="Z12" s="128"/>
      <c r="AA12" s="129"/>
    </row>
    <row r="13" spans="1:29" x14ac:dyDescent="0.25">
      <c r="A13" s="121">
        <v>3</v>
      </c>
      <c r="B13" s="265">
        <f>'Notas 7°A N'!B10</f>
        <v>0</v>
      </c>
      <c r="C13" s="129"/>
      <c r="D13" s="223"/>
      <c r="E13" s="129">
        <f>'Notas 7°A N'!AG10</f>
        <v>3.9</v>
      </c>
      <c r="F13" s="129"/>
      <c r="G13" s="121"/>
      <c r="H13" s="134">
        <f>'Notas 7°A N'!AG10</f>
        <v>3.9</v>
      </c>
      <c r="I13" s="135"/>
      <c r="J13" s="135"/>
      <c r="K13" s="135"/>
      <c r="L13" s="135"/>
      <c r="M13" s="135"/>
      <c r="N13" s="135"/>
      <c r="O13" s="135"/>
      <c r="P13" s="135"/>
      <c r="Q13" s="131"/>
      <c r="R13" s="131"/>
      <c r="Z13" s="128"/>
      <c r="AA13" s="129"/>
    </row>
    <row r="14" spans="1:29" x14ac:dyDescent="0.25">
      <c r="A14" s="121">
        <v>4</v>
      </c>
      <c r="B14" s="265">
        <f>'Notas 7°A N'!B11</f>
        <v>0</v>
      </c>
      <c r="C14" s="129"/>
      <c r="D14" s="129"/>
      <c r="E14" s="129">
        <f>'Notas 7°A N'!AG11</f>
        <v>3.6</v>
      </c>
      <c r="F14" s="129"/>
      <c r="G14" s="121"/>
      <c r="H14" s="134">
        <f>'Notas 7°A N'!AG11</f>
        <v>3.6</v>
      </c>
      <c r="I14" s="135"/>
      <c r="J14" s="135"/>
      <c r="K14" s="135"/>
      <c r="L14" s="135"/>
      <c r="M14" s="135"/>
      <c r="N14" s="135"/>
      <c r="O14" s="135"/>
      <c r="P14" s="135"/>
      <c r="Q14" s="131"/>
      <c r="R14" s="131"/>
      <c r="Z14" s="128"/>
      <c r="AA14" s="129"/>
    </row>
    <row r="15" spans="1:29" ht="14.25" customHeight="1" x14ac:dyDescent="0.25">
      <c r="A15" s="121">
        <v>5</v>
      </c>
      <c r="B15" s="133"/>
      <c r="C15" s="129"/>
      <c r="D15" s="129"/>
      <c r="E15" s="129"/>
      <c r="F15" s="129"/>
      <c r="G15" s="121"/>
      <c r="H15" s="134"/>
      <c r="I15" s="135"/>
      <c r="J15" s="135"/>
      <c r="K15" s="135"/>
      <c r="L15" s="135"/>
      <c r="M15" s="135"/>
      <c r="N15" s="135"/>
      <c r="O15" s="135"/>
      <c r="P15" s="135"/>
      <c r="Q15" s="131"/>
      <c r="R15" s="131"/>
      <c r="Z15" s="128"/>
      <c r="AA15" s="129"/>
    </row>
    <row r="16" spans="1:29" x14ac:dyDescent="0.25">
      <c r="A16" s="121">
        <v>6</v>
      </c>
      <c r="B16" s="133"/>
      <c r="C16" s="129"/>
      <c r="D16" s="129"/>
      <c r="E16" s="129"/>
      <c r="F16" s="129"/>
      <c r="G16" s="121"/>
      <c r="H16" s="134"/>
      <c r="I16" s="135"/>
      <c r="J16" s="135"/>
      <c r="K16" s="135"/>
      <c r="L16" s="135"/>
      <c r="M16" s="135"/>
      <c r="N16" s="135"/>
      <c r="O16" s="135"/>
      <c r="P16" s="135"/>
      <c r="Q16" s="131"/>
      <c r="R16" s="131"/>
      <c r="Z16" s="128"/>
      <c r="AA16" s="129"/>
    </row>
    <row r="17" spans="1:27" ht="13.5" customHeight="1" x14ac:dyDescent="0.25">
      <c r="A17" s="121">
        <v>7</v>
      </c>
      <c r="B17" s="133"/>
      <c r="C17" s="129"/>
      <c r="D17" s="129"/>
      <c r="E17" s="129"/>
      <c r="F17" s="129"/>
      <c r="G17" s="121"/>
      <c r="H17" s="134"/>
      <c r="I17" s="135"/>
      <c r="J17" s="135"/>
      <c r="K17" s="135"/>
      <c r="L17" s="135"/>
      <c r="M17" s="135"/>
      <c r="N17" s="135"/>
      <c r="O17" s="135"/>
      <c r="P17" s="135"/>
      <c r="Q17" s="131"/>
      <c r="R17" s="131"/>
      <c r="Z17" s="128"/>
      <c r="AA17" s="129"/>
    </row>
    <row r="18" spans="1:27" x14ac:dyDescent="0.25">
      <c r="A18" s="121">
        <v>8</v>
      </c>
      <c r="B18" s="133"/>
      <c r="C18" s="129"/>
      <c r="D18" s="129"/>
      <c r="E18" s="129"/>
      <c r="F18" s="129"/>
      <c r="G18" s="121"/>
      <c r="H18" s="134"/>
      <c r="I18" s="135"/>
      <c r="J18" s="135"/>
      <c r="K18" s="135"/>
      <c r="L18" s="135"/>
      <c r="M18" s="135"/>
      <c r="N18" s="135"/>
      <c r="O18" s="135"/>
      <c r="P18" s="135"/>
      <c r="Q18" s="131"/>
      <c r="R18" s="131"/>
      <c r="Z18" s="128"/>
      <c r="AA18" s="129"/>
    </row>
    <row r="19" spans="1:27" x14ac:dyDescent="0.25">
      <c r="A19" s="121">
        <v>9</v>
      </c>
      <c r="B19" s="133"/>
      <c r="C19" s="129"/>
      <c r="D19" s="129"/>
      <c r="E19" s="129"/>
      <c r="F19" s="129"/>
      <c r="G19" s="121"/>
      <c r="H19" s="134"/>
      <c r="I19" s="135"/>
      <c r="J19" s="135"/>
      <c r="K19" s="135"/>
      <c r="L19" s="135"/>
      <c r="M19" s="135"/>
      <c r="N19" s="135"/>
      <c r="O19" s="135"/>
      <c r="P19" s="135"/>
      <c r="Q19" s="131"/>
      <c r="R19" s="131"/>
      <c r="Z19" s="128"/>
      <c r="AA19" s="129"/>
    </row>
    <row r="20" spans="1:27" x14ac:dyDescent="0.25">
      <c r="A20" s="121">
        <v>10</v>
      </c>
      <c r="B20" s="133"/>
      <c r="C20" s="129"/>
      <c r="D20" s="129"/>
      <c r="E20" s="129"/>
      <c r="F20" s="129"/>
      <c r="G20" s="121"/>
      <c r="H20" s="134"/>
      <c r="I20" s="135"/>
      <c r="J20" s="135"/>
      <c r="K20" s="135"/>
      <c r="L20" s="135"/>
      <c r="M20" s="135"/>
      <c r="N20" s="135"/>
      <c r="O20" s="135"/>
      <c r="P20" s="135"/>
      <c r="Q20" s="131"/>
      <c r="R20" s="131"/>
      <c r="Z20" s="128"/>
      <c r="AA20" s="129"/>
    </row>
    <row r="21" spans="1:27" x14ac:dyDescent="0.25">
      <c r="A21" s="121">
        <v>11</v>
      </c>
      <c r="B21" s="133"/>
      <c r="C21" s="129"/>
      <c r="D21" s="129"/>
      <c r="E21" s="129"/>
      <c r="F21" s="129"/>
      <c r="G21" s="121"/>
      <c r="H21" s="134"/>
      <c r="I21" s="135"/>
      <c r="J21" s="135"/>
      <c r="K21" s="135"/>
      <c r="L21" s="135"/>
      <c r="M21" s="135"/>
      <c r="N21" s="135"/>
      <c r="O21" s="135"/>
      <c r="P21" s="135"/>
      <c r="Q21" s="131"/>
      <c r="R21" s="131"/>
      <c r="Z21" s="128"/>
      <c r="AA21" s="129"/>
    </row>
    <row r="22" spans="1:27" ht="14.25" customHeight="1" x14ac:dyDescent="0.25">
      <c r="A22" s="121">
        <v>12</v>
      </c>
      <c r="B22" s="133"/>
      <c r="C22" s="129"/>
      <c r="D22" s="129"/>
      <c r="E22" s="129"/>
      <c r="F22" s="129"/>
      <c r="G22" s="121"/>
      <c r="H22" s="134"/>
      <c r="I22" s="135"/>
      <c r="J22" s="135"/>
      <c r="K22" s="135"/>
      <c r="L22" s="135"/>
      <c r="M22" s="135"/>
      <c r="N22" s="135"/>
      <c r="O22" s="135"/>
      <c r="P22" s="135"/>
      <c r="Q22" s="131"/>
      <c r="R22" s="131"/>
      <c r="Z22" s="128"/>
      <c r="AA22" s="129"/>
    </row>
    <row r="23" spans="1:27" x14ac:dyDescent="0.25">
      <c r="A23" s="121">
        <v>13</v>
      </c>
      <c r="B23" s="133"/>
      <c r="C23" s="129"/>
      <c r="D23" s="129"/>
      <c r="E23" s="129"/>
      <c r="F23" s="129"/>
      <c r="G23" s="121"/>
      <c r="H23" s="134"/>
      <c r="I23" s="135"/>
      <c r="J23" s="135"/>
      <c r="K23" s="135"/>
      <c r="L23" s="135"/>
      <c r="M23" s="135"/>
      <c r="N23" s="135"/>
      <c r="O23" s="135"/>
      <c r="P23" s="135"/>
      <c r="Q23" s="131"/>
      <c r="R23" s="131"/>
      <c r="Z23" s="128"/>
      <c r="AA23" s="129"/>
    </row>
    <row r="24" spans="1:27" x14ac:dyDescent="0.25">
      <c r="A24" s="121">
        <v>14</v>
      </c>
      <c r="B24" s="133"/>
      <c r="C24" s="129"/>
      <c r="D24" s="129"/>
      <c r="E24" s="129"/>
      <c r="F24" s="129"/>
      <c r="G24" s="121"/>
      <c r="H24" s="134"/>
      <c r="I24" s="135"/>
      <c r="J24" s="135"/>
      <c r="K24" s="135"/>
      <c r="L24" s="135"/>
      <c r="M24" s="135"/>
      <c r="N24" s="135"/>
      <c r="O24" s="135"/>
      <c r="P24" s="135"/>
      <c r="Q24" s="131"/>
      <c r="R24" s="131"/>
      <c r="Z24" s="128"/>
      <c r="AA24" s="129"/>
    </row>
    <row r="25" spans="1:27" x14ac:dyDescent="0.25">
      <c r="A25" s="121">
        <v>15</v>
      </c>
      <c r="B25" s="133"/>
      <c r="C25" s="129"/>
      <c r="D25" s="129"/>
      <c r="E25" s="129"/>
      <c r="F25" s="129"/>
      <c r="G25" s="121"/>
      <c r="H25" s="134"/>
      <c r="I25" s="135"/>
      <c r="J25" s="135"/>
      <c r="K25" s="135"/>
      <c r="L25" s="135"/>
      <c r="M25" s="135"/>
      <c r="N25" s="135"/>
      <c r="O25" s="135"/>
      <c r="P25" s="135"/>
      <c r="Q25" s="131"/>
      <c r="R25" s="131"/>
      <c r="Z25" s="128"/>
      <c r="AA25" s="129"/>
    </row>
    <row r="26" spans="1:27" x14ac:dyDescent="0.25">
      <c r="A26" s="121">
        <v>16</v>
      </c>
      <c r="B26" s="133"/>
      <c r="C26" s="129"/>
      <c r="D26" s="129"/>
      <c r="E26" s="129"/>
      <c r="F26" s="129"/>
      <c r="G26" s="121"/>
      <c r="H26" s="134"/>
      <c r="I26" s="135"/>
      <c r="J26" s="135"/>
      <c r="K26" s="135"/>
      <c r="L26" s="135"/>
      <c r="M26" s="135"/>
      <c r="N26" s="135"/>
      <c r="O26" s="135"/>
      <c r="P26" s="135"/>
      <c r="Q26" s="131"/>
      <c r="R26" s="131"/>
      <c r="Z26" s="128"/>
      <c r="AA26" s="129"/>
    </row>
    <row r="27" spans="1:27" x14ac:dyDescent="0.25">
      <c r="A27" s="121">
        <v>17</v>
      </c>
      <c r="B27" s="133"/>
      <c r="C27" s="129"/>
      <c r="D27" s="129"/>
      <c r="E27" s="129"/>
      <c r="F27" s="129"/>
      <c r="G27" s="121"/>
      <c r="H27" s="134"/>
      <c r="I27" s="135"/>
      <c r="J27" s="135"/>
      <c r="K27" s="135"/>
      <c r="L27" s="135"/>
      <c r="M27" s="135"/>
      <c r="N27" s="135"/>
      <c r="O27" s="135"/>
      <c r="P27" s="135"/>
      <c r="Q27" s="131"/>
      <c r="R27" s="131"/>
      <c r="Z27" s="128"/>
      <c r="AA27" s="129"/>
    </row>
    <row r="28" spans="1:27" x14ac:dyDescent="0.25">
      <c r="A28" s="121">
        <v>18</v>
      </c>
      <c r="B28" s="133"/>
      <c r="C28" s="129"/>
      <c r="D28" s="129"/>
      <c r="E28" s="129"/>
      <c r="F28" s="129"/>
      <c r="G28" s="121"/>
      <c r="H28" s="134"/>
      <c r="I28" s="135"/>
      <c r="J28" s="135"/>
      <c r="K28" s="135"/>
      <c r="L28" s="135"/>
      <c r="M28" s="135"/>
      <c r="N28" s="135"/>
      <c r="O28" s="135"/>
      <c r="P28" s="135"/>
      <c r="Q28" s="131"/>
      <c r="R28" s="131"/>
      <c r="Z28" s="128"/>
      <c r="AA28" s="129"/>
    </row>
    <row r="29" spans="1:27" x14ac:dyDescent="0.25">
      <c r="A29" s="121">
        <v>19</v>
      </c>
      <c r="B29" s="133"/>
      <c r="C29" s="129"/>
      <c r="D29" s="129"/>
      <c r="E29" s="129"/>
      <c r="F29" s="129"/>
      <c r="G29" s="121"/>
      <c r="H29" s="134"/>
      <c r="I29" s="135"/>
      <c r="J29" s="135"/>
      <c r="K29" s="135"/>
      <c r="L29" s="135"/>
      <c r="M29" s="135"/>
      <c r="N29" s="135"/>
      <c r="O29" s="135"/>
      <c r="P29" s="135"/>
      <c r="Q29" s="131"/>
      <c r="R29" s="131"/>
      <c r="Z29" s="128"/>
      <c r="AA29" s="129"/>
    </row>
    <row r="30" spans="1:27" x14ac:dyDescent="0.25">
      <c r="A30" s="121">
        <v>20</v>
      </c>
      <c r="B30" s="133"/>
      <c r="C30" s="129"/>
      <c r="D30" s="129"/>
      <c r="E30" s="129"/>
      <c r="F30" s="129"/>
      <c r="G30" s="121"/>
      <c r="H30" s="134"/>
      <c r="I30" s="135"/>
      <c r="J30" s="135"/>
      <c r="K30" s="135"/>
      <c r="L30" s="135"/>
      <c r="M30" s="135"/>
      <c r="N30" s="135"/>
      <c r="O30" s="135"/>
      <c r="P30" s="135"/>
      <c r="Q30" s="131"/>
      <c r="R30" s="131"/>
      <c r="Z30" s="128"/>
      <c r="AA30" s="129"/>
    </row>
    <row r="31" spans="1:27" x14ac:dyDescent="0.25">
      <c r="A31" s="121">
        <v>21</v>
      </c>
      <c r="B31" s="133"/>
      <c r="C31" s="129"/>
      <c r="D31" s="129"/>
      <c r="E31" s="129"/>
      <c r="F31" s="129"/>
      <c r="G31" s="121"/>
      <c r="H31" s="134"/>
      <c r="I31" s="135"/>
      <c r="J31" s="135"/>
      <c r="K31" s="135"/>
      <c r="L31" s="135"/>
      <c r="M31" s="135"/>
      <c r="N31" s="135"/>
      <c r="O31" s="135"/>
      <c r="P31" s="135"/>
      <c r="Q31" s="131"/>
      <c r="R31" s="131"/>
      <c r="Z31" s="128"/>
      <c r="AA31" s="129"/>
    </row>
    <row r="32" spans="1:27" x14ac:dyDescent="0.25">
      <c r="A32" s="121">
        <v>22</v>
      </c>
      <c r="B32" s="133"/>
      <c r="C32" s="129"/>
      <c r="D32" s="129"/>
      <c r="E32" s="129"/>
      <c r="F32" s="129"/>
      <c r="G32" s="121"/>
      <c r="H32" s="134"/>
      <c r="I32" s="135"/>
      <c r="J32" s="135"/>
      <c r="K32" s="135"/>
      <c r="L32" s="135"/>
      <c r="M32" s="135"/>
      <c r="N32" s="135"/>
      <c r="O32" s="135"/>
      <c r="P32" s="135"/>
      <c r="Q32" s="131"/>
      <c r="R32" s="131"/>
      <c r="Z32" s="128"/>
      <c r="AA32" s="129"/>
    </row>
    <row r="33" spans="1:27" x14ac:dyDescent="0.25">
      <c r="A33" s="121">
        <v>23</v>
      </c>
      <c r="B33" s="133"/>
      <c r="C33" s="129"/>
      <c r="D33" s="129"/>
      <c r="E33" s="129"/>
      <c r="F33" s="129"/>
      <c r="G33" s="121"/>
      <c r="H33" s="134"/>
      <c r="I33" s="135"/>
      <c r="J33" s="135"/>
      <c r="K33" s="135"/>
      <c r="L33" s="135"/>
      <c r="M33" s="135"/>
      <c r="N33" s="135"/>
      <c r="O33" s="135"/>
      <c r="P33" s="135"/>
      <c r="Q33" s="131"/>
      <c r="R33" s="131"/>
      <c r="Z33" s="128"/>
      <c r="AA33" s="129"/>
    </row>
    <row r="34" spans="1:27" x14ac:dyDescent="0.25">
      <c r="A34" s="121">
        <v>24</v>
      </c>
      <c r="B34" s="133"/>
      <c r="C34" s="129"/>
      <c r="D34" s="129"/>
      <c r="E34" s="129"/>
      <c r="F34" s="129"/>
      <c r="G34" s="121"/>
      <c r="H34" s="134"/>
      <c r="I34" s="135"/>
      <c r="J34" s="135"/>
      <c r="K34" s="135"/>
      <c r="L34" s="135"/>
      <c r="M34" s="135"/>
      <c r="N34" s="135"/>
      <c r="O34" s="135"/>
      <c r="P34" s="135"/>
      <c r="Q34" s="131"/>
      <c r="R34" s="131"/>
      <c r="Z34" s="128"/>
      <c r="AA34" s="129"/>
    </row>
    <row r="35" spans="1:27" x14ac:dyDescent="0.25">
      <c r="A35" s="121">
        <v>25</v>
      </c>
      <c r="B35" s="133"/>
      <c r="C35" s="129"/>
      <c r="D35" s="129"/>
      <c r="E35" s="129"/>
      <c r="F35" s="129"/>
      <c r="G35" s="121"/>
      <c r="H35" s="134"/>
      <c r="I35" s="135"/>
      <c r="J35" s="135"/>
      <c r="K35" s="135"/>
      <c r="L35" s="135"/>
      <c r="M35" s="135"/>
      <c r="N35" s="135"/>
      <c r="O35" s="135"/>
      <c r="P35" s="135"/>
      <c r="Q35" s="131"/>
      <c r="R35" s="131"/>
      <c r="Z35" s="128"/>
      <c r="AA35" s="129"/>
    </row>
    <row r="36" spans="1:27" x14ac:dyDescent="0.25">
      <c r="A36" s="121">
        <v>26</v>
      </c>
      <c r="B36" s="133"/>
      <c r="C36" s="129"/>
      <c r="D36" s="129"/>
      <c r="E36" s="129"/>
      <c r="F36" s="129"/>
      <c r="G36" s="121"/>
      <c r="H36" s="134"/>
      <c r="I36" s="135"/>
      <c r="J36" s="135"/>
      <c r="K36" s="135"/>
      <c r="L36" s="135"/>
      <c r="M36" s="135"/>
      <c r="N36" s="135"/>
      <c r="O36" s="135"/>
      <c r="P36" s="135"/>
      <c r="Q36" s="131"/>
      <c r="R36" s="131"/>
      <c r="Z36" s="128"/>
      <c r="AA36" s="129"/>
    </row>
    <row r="37" spans="1:27" x14ac:dyDescent="0.25">
      <c r="A37" s="121">
        <v>27</v>
      </c>
      <c r="B37" s="133"/>
      <c r="C37" s="129"/>
      <c r="D37" s="129"/>
      <c r="E37" s="129"/>
      <c r="F37" s="129"/>
      <c r="G37" s="121"/>
      <c r="H37" s="134"/>
      <c r="I37" s="135"/>
      <c r="J37" s="135"/>
      <c r="K37" s="135"/>
      <c r="L37" s="135"/>
      <c r="M37" s="135"/>
      <c r="N37" s="135"/>
      <c r="O37" s="135"/>
      <c r="P37" s="135"/>
      <c r="Q37" s="131"/>
      <c r="R37" s="131"/>
      <c r="Z37" s="128"/>
      <c r="AA37" s="129"/>
    </row>
    <row r="38" spans="1:27" ht="13.5" customHeight="1" x14ac:dyDescent="0.25">
      <c r="A38" s="121">
        <v>28</v>
      </c>
      <c r="B38" s="133"/>
      <c r="C38" s="129"/>
      <c r="D38" s="129"/>
      <c r="E38" s="129"/>
      <c r="F38" s="129"/>
      <c r="G38" s="121"/>
      <c r="H38" s="134"/>
      <c r="I38" s="135"/>
      <c r="J38" s="135"/>
      <c r="K38" s="135"/>
      <c r="L38" s="135"/>
      <c r="M38" s="135"/>
      <c r="N38" s="135"/>
      <c r="O38" s="135"/>
      <c r="P38" s="135"/>
      <c r="Q38" s="131"/>
      <c r="R38" s="131"/>
      <c r="Z38" s="128"/>
      <c r="AA38" s="129"/>
    </row>
    <row r="39" spans="1:27" x14ac:dyDescent="0.25">
      <c r="A39" s="121">
        <v>29</v>
      </c>
      <c r="B39" s="133"/>
      <c r="C39" s="129"/>
      <c r="D39" s="129"/>
      <c r="E39" s="129"/>
      <c r="F39" s="129"/>
      <c r="G39" s="121"/>
      <c r="H39" s="134"/>
      <c r="I39" s="135"/>
      <c r="J39" s="135"/>
      <c r="K39" s="135"/>
      <c r="L39" s="135"/>
      <c r="M39" s="135"/>
      <c r="N39" s="135"/>
      <c r="O39" s="135"/>
      <c r="P39" s="135"/>
      <c r="Q39" s="131"/>
      <c r="R39" s="131"/>
      <c r="Z39" s="128"/>
      <c r="AA39" s="129"/>
    </row>
    <row r="40" spans="1:27" x14ac:dyDescent="0.25">
      <c r="A40" s="121">
        <v>30</v>
      </c>
      <c r="B40" s="133"/>
      <c r="C40" s="129"/>
      <c r="D40" s="129"/>
      <c r="E40" s="129"/>
      <c r="F40" s="129"/>
      <c r="G40" s="121"/>
      <c r="H40" s="134"/>
      <c r="I40" s="135"/>
      <c r="J40" s="135"/>
      <c r="K40" s="135"/>
      <c r="L40" s="135"/>
      <c r="M40" s="135"/>
      <c r="N40" s="135"/>
      <c r="O40" s="135"/>
      <c r="P40" s="135"/>
      <c r="Q40" s="131"/>
      <c r="R40" s="131"/>
      <c r="Z40" s="128"/>
      <c r="AA40" s="129"/>
    </row>
    <row r="41" spans="1:27" x14ac:dyDescent="0.25">
      <c r="A41" s="121">
        <v>31</v>
      </c>
      <c r="B41" s="133"/>
      <c r="C41" s="129"/>
      <c r="D41" s="129"/>
      <c r="E41" s="129"/>
      <c r="F41" s="129"/>
      <c r="G41" s="121"/>
      <c r="H41" s="134"/>
      <c r="I41" s="135"/>
      <c r="J41" s="135"/>
      <c r="K41" s="135"/>
      <c r="L41" s="135"/>
      <c r="M41" s="135"/>
      <c r="N41" s="135"/>
      <c r="O41" s="135"/>
      <c r="P41" s="135"/>
      <c r="Q41" s="131"/>
      <c r="R41" s="131"/>
      <c r="Z41" s="128"/>
      <c r="AA41" s="129"/>
    </row>
    <row r="42" spans="1:27" x14ac:dyDescent="0.25">
      <c r="A42" s="121">
        <v>32</v>
      </c>
      <c r="B42" s="133"/>
      <c r="C42" s="129"/>
      <c r="D42" s="129"/>
      <c r="E42" s="129"/>
      <c r="F42" s="129"/>
      <c r="G42" s="121"/>
      <c r="H42" s="134"/>
      <c r="I42" s="135"/>
      <c r="J42" s="135"/>
      <c r="K42" s="135"/>
      <c r="L42" s="135"/>
      <c r="M42" s="135"/>
      <c r="N42" s="135"/>
      <c r="O42" s="135"/>
      <c r="P42" s="135"/>
      <c r="Q42" s="131"/>
      <c r="R42" s="131"/>
      <c r="Z42" s="128"/>
      <c r="AA42" s="129"/>
    </row>
    <row r="43" spans="1:27" x14ac:dyDescent="0.25">
      <c r="A43" s="121">
        <v>33</v>
      </c>
      <c r="B43" s="133"/>
      <c r="C43" s="129"/>
      <c r="D43" s="129"/>
      <c r="E43" s="129"/>
      <c r="F43" s="129"/>
      <c r="G43" s="121"/>
      <c r="H43" s="134"/>
      <c r="I43" s="135"/>
      <c r="J43" s="135"/>
      <c r="K43" s="135"/>
      <c r="L43" s="135"/>
      <c r="M43" s="135"/>
      <c r="N43" s="135"/>
      <c r="O43" s="135"/>
      <c r="P43" s="135"/>
      <c r="Q43" s="131"/>
      <c r="R43" s="131"/>
      <c r="Z43" s="128"/>
      <c r="AA43" s="129"/>
    </row>
    <row r="44" spans="1:27" x14ac:dyDescent="0.25">
      <c r="A44" s="121">
        <v>34</v>
      </c>
      <c r="B44" s="133"/>
      <c r="C44" s="129"/>
      <c r="D44" s="129"/>
      <c r="E44" s="129"/>
      <c r="F44" s="129"/>
      <c r="G44" s="121"/>
      <c r="H44" s="134"/>
      <c r="I44" s="135"/>
      <c r="J44" s="135"/>
      <c r="K44" s="135"/>
      <c r="L44" s="135"/>
      <c r="M44" s="135"/>
      <c r="N44" s="135"/>
      <c r="O44" s="135"/>
      <c r="P44" s="135"/>
      <c r="Q44" s="131"/>
      <c r="R44" s="131"/>
      <c r="Z44" s="128"/>
      <c r="AA44" s="129"/>
    </row>
    <row r="45" spans="1:27" x14ac:dyDescent="0.25">
      <c r="A45" s="121">
        <v>35</v>
      </c>
      <c r="B45" s="133"/>
      <c r="C45" s="129"/>
      <c r="D45" s="129"/>
      <c r="E45" s="129"/>
      <c r="F45" s="129"/>
      <c r="G45" s="121"/>
      <c r="H45" s="134"/>
      <c r="I45" s="135"/>
      <c r="J45" s="135"/>
      <c r="K45" s="135"/>
      <c r="L45" s="135"/>
      <c r="M45" s="135"/>
      <c r="N45" s="135"/>
      <c r="O45" s="135"/>
      <c r="P45" s="135"/>
      <c r="Q45" s="131"/>
      <c r="R45" s="131"/>
      <c r="Z45" s="128"/>
      <c r="AA45" s="129"/>
    </row>
    <row r="46" spans="1:27" x14ac:dyDescent="0.25">
      <c r="A46" s="121">
        <v>36</v>
      </c>
      <c r="B46" s="133"/>
      <c r="C46" s="129"/>
      <c r="D46" s="129"/>
      <c r="E46" s="129"/>
      <c r="F46" s="129"/>
      <c r="G46" s="121"/>
      <c r="H46" s="134"/>
      <c r="I46" s="135"/>
      <c r="J46" s="135"/>
      <c r="K46" s="135"/>
      <c r="L46" s="135"/>
      <c r="M46" s="135"/>
      <c r="N46" s="135"/>
      <c r="O46" s="135"/>
      <c r="P46" s="135"/>
      <c r="Q46" s="131"/>
      <c r="R46" s="131"/>
      <c r="Z46" s="128"/>
      <c r="AA46" s="129"/>
    </row>
    <row r="47" spans="1:27" x14ac:dyDescent="0.25">
      <c r="A47" s="121">
        <v>37</v>
      </c>
      <c r="B47" s="138"/>
      <c r="C47" s="129"/>
      <c r="D47" s="129"/>
      <c r="E47" s="129"/>
      <c r="F47" s="129"/>
      <c r="G47" s="121"/>
      <c r="H47" s="134"/>
      <c r="I47" s="135"/>
      <c r="J47" s="135"/>
      <c r="K47" s="135"/>
      <c r="L47" s="135"/>
      <c r="M47" s="135"/>
      <c r="N47" s="135"/>
      <c r="O47" s="135"/>
      <c r="P47" s="135"/>
      <c r="Q47" s="131"/>
      <c r="R47" s="131"/>
      <c r="Z47" s="128"/>
      <c r="AA47" s="129"/>
    </row>
    <row r="48" spans="1:27" x14ac:dyDescent="0.25">
      <c r="A48" s="121">
        <v>38</v>
      </c>
      <c r="B48" s="133"/>
      <c r="C48" s="129"/>
      <c r="D48" s="129"/>
      <c r="E48" s="129"/>
      <c r="F48" s="129"/>
      <c r="G48" s="121"/>
      <c r="H48" s="134"/>
      <c r="I48" s="135"/>
      <c r="J48" s="135"/>
      <c r="K48" s="135"/>
      <c r="L48" s="135"/>
      <c r="M48" s="135"/>
      <c r="N48" s="135"/>
      <c r="O48" s="135"/>
      <c r="P48" s="135"/>
      <c r="Q48" s="131"/>
      <c r="R48" s="131"/>
      <c r="Z48" s="128"/>
      <c r="AA48" s="129"/>
    </row>
    <row r="49" spans="1:27" x14ac:dyDescent="0.25">
      <c r="A49" s="121">
        <v>39</v>
      </c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31"/>
      <c r="R49" s="131"/>
      <c r="Z49" s="128"/>
      <c r="AA49" s="129"/>
    </row>
    <row r="50" spans="1:27" x14ac:dyDescent="0.25">
      <c r="A50" s="121">
        <v>40</v>
      </c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31"/>
      <c r="R50" s="131"/>
      <c r="Z50" s="128"/>
      <c r="AA50" s="129"/>
    </row>
    <row r="51" spans="1:27" ht="48.75" customHeight="1" x14ac:dyDescent="0.25">
      <c r="A51" s="552" t="s">
        <v>166</v>
      </c>
      <c r="B51" s="552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" customHeight="1" x14ac:dyDescent="0.25">
      <c r="A52" s="553" t="s">
        <v>163</v>
      </c>
      <c r="B52" s="553"/>
      <c r="C52" s="553"/>
      <c r="D52" s="553"/>
      <c r="E52" s="553" t="s">
        <v>164</v>
      </c>
      <c r="F52" s="553"/>
      <c r="G52" s="553"/>
      <c r="H52" s="553"/>
      <c r="I52" s="553"/>
      <c r="J52" s="553"/>
      <c r="K52" s="553"/>
      <c r="L52" s="553"/>
      <c r="M52" s="553"/>
      <c r="N52" s="553"/>
      <c r="O52" s="553"/>
      <c r="P52" s="553"/>
      <c r="Q52" s="553"/>
      <c r="R52" s="553"/>
    </row>
    <row r="54" spans="1:27" x14ac:dyDescent="0.25">
      <c r="S54" s="131" t="s">
        <v>44</v>
      </c>
      <c r="T54" s="132">
        <f>SUM(T11:T50)</f>
        <v>0</v>
      </c>
      <c r="U54" s="132">
        <f t="shared" ref="U54:X54" si="3">SUM(U11:U50)</f>
        <v>0</v>
      </c>
      <c r="V54" s="132">
        <f t="shared" si="3"/>
        <v>0</v>
      </c>
      <c r="W54" s="132">
        <f t="shared" si="3"/>
        <v>0</v>
      </c>
      <c r="X54" s="132">
        <f t="shared" si="3"/>
        <v>0</v>
      </c>
      <c r="Y54" s="132">
        <v>1</v>
      </c>
    </row>
  </sheetData>
  <mergeCells count="31">
    <mergeCell ref="A1:R1"/>
    <mergeCell ref="A2:R2"/>
    <mergeCell ref="A3:R3"/>
    <mergeCell ref="A4:B4"/>
    <mergeCell ref="C4:G4"/>
    <mergeCell ref="H4:J4"/>
    <mergeCell ref="K4:R4"/>
    <mergeCell ref="O9:P9"/>
    <mergeCell ref="A5:B5"/>
    <mergeCell ref="C5:G5"/>
    <mergeCell ref="H5:K5"/>
    <mergeCell ref="L5:R5"/>
    <mergeCell ref="A6:B6"/>
    <mergeCell ref="C6:G6"/>
    <mergeCell ref="H6:R6"/>
    <mergeCell ref="A51:B51"/>
    <mergeCell ref="A52:D52"/>
    <mergeCell ref="E52:R52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</mergeCells>
  <conditionalFormatting sqref="Z11:AA50 C13:F50 C11:D12 F11:F12 H11:H50">
    <cfRule type="cellIs" dxfId="242" priority="6" stopIfTrue="1" operator="lessThan">
      <formula>3</formula>
    </cfRule>
  </conditionalFormatting>
  <conditionalFormatting sqref="B15:B50 I11:P50">
    <cfRule type="cellIs" dxfId="241" priority="7" stopIfTrue="1" operator="equal">
      <formula>0</formula>
    </cfRule>
  </conditionalFormatting>
  <conditionalFormatting sqref="T11:AA54 C13:H50 C11:D12 F11:H12">
    <cfRule type="containsErrors" dxfId="240" priority="5">
      <formula>ISERROR(C11)</formula>
    </cfRule>
  </conditionalFormatting>
  <conditionalFormatting sqref="C51">
    <cfRule type="cellIs" dxfId="239" priority="4" operator="equal">
      <formula>0</formula>
    </cfRule>
  </conditionalFormatting>
  <conditionalFormatting sqref="A4:R4 A6:R7 A5:H5 L5">
    <cfRule type="cellIs" dxfId="238" priority="3" operator="equal">
      <formula>0</formula>
    </cfRule>
  </conditionalFormatting>
  <conditionalFormatting sqref="B11:B14">
    <cfRule type="cellIs" dxfId="237" priority="1" operator="equal">
      <formula>0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verticalDpi="300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4"/>
  <sheetViews>
    <sheetView zoomScale="95" zoomScaleNormal="95" workbookViewId="0">
      <selection activeCell="C7" sqref="C7:G7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3" width="16.5703125" style="119" customWidth="1"/>
    <col min="24" max="24" width="15.140625" style="119" customWidth="1"/>
    <col min="25" max="25" width="15.42578125" style="119" customWidth="1"/>
    <col min="26" max="26" width="16" style="119" customWidth="1"/>
    <col min="27" max="16384" width="11.42578125" style="119"/>
  </cols>
  <sheetData>
    <row r="1" spans="1:29" x14ac:dyDescent="0.25">
      <c r="A1" s="559" t="s">
        <v>153</v>
      </c>
      <c r="B1" s="559"/>
      <c r="C1" s="559"/>
      <c r="D1" s="559"/>
      <c r="E1" s="559"/>
      <c r="F1" s="559"/>
      <c r="G1" s="559"/>
      <c r="H1" s="559"/>
      <c r="I1" s="559"/>
      <c r="J1" s="559"/>
      <c r="K1" s="559"/>
      <c r="L1" s="559"/>
      <c r="M1" s="559"/>
      <c r="N1" s="559"/>
      <c r="O1" s="559"/>
      <c r="P1" s="559"/>
      <c r="Q1" s="559"/>
      <c r="R1" s="559"/>
    </row>
    <row r="2" spans="1:29" x14ac:dyDescent="0.25">
      <c r="A2" s="559" t="s">
        <v>154</v>
      </c>
      <c r="B2" s="559"/>
      <c r="C2" s="559"/>
      <c r="D2" s="559"/>
      <c r="E2" s="559"/>
      <c r="F2" s="559"/>
      <c r="G2" s="559"/>
      <c r="H2" s="559"/>
      <c r="I2" s="559"/>
      <c r="J2" s="559"/>
      <c r="K2" s="559"/>
      <c r="L2" s="559"/>
      <c r="M2" s="559"/>
      <c r="N2" s="559"/>
      <c r="O2" s="559"/>
      <c r="P2" s="559"/>
      <c r="Q2" s="559"/>
      <c r="R2" s="559"/>
    </row>
    <row r="3" spans="1:29" x14ac:dyDescent="0.25">
      <c r="A3" s="581" t="s">
        <v>155</v>
      </c>
      <c r="B3" s="581"/>
      <c r="C3" s="559"/>
      <c r="D3" s="559"/>
      <c r="E3" s="559"/>
      <c r="F3" s="559"/>
      <c r="G3" s="559"/>
      <c r="H3" s="559"/>
      <c r="I3" s="559"/>
      <c r="J3" s="559"/>
      <c r="K3" s="559"/>
      <c r="L3" s="559"/>
      <c r="M3" s="559"/>
      <c r="N3" s="559"/>
      <c r="O3" s="559"/>
      <c r="P3" s="559"/>
      <c r="Q3" s="559"/>
      <c r="R3" s="559"/>
    </row>
    <row r="4" spans="1:29" x14ac:dyDescent="0.25">
      <c r="A4" s="573" t="s">
        <v>156</v>
      </c>
      <c r="B4" s="573"/>
      <c r="C4" s="574" t="s">
        <v>62</v>
      </c>
      <c r="D4" s="575"/>
      <c r="E4" s="575"/>
      <c r="F4" s="575"/>
      <c r="G4" s="576"/>
      <c r="H4" s="582" t="s">
        <v>61</v>
      </c>
      <c r="I4" s="583"/>
      <c r="J4" s="583"/>
      <c r="K4" s="584" t="s">
        <v>119</v>
      </c>
      <c r="L4" s="584"/>
      <c r="M4" s="584"/>
      <c r="N4" s="584"/>
      <c r="O4" s="584"/>
      <c r="P4" s="584"/>
      <c r="Q4" s="584"/>
      <c r="R4" s="585"/>
    </row>
    <row r="5" spans="1:29" x14ac:dyDescent="0.25">
      <c r="A5" s="569" t="str">
        <f>'Datos Generales'!E1</f>
        <v>CEL Chiriquí Grande</v>
      </c>
      <c r="B5" s="570"/>
      <c r="C5" s="571" t="s">
        <v>216</v>
      </c>
      <c r="D5" s="572"/>
      <c r="E5" s="572"/>
      <c r="F5" s="572"/>
      <c r="G5" s="570"/>
      <c r="H5" s="577" t="s">
        <v>168</v>
      </c>
      <c r="I5" s="578"/>
      <c r="J5" s="578"/>
      <c r="K5" s="578"/>
      <c r="L5" s="579"/>
      <c r="M5" s="579"/>
      <c r="N5" s="579"/>
      <c r="O5" s="579"/>
      <c r="P5" s="579"/>
      <c r="Q5" s="579"/>
      <c r="R5" s="580"/>
    </row>
    <row r="6" spans="1:29" x14ac:dyDescent="0.25">
      <c r="A6" s="573" t="s">
        <v>94</v>
      </c>
      <c r="B6" s="573"/>
      <c r="C6" s="574" t="s">
        <v>93</v>
      </c>
      <c r="D6" s="575"/>
      <c r="E6" s="575"/>
      <c r="F6" s="575"/>
      <c r="G6" s="576"/>
      <c r="H6" s="574" t="s">
        <v>149</v>
      </c>
      <c r="I6" s="575"/>
      <c r="J6" s="575"/>
      <c r="K6" s="575"/>
      <c r="L6" s="575"/>
      <c r="M6" s="575"/>
      <c r="N6" s="575"/>
      <c r="O6" s="575"/>
      <c r="P6" s="575"/>
      <c r="Q6" s="575"/>
      <c r="R6" s="576"/>
    </row>
    <row r="7" spans="1:29" ht="15" customHeight="1" x14ac:dyDescent="0.25">
      <c r="A7" s="554">
        <f>'Datos Generales'!F3</f>
        <v>2023</v>
      </c>
      <c r="B7" s="555"/>
      <c r="C7" s="556" t="s">
        <v>320</v>
      </c>
      <c r="D7" s="557"/>
      <c r="E7" s="557"/>
      <c r="F7" s="557"/>
      <c r="G7" s="558"/>
      <c r="H7" s="556" t="s">
        <v>185</v>
      </c>
      <c r="I7" s="557"/>
      <c r="J7" s="557"/>
      <c r="K7" s="557"/>
      <c r="L7" s="557"/>
      <c r="M7" s="557"/>
      <c r="N7" s="557"/>
      <c r="O7" s="557"/>
      <c r="P7" s="557"/>
      <c r="Q7" s="557"/>
      <c r="R7" s="558"/>
    </row>
    <row r="8" spans="1:29" ht="49.5" customHeight="1" x14ac:dyDescent="0.25">
      <c r="A8" s="602" t="s">
        <v>3</v>
      </c>
      <c r="B8" s="560" t="s">
        <v>157</v>
      </c>
      <c r="C8" s="589" t="s">
        <v>150</v>
      </c>
      <c r="D8" s="590"/>
      <c r="E8" s="590"/>
      <c r="F8" s="591"/>
      <c r="G8" s="596" t="s">
        <v>158</v>
      </c>
      <c r="H8" s="597" t="s">
        <v>165</v>
      </c>
      <c r="I8" s="563" t="s">
        <v>150</v>
      </c>
      <c r="J8" s="563"/>
      <c r="K8" s="563"/>
      <c r="L8" s="563"/>
      <c r="M8" s="563"/>
      <c r="N8" s="563"/>
      <c r="O8" s="563"/>
      <c r="P8" s="563"/>
      <c r="Q8" s="598" t="s">
        <v>161</v>
      </c>
      <c r="R8" s="598"/>
    </row>
    <row r="9" spans="1:29" ht="14.25" customHeight="1" x14ac:dyDescent="0.25">
      <c r="A9" s="602"/>
      <c r="B9" s="561"/>
      <c r="C9" s="592"/>
      <c r="D9" s="593"/>
      <c r="E9" s="593"/>
      <c r="F9" s="594"/>
      <c r="G9" s="596"/>
      <c r="H9" s="597"/>
      <c r="I9" s="552" t="s">
        <v>23</v>
      </c>
      <c r="J9" s="552"/>
      <c r="K9" s="552" t="s">
        <v>24</v>
      </c>
      <c r="L9" s="552"/>
      <c r="M9" s="552" t="s">
        <v>25</v>
      </c>
      <c r="N9" s="552"/>
      <c r="O9" s="552"/>
      <c r="P9" s="552"/>
      <c r="Q9" s="598"/>
      <c r="R9" s="598"/>
    </row>
    <row r="10" spans="1:29" x14ac:dyDescent="0.25">
      <c r="A10" s="602"/>
      <c r="B10" s="562"/>
      <c r="C10" s="121" t="s">
        <v>23</v>
      </c>
      <c r="D10" s="121" t="s">
        <v>24</v>
      </c>
      <c r="E10" s="121" t="s">
        <v>25</v>
      </c>
      <c r="F10" s="121"/>
      <c r="G10" s="596"/>
      <c r="H10" s="597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x14ac:dyDescent="0.25">
      <c r="A11" s="121">
        <v>1</v>
      </c>
      <c r="B11" s="265">
        <f>'Notas 8°A N'!B8</f>
        <v>0</v>
      </c>
      <c r="C11" s="129"/>
      <c r="D11" s="223"/>
      <c r="E11" s="309" t="str">
        <f>'Notas 8°A N'!AG8</f>
        <v>SN</v>
      </c>
      <c r="F11" s="223"/>
      <c r="G11" s="130"/>
      <c r="H11" s="124" t="str">
        <f>'Notas 8°A N'!AG8</f>
        <v>SN</v>
      </c>
      <c r="I11" s="135"/>
      <c r="J11" s="135"/>
      <c r="K11" s="135"/>
      <c r="L11" s="135"/>
      <c r="M11" s="135"/>
      <c r="N11" s="135"/>
      <c r="O11" s="135"/>
      <c r="P11" s="135"/>
      <c r="Q11" s="131"/>
      <c r="R11" s="131"/>
      <c r="T11" s="119">
        <f>COUNTIF(F11:F50,"=R")</f>
        <v>0</v>
      </c>
      <c r="U11" s="119">
        <v>0</v>
      </c>
      <c r="V11" s="119">
        <v>0</v>
      </c>
      <c r="W11" s="119">
        <v>0</v>
      </c>
      <c r="X11" s="119">
        <v>0</v>
      </c>
      <c r="Y11" s="119">
        <f t="shared" ref="Y11" si="0">IF(H11&gt;=3,1*1,1*0)</f>
        <v>1</v>
      </c>
      <c r="Z11" s="128" t="e">
        <f t="shared" ref="Z11" si="1">AVERAGE(C11:F11)</f>
        <v>#DIV/0!</v>
      </c>
      <c r="AA11" s="129" t="e">
        <f t="shared" ref="AA11" si="2">ROUNDDOWN(Z11,1)</f>
        <v>#DIV/0!</v>
      </c>
      <c r="AC11" s="119">
        <v>3.6</v>
      </c>
    </row>
    <row r="12" spans="1:29" ht="14.25" customHeight="1" x14ac:dyDescent="0.25">
      <c r="A12" s="121">
        <v>2</v>
      </c>
      <c r="B12" s="265">
        <f>'Notas 8°A N'!B9</f>
        <v>0</v>
      </c>
      <c r="C12" s="129"/>
      <c r="D12" s="223"/>
      <c r="E12" s="310" t="str">
        <f>'Notas 8°A N'!AG9</f>
        <v>SN</v>
      </c>
      <c r="F12" s="223"/>
      <c r="G12" s="130"/>
      <c r="H12" s="124" t="str">
        <f>'Notas 8°A N'!AG9</f>
        <v>SN</v>
      </c>
      <c r="I12" s="135"/>
      <c r="J12" s="135"/>
      <c r="K12" s="135"/>
      <c r="L12" s="135"/>
      <c r="M12" s="135"/>
      <c r="N12" s="135"/>
      <c r="O12" s="135"/>
      <c r="P12" s="135"/>
      <c r="Q12" s="131"/>
      <c r="R12" s="131"/>
      <c r="Z12" s="128"/>
      <c r="AA12" s="129"/>
    </row>
    <row r="13" spans="1:29" x14ac:dyDescent="0.25">
      <c r="A13" s="121">
        <v>3</v>
      </c>
      <c r="B13" s="265">
        <f>'Notas 8°A N'!B10</f>
        <v>0</v>
      </c>
      <c r="C13" s="129"/>
      <c r="D13" s="223"/>
      <c r="E13" s="223">
        <f>'Notas 8°A N'!AG10</f>
        <v>4.7</v>
      </c>
      <c r="F13" s="223"/>
      <c r="G13" s="130"/>
      <c r="H13" s="124">
        <f>'Notas 8°A N'!AG10</f>
        <v>4.7</v>
      </c>
      <c r="I13" s="135"/>
      <c r="J13" s="135"/>
      <c r="K13" s="135"/>
      <c r="L13" s="135"/>
      <c r="M13" s="135"/>
      <c r="N13" s="135"/>
      <c r="O13" s="135"/>
      <c r="P13" s="135"/>
      <c r="Q13" s="131"/>
      <c r="R13" s="131"/>
      <c r="Z13" s="128"/>
      <c r="AA13" s="129"/>
    </row>
    <row r="14" spans="1:29" x14ac:dyDescent="0.25">
      <c r="A14" s="121">
        <v>4</v>
      </c>
      <c r="B14" s="265">
        <f>'Notas 8°A N'!B11</f>
        <v>0</v>
      </c>
      <c r="C14" s="129"/>
      <c r="D14" s="129"/>
      <c r="E14" s="223" t="str">
        <f>'Notas 8°A N'!AG11</f>
        <v>SN</v>
      </c>
      <c r="F14" s="223"/>
      <c r="G14" s="130"/>
      <c r="H14" s="124" t="str">
        <f>'Notas 8°A N'!AG11</f>
        <v>SN</v>
      </c>
      <c r="I14" s="135"/>
      <c r="J14" s="135"/>
      <c r="K14" s="135"/>
      <c r="L14" s="135"/>
      <c r="M14" s="135"/>
      <c r="N14" s="135"/>
      <c r="O14" s="135"/>
      <c r="P14" s="135"/>
      <c r="Q14" s="131"/>
      <c r="R14" s="131"/>
      <c r="Z14" s="128"/>
      <c r="AA14" s="129"/>
    </row>
    <row r="15" spans="1:29" ht="14.25" customHeight="1" x14ac:dyDescent="0.25">
      <c r="A15" s="121">
        <v>5</v>
      </c>
      <c r="B15" s="133">
        <f>'Notas 8°A N'!B12</f>
        <v>0</v>
      </c>
      <c r="C15" s="129"/>
      <c r="D15" s="129"/>
      <c r="E15" s="223" t="str">
        <f>'Notas 8°A N'!AG12</f>
        <v>SN</v>
      </c>
      <c r="F15" s="223"/>
      <c r="G15" s="130"/>
      <c r="H15" s="124" t="str">
        <f>'Notas 8°A N'!AG12</f>
        <v>SN</v>
      </c>
      <c r="I15" s="135"/>
      <c r="J15" s="135"/>
      <c r="K15" s="135"/>
      <c r="L15" s="135"/>
      <c r="M15" s="135"/>
      <c r="N15" s="135"/>
      <c r="O15" s="135"/>
      <c r="P15" s="135"/>
      <c r="Q15" s="131"/>
      <c r="R15" s="131"/>
      <c r="Z15" s="128"/>
      <c r="AA15" s="129"/>
    </row>
    <row r="16" spans="1:29" x14ac:dyDescent="0.25">
      <c r="A16" s="121">
        <v>6</v>
      </c>
      <c r="B16" s="133">
        <f>'Notas 8°A N'!B13</f>
        <v>0</v>
      </c>
      <c r="C16" s="129"/>
      <c r="D16" s="129"/>
      <c r="E16" s="223">
        <f>'Notas 8°A N'!AG13</f>
        <v>4.0999999999999996</v>
      </c>
      <c r="F16" s="223"/>
      <c r="G16" s="130"/>
      <c r="H16" s="124">
        <f>'Notas 8°A N'!AG13</f>
        <v>4.0999999999999996</v>
      </c>
      <c r="I16" s="135"/>
      <c r="J16" s="135"/>
      <c r="K16" s="135"/>
      <c r="L16" s="135"/>
      <c r="M16" s="135"/>
      <c r="N16" s="135"/>
      <c r="O16" s="135"/>
      <c r="P16" s="135"/>
      <c r="Q16" s="131"/>
      <c r="R16" s="131"/>
      <c r="Z16" s="128"/>
      <c r="AA16" s="129"/>
    </row>
    <row r="17" spans="1:27" ht="13.5" customHeight="1" x14ac:dyDescent="0.25">
      <c r="A17" s="121">
        <v>7</v>
      </c>
      <c r="B17" s="133">
        <f>'Notas 8°A N'!B14</f>
        <v>0</v>
      </c>
      <c r="C17" s="129"/>
      <c r="D17" s="129"/>
      <c r="E17" s="223">
        <f>'Notas 8°A N'!AG14</f>
        <v>4</v>
      </c>
      <c r="F17" s="223"/>
      <c r="G17" s="130"/>
      <c r="H17" s="124">
        <f>'Notas 8°A N'!AG14</f>
        <v>4</v>
      </c>
      <c r="I17" s="135"/>
      <c r="J17" s="135"/>
      <c r="K17" s="135"/>
      <c r="L17" s="135"/>
      <c r="M17" s="135"/>
      <c r="N17" s="135"/>
      <c r="O17" s="135"/>
      <c r="P17" s="135"/>
      <c r="Q17" s="131"/>
      <c r="R17" s="131"/>
      <c r="Z17" s="128"/>
      <c r="AA17" s="129"/>
    </row>
    <row r="18" spans="1:27" x14ac:dyDescent="0.25">
      <c r="A18" s="121">
        <v>8</v>
      </c>
      <c r="B18" s="133">
        <f>'Notas 8°A N'!B15</f>
        <v>0</v>
      </c>
      <c r="C18" s="129"/>
      <c r="D18" s="129"/>
      <c r="E18" s="223" t="str">
        <f>'Notas 8°A N'!AG15</f>
        <v>SN</v>
      </c>
      <c r="F18" s="223"/>
      <c r="G18" s="130"/>
      <c r="H18" s="124" t="str">
        <f>'Notas 8°A N'!AG15</f>
        <v>SN</v>
      </c>
      <c r="I18" s="135"/>
      <c r="J18" s="135"/>
      <c r="K18" s="135"/>
      <c r="L18" s="135"/>
      <c r="M18" s="135"/>
      <c r="N18" s="135"/>
      <c r="O18" s="135"/>
      <c r="P18" s="135"/>
      <c r="Q18" s="131"/>
      <c r="R18" s="131"/>
      <c r="Z18" s="128"/>
      <c r="AA18" s="129"/>
    </row>
    <row r="19" spans="1:27" x14ac:dyDescent="0.25">
      <c r="A19" s="121">
        <v>9</v>
      </c>
      <c r="B19" s="133">
        <f>'Notas 8°A N'!B16</f>
        <v>0</v>
      </c>
      <c r="C19" s="129"/>
      <c r="D19" s="129"/>
      <c r="E19" s="223" t="str">
        <f>'Notas 8°A N'!AG16</f>
        <v>SN</v>
      </c>
      <c r="F19" s="223"/>
      <c r="G19" s="130"/>
      <c r="H19" s="124" t="str">
        <f>'Notas 8°A N'!AG16</f>
        <v>SN</v>
      </c>
      <c r="I19" s="135"/>
      <c r="J19" s="135"/>
      <c r="K19" s="135"/>
      <c r="L19" s="135"/>
      <c r="M19" s="135"/>
      <c r="N19" s="135"/>
      <c r="O19" s="135"/>
      <c r="P19" s="135"/>
      <c r="Q19" s="131"/>
      <c r="R19" s="131"/>
      <c r="Z19" s="128"/>
      <c r="AA19" s="129"/>
    </row>
    <row r="20" spans="1:27" x14ac:dyDescent="0.25">
      <c r="A20" s="121">
        <v>10</v>
      </c>
      <c r="B20" s="133">
        <f>'Notas 8°A N'!B17</f>
        <v>0</v>
      </c>
      <c r="C20" s="129"/>
      <c r="D20" s="129"/>
      <c r="E20" s="223" t="str">
        <f>'Notas 8°A N'!AG17</f>
        <v>SN</v>
      </c>
      <c r="F20" s="223"/>
      <c r="G20" s="130"/>
      <c r="H20" s="124" t="str">
        <f>'Notas 8°A N'!AG17</f>
        <v>SN</v>
      </c>
      <c r="I20" s="135"/>
      <c r="J20" s="135"/>
      <c r="K20" s="135"/>
      <c r="L20" s="135"/>
      <c r="M20" s="135"/>
      <c r="N20" s="135"/>
      <c r="O20" s="135"/>
      <c r="P20" s="135"/>
      <c r="Q20" s="131"/>
      <c r="R20" s="131"/>
      <c r="Z20" s="128"/>
      <c r="AA20" s="129"/>
    </row>
    <row r="21" spans="1:27" x14ac:dyDescent="0.25">
      <c r="A21" s="121">
        <v>11</v>
      </c>
      <c r="B21" s="133">
        <f>'Notas 8°A N'!B18</f>
        <v>0</v>
      </c>
      <c r="C21" s="129"/>
      <c r="D21" s="129"/>
      <c r="E21" s="223">
        <f>'Notas 8°A N'!AG18</f>
        <v>4.0999999999999996</v>
      </c>
      <c r="F21" s="223"/>
      <c r="G21" s="130"/>
      <c r="H21" s="124">
        <f>'Notas 8°A N'!AG18</f>
        <v>4.0999999999999996</v>
      </c>
      <c r="I21" s="135"/>
      <c r="J21" s="135"/>
      <c r="K21" s="135"/>
      <c r="L21" s="135"/>
      <c r="M21" s="135"/>
      <c r="N21" s="135"/>
      <c r="O21" s="135"/>
      <c r="P21" s="135"/>
      <c r="Q21" s="131"/>
      <c r="R21" s="131"/>
      <c r="Z21" s="128"/>
      <c r="AA21" s="129"/>
    </row>
    <row r="22" spans="1:27" ht="14.25" customHeight="1" x14ac:dyDescent="0.25">
      <c r="A22" s="121">
        <v>12</v>
      </c>
      <c r="B22" s="133">
        <f>'Notas 8°A N'!B19</f>
        <v>0</v>
      </c>
      <c r="C22" s="129"/>
      <c r="D22" s="129"/>
      <c r="E22" s="223" t="str">
        <f>'Notas 8°A N'!AG19</f>
        <v>SN</v>
      </c>
      <c r="F22" s="223"/>
      <c r="G22" s="130"/>
      <c r="H22" s="124" t="str">
        <f>'Notas 8°A N'!AG19</f>
        <v>SN</v>
      </c>
      <c r="I22" s="135"/>
      <c r="J22" s="135"/>
      <c r="K22" s="135"/>
      <c r="L22" s="135"/>
      <c r="M22" s="135"/>
      <c r="N22" s="135"/>
      <c r="O22" s="135"/>
      <c r="P22" s="135"/>
      <c r="Q22" s="131"/>
      <c r="R22" s="131"/>
      <c r="Z22" s="128"/>
      <c r="AA22" s="129"/>
    </row>
    <row r="23" spans="1:27" x14ac:dyDescent="0.25">
      <c r="A23" s="121">
        <v>13</v>
      </c>
      <c r="B23" s="133">
        <f>'Notas 8°A N'!B20</f>
        <v>0</v>
      </c>
      <c r="C23" s="129"/>
      <c r="D23" s="129"/>
      <c r="E23" s="223">
        <f>'Notas 8°A N'!AG20</f>
        <v>4</v>
      </c>
      <c r="F23" s="223"/>
      <c r="G23" s="130"/>
      <c r="H23" s="124">
        <f>'Notas 8°A N'!AG20</f>
        <v>4</v>
      </c>
      <c r="I23" s="135"/>
      <c r="J23" s="135"/>
      <c r="K23" s="135"/>
      <c r="L23" s="135"/>
      <c r="M23" s="135"/>
      <c r="N23" s="135"/>
      <c r="O23" s="135"/>
      <c r="P23" s="135"/>
      <c r="Q23" s="131"/>
      <c r="R23" s="131"/>
      <c r="Z23" s="128"/>
      <c r="AA23" s="129"/>
    </row>
    <row r="24" spans="1:27" x14ac:dyDescent="0.25">
      <c r="A24" s="121">
        <v>14</v>
      </c>
      <c r="B24" s="133">
        <f>'Notas 8°A N'!B21</f>
        <v>0</v>
      </c>
      <c r="C24" s="129"/>
      <c r="D24" s="129"/>
      <c r="E24" s="223">
        <f>'Notas 8°A N'!AG21</f>
        <v>3.2</v>
      </c>
      <c r="F24" s="223"/>
      <c r="G24" s="130"/>
      <c r="H24" s="124">
        <f>'Notas 8°A N'!AG21</f>
        <v>3.2</v>
      </c>
      <c r="I24" s="135"/>
      <c r="J24" s="135"/>
      <c r="K24" s="135"/>
      <c r="L24" s="135"/>
      <c r="M24" s="135"/>
      <c r="N24" s="135"/>
      <c r="O24" s="135"/>
      <c r="P24" s="135"/>
      <c r="Q24" s="131"/>
      <c r="R24" s="131"/>
      <c r="Z24" s="128"/>
      <c r="AA24" s="129"/>
    </row>
    <row r="25" spans="1:27" x14ac:dyDescent="0.25">
      <c r="A25" s="121">
        <v>15</v>
      </c>
      <c r="B25" s="133">
        <f>'Notas 8°A N'!B22</f>
        <v>0</v>
      </c>
      <c r="C25" s="129"/>
      <c r="D25" s="129"/>
      <c r="E25" s="223">
        <f>'Notas 8°A N'!AG22</f>
        <v>3.9</v>
      </c>
      <c r="F25" s="223"/>
      <c r="G25" s="130"/>
      <c r="H25" s="124">
        <f>'Notas 8°A N'!AG22</f>
        <v>3.9</v>
      </c>
      <c r="I25" s="135"/>
      <c r="J25" s="135"/>
      <c r="K25" s="135"/>
      <c r="L25" s="135"/>
      <c r="M25" s="135"/>
      <c r="N25" s="135"/>
      <c r="O25" s="135"/>
      <c r="P25" s="135"/>
      <c r="Q25" s="131"/>
      <c r="R25" s="131"/>
      <c r="Z25" s="128"/>
      <c r="AA25" s="129"/>
    </row>
    <row r="26" spans="1:27" x14ac:dyDescent="0.25">
      <c r="A26" s="121">
        <v>16</v>
      </c>
      <c r="B26" s="133"/>
      <c r="C26" s="129"/>
      <c r="D26" s="129"/>
      <c r="E26" s="129"/>
      <c r="F26" s="129"/>
      <c r="G26" s="121"/>
      <c r="H26" s="134"/>
      <c r="I26" s="135"/>
      <c r="J26" s="135"/>
      <c r="K26" s="135"/>
      <c r="L26" s="135"/>
      <c r="M26" s="135"/>
      <c r="N26" s="135"/>
      <c r="O26" s="135"/>
      <c r="P26" s="135"/>
      <c r="Q26" s="131"/>
      <c r="R26" s="131"/>
      <c r="Z26" s="128"/>
      <c r="AA26" s="129"/>
    </row>
    <row r="27" spans="1:27" x14ac:dyDescent="0.25">
      <c r="A27" s="121">
        <v>17</v>
      </c>
      <c r="B27" s="133"/>
      <c r="C27" s="129"/>
      <c r="D27" s="129"/>
      <c r="E27" s="129"/>
      <c r="F27" s="129"/>
      <c r="G27" s="121"/>
      <c r="H27" s="134"/>
      <c r="I27" s="135"/>
      <c r="J27" s="135"/>
      <c r="K27" s="135"/>
      <c r="L27" s="135"/>
      <c r="M27" s="135"/>
      <c r="N27" s="135"/>
      <c r="O27" s="135"/>
      <c r="P27" s="135"/>
      <c r="Q27" s="131"/>
      <c r="R27" s="131"/>
      <c r="Z27" s="128"/>
      <c r="AA27" s="129"/>
    </row>
    <row r="28" spans="1:27" x14ac:dyDescent="0.25">
      <c r="A28" s="121">
        <v>18</v>
      </c>
      <c r="B28" s="133"/>
      <c r="C28" s="129"/>
      <c r="D28" s="129"/>
      <c r="E28" s="129"/>
      <c r="F28" s="129"/>
      <c r="G28" s="121"/>
      <c r="H28" s="134"/>
      <c r="I28" s="135"/>
      <c r="J28" s="135"/>
      <c r="K28" s="135"/>
      <c r="L28" s="135"/>
      <c r="M28" s="135"/>
      <c r="N28" s="135"/>
      <c r="O28" s="135"/>
      <c r="P28" s="135"/>
      <c r="Q28" s="131"/>
      <c r="R28" s="131"/>
      <c r="Z28" s="128"/>
      <c r="AA28" s="129"/>
    </row>
    <row r="29" spans="1:27" x14ac:dyDescent="0.25">
      <c r="A29" s="121">
        <v>19</v>
      </c>
      <c r="B29" s="133"/>
      <c r="C29" s="129"/>
      <c r="D29" s="129"/>
      <c r="E29" s="129"/>
      <c r="F29" s="129"/>
      <c r="G29" s="121"/>
      <c r="H29" s="134"/>
      <c r="I29" s="135"/>
      <c r="J29" s="135"/>
      <c r="K29" s="135"/>
      <c r="L29" s="135"/>
      <c r="M29" s="135"/>
      <c r="N29" s="135"/>
      <c r="O29" s="135"/>
      <c r="P29" s="135"/>
      <c r="Q29" s="131"/>
      <c r="R29" s="131"/>
      <c r="Z29" s="128"/>
      <c r="AA29" s="129"/>
    </row>
    <row r="30" spans="1:27" x14ac:dyDescent="0.25">
      <c r="A30" s="121">
        <v>20</v>
      </c>
      <c r="B30" s="133"/>
      <c r="C30" s="129"/>
      <c r="D30" s="129"/>
      <c r="E30" s="129"/>
      <c r="F30" s="129"/>
      <c r="G30" s="121"/>
      <c r="H30" s="134"/>
      <c r="I30" s="135"/>
      <c r="J30" s="135"/>
      <c r="K30" s="135"/>
      <c r="L30" s="135"/>
      <c r="M30" s="135"/>
      <c r="N30" s="135"/>
      <c r="O30" s="135"/>
      <c r="P30" s="135"/>
      <c r="Q30" s="131"/>
      <c r="R30" s="131"/>
      <c r="Z30" s="128"/>
      <c r="AA30" s="129"/>
    </row>
    <row r="31" spans="1:27" x14ac:dyDescent="0.25">
      <c r="A31" s="121">
        <v>21</v>
      </c>
      <c r="B31" s="133"/>
      <c r="C31" s="129"/>
      <c r="D31" s="129"/>
      <c r="E31" s="129"/>
      <c r="F31" s="129"/>
      <c r="G31" s="121"/>
      <c r="H31" s="134"/>
      <c r="I31" s="135"/>
      <c r="J31" s="135"/>
      <c r="K31" s="135"/>
      <c r="L31" s="135"/>
      <c r="M31" s="135"/>
      <c r="N31" s="135"/>
      <c r="O31" s="135"/>
      <c r="P31" s="135"/>
      <c r="Q31" s="131"/>
      <c r="R31" s="131"/>
      <c r="Z31" s="128"/>
      <c r="AA31" s="129"/>
    </row>
    <row r="32" spans="1:27" x14ac:dyDescent="0.25">
      <c r="A32" s="121">
        <v>22</v>
      </c>
      <c r="B32" s="133"/>
      <c r="C32" s="129"/>
      <c r="D32" s="129"/>
      <c r="E32" s="129"/>
      <c r="F32" s="129"/>
      <c r="G32" s="121"/>
      <c r="H32" s="134"/>
      <c r="I32" s="135"/>
      <c r="J32" s="135"/>
      <c r="K32" s="135"/>
      <c r="L32" s="135"/>
      <c r="M32" s="135"/>
      <c r="N32" s="135"/>
      <c r="O32" s="135"/>
      <c r="P32" s="135"/>
      <c r="Q32" s="131"/>
      <c r="R32" s="131"/>
      <c r="Z32" s="128"/>
      <c r="AA32" s="129"/>
    </row>
    <row r="33" spans="1:27" x14ac:dyDescent="0.25">
      <c r="A33" s="121">
        <v>23</v>
      </c>
      <c r="B33" s="133"/>
      <c r="C33" s="129"/>
      <c r="D33" s="129"/>
      <c r="E33" s="129"/>
      <c r="F33" s="129"/>
      <c r="G33" s="121"/>
      <c r="H33" s="134"/>
      <c r="I33" s="135"/>
      <c r="J33" s="135"/>
      <c r="K33" s="135"/>
      <c r="L33" s="135"/>
      <c r="M33" s="135"/>
      <c r="N33" s="135"/>
      <c r="O33" s="135"/>
      <c r="P33" s="135"/>
      <c r="Q33" s="131"/>
      <c r="R33" s="131"/>
      <c r="Z33" s="128"/>
      <c r="AA33" s="129"/>
    </row>
    <row r="34" spans="1:27" x14ac:dyDescent="0.25">
      <c r="A34" s="121">
        <v>24</v>
      </c>
      <c r="B34" s="133"/>
      <c r="C34" s="129"/>
      <c r="D34" s="129"/>
      <c r="E34" s="129"/>
      <c r="F34" s="129"/>
      <c r="G34" s="121"/>
      <c r="H34" s="134"/>
      <c r="I34" s="135"/>
      <c r="J34" s="135"/>
      <c r="K34" s="135"/>
      <c r="L34" s="135"/>
      <c r="M34" s="135"/>
      <c r="N34" s="135"/>
      <c r="O34" s="135"/>
      <c r="P34" s="135"/>
      <c r="Q34" s="131"/>
      <c r="R34" s="131"/>
      <c r="Z34" s="128"/>
      <c r="AA34" s="129"/>
    </row>
    <row r="35" spans="1:27" x14ac:dyDescent="0.25">
      <c r="A35" s="121">
        <v>25</v>
      </c>
      <c r="B35" s="133"/>
      <c r="C35" s="129"/>
      <c r="D35" s="129"/>
      <c r="E35" s="129"/>
      <c r="F35" s="129"/>
      <c r="G35" s="121"/>
      <c r="H35" s="134"/>
      <c r="I35" s="135"/>
      <c r="J35" s="135"/>
      <c r="K35" s="135"/>
      <c r="L35" s="135"/>
      <c r="M35" s="135"/>
      <c r="N35" s="135"/>
      <c r="O35" s="135"/>
      <c r="P35" s="135"/>
      <c r="Q35" s="131"/>
      <c r="R35" s="131"/>
      <c r="Z35" s="128"/>
      <c r="AA35" s="129"/>
    </row>
    <row r="36" spans="1:27" x14ac:dyDescent="0.25">
      <c r="A36" s="121">
        <v>26</v>
      </c>
      <c r="B36" s="133"/>
      <c r="C36" s="129"/>
      <c r="D36" s="129"/>
      <c r="E36" s="129"/>
      <c r="F36" s="129"/>
      <c r="G36" s="121"/>
      <c r="H36" s="134"/>
      <c r="I36" s="135"/>
      <c r="J36" s="135"/>
      <c r="K36" s="135"/>
      <c r="L36" s="135"/>
      <c r="M36" s="135"/>
      <c r="N36" s="135"/>
      <c r="O36" s="135"/>
      <c r="P36" s="135"/>
      <c r="Q36" s="131"/>
      <c r="R36" s="131"/>
      <c r="Z36" s="128"/>
      <c r="AA36" s="129"/>
    </row>
    <row r="37" spans="1:27" x14ac:dyDescent="0.25">
      <c r="A37" s="121">
        <v>27</v>
      </c>
      <c r="B37" s="133"/>
      <c r="C37" s="129"/>
      <c r="D37" s="129"/>
      <c r="E37" s="129"/>
      <c r="F37" s="129"/>
      <c r="G37" s="121"/>
      <c r="H37" s="134"/>
      <c r="I37" s="135"/>
      <c r="J37" s="135"/>
      <c r="K37" s="135"/>
      <c r="L37" s="135"/>
      <c r="M37" s="135"/>
      <c r="N37" s="135"/>
      <c r="O37" s="135"/>
      <c r="P37" s="135"/>
      <c r="Q37" s="131"/>
      <c r="R37" s="131"/>
      <c r="Z37" s="128"/>
      <c r="AA37" s="129"/>
    </row>
    <row r="38" spans="1:27" ht="13.5" customHeight="1" x14ac:dyDescent="0.25">
      <c r="A38" s="121">
        <v>28</v>
      </c>
      <c r="B38" s="133"/>
      <c r="C38" s="129"/>
      <c r="D38" s="129"/>
      <c r="E38" s="129"/>
      <c r="F38" s="129"/>
      <c r="G38" s="121"/>
      <c r="H38" s="134"/>
      <c r="I38" s="135"/>
      <c r="J38" s="135"/>
      <c r="K38" s="135"/>
      <c r="L38" s="135"/>
      <c r="M38" s="135"/>
      <c r="N38" s="135"/>
      <c r="O38" s="135"/>
      <c r="P38" s="135"/>
      <c r="Q38" s="131"/>
      <c r="R38" s="131"/>
      <c r="Z38" s="128"/>
      <c r="AA38" s="129"/>
    </row>
    <row r="39" spans="1:27" x14ac:dyDescent="0.25">
      <c r="A39" s="121">
        <v>29</v>
      </c>
      <c r="B39" s="133"/>
      <c r="C39" s="129"/>
      <c r="D39" s="129"/>
      <c r="E39" s="129"/>
      <c r="F39" s="129"/>
      <c r="G39" s="121"/>
      <c r="H39" s="134"/>
      <c r="I39" s="135"/>
      <c r="J39" s="135"/>
      <c r="K39" s="135"/>
      <c r="L39" s="135"/>
      <c r="M39" s="135"/>
      <c r="N39" s="135"/>
      <c r="O39" s="135"/>
      <c r="P39" s="135"/>
      <c r="Q39" s="131"/>
      <c r="R39" s="131"/>
      <c r="Z39" s="128"/>
      <c r="AA39" s="129"/>
    </row>
    <row r="40" spans="1:27" x14ac:dyDescent="0.25">
      <c r="A40" s="121">
        <v>30</v>
      </c>
      <c r="B40" s="133"/>
      <c r="C40" s="129"/>
      <c r="D40" s="129"/>
      <c r="E40" s="129"/>
      <c r="F40" s="129"/>
      <c r="G40" s="121"/>
      <c r="H40" s="134"/>
      <c r="I40" s="135"/>
      <c r="J40" s="135"/>
      <c r="K40" s="135"/>
      <c r="L40" s="135"/>
      <c r="M40" s="135"/>
      <c r="N40" s="135"/>
      <c r="O40" s="135"/>
      <c r="P40" s="135"/>
      <c r="Q40" s="131"/>
      <c r="R40" s="131"/>
      <c r="Z40" s="128"/>
      <c r="AA40" s="129"/>
    </row>
    <row r="41" spans="1:27" x14ac:dyDescent="0.25">
      <c r="A41" s="121">
        <v>31</v>
      </c>
      <c r="B41" s="133"/>
      <c r="C41" s="129"/>
      <c r="D41" s="129"/>
      <c r="E41" s="129"/>
      <c r="F41" s="129"/>
      <c r="G41" s="121"/>
      <c r="H41" s="134"/>
      <c r="I41" s="135"/>
      <c r="J41" s="135"/>
      <c r="K41" s="135"/>
      <c r="L41" s="135"/>
      <c r="M41" s="135"/>
      <c r="N41" s="135"/>
      <c r="O41" s="135"/>
      <c r="P41" s="135"/>
      <c r="Q41" s="131"/>
      <c r="R41" s="131"/>
      <c r="Z41" s="128"/>
      <c r="AA41" s="129"/>
    </row>
    <row r="42" spans="1:27" x14ac:dyDescent="0.25">
      <c r="A42" s="121">
        <v>32</v>
      </c>
      <c r="B42" s="133"/>
      <c r="C42" s="129"/>
      <c r="D42" s="129"/>
      <c r="E42" s="129"/>
      <c r="F42" s="129"/>
      <c r="G42" s="121"/>
      <c r="H42" s="134"/>
      <c r="I42" s="135"/>
      <c r="J42" s="135"/>
      <c r="K42" s="135"/>
      <c r="L42" s="135"/>
      <c r="M42" s="135"/>
      <c r="N42" s="135"/>
      <c r="O42" s="135"/>
      <c r="P42" s="135"/>
      <c r="Q42" s="131"/>
      <c r="R42" s="131"/>
      <c r="Z42" s="128"/>
      <c r="AA42" s="129"/>
    </row>
    <row r="43" spans="1:27" x14ac:dyDescent="0.25">
      <c r="A43" s="121">
        <v>33</v>
      </c>
      <c r="B43" s="133"/>
      <c r="C43" s="129"/>
      <c r="D43" s="129"/>
      <c r="E43" s="129"/>
      <c r="F43" s="129"/>
      <c r="G43" s="121"/>
      <c r="H43" s="134"/>
      <c r="I43" s="135"/>
      <c r="J43" s="135"/>
      <c r="K43" s="135"/>
      <c r="L43" s="135"/>
      <c r="M43" s="135"/>
      <c r="N43" s="135"/>
      <c r="O43" s="135"/>
      <c r="P43" s="135"/>
      <c r="Q43" s="131"/>
      <c r="R43" s="131"/>
      <c r="Z43" s="128"/>
      <c r="AA43" s="129"/>
    </row>
    <row r="44" spans="1:27" x14ac:dyDescent="0.25">
      <c r="A44" s="121">
        <v>34</v>
      </c>
      <c r="B44" s="133"/>
      <c r="C44" s="129"/>
      <c r="D44" s="129"/>
      <c r="E44" s="129"/>
      <c r="F44" s="129"/>
      <c r="G44" s="121"/>
      <c r="H44" s="134"/>
      <c r="I44" s="135"/>
      <c r="J44" s="135"/>
      <c r="K44" s="135"/>
      <c r="L44" s="135"/>
      <c r="M44" s="135"/>
      <c r="N44" s="135"/>
      <c r="O44" s="135"/>
      <c r="P44" s="135"/>
      <c r="Q44" s="131"/>
      <c r="R44" s="131"/>
      <c r="Z44" s="128"/>
      <c r="AA44" s="129"/>
    </row>
    <row r="45" spans="1:27" x14ac:dyDescent="0.25">
      <c r="A45" s="121">
        <v>35</v>
      </c>
      <c r="B45" s="133"/>
      <c r="C45" s="129"/>
      <c r="D45" s="129"/>
      <c r="E45" s="129"/>
      <c r="F45" s="129"/>
      <c r="G45" s="121"/>
      <c r="H45" s="134"/>
      <c r="I45" s="135"/>
      <c r="J45" s="135"/>
      <c r="K45" s="135"/>
      <c r="L45" s="135"/>
      <c r="M45" s="135"/>
      <c r="N45" s="135"/>
      <c r="O45" s="135"/>
      <c r="P45" s="135"/>
      <c r="Q45" s="131"/>
      <c r="R45" s="131"/>
      <c r="Z45" s="128"/>
      <c r="AA45" s="129"/>
    </row>
    <row r="46" spans="1:27" x14ac:dyDescent="0.25">
      <c r="A46" s="121">
        <v>36</v>
      </c>
      <c r="B46" s="133"/>
      <c r="C46" s="129"/>
      <c r="D46" s="129"/>
      <c r="E46" s="129"/>
      <c r="F46" s="129"/>
      <c r="G46" s="121"/>
      <c r="H46" s="134"/>
      <c r="I46" s="135"/>
      <c r="J46" s="135"/>
      <c r="K46" s="135"/>
      <c r="L46" s="135"/>
      <c r="M46" s="135"/>
      <c r="N46" s="135"/>
      <c r="O46" s="135"/>
      <c r="P46" s="135"/>
      <c r="Q46" s="131"/>
      <c r="R46" s="131"/>
      <c r="Z46" s="128"/>
      <c r="AA46" s="129"/>
    </row>
    <row r="47" spans="1:27" x14ac:dyDescent="0.25">
      <c r="A47" s="121">
        <v>37</v>
      </c>
      <c r="B47" s="138"/>
      <c r="C47" s="129"/>
      <c r="D47" s="129"/>
      <c r="E47" s="129"/>
      <c r="F47" s="129"/>
      <c r="G47" s="121"/>
      <c r="H47" s="134"/>
      <c r="I47" s="135"/>
      <c r="J47" s="135"/>
      <c r="K47" s="135"/>
      <c r="L47" s="135"/>
      <c r="M47" s="135"/>
      <c r="N47" s="135"/>
      <c r="O47" s="135"/>
      <c r="P47" s="135"/>
      <c r="Q47" s="131"/>
      <c r="R47" s="131"/>
      <c r="Z47" s="128"/>
      <c r="AA47" s="129"/>
    </row>
    <row r="48" spans="1:27" x14ac:dyDescent="0.25">
      <c r="A48" s="121">
        <v>38</v>
      </c>
      <c r="B48" s="133"/>
      <c r="C48" s="129"/>
      <c r="D48" s="129"/>
      <c r="E48" s="129"/>
      <c r="F48" s="129"/>
      <c r="G48" s="121"/>
      <c r="H48" s="134"/>
      <c r="I48" s="135"/>
      <c r="J48" s="135"/>
      <c r="K48" s="135"/>
      <c r="L48" s="135"/>
      <c r="M48" s="135"/>
      <c r="N48" s="135"/>
      <c r="O48" s="135"/>
      <c r="P48" s="135"/>
      <c r="Q48" s="131"/>
      <c r="R48" s="131"/>
      <c r="Z48" s="128"/>
      <c r="AA48" s="129"/>
    </row>
    <row r="49" spans="1:27" x14ac:dyDescent="0.25">
      <c r="A49" s="121">
        <v>39</v>
      </c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31"/>
      <c r="R49" s="131"/>
      <c r="Z49" s="128"/>
      <c r="AA49" s="129"/>
    </row>
    <row r="50" spans="1:27" x14ac:dyDescent="0.25">
      <c r="A50" s="121">
        <v>40</v>
      </c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31"/>
      <c r="R50" s="131"/>
      <c r="Z50" s="128"/>
      <c r="AA50" s="129"/>
    </row>
    <row r="51" spans="1:27" ht="48.75" customHeight="1" x14ac:dyDescent="0.25">
      <c r="A51" s="552" t="s">
        <v>166</v>
      </c>
      <c r="B51" s="552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" customHeight="1" x14ac:dyDescent="0.25">
      <c r="A52" s="553" t="s">
        <v>163</v>
      </c>
      <c r="B52" s="553"/>
      <c r="C52" s="553"/>
      <c r="D52" s="553"/>
      <c r="E52" s="553" t="s">
        <v>164</v>
      </c>
      <c r="F52" s="553"/>
      <c r="G52" s="553"/>
      <c r="H52" s="553"/>
      <c r="I52" s="553"/>
      <c r="J52" s="553"/>
      <c r="K52" s="553"/>
      <c r="L52" s="553"/>
      <c r="M52" s="553"/>
      <c r="N52" s="553"/>
      <c r="O52" s="553"/>
      <c r="P52" s="553"/>
      <c r="Q52" s="553"/>
      <c r="R52" s="553"/>
    </row>
    <row r="54" spans="1:27" x14ac:dyDescent="0.25">
      <c r="S54" s="131" t="s">
        <v>44</v>
      </c>
      <c r="T54" s="132">
        <f>SUM(T11:T50)</f>
        <v>0</v>
      </c>
      <c r="U54" s="132">
        <f t="shared" ref="U54:X54" si="3">SUM(U11:U50)</f>
        <v>0</v>
      </c>
      <c r="V54" s="132">
        <f t="shared" si="3"/>
        <v>0</v>
      </c>
      <c r="W54" s="132">
        <f t="shared" si="3"/>
        <v>0</v>
      </c>
      <c r="X54" s="132">
        <f t="shared" si="3"/>
        <v>0</v>
      </c>
      <c r="Y54" s="132">
        <v>1</v>
      </c>
    </row>
  </sheetData>
  <mergeCells count="31">
    <mergeCell ref="A1:R1"/>
    <mergeCell ref="A2:R2"/>
    <mergeCell ref="A3:R3"/>
    <mergeCell ref="A4:B4"/>
    <mergeCell ref="C4:G4"/>
    <mergeCell ref="H4:J4"/>
    <mergeCell ref="K4:R4"/>
    <mergeCell ref="O9:P9"/>
    <mergeCell ref="A5:B5"/>
    <mergeCell ref="C5:G5"/>
    <mergeCell ref="H5:K5"/>
    <mergeCell ref="L5:R5"/>
    <mergeCell ref="A6:B6"/>
    <mergeCell ref="C6:G6"/>
    <mergeCell ref="H6:R6"/>
    <mergeCell ref="A51:B51"/>
    <mergeCell ref="A52:D52"/>
    <mergeCell ref="E52:R52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</mergeCells>
  <conditionalFormatting sqref="Z11:AA50 C13:F50 C11:D12 F11:F12 H11:H50">
    <cfRule type="cellIs" dxfId="236" priority="5" stopIfTrue="1" operator="lessThan">
      <formula>3</formula>
    </cfRule>
  </conditionalFormatting>
  <conditionalFormatting sqref="B15:B50 I11:P50">
    <cfRule type="cellIs" dxfId="235" priority="6" stopIfTrue="1" operator="equal">
      <formula>0</formula>
    </cfRule>
  </conditionalFormatting>
  <conditionalFormatting sqref="T11:AA54 C13:H50 C11:D12 F11:H12">
    <cfRule type="containsErrors" dxfId="234" priority="4">
      <formula>ISERROR(C11)</formula>
    </cfRule>
  </conditionalFormatting>
  <conditionalFormatting sqref="C51">
    <cfRule type="cellIs" dxfId="233" priority="3" operator="equal">
      <formula>0</formula>
    </cfRule>
  </conditionalFormatting>
  <conditionalFormatting sqref="A4:R4 A6:R7 A5:H5 L5">
    <cfRule type="cellIs" dxfId="232" priority="2" operator="equal">
      <formula>0</formula>
    </cfRule>
  </conditionalFormatting>
  <conditionalFormatting sqref="B11:B14">
    <cfRule type="cellIs" dxfId="231" priority="1" operator="equal">
      <formula>0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verticalDpi="300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4"/>
  <sheetViews>
    <sheetView zoomScale="95" zoomScaleNormal="95" workbookViewId="0">
      <selection activeCell="T7" sqref="T7:T8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3" width="16.5703125" style="119" customWidth="1"/>
    <col min="24" max="24" width="15.140625" style="119" customWidth="1"/>
    <col min="25" max="25" width="15.42578125" style="119" customWidth="1"/>
    <col min="26" max="26" width="16" style="119" customWidth="1"/>
    <col min="27" max="16384" width="11.42578125" style="119"/>
  </cols>
  <sheetData>
    <row r="1" spans="1:29" x14ac:dyDescent="0.25">
      <c r="A1" s="559" t="s">
        <v>153</v>
      </c>
      <c r="B1" s="559"/>
      <c r="C1" s="559"/>
      <c r="D1" s="559"/>
      <c r="E1" s="559"/>
      <c r="F1" s="559"/>
      <c r="G1" s="559"/>
      <c r="H1" s="559"/>
      <c r="I1" s="559"/>
      <c r="J1" s="559"/>
      <c r="K1" s="559"/>
      <c r="L1" s="559"/>
      <c r="M1" s="559"/>
      <c r="N1" s="559"/>
      <c r="O1" s="559"/>
      <c r="P1" s="559"/>
      <c r="Q1" s="559"/>
      <c r="R1" s="559"/>
    </row>
    <row r="2" spans="1:29" x14ac:dyDescent="0.25">
      <c r="A2" s="559" t="s">
        <v>154</v>
      </c>
      <c r="B2" s="559"/>
      <c r="C2" s="559"/>
      <c r="D2" s="559"/>
      <c r="E2" s="559"/>
      <c r="F2" s="559"/>
      <c r="G2" s="559"/>
      <c r="H2" s="559"/>
      <c r="I2" s="559"/>
      <c r="J2" s="559"/>
      <c r="K2" s="559"/>
      <c r="L2" s="559"/>
      <c r="M2" s="559"/>
      <c r="N2" s="559"/>
      <c r="O2" s="559"/>
      <c r="P2" s="559"/>
      <c r="Q2" s="559"/>
      <c r="R2" s="559"/>
    </row>
    <row r="3" spans="1:29" x14ac:dyDescent="0.25">
      <c r="A3" s="581" t="s">
        <v>155</v>
      </c>
      <c r="B3" s="581"/>
      <c r="C3" s="559"/>
      <c r="D3" s="559"/>
      <c r="E3" s="559"/>
      <c r="F3" s="559"/>
      <c r="G3" s="559"/>
      <c r="H3" s="559"/>
      <c r="I3" s="559"/>
      <c r="J3" s="559"/>
      <c r="K3" s="559"/>
      <c r="L3" s="559"/>
      <c r="M3" s="559"/>
      <c r="N3" s="559"/>
      <c r="O3" s="559"/>
      <c r="P3" s="559"/>
      <c r="Q3" s="559"/>
      <c r="R3" s="559"/>
    </row>
    <row r="4" spans="1:29" x14ac:dyDescent="0.25">
      <c r="A4" s="573" t="s">
        <v>156</v>
      </c>
      <c r="B4" s="573"/>
      <c r="C4" s="574" t="s">
        <v>62</v>
      </c>
      <c r="D4" s="575"/>
      <c r="E4" s="575"/>
      <c r="F4" s="575"/>
      <c r="G4" s="576"/>
      <c r="H4" s="582" t="s">
        <v>61</v>
      </c>
      <c r="I4" s="583"/>
      <c r="J4" s="583"/>
      <c r="K4" s="584" t="s">
        <v>119</v>
      </c>
      <c r="L4" s="584"/>
      <c r="M4" s="584"/>
      <c r="N4" s="584"/>
      <c r="O4" s="584"/>
      <c r="P4" s="584"/>
      <c r="Q4" s="584"/>
      <c r="R4" s="585"/>
    </row>
    <row r="5" spans="1:29" x14ac:dyDescent="0.25">
      <c r="A5" s="569" t="str">
        <f>'Datos Generales'!E1</f>
        <v>CEL Chiriquí Grande</v>
      </c>
      <c r="B5" s="570"/>
      <c r="C5" s="571" t="s">
        <v>216</v>
      </c>
      <c r="D5" s="572"/>
      <c r="E5" s="572"/>
      <c r="F5" s="572"/>
      <c r="G5" s="570"/>
      <c r="H5" s="577" t="s">
        <v>168</v>
      </c>
      <c r="I5" s="578"/>
      <c r="J5" s="578"/>
      <c r="K5" s="578"/>
      <c r="L5" s="579"/>
      <c r="M5" s="579"/>
      <c r="N5" s="579"/>
      <c r="O5" s="579"/>
      <c r="P5" s="579"/>
      <c r="Q5" s="579"/>
      <c r="R5" s="580"/>
    </row>
    <row r="6" spans="1:29" x14ac:dyDescent="0.25">
      <c r="A6" s="573" t="s">
        <v>94</v>
      </c>
      <c r="B6" s="573"/>
      <c r="C6" s="574" t="s">
        <v>93</v>
      </c>
      <c r="D6" s="575"/>
      <c r="E6" s="575"/>
      <c r="F6" s="575"/>
      <c r="G6" s="576"/>
      <c r="H6" s="574" t="s">
        <v>149</v>
      </c>
      <c r="I6" s="575"/>
      <c r="J6" s="575"/>
      <c r="K6" s="575"/>
      <c r="L6" s="575"/>
      <c r="M6" s="575"/>
      <c r="N6" s="575"/>
      <c r="O6" s="575"/>
      <c r="P6" s="575"/>
      <c r="Q6" s="575"/>
      <c r="R6" s="576"/>
    </row>
    <row r="7" spans="1:29" ht="15" customHeight="1" x14ac:dyDescent="0.25">
      <c r="A7" s="554">
        <f>'Datos Generales'!F3</f>
        <v>2023</v>
      </c>
      <c r="B7" s="555"/>
      <c r="C7" s="556" t="s">
        <v>321</v>
      </c>
      <c r="D7" s="557"/>
      <c r="E7" s="557"/>
      <c r="F7" s="557"/>
      <c r="G7" s="558"/>
      <c r="H7" s="556" t="s">
        <v>185</v>
      </c>
      <c r="I7" s="557"/>
      <c r="J7" s="557"/>
      <c r="K7" s="557"/>
      <c r="L7" s="557"/>
      <c r="M7" s="557"/>
      <c r="N7" s="557"/>
      <c r="O7" s="557"/>
      <c r="P7" s="557"/>
      <c r="Q7" s="557"/>
      <c r="R7" s="558"/>
    </row>
    <row r="8" spans="1:29" ht="49.5" customHeight="1" x14ac:dyDescent="0.25">
      <c r="A8" s="602" t="s">
        <v>3</v>
      </c>
      <c r="B8" s="560" t="s">
        <v>157</v>
      </c>
      <c r="C8" s="589" t="s">
        <v>150</v>
      </c>
      <c r="D8" s="590"/>
      <c r="E8" s="590"/>
      <c r="F8" s="591"/>
      <c r="G8" s="596" t="s">
        <v>158</v>
      </c>
      <c r="H8" s="597" t="s">
        <v>165</v>
      </c>
      <c r="I8" s="563" t="s">
        <v>150</v>
      </c>
      <c r="J8" s="563"/>
      <c r="K8" s="563"/>
      <c r="L8" s="563"/>
      <c r="M8" s="563"/>
      <c r="N8" s="563"/>
      <c r="O8" s="563"/>
      <c r="P8" s="563"/>
      <c r="Q8" s="598" t="s">
        <v>161</v>
      </c>
      <c r="R8" s="598"/>
    </row>
    <row r="9" spans="1:29" ht="14.25" customHeight="1" x14ac:dyDescent="0.25">
      <c r="A9" s="602"/>
      <c r="B9" s="561"/>
      <c r="C9" s="592"/>
      <c r="D9" s="593"/>
      <c r="E9" s="593"/>
      <c r="F9" s="594"/>
      <c r="G9" s="596"/>
      <c r="H9" s="597"/>
      <c r="I9" s="552" t="s">
        <v>23</v>
      </c>
      <c r="J9" s="552"/>
      <c r="K9" s="552" t="s">
        <v>24</v>
      </c>
      <c r="L9" s="552"/>
      <c r="M9" s="552" t="s">
        <v>25</v>
      </c>
      <c r="N9" s="552"/>
      <c r="O9" s="552"/>
      <c r="P9" s="552"/>
      <c r="Q9" s="598"/>
      <c r="R9" s="598"/>
    </row>
    <row r="10" spans="1:29" x14ac:dyDescent="0.25">
      <c r="A10" s="602"/>
      <c r="B10" s="562"/>
      <c r="C10" s="121" t="s">
        <v>23</v>
      </c>
      <c r="D10" s="121" t="s">
        <v>24</v>
      </c>
      <c r="E10" s="121" t="s">
        <v>25</v>
      </c>
      <c r="F10" s="121"/>
      <c r="G10" s="596"/>
      <c r="H10" s="597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x14ac:dyDescent="0.25">
      <c r="A11" s="121">
        <v>1</v>
      </c>
      <c r="B11" s="133">
        <f>'Notas 8°A BC'!B8</f>
        <v>0</v>
      </c>
      <c r="C11" s="129"/>
      <c r="D11" s="223"/>
      <c r="E11" s="223" t="str">
        <f>'Notas 8°A BC'!AG8</f>
        <v>SN</v>
      </c>
      <c r="F11" s="129"/>
      <c r="G11" s="121"/>
      <c r="H11" s="124" t="str">
        <f t="shared" ref="H11:H14" si="0">E11</f>
        <v>SN</v>
      </c>
      <c r="I11" s="135"/>
      <c r="J11" s="135"/>
      <c r="K11" s="135"/>
      <c r="L11" s="135"/>
      <c r="M11" s="135"/>
      <c r="N11" s="135"/>
      <c r="O11" s="135"/>
      <c r="P11" s="135"/>
      <c r="Q11" s="131">
        <f t="shared" ref="Q11:R11" si="1">SUM(I11+K11+M11+O11)</f>
        <v>0</v>
      </c>
      <c r="R11" s="131">
        <f t="shared" si="1"/>
        <v>0</v>
      </c>
      <c r="T11" s="119">
        <f>COUNTIF(F11:F50,"=R")</f>
        <v>0</v>
      </c>
      <c r="U11" s="119">
        <v>0</v>
      </c>
      <c r="V11" s="119">
        <v>0</v>
      </c>
      <c r="W11" s="119">
        <v>0</v>
      </c>
      <c r="X11" s="119">
        <v>0</v>
      </c>
      <c r="Y11" s="119">
        <f t="shared" ref="Y11:Y50" si="2">IF(H11&gt;=3,1*1,1*0)</f>
        <v>1</v>
      </c>
      <c r="Z11" s="128" t="e">
        <f t="shared" ref="Z11:Z50" si="3">AVERAGE(C11:F11)</f>
        <v>#DIV/0!</v>
      </c>
      <c r="AA11" s="129" t="e">
        <f t="shared" ref="AA11:AA50" si="4">ROUNDDOWN(Z11,1)</f>
        <v>#DIV/0!</v>
      </c>
      <c r="AC11" s="119">
        <v>3.6</v>
      </c>
    </row>
    <row r="12" spans="1:29" ht="14.25" customHeight="1" x14ac:dyDescent="0.25">
      <c r="A12" s="121">
        <v>2</v>
      </c>
      <c r="B12" s="133">
        <f>'Notas 8°A BC'!B9</f>
        <v>0</v>
      </c>
      <c r="C12" s="129"/>
      <c r="D12" s="223"/>
      <c r="E12" s="223">
        <f>'Notas 8°A BC'!AG9</f>
        <v>4.7</v>
      </c>
      <c r="F12" s="129"/>
      <c r="G12" s="121"/>
      <c r="H12" s="124">
        <f t="shared" si="0"/>
        <v>4.7</v>
      </c>
      <c r="I12" s="135"/>
      <c r="J12" s="135"/>
      <c r="K12" s="135"/>
      <c r="L12" s="135"/>
      <c r="M12" s="135"/>
      <c r="N12" s="135"/>
      <c r="O12" s="135"/>
      <c r="P12" s="135"/>
      <c r="Q12" s="131"/>
      <c r="R12" s="131"/>
      <c r="T12" s="119">
        <v>1</v>
      </c>
      <c r="U12" s="119">
        <v>0</v>
      </c>
      <c r="V12" s="119">
        <v>0</v>
      </c>
      <c r="W12" s="119">
        <v>0</v>
      </c>
      <c r="X12" s="119">
        <v>0</v>
      </c>
      <c r="Y12" s="119">
        <v>0</v>
      </c>
      <c r="Z12" s="128">
        <f t="shared" si="3"/>
        <v>4.7</v>
      </c>
      <c r="AA12" s="129">
        <f t="shared" si="4"/>
        <v>4.7</v>
      </c>
      <c r="AC12" s="119">
        <v>3</v>
      </c>
    </row>
    <row r="13" spans="1:29" x14ac:dyDescent="0.25">
      <c r="A13" s="121">
        <v>3</v>
      </c>
      <c r="B13" s="133">
        <f>'Notas 8°A BC'!B10</f>
        <v>0</v>
      </c>
      <c r="C13" s="129"/>
      <c r="D13" s="223"/>
      <c r="E13" s="223">
        <f>'Notas 8°A BC'!AG10</f>
        <v>4.7</v>
      </c>
      <c r="F13" s="129"/>
      <c r="G13" s="121"/>
      <c r="H13" s="124">
        <f t="shared" si="0"/>
        <v>4.7</v>
      </c>
      <c r="I13" s="135"/>
      <c r="J13" s="135"/>
      <c r="K13" s="135"/>
      <c r="L13" s="135"/>
      <c r="M13" s="135"/>
      <c r="N13" s="135"/>
      <c r="O13" s="135"/>
      <c r="P13" s="135"/>
      <c r="Q13" s="131"/>
      <c r="R13" s="131"/>
      <c r="T13" s="119">
        <v>1</v>
      </c>
      <c r="U13" s="119">
        <v>0</v>
      </c>
      <c r="V13" s="119">
        <v>0</v>
      </c>
      <c r="W13" s="119">
        <v>0</v>
      </c>
      <c r="X13" s="119">
        <v>0</v>
      </c>
      <c r="Y13" s="119">
        <v>0</v>
      </c>
      <c r="Z13" s="128">
        <f t="shared" si="3"/>
        <v>4.7</v>
      </c>
      <c r="AA13" s="129">
        <f t="shared" si="4"/>
        <v>4.7</v>
      </c>
      <c r="AC13" s="119">
        <f>AVERAGE(AC11:AC12)</f>
        <v>3.3</v>
      </c>
    </row>
    <row r="14" spans="1:29" x14ac:dyDescent="0.25">
      <c r="A14" s="121">
        <v>4</v>
      </c>
      <c r="B14" s="133">
        <f>'Notas 8°A BC'!B11</f>
        <v>0</v>
      </c>
      <c r="C14" s="129"/>
      <c r="D14" s="129"/>
      <c r="E14" s="223">
        <f>'Notas 8°A BC'!AG11</f>
        <v>3</v>
      </c>
      <c r="F14" s="129"/>
      <c r="G14" s="121"/>
      <c r="H14" s="124">
        <f t="shared" si="0"/>
        <v>3</v>
      </c>
      <c r="I14" s="135"/>
      <c r="J14" s="135"/>
      <c r="K14" s="135"/>
      <c r="L14" s="135"/>
      <c r="M14" s="135"/>
      <c r="N14" s="135"/>
      <c r="O14" s="135"/>
      <c r="P14" s="135"/>
      <c r="Q14" s="131"/>
      <c r="R14" s="131"/>
      <c r="Z14" s="128">
        <f t="shared" si="3"/>
        <v>3</v>
      </c>
      <c r="AA14" s="129">
        <f t="shared" si="4"/>
        <v>3</v>
      </c>
    </row>
    <row r="15" spans="1:29" ht="14.25" customHeight="1" x14ac:dyDescent="0.25">
      <c r="A15" s="121">
        <v>5</v>
      </c>
      <c r="B15" s="133"/>
      <c r="C15" s="129"/>
      <c r="D15" s="129"/>
      <c r="E15" s="129"/>
      <c r="F15" s="129"/>
      <c r="G15" s="121"/>
      <c r="H15" s="134"/>
      <c r="I15" s="135"/>
      <c r="J15" s="135"/>
      <c r="K15" s="135"/>
      <c r="L15" s="135"/>
      <c r="M15" s="135"/>
      <c r="N15" s="135"/>
      <c r="O15" s="135"/>
      <c r="P15" s="135"/>
      <c r="Q15" s="131"/>
      <c r="R15" s="131"/>
      <c r="Z15" s="128" t="e">
        <f t="shared" si="3"/>
        <v>#DIV/0!</v>
      </c>
      <c r="AA15" s="129" t="e">
        <f t="shared" si="4"/>
        <v>#DIV/0!</v>
      </c>
    </row>
    <row r="16" spans="1:29" x14ac:dyDescent="0.25">
      <c r="A16" s="121">
        <v>6</v>
      </c>
      <c r="B16" s="133"/>
      <c r="C16" s="129"/>
      <c r="D16" s="129"/>
      <c r="E16" s="129"/>
      <c r="F16" s="129"/>
      <c r="G16" s="121"/>
      <c r="H16" s="134"/>
      <c r="I16" s="135"/>
      <c r="J16" s="135"/>
      <c r="K16" s="135"/>
      <c r="L16" s="135"/>
      <c r="M16" s="135"/>
      <c r="N16" s="135"/>
      <c r="O16" s="135"/>
      <c r="P16" s="135"/>
      <c r="Q16" s="131"/>
      <c r="R16" s="131"/>
      <c r="Z16" s="128" t="e">
        <f t="shared" si="3"/>
        <v>#DIV/0!</v>
      </c>
      <c r="AA16" s="129" t="e">
        <f t="shared" si="4"/>
        <v>#DIV/0!</v>
      </c>
    </row>
    <row r="17" spans="1:27" ht="13.5" customHeight="1" x14ac:dyDescent="0.25">
      <c r="A17" s="121">
        <v>7</v>
      </c>
      <c r="B17" s="133"/>
      <c r="C17" s="129"/>
      <c r="D17" s="129"/>
      <c r="E17" s="129"/>
      <c r="F17" s="129"/>
      <c r="G17" s="121"/>
      <c r="H17" s="134"/>
      <c r="I17" s="135"/>
      <c r="J17" s="135"/>
      <c r="K17" s="135"/>
      <c r="L17" s="135"/>
      <c r="M17" s="135"/>
      <c r="N17" s="135"/>
      <c r="O17" s="135"/>
      <c r="P17" s="135"/>
      <c r="Q17" s="131"/>
      <c r="R17" s="131"/>
      <c r="Z17" s="128" t="e">
        <f t="shared" si="3"/>
        <v>#DIV/0!</v>
      </c>
      <c r="AA17" s="129" t="e">
        <f t="shared" si="4"/>
        <v>#DIV/0!</v>
      </c>
    </row>
    <row r="18" spans="1:27" x14ac:dyDescent="0.25">
      <c r="A18" s="121">
        <v>8</v>
      </c>
      <c r="B18" s="133"/>
      <c r="C18" s="129"/>
      <c r="D18" s="129"/>
      <c r="E18" s="129"/>
      <c r="F18" s="129"/>
      <c r="G18" s="121"/>
      <c r="H18" s="134"/>
      <c r="I18" s="135"/>
      <c r="J18" s="135"/>
      <c r="K18" s="135"/>
      <c r="L18" s="135"/>
      <c r="M18" s="135"/>
      <c r="N18" s="135"/>
      <c r="O18" s="135"/>
      <c r="P18" s="135"/>
      <c r="Q18" s="131"/>
      <c r="R18" s="131"/>
      <c r="Z18" s="128" t="e">
        <f t="shared" si="3"/>
        <v>#DIV/0!</v>
      </c>
      <c r="AA18" s="129" t="e">
        <f t="shared" si="4"/>
        <v>#DIV/0!</v>
      </c>
    </row>
    <row r="19" spans="1:27" x14ac:dyDescent="0.25">
      <c r="A19" s="121">
        <v>9</v>
      </c>
      <c r="B19" s="133"/>
      <c r="C19" s="129"/>
      <c r="D19" s="129"/>
      <c r="E19" s="129"/>
      <c r="F19" s="129"/>
      <c r="G19" s="121"/>
      <c r="H19" s="134"/>
      <c r="I19" s="135"/>
      <c r="J19" s="135"/>
      <c r="K19" s="135"/>
      <c r="L19" s="135"/>
      <c r="M19" s="135"/>
      <c r="N19" s="135"/>
      <c r="O19" s="135"/>
      <c r="P19" s="135"/>
      <c r="Q19" s="131"/>
      <c r="R19" s="131"/>
      <c r="Z19" s="128" t="e">
        <f t="shared" si="3"/>
        <v>#DIV/0!</v>
      </c>
      <c r="AA19" s="129" t="e">
        <f t="shared" si="4"/>
        <v>#DIV/0!</v>
      </c>
    </row>
    <row r="20" spans="1:27" x14ac:dyDescent="0.25">
      <c r="A20" s="121">
        <v>10</v>
      </c>
      <c r="B20" s="133"/>
      <c r="C20" s="129"/>
      <c r="D20" s="129"/>
      <c r="E20" s="129"/>
      <c r="F20" s="129"/>
      <c r="G20" s="121"/>
      <c r="H20" s="134"/>
      <c r="I20" s="135"/>
      <c r="J20" s="135"/>
      <c r="K20" s="135"/>
      <c r="L20" s="135"/>
      <c r="M20" s="135"/>
      <c r="N20" s="135"/>
      <c r="O20" s="135"/>
      <c r="P20" s="135"/>
      <c r="Q20" s="131"/>
      <c r="R20" s="131"/>
      <c r="Z20" s="128" t="e">
        <f t="shared" si="3"/>
        <v>#DIV/0!</v>
      </c>
      <c r="AA20" s="129" t="e">
        <f t="shared" si="4"/>
        <v>#DIV/0!</v>
      </c>
    </row>
    <row r="21" spans="1:27" x14ac:dyDescent="0.25">
      <c r="A21" s="121">
        <v>11</v>
      </c>
      <c r="B21" s="133"/>
      <c r="C21" s="129"/>
      <c r="D21" s="129"/>
      <c r="E21" s="129"/>
      <c r="F21" s="129"/>
      <c r="G21" s="121"/>
      <c r="H21" s="134"/>
      <c r="I21" s="135"/>
      <c r="J21" s="135"/>
      <c r="K21" s="135"/>
      <c r="L21" s="135"/>
      <c r="M21" s="135"/>
      <c r="N21" s="135"/>
      <c r="O21" s="135"/>
      <c r="P21" s="135"/>
      <c r="Q21" s="131"/>
      <c r="R21" s="131"/>
      <c r="Z21" s="128" t="e">
        <f t="shared" si="3"/>
        <v>#DIV/0!</v>
      </c>
      <c r="AA21" s="129" t="e">
        <f t="shared" si="4"/>
        <v>#DIV/0!</v>
      </c>
    </row>
    <row r="22" spans="1:27" ht="14.25" customHeight="1" x14ac:dyDescent="0.25">
      <c r="A22" s="121">
        <v>12</v>
      </c>
      <c r="B22" s="133"/>
      <c r="C22" s="129"/>
      <c r="D22" s="129"/>
      <c r="E22" s="129"/>
      <c r="F22" s="129"/>
      <c r="G22" s="121"/>
      <c r="H22" s="134"/>
      <c r="I22" s="135"/>
      <c r="J22" s="135"/>
      <c r="K22" s="135"/>
      <c r="L22" s="135"/>
      <c r="M22" s="135"/>
      <c r="N22" s="135"/>
      <c r="O22" s="135"/>
      <c r="P22" s="135"/>
      <c r="Q22" s="131"/>
      <c r="R22" s="131"/>
      <c r="Z22" s="128" t="e">
        <f t="shared" si="3"/>
        <v>#DIV/0!</v>
      </c>
      <c r="AA22" s="129" t="e">
        <f t="shared" si="4"/>
        <v>#DIV/0!</v>
      </c>
    </row>
    <row r="23" spans="1:27" x14ac:dyDescent="0.25">
      <c r="A23" s="121">
        <v>13</v>
      </c>
      <c r="B23" s="133"/>
      <c r="C23" s="129"/>
      <c r="D23" s="129"/>
      <c r="E23" s="129"/>
      <c r="F23" s="129"/>
      <c r="G23" s="121"/>
      <c r="H23" s="134"/>
      <c r="I23" s="135"/>
      <c r="J23" s="135"/>
      <c r="K23" s="135"/>
      <c r="L23" s="135"/>
      <c r="M23" s="135"/>
      <c r="N23" s="135"/>
      <c r="O23" s="135"/>
      <c r="P23" s="135"/>
      <c r="Q23" s="131"/>
      <c r="R23" s="131"/>
      <c r="X23" s="119">
        <f t="shared" ref="X23:X50" si="5">IF(H23&lt;3,1*1,1*0)</f>
        <v>1</v>
      </c>
      <c r="Y23" s="119">
        <f t="shared" si="2"/>
        <v>0</v>
      </c>
      <c r="Z23" s="128" t="e">
        <f t="shared" si="3"/>
        <v>#DIV/0!</v>
      </c>
      <c r="AA23" s="129" t="e">
        <f t="shared" si="4"/>
        <v>#DIV/0!</v>
      </c>
    </row>
    <row r="24" spans="1:27" x14ac:dyDescent="0.25">
      <c r="A24" s="121">
        <v>14</v>
      </c>
      <c r="B24" s="133"/>
      <c r="C24" s="129"/>
      <c r="D24" s="129"/>
      <c r="E24" s="129"/>
      <c r="F24" s="129"/>
      <c r="G24" s="121"/>
      <c r="H24" s="134"/>
      <c r="I24" s="135"/>
      <c r="J24" s="135"/>
      <c r="K24" s="135"/>
      <c r="L24" s="135"/>
      <c r="M24" s="135"/>
      <c r="N24" s="135"/>
      <c r="O24" s="135"/>
      <c r="P24" s="135"/>
      <c r="Q24" s="131"/>
      <c r="R24" s="131"/>
      <c r="X24" s="119">
        <f t="shared" si="5"/>
        <v>1</v>
      </c>
      <c r="Y24" s="119">
        <f t="shared" si="2"/>
        <v>0</v>
      </c>
      <c r="Z24" s="128" t="e">
        <f t="shared" si="3"/>
        <v>#DIV/0!</v>
      </c>
      <c r="AA24" s="129" t="e">
        <f t="shared" si="4"/>
        <v>#DIV/0!</v>
      </c>
    </row>
    <row r="25" spans="1:27" x14ac:dyDescent="0.25">
      <c r="A25" s="121">
        <v>15</v>
      </c>
      <c r="B25" s="133"/>
      <c r="C25" s="129"/>
      <c r="D25" s="129"/>
      <c r="E25" s="129"/>
      <c r="F25" s="129"/>
      <c r="G25" s="121"/>
      <c r="H25" s="134"/>
      <c r="I25" s="135"/>
      <c r="J25" s="135"/>
      <c r="K25" s="135"/>
      <c r="L25" s="135"/>
      <c r="M25" s="135"/>
      <c r="N25" s="135"/>
      <c r="O25" s="135"/>
      <c r="P25" s="135"/>
      <c r="Q25" s="131"/>
      <c r="R25" s="131"/>
      <c r="X25" s="119">
        <f t="shared" si="5"/>
        <v>1</v>
      </c>
      <c r="Y25" s="119">
        <f t="shared" si="2"/>
        <v>0</v>
      </c>
      <c r="Z25" s="128" t="e">
        <f t="shared" si="3"/>
        <v>#DIV/0!</v>
      </c>
      <c r="AA25" s="129" t="e">
        <f t="shared" si="4"/>
        <v>#DIV/0!</v>
      </c>
    </row>
    <row r="26" spans="1:27" x14ac:dyDescent="0.25">
      <c r="A26" s="121">
        <v>16</v>
      </c>
      <c r="B26" s="133"/>
      <c r="C26" s="129"/>
      <c r="D26" s="129"/>
      <c r="E26" s="129"/>
      <c r="F26" s="129"/>
      <c r="G26" s="121"/>
      <c r="H26" s="134"/>
      <c r="I26" s="135"/>
      <c r="J26" s="135"/>
      <c r="K26" s="135"/>
      <c r="L26" s="135"/>
      <c r="M26" s="135"/>
      <c r="N26" s="135"/>
      <c r="O26" s="135"/>
      <c r="P26" s="135"/>
      <c r="Q26" s="131"/>
      <c r="R26" s="131"/>
      <c r="X26" s="119">
        <f t="shared" si="5"/>
        <v>1</v>
      </c>
      <c r="Y26" s="119">
        <f t="shared" si="2"/>
        <v>0</v>
      </c>
      <c r="Z26" s="128" t="e">
        <f t="shared" si="3"/>
        <v>#DIV/0!</v>
      </c>
      <c r="AA26" s="129" t="e">
        <f t="shared" si="4"/>
        <v>#DIV/0!</v>
      </c>
    </row>
    <row r="27" spans="1:27" x14ac:dyDescent="0.25">
      <c r="A27" s="121">
        <v>17</v>
      </c>
      <c r="B27" s="133"/>
      <c r="C27" s="129"/>
      <c r="D27" s="129"/>
      <c r="E27" s="129"/>
      <c r="F27" s="129"/>
      <c r="G27" s="121"/>
      <c r="H27" s="134"/>
      <c r="I27" s="135"/>
      <c r="J27" s="135"/>
      <c r="K27" s="135"/>
      <c r="L27" s="135"/>
      <c r="M27" s="135"/>
      <c r="N27" s="135"/>
      <c r="O27" s="135"/>
      <c r="P27" s="135"/>
      <c r="Q27" s="131"/>
      <c r="R27" s="131"/>
      <c r="X27" s="119">
        <f t="shared" si="5"/>
        <v>1</v>
      </c>
      <c r="Y27" s="119">
        <f t="shared" si="2"/>
        <v>0</v>
      </c>
      <c r="Z27" s="128" t="e">
        <f t="shared" si="3"/>
        <v>#DIV/0!</v>
      </c>
      <c r="AA27" s="129" t="e">
        <f t="shared" si="4"/>
        <v>#DIV/0!</v>
      </c>
    </row>
    <row r="28" spans="1:27" x14ac:dyDescent="0.25">
      <c r="A28" s="121">
        <v>18</v>
      </c>
      <c r="B28" s="133"/>
      <c r="C28" s="129"/>
      <c r="D28" s="129"/>
      <c r="E28" s="129"/>
      <c r="F28" s="129"/>
      <c r="G28" s="121"/>
      <c r="H28" s="134"/>
      <c r="I28" s="135"/>
      <c r="J28" s="135"/>
      <c r="K28" s="135"/>
      <c r="L28" s="135"/>
      <c r="M28" s="135"/>
      <c r="N28" s="135"/>
      <c r="O28" s="135"/>
      <c r="P28" s="135"/>
      <c r="Q28" s="131"/>
      <c r="R28" s="131"/>
      <c r="X28" s="119">
        <f t="shared" si="5"/>
        <v>1</v>
      </c>
      <c r="Y28" s="119">
        <f t="shared" si="2"/>
        <v>0</v>
      </c>
      <c r="Z28" s="128" t="e">
        <f t="shared" si="3"/>
        <v>#DIV/0!</v>
      </c>
      <c r="AA28" s="129" t="e">
        <f t="shared" si="4"/>
        <v>#DIV/0!</v>
      </c>
    </row>
    <row r="29" spans="1:27" x14ac:dyDescent="0.25">
      <c r="A29" s="121">
        <v>19</v>
      </c>
      <c r="B29" s="133"/>
      <c r="C29" s="129"/>
      <c r="D29" s="129"/>
      <c r="E29" s="129"/>
      <c r="F29" s="129"/>
      <c r="G29" s="121"/>
      <c r="H29" s="134"/>
      <c r="I29" s="135"/>
      <c r="J29" s="135"/>
      <c r="K29" s="135"/>
      <c r="L29" s="135"/>
      <c r="M29" s="135"/>
      <c r="N29" s="135"/>
      <c r="O29" s="135"/>
      <c r="P29" s="135"/>
      <c r="Q29" s="131"/>
      <c r="R29" s="131"/>
      <c r="X29" s="119">
        <f t="shared" si="5"/>
        <v>1</v>
      </c>
      <c r="Y29" s="119">
        <f t="shared" si="2"/>
        <v>0</v>
      </c>
      <c r="Z29" s="128" t="e">
        <f t="shared" si="3"/>
        <v>#DIV/0!</v>
      </c>
      <c r="AA29" s="129" t="e">
        <f t="shared" si="4"/>
        <v>#DIV/0!</v>
      </c>
    </row>
    <row r="30" spans="1:27" x14ac:dyDescent="0.25">
      <c r="A30" s="121">
        <v>20</v>
      </c>
      <c r="B30" s="133"/>
      <c r="C30" s="129"/>
      <c r="D30" s="129"/>
      <c r="E30" s="129"/>
      <c r="F30" s="129"/>
      <c r="G30" s="121"/>
      <c r="H30" s="134"/>
      <c r="I30" s="135"/>
      <c r="J30" s="135"/>
      <c r="K30" s="135"/>
      <c r="L30" s="135"/>
      <c r="M30" s="135"/>
      <c r="N30" s="135"/>
      <c r="O30" s="135"/>
      <c r="P30" s="135"/>
      <c r="Q30" s="131"/>
      <c r="R30" s="131"/>
      <c r="X30" s="119">
        <f t="shared" si="5"/>
        <v>1</v>
      </c>
      <c r="Y30" s="119">
        <f t="shared" si="2"/>
        <v>0</v>
      </c>
      <c r="Z30" s="128" t="e">
        <f t="shared" si="3"/>
        <v>#DIV/0!</v>
      </c>
      <c r="AA30" s="129" t="e">
        <f t="shared" si="4"/>
        <v>#DIV/0!</v>
      </c>
    </row>
    <row r="31" spans="1:27" x14ac:dyDescent="0.25">
      <c r="A31" s="121">
        <v>21</v>
      </c>
      <c r="B31" s="133"/>
      <c r="C31" s="129"/>
      <c r="D31" s="129"/>
      <c r="E31" s="129"/>
      <c r="F31" s="129"/>
      <c r="G31" s="121"/>
      <c r="H31" s="134"/>
      <c r="I31" s="135"/>
      <c r="J31" s="135"/>
      <c r="K31" s="135"/>
      <c r="L31" s="135"/>
      <c r="M31" s="135"/>
      <c r="N31" s="135"/>
      <c r="O31" s="135"/>
      <c r="P31" s="135"/>
      <c r="Q31" s="131"/>
      <c r="R31" s="131"/>
      <c r="X31" s="119">
        <f t="shared" si="5"/>
        <v>1</v>
      </c>
      <c r="Y31" s="119">
        <f t="shared" si="2"/>
        <v>0</v>
      </c>
      <c r="Z31" s="128" t="e">
        <f t="shared" si="3"/>
        <v>#DIV/0!</v>
      </c>
      <c r="AA31" s="129" t="e">
        <f t="shared" si="4"/>
        <v>#DIV/0!</v>
      </c>
    </row>
    <row r="32" spans="1:27" x14ac:dyDescent="0.25">
      <c r="A32" s="121">
        <v>22</v>
      </c>
      <c r="B32" s="133"/>
      <c r="C32" s="129"/>
      <c r="D32" s="129"/>
      <c r="E32" s="129"/>
      <c r="F32" s="129"/>
      <c r="G32" s="121"/>
      <c r="H32" s="134"/>
      <c r="I32" s="135"/>
      <c r="J32" s="135"/>
      <c r="K32" s="135"/>
      <c r="L32" s="135"/>
      <c r="M32" s="135"/>
      <c r="N32" s="135"/>
      <c r="O32" s="135"/>
      <c r="P32" s="135"/>
      <c r="Q32" s="131"/>
      <c r="R32" s="131"/>
      <c r="X32" s="119">
        <f t="shared" si="5"/>
        <v>1</v>
      </c>
      <c r="Y32" s="119">
        <f t="shared" si="2"/>
        <v>0</v>
      </c>
      <c r="Z32" s="128" t="e">
        <f t="shared" si="3"/>
        <v>#DIV/0!</v>
      </c>
      <c r="AA32" s="129" t="e">
        <f t="shared" si="4"/>
        <v>#DIV/0!</v>
      </c>
    </row>
    <row r="33" spans="1:27" x14ac:dyDescent="0.25">
      <c r="A33" s="121">
        <v>23</v>
      </c>
      <c r="B33" s="133"/>
      <c r="C33" s="129"/>
      <c r="D33" s="129"/>
      <c r="E33" s="129"/>
      <c r="F33" s="129"/>
      <c r="G33" s="121"/>
      <c r="H33" s="134"/>
      <c r="I33" s="135"/>
      <c r="J33" s="135"/>
      <c r="K33" s="135"/>
      <c r="L33" s="135"/>
      <c r="M33" s="135"/>
      <c r="N33" s="135"/>
      <c r="O33" s="135"/>
      <c r="P33" s="135"/>
      <c r="Q33" s="131"/>
      <c r="R33" s="131"/>
      <c r="X33" s="119">
        <f t="shared" si="5"/>
        <v>1</v>
      </c>
      <c r="Y33" s="119">
        <f t="shared" si="2"/>
        <v>0</v>
      </c>
      <c r="Z33" s="128" t="e">
        <f t="shared" si="3"/>
        <v>#DIV/0!</v>
      </c>
      <c r="AA33" s="129" t="e">
        <f t="shared" si="4"/>
        <v>#DIV/0!</v>
      </c>
    </row>
    <row r="34" spans="1:27" x14ac:dyDescent="0.25">
      <c r="A34" s="121">
        <v>24</v>
      </c>
      <c r="B34" s="133"/>
      <c r="C34" s="129"/>
      <c r="D34" s="129"/>
      <c r="E34" s="129"/>
      <c r="F34" s="129"/>
      <c r="G34" s="121"/>
      <c r="H34" s="134"/>
      <c r="I34" s="135"/>
      <c r="J34" s="135"/>
      <c r="K34" s="135"/>
      <c r="L34" s="135"/>
      <c r="M34" s="135"/>
      <c r="N34" s="135"/>
      <c r="O34" s="135"/>
      <c r="P34" s="135"/>
      <c r="Q34" s="131"/>
      <c r="R34" s="131"/>
      <c r="X34" s="119">
        <f t="shared" si="5"/>
        <v>1</v>
      </c>
      <c r="Y34" s="119">
        <f t="shared" si="2"/>
        <v>0</v>
      </c>
      <c r="Z34" s="128" t="e">
        <f t="shared" si="3"/>
        <v>#DIV/0!</v>
      </c>
      <c r="AA34" s="129" t="e">
        <f t="shared" si="4"/>
        <v>#DIV/0!</v>
      </c>
    </row>
    <row r="35" spans="1:27" x14ac:dyDescent="0.25">
      <c r="A35" s="121">
        <v>25</v>
      </c>
      <c r="B35" s="133"/>
      <c r="C35" s="129"/>
      <c r="D35" s="129"/>
      <c r="E35" s="129"/>
      <c r="F35" s="129"/>
      <c r="G35" s="121"/>
      <c r="H35" s="134"/>
      <c r="I35" s="135"/>
      <c r="J35" s="135"/>
      <c r="K35" s="135"/>
      <c r="L35" s="135"/>
      <c r="M35" s="135"/>
      <c r="N35" s="135"/>
      <c r="O35" s="135"/>
      <c r="P35" s="135"/>
      <c r="Q35" s="131"/>
      <c r="R35" s="131"/>
      <c r="X35" s="119">
        <f t="shared" si="5"/>
        <v>1</v>
      </c>
      <c r="Y35" s="119">
        <f t="shared" si="2"/>
        <v>0</v>
      </c>
      <c r="Z35" s="128" t="e">
        <f t="shared" si="3"/>
        <v>#DIV/0!</v>
      </c>
      <c r="AA35" s="129" t="e">
        <f t="shared" si="4"/>
        <v>#DIV/0!</v>
      </c>
    </row>
    <row r="36" spans="1:27" x14ac:dyDescent="0.25">
      <c r="A36" s="121">
        <v>26</v>
      </c>
      <c r="B36" s="133"/>
      <c r="C36" s="129"/>
      <c r="D36" s="129"/>
      <c r="E36" s="129"/>
      <c r="F36" s="129"/>
      <c r="G36" s="121"/>
      <c r="H36" s="134"/>
      <c r="I36" s="135"/>
      <c r="J36" s="135"/>
      <c r="K36" s="135"/>
      <c r="L36" s="135"/>
      <c r="M36" s="135"/>
      <c r="N36" s="135"/>
      <c r="O36" s="135"/>
      <c r="P36" s="135"/>
      <c r="Q36" s="131"/>
      <c r="R36" s="131"/>
      <c r="X36" s="119">
        <f t="shared" si="5"/>
        <v>1</v>
      </c>
      <c r="Y36" s="119">
        <f t="shared" si="2"/>
        <v>0</v>
      </c>
      <c r="Z36" s="128" t="e">
        <f t="shared" si="3"/>
        <v>#DIV/0!</v>
      </c>
      <c r="AA36" s="129" t="e">
        <f t="shared" si="4"/>
        <v>#DIV/0!</v>
      </c>
    </row>
    <row r="37" spans="1:27" x14ac:dyDescent="0.25">
      <c r="A37" s="121">
        <v>27</v>
      </c>
      <c r="B37" s="133"/>
      <c r="C37" s="129"/>
      <c r="D37" s="129"/>
      <c r="E37" s="129"/>
      <c r="F37" s="129"/>
      <c r="G37" s="121"/>
      <c r="H37" s="134"/>
      <c r="I37" s="135"/>
      <c r="J37" s="135"/>
      <c r="K37" s="135"/>
      <c r="L37" s="135"/>
      <c r="M37" s="135"/>
      <c r="N37" s="135"/>
      <c r="O37" s="135"/>
      <c r="P37" s="135"/>
      <c r="Q37" s="131"/>
      <c r="R37" s="131"/>
      <c r="X37" s="119">
        <f t="shared" si="5"/>
        <v>1</v>
      </c>
      <c r="Y37" s="119">
        <f t="shared" si="2"/>
        <v>0</v>
      </c>
      <c r="Z37" s="128" t="e">
        <f t="shared" si="3"/>
        <v>#DIV/0!</v>
      </c>
      <c r="AA37" s="129" t="e">
        <f t="shared" si="4"/>
        <v>#DIV/0!</v>
      </c>
    </row>
    <row r="38" spans="1:27" ht="13.5" customHeight="1" x14ac:dyDescent="0.25">
      <c r="A38" s="121">
        <v>28</v>
      </c>
      <c r="B38" s="133"/>
      <c r="C38" s="129"/>
      <c r="D38" s="129"/>
      <c r="E38" s="129"/>
      <c r="F38" s="129"/>
      <c r="G38" s="121"/>
      <c r="H38" s="134"/>
      <c r="I38" s="135"/>
      <c r="J38" s="135"/>
      <c r="K38" s="135"/>
      <c r="L38" s="135"/>
      <c r="M38" s="135"/>
      <c r="N38" s="135"/>
      <c r="O38" s="135"/>
      <c r="P38" s="135"/>
      <c r="Q38" s="131"/>
      <c r="R38" s="131"/>
      <c r="X38" s="119">
        <f t="shared" si="5"/>
        <v>1</v>
      </c>
      <c r="Y38" s="119">
        <f t="shared" si="2"/>
        <v>0</v>
      </c>
      <c r="Z38" s="128" t="e">
        <f t="shared" si="3"/>
        <v>#DIV/0!</v>
      </c>
      <c r="AA38" s="129" t="e">
        <f t="shared" si="4"/>
        <v>#DIV/0!</v>
      </c>
    </row>
    <row r="39" spans="1:27" x14ac:dyDescent="0.25">
      <c r="A39" s="121">
        <v>29</v>
      </c>
      <c r="B39" s="133"/>
      <c r="C39" s="129"/>
      <c r="D39" s="129"/>
      <c r="E39" s="129"/>
      <c r="F39" s="129"/>
      <c r="G39" s="121"/>
      <c r="H39" s="134"/>
      <c r="I39" s="135"/>
      <c r="J39" s="135"/>
      <c r="K39" s="135"/>
      <c r="L39" s="135"/>
      <c r="M39" s="135"/>
      <c r="N39" s="135"/>
      <c r="O39" s="135"/>
      <c r="P39" s="135"/>
      <c r="Q39" s="131"/>
      <c r="R39" s="131"/>
      <c r="X39" s="119">
        <f t="shared" si="5"/>
        <v>1</v>
      </c>
      <c r="Y39" s="119">
        <f t="shared" si="2"/>
        <v>0</v>
      </c>
      <c r="Z39" s="128" t="e">
        <f t="shared" si="3"/>
        <v>#DIV/0!</v>
      </c>
      <c r="AA39" s="129" t="e">
        <f t="shared" si="4"/>
        <v>#DIV/0!</v>
      </c>
    </row>
    <row r="40" spans="1:27" x14ac:dyDescent="0.25">
      <c r="A40" s="121">
        <v>30</v>
      </c>
      <c r="B40" s="133"/>
      <c r="C40" s="129"/>
      <c r="D40" s="129"/>
      <c r="E40" s="129"/>
      <c r="F40" s="129"/>
      <c r="G40" s="121"/>
      <c r="H40" s="134"/>
      <c r="I40" s="135"/>
      <c r="J40" s="135"/>
      <c r="K40" s="135"/>
      <c r="L40" s="135"/>
      <c r="M40" s="135"/>
      <c r="N40" s="135"/>
      <c r="O40" s="135"/>
      <c r="P40" s="135"/>
      <c r="Q40" s="131"/>
      <c r="R40" s="131"/>
      <c r="X40" s="119">
        <f t="shared" si="5"/>
        <v>1</v>
      </c>
      <c r="Y40" s="119">
        <f t="shared" si="2"/>
        <v>0</v>
      </c>
      <c r="Z40" s="128" t="e">
        <f t="shared" si="3"/>
        <v>#DIV/0!</v>
      </c>
      <c r="AA40" s="129" t="e">
        <f t="shared" si="4"/>
        <v>#DIV/0!</v>
      </c>
    </row>
    <row r="41" spans="1:27" x14ac:dyDescent="0.25">
      <c r="A41" s="121">
        <v>31</v>
      </c>
      <c r="B41" s="133"/>
      <c r="C41" s="129"/>
      <c r="D41" s="129"/>
      <c r="E41" s="129"/>
      <c r="F41" s="129"/>
      <c r="G41" s="121"/>
      <c r="H41" s="134"/>
      <c r="I41" s="135"/>
      <c r="J41" s="135"/>
      <c r="K41" s="135"/>
      <c r="L41" s="135"/>
      <c r="M41" s="135"/>
      <c r="N41" s="135"/>
      <c r="O41" s="135"/>
      <c r="P41" s="135"/>
      <c r="Q41" s="131"/>
      <c r="R41" s="131"/>
      <c r="X41" s="119">
        <f t="shared" si="5"/>
        <v>1</v>
      </c>
      <c r="Y41" s="119">
        <f t="shared" si="2"/>
        <v>0</v>
      </c>
      <c r="Z41" s="128" t="e">
        <f t="shared" si="3"/>
        <v>#DIV/0!</v>
      </c>
      <c r="AA41" s="129" t="e">
        <f t="shared" si="4"/>
        <v>#DIV/0!</v>
      </c>
    </row>
    <row r="42" spans="1:27" x14ac:dyDescent="0.25">
      <c r="A42" s="121">
        <v>32</v>
      </c>
      <c r="B42" s="133"/>
      <c r="C42" s="129"/>
      <c r="D42" s="129"/>
      <c r="E42" s="129"/>
      <c r="F42" s="129"/>
      <c r="G42" s="121"/>
      <c r="H42" s="134"/>
      <c r="I42" s="135"/>
      <c r="J42" s="135"/>
      <c r="K42" s="135"/>
      <c r="L42" s="135"/>
      <c r="M42" s="135"/>
      <c r="N42" s="135"/>
      <c r="O42" s="135"/>
      <c r="P42" s="135"/>
      <c r="Q42" s="131"/>
      <c r="R42" s="131"/>
      <c r="X42" s="119">
        <f t="shared" si="5"/>
        <v>1</v>
      </c>
      <c r="Y42" s="119">
        <f t="shared" si="2"/>
        <v>0</v>
      </c>
      <c r="Z42" s="128" t="e">
        <f t="shared" si="3"/>
        <v>#DIV/0!</v>
      </c>
      <c r="AA42" s="129" t="e">
        <f t="shared" si="4"/>
        <v>#DIV/0!</v>
      </c>
    </row>
    <row r="43" spans="1:27" x14ac:dyDescent="0.25">
      <c r="A43" s="121">
        <v>33</v>
      </c>
      <c r="B43" s="133"/>
      <c r="C43" s="129"/>
      <c r="D43" s="129"/>
      <c r="E43" s="129"/>
      <c r="F43" s="129"/>
      <c r="G43" s="121"/>
      <c r="H43" s="134"/>
      <c r="I43" s="135"/>
      <c r="J43" s="135"/>
      <c r="K43" s="135"/>
      <c r="L43" s="135"/>
      <c r="M43" s="135"/>
      <c r="N43" s="135"/>
      <c r="O43" s="135"/>
      <c r="P43" s="135"/>
      <c r="Q43" s="131"/>
      <c r="R43" s="131"/>
      <c r="X43" s="119">
        <f t="shared" si="5"/>
        <v>1</v>
      </c>
      <c r="Y43" s="119">
        <f t="shared" si="2"/>
        <v>0</v>
      </c>
      <c r="Z43" s="128" t="e">
        <f t="shared" si="3"/>
        <v>#DIV/0!</v>
      </c>
      <c r="AA43" s="129" t="e">
        <f t="shared" si="4"/>
        <v>#DIV/0!</v>
      </c>
    </row>
    <row r="44" spans="1:27" x14ac:dyDescent="0.25">
      <c r="A44" s="121">
        <v>34</v>
      </c>
      <c r="B44" s="133"/>
      <c r="C44" s="129"/>
      <c r="D44" s="129"/>
      <c r="E44" s="129"/>
      <c r="F44" s="129"/>
      <c r="G44" s="121"/>
      <c r="H44" s="134"/>
      <c r="I44" s="135"/>
      <c r="J44" s="135"/>
      <c r="K44" s="135"/>
      <c r="L44" s="135"/>
      <c r="M44" s="135"/>
      <c r="N44" s="135"/>
      <c r="O44" s="135"/>
      <c r="P44" s="135"/>
      <c r="Q44" s="131"/>
      <c r="R44" s="131"/>
      <c r="X44" s="119">
        <f t="shared" si="5"/>
        <v>1</v>
      </c>
      <c r="Y44" s="119">
        <f t="shared" si="2"/>
        <v>0</v>
      </c>
      <c r="Z44" s="128" t="e">
        <f t="shared" si="3"/>
        <v>#DIV/0!</v>
      </c>
      <c r="AA44" s="129" t="e">
        <f t="shared" si="4"/>
        <v>#DIV/0!</v>
      </c>
    </row>
    <row r="45" spans="1:27" x14ac:dyDescent="0.25">
      <c r="A45" s="121">
        <v>35</v>
      </c>
      <c r="B45" s="133"/>
      <c r="C45" s="129"/>
      <c r="D45" s="129"/>
      <c r="E45" s="129"/>
      <c r="F45" s="129"/>
      <c r="G45" s="121"/>
      <c r="H45" s="134"/>
      <c r="I45" s="135"/>
      <c r="J45" s="135"/>
      <c r="K45" s="135"/>
      <c r="L45" s="135"/>
      <c r="M45" s="135"/>
      <c r="N45" s="135"/>
      <c r="O45" s="135"/>
      <c r="P45" s="135"/>
      <c r="Q45" s="131"/>
      <c r="R45" s="131"/>
      <c r="X45" s="119">
        <f t="shared" si="5"/>
        <v>1</v>
      </c>
      <c r="Y45" s="119">
        <f t="shared" si="2"/>
        <v>0</v>
      </c>
      <c r="Z45" s="128" t="e">
        <f t="shared" si="3"/>
        <v>#DIV/0!</v>
      </c>
      <c r="AA45" s="129" t="e">
        <f t="shared" si="4"/>
        <v>#DIV/0!</v>
      </c>
    </row>
    <row r="46" spans="1:27" x14ac:dyDescent="0.25">
      <c r="A46" s="121">
        <v>36</v>
      </c>
      <c r="B46" s="133"/>
      <c r="C46" s="129"/>
      <c r="D46" s="129"/>
      <c r="E46" s="129"/>
      <c r="F46" s="129"/>
      <c r="G46" s="121"/>
      <c r="H46" s="134"/>
      <c r="I46" s="135"/>
      <c r="J46" s="135"/>
      <c r="K46" s="135"/>
      <c r="L46" s="135"/>
      <c r="M46" s="135"/>
      <c r="N46" s="135"/>
      <c r="O46" s="135"/>
      <c r="P46" s="135"/>
      <c r="Q46" s="131"/>
      <c r="R46" s="131"/>
      <c r="X46" s="119">
        <f t="shared" si="5"/>
        <v>1</v>
      </c>
      <c r="Y46" s="119">
        <f t="shared" si="2"/>
        <v>0</v>
      </c>
      <c r="Z46" s="128" t="e">
        <f t="shared" si="3"/>
        <v>#DIV/0!</v>
      </c>
      <c r="AA46" s="129" t="e">
        <f t="shared" si="4"/>
        <v>#DIV/0!</v>
      </c>
    </row>
    <row r="47" spans="1:27" x14ac:dyDescent="0.25">
      <c r="A47" s="121">
        <v>37</v>
      </c>
      <c r="B47" s="138"/>
      <c r="C47" s="129"/>
      <c r="D47" s="129"/>
      <c r="E47" s="129"/>
      <c r="F47" s="129"/>
      <c r="G47" s="121"/>
      <c r="H47" s="134"/>
      <c r="I47" s="135"/>
      <c r="J47" s="135"/>
      <c r="K47" s="135"/>
      <c r="L47" s="135"/>
      <c r="M47" s="135"/>
      <c r="N47" s="135"/>
      <c r="O47" s="135"/>
      <c r="P47" s="135"/>
      <c r="Q47" s="131"/>
      <c r="R47" s="131"/>
      <c r="X47" s="119">
        <f t="shared" si="5"/>
        <v>1</v>
      </c>
      <c r="Y47" s="119">
        <f t="shared" si="2"/>
        <v>0</v>
      </c>
      <c r="Z47" s="128" t="e">
        <f t="shared" si="3"/>
        <v>#DIV/0!</v>
      </c>
      <c r="AA47" s="129" t="e">
        <f t="shared" si="4"/>
        <v>#DIV/0!</v>
      </c>
    </row>
    <row r="48" spans="1:27" x14ac:dyDescent="0.25">
      <c r="A48" s="121">
        <v>38</v>
      </c>
      <c r="B48" s="133"/>
      <c r="C48" s="129"/>
      <c r="D48" s="129"/>
      <c r="E48" s="129"/>
      <c r="F48" s="129"/>
      <c r="G48" s="121"/>
      <c r="H48" s="134"/>
      <c r="I48" s="135"/>
      <c r="J48" s="135"/>
      <c r="K48" s="135"/>
      <c r="L48" s="135"/>
      <c r="M48" s="135"/>
      <c r="N48" s="135"/>
      <c r="O48" s="135"/>
      <c r="P48" s="135"/>
      <c r="Q48" s="131"/>
      <c r="R48" s="131"/>
      <c r="X48" s="119">
        <f t="shared" si="5"/>
        <v>1</v>
      </c>
      <c r="Y48" s="119">
        <f t="shared" si="2"/>
        <v>0</v>
      </c>
      <c r="Z48" s="128" t="e">
        <f t="shared" si="3"/>
        <v>#DIV/0!</v>
      </c>
      <c r="AA48" s="129" t="e">
        <f t="shared" si="4"/>
        <v>#DIV/0!</v>
      </c>
    </row>
    <row r="49" spans="1:27" x14ac:dyDescent="0.25">
      <c r="A49" s="121">
        <v>39</v>
      </c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31"/>
      <c r="R49" s="131"/>
      <c r="X49" s="119">
        <f t="shared" si="5"/>
        <v>1</v>
      </c>
      <c r="Y49" s="119">
        <f t="shared" si="2"/>
        <v>0</v>
      </c>
      <c r="Z49" s="128" t="e">
        <f t="shared" si="3"/>
        <v>#DIV/0!</v>
      </c>
      <c r="AA49" s="129" t="e">
        <f t="shared" si="4"/>
        <v>#DIV/0!</v>
      </c>
    </row>
    <row r="50" spans="1:27" x14ac:dyDescent="0.25">
      <c r="A50" s="121">
        <v>40</v>
      </c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31"/>
      <c r="R50" s="131"/>
      <c r="X50" s="119">
        <f t="shared" si="5"/>
        <v>1</v>
      </c>
      <c r="Y50" s="119">
        <f t="shared" si="2"/>
        <v>0</v>
      </c>
      <c r="Z50" s="128" t="e">
        <f t="shared" si="3"/>
        <v>#DIV/0!</v>
      </c>
      <c r="AA50" s="129" t="e">
        <f t="shared" si="4"/>
        <v>#DIV/0!</v>
      </c>
    </row>
    <row r="51" spans="1:27" ht="48.75" customHeight="1" x14ac:dyDescent="0.25">
      <c r="A51" s="552" t="s">
        <v>166</v>
      </c>
      <c r="B51" s="552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" customHeight="1" x14ac:dyDescent="0.25">
      <c r="A52" s="553" t="s">
        <v>163</v>
      </c>
      <c r="B52" s="553"/>
      <c r="C52" s="553"/>
      <c r="D52" s="553"/>
      <c r="E52" s="553" t="s">
        <v>164</v>
      </c>
      <c r="F52" s="553"/>
      <c r="G52" s="553"/>
      <c r="H52" s="553"/>
      <c r="I52" s="553"/>
      <c r="J52" s="553"/>
      <c r="K52" s="553"/>
      <c r="L52" s="553"/>
      <c r="M52" s="553"/>
      <c r="N52" s="553"/>
      <c r="O52" s="553"/>
      <c r="P52" s="553"/>
      <c r="Q52" s="553"/>
      <c r="R52" s="553"/>
    </row>
    <row r="54" spans="1:27" x14ac:dyDescent="0.25">
      <c r="S54" s="131" t="s">
        <v>44</v>
      </c>
      <c r="T54" s="132">
        <f>SUM(T11:T50)</f>
        <v>2</v>
      </c>
      <c r="U54" s="132">
        <f t="shared" ref="U54:X54" si="6">SUM(U11:U50)</f>
        <v>0</v>
      </c>
      <c r="V54" s="132">
        <f t="shared" si="6"/>
        <v>0</v>
      </c>
      <c r="W54" s="132">
        <f t="shared" si="6"/>
        <v>0</v>
      </c>
      <c r="X54" s="132">
        <f t="shared" si="6"/>
        <v>28</v>
      </c>
      <c r="Y54" s="132">
        <v>1</v>
      </c>
    </row>
  </sheetData>
  <mergeCells count="31">
    <mergeCell ref="A51:B51"/>
    <mergeCell ref="A52:D52"/>
    <mergeCell ref="E52:R52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  <mergeCell ref="O9:P9"/>
    <mergeCell ref="A5:B5"/>
    <mergeCell ref="C5:G5"/>
    <mergeCell ref="H5:K5"/>
    <mergeCell ref="L5:R5"/>
    <mergeCell ref="A6:B6"/>
    <mergeCell ref="C6:G6"/>
    <mergeCell ref="H6:R6"/>
    <mergeCell ref="A1:R1"/>
    <mergeCell ref="A2:R2"/>
    <mergeCell ref="A3:R3"/>
    <mergeCell ref="A4:B4"/>
    <mergeCell ref="C4:G4"/>
    <mergeCell ref="H4:J4"/>
    <mergeCell ref="K4:R4"/>
  </mergeCells>
  <conditionalFormatting sqref="H11:H50 Z11:AA50 C11:F50">
    <cfRule type="cellIs" dxfId="230" priority="4" stopIfTrue="1" operator="lessThan">
      <formula>3</formula>
    </cfRule>
  </conditionalFormatting>
  <conditionalFormatting sqref="B11:B50 I11:P50">
    <cfRule type="cellIs" dxfId="229" priority="5" stopIfTrue="1" operator="equal">
      <formula>0</formula>
    </cfRule>
  </conditionalFormatting>
  <conditionalFormatting sqref="C11:H50 T11:AA54">
    <cfRule type="containsErrors" dxfId="228" priority="3">
      <formula>ISERROR(C11)</formula>
    </cfRule>
  </conditionalFormatting>
  <conditionalFormatting sqref="C51">
    <cfRule type="cellIs" dxfId="227" priority="2" operator="equal">
      <formula>0</formula>
    </cfRule>
  </conditionalFormatting>
  <conditionalFormatting sqref="A4:R4 A6:R7 A5:H5 L5">
    <cfRule type="cellIs" dxfId="226" priority="1" operator="equal">
      <formula>0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verticalDpi="300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4"/>
  <sheetViews>
    <sheetView zoomScale="95" zoomScaleNormal="95" workbookViewId="0">
      <selection activeCell="T8" sqref="T8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3" width="16.5703125" style="119" customWidth="1"/>
    <col min="24" max="24" width="15.140625" style="119" customWidth="1"/>
    <col min="25" max="25" width="15.42578125" style="119" customWidth="1"/>
    <col min="26" max="26" width="16" style="119" customWidth="1"/>
    <col min="27" max="16384" width="11.42578125" style="119"/>
  </cols>
  <sheetData>
    <row r="1" spans="1:29" x14ac:dyDescent="0.25">
      <c r="A1" s="559" t="s">
        <v>153</v>
      </c>
      <c r="B1" s="559"/>
      <c r="C1" s="559"/>
      <c r="D1" s="559"/>
      <c r="E1" s="559"/>
      <c r="F1" s="559"/>
      <c r="G1" s="559"/>
      <c r="H1" s="559"/>
      <c r="I1" s="559"/>
      <c r="J1" s="559"/>
      <c r="K1" s="559"/>
      <c r="L1" s="559"/>
      <c r="M1" s="559"/>
      <c r="N1" s="559"/>
      <c r="O1" s="559"/>
      <c r="P1" s="559"/>
      <c r="Q1" s="559"/>
      <c r="R1" s="559"/>
    </row>
    <row r="2" spans="1:29" x14ac:dyDescent="0.25">
      <c r="A2" s="559" t="s">
        <v>154</v>
      </c>
      <c r="B2" s="559"/>
      <c r="C2" s="559"/>
      <c r="D2" s="559"/>
      <c r="E2" s="559"/>
      <c r="F2" s="559"/>
      <c r="G2" s="559"/>
      <c r="H2" s="559"/>
      <c r="I2" s="559"/>
      <c r="J2" s="559"/>
      <c r="K2" s="559"/>
      <c r="L2" s="559"/>
      <c r="M2" s="559"/>
      <c r="N2" s="559"/>
      <c r="O2" s="559"/>
      <c r="P2" s="559"/>
      <c r="Q2" s="559"/>
      <c r="R2" s="559"/>
    </row>
    <row r="3" spans="1:29" x14ac:dyDescent="0.25">
      <c r="A3" s="581" t="s">
        <v>155</v>
      </c>
      <c r="B3" s="581"/>
      <c r="C3" s="559"/>
      <c r="D3" s="559"/>
      <c r="E3" s="559"/>
      <c r="F3" s="559"/>
      <c r="G3" s="559"/>
      <c r="H3" s="559"/>
      <c r="I3" s="559"/>
      <c r="J3" s="559"/>
      <c r="K3" s="559"/>
      <c r="L3" s="559"/>
      <c r="M3" s="559"/>
      <c r="N3" s="559"/>
      <c r="O3" s="559"/>
      <c r="P3" s="559"/>
      <c r="Q3" s="559"/>
      <c r="R3" s="559"/>
    </row>
    <row r="4" spans="1:29" x14ac:dyDescent="0.25">
      <c r="A4" s="573" t="s">
        <v>156</v>
      </c>
      <c r="B4" s="573"/>
      <c r="C4" s="574" t="s">
        <v>62</v>
      </c>
      <c r="D4" s="575"/>
      <c r="E4" s="575"/>
      <c r="F4" s="575"/>
      <c r="G4" s="576"/>
      <c r="H4" s="582" t="s">
        <v>61</v>
      </c>
      <c r="I4" s="583"/>
      <c r="J4" s="583"/>
      <c r="K4" s="584" t="s">
        <v>119</v>
      </c>
      <c r="L4" s="584"/>
      <c r="M4" s="584"/>
      <c r="N4" s="584"/>
      <c r="O4" s="584"/>
      <c r="P4" s="584"/>
      <c r="Q4" s="584"/>
      <c r="R4" s="585"/>
    </row>
    <row r="5" spans="1:29" x14ac:dyDescent="0.25">
      <c r="A5" s="569" t="str">
        <f>'Datos Generales'!E1</f>
        <v>CEL Chiriquí Grande</v>
      </c>
      <c r="B5" s="570"/>
      <c r="C5" s="571" t="s">
        <v>216</v>
      </c>
      <c r="D5" s="572"/>
      <c r="E5" s="572"/>
      <c r="F5" s="572"/>
      <c r="G5" s="570"/>
      <c r="H5" s="577" t="s">
        <v>168</v>
      </c>
      <c r="I5" s="578"/>
      <c r="J5" s="578"/>
      <c r="K5" s="578"/>
      <c r="L5" s="579"/>
      <c r="M5" s="579"/>
      <c r="N5" s="579"/>
      <c r="O5" s="579"/>
      <c r="P5" s="579"/>
      <c r="Q5" s="579"/>
      <c r="R5" s="580"/>
    </row>
    <row r="6" spans="1:29" x14ac:dyDescent="0.25">
      <c r="A6" s="573" t="s">
        <v>94</v>
      </c>
      <c r="B6" s="573"/>
      <c r="C6" s="574" t="s">
        <v>93</v>
      </c>
      <c r="D6" s="575"/>
      <c r="E6" s="575"/>
      <c r="F6" s="575"/>
      <c r="G6" s="576"/>
      <c r="H6" s="574" t="s">
        <v>149</v>
      </c>
      <c r="I6" s="575"/>
      <c r="J6" s="575"/>
      <c r="K6" s="575"/>
      <c r="L6" s="575"/>
      <c r="M6" s="575"/>
      <c r="N6" s="575"/>
      <c r="O6" s="575"/>
      <c r="P6" s="575"/>
      <c r="Q6" s="575"/>
      <c r="R6" s="576"/>
    </row>
    <row r="7" spans="1:29" ht="15" customHeight="1" x14ac:dyDescent="0.25">
      <c r="A7" s="554">
        <f>'Datos Generales'!F3</f>
        <v>2023</v>
      </c>
      <c r="B7" s="555"/>
      <c r="C7" s="556" t="s">
        <v>326</v>
      </c>
      <c r="D7" s="557"/>
      <c r="E7" s="557"/>
      <c r="F7" s="557"/>
      <c r="G7" s="558"/>
      <c r="H7" s="556" t="s">
        <v>185</v>
      </c>
      <c r="I7" s="557"/>
      <c r="J7" s="557"/>
      <c r="K7" s="557"/>
      <c r="L7" s="557"/>
      <c r="M7" s="557"/>
      <c r="N7" s="557"/>
      <c r="O7" s="557"/>
      <c r="P7" s="557"/>
      <c r="Q7" s="557"/>
      <c r="R7" s="558"/>
    </row>
    <row r="8" spans="1:29" ht="49.5" customHeight="1" x14ac:dyDescent="0.25">
      <c r="A8" s="602" t="s">
        <v>3</v>
      </c>
      <c r="B8" s="560" t="s">
        <v>157</v>
      </c>
      <c r="C8" s="589" t="s">
        <v>150</v>
      </c>
      <c r="D8" s="590"/>
      <c r="E8" s="590"/>
      <c r="F8" s="591"/>
      <c r="G8" s="596" t="s">
        <v>158</v>
      </c>
      <c r="H8" s="597" t="s">
        <v>165</v>
      </c>
      <c r="I8" s="563" t="s">
        <v>150</v>
      </c>
      <c r="J8" s="563"/>
      <c r="K8" s="563"/>
      <c r="L8" s="563"/>
      <c r="M8" s="563"/>
      <c r="N8" s="563"/>
      <c r="O8" s="563"/>
      <c r="P8" s="563"/>
      <c r="Q8" s="598" t="s">
        <v>161</v>
      </c>
      <c r="R8" s="598"/>
    </row>
    <row r="9" spans="1:29" ht="14.25" customHeight="1" x14ac:dyDescent="0.25">
      <c r="A9" s="602"/>
      <c r="B9" s="561"/>
      <c r="C9" s="592"/>
      <c r="D9" s="593"/>
      <c r="E9" s="593"/>
      <c r="F9" s="594"/>
      <c r="G9" s="596"/>
      <c r="H9" s="597"/>
      <c r="I9" s="552" t="s">
        <v>23</v>
      </c>
      <c r="J9" s="552"/>
      <c r="K9" s="552" t="s">
        <v>24</v>
      </c>
      <c r="L9" s="552"/>
      <c r="M9" s="552" t="s">
        <v>25</v>
      </c>
      <c r="N9" s="552"/>
      <c r="O9" s="552"/>
      <c r="P9" s="552"/>
      <c r="Q9" s="598"/>
      <c r="R9" s="598"/>
    </row>
    <row r="10" spans="1:29" x14ac:dyDescent="0.25">
      <c r="A10" s="602"/>
      <c r="B10" s="562"/>
      <c r="C10" s="121" t="s">
        <v>23</v>
      </c>
      <c r="D10" s="121" t="s">
        <v>24</v>
      </c>
      <c r="E10" s="121" t="s">
        <v>25</v>
      </c>
      <c r="F10" s="121"/>
      <c r="G10" s="596"/>
      <c r="H10" s="597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x14ac:dyDescent="0.25">
      <c r="A11" s="121">
        <v>1</v>
      </c>
      <c r="B11" s="133" t="str">
        <f>'Notas 8°B BC'!$B$8</f>
        <v>Ellintong, Lázaro</v>
      </c>
      <c r="C11" s="129"/>
      <c r="D11" s="223"/>
      <c r="E11" s="129" t="s">
        <v>325</v>
      </c>
      <c r="F11" s="129"/>
      <c r="G11" s="121"/>
      <c r="H11" s="124">
        <v>3.9</v>
      </c>
      <c r="I11" s="135"/>
      <c r="J11" s="135"/>
      <c r="K11" s="135"/>
      <c r="L11" s="135"/>
      <c r="M11" s="135"/>
      <c r="N11" s="135"/>
      <c r="O11" s="135"/>
      <c r="P11" s="135"/>
      <c r="Q11" s="131">
        <f t="shared" ref="Q11:R11" si="0">SUM(I11+K11+M11+O11)</f>
        <v>0</v>
      </c>
      <c r="R11" s="131">
        <f t="shared" si="0"/>
        <v>0</v>
      </c>
      <c r="T11" s="119">
        <f>COUNTIF(F11:F50,"=R")</f>
        <v>0</v>
      </c>
      <c r="U11" s="119">
        <v>0</v>
      </c>
      <c r="V11" s="119">
        <v>0</v>
      </c>
      <c r="W11" s="119">
        <v>0</v>
      </c>
      <c r="X11" s="119">
        <v>0</v>
      </c>
      <c r="Y11" s="119">
        <f t="shared" ref="Y11:Y50" si="1">IF(H11&gt;=3,1*1,1*0)</f>
        <v>1</v>
      </c>
      <c r="Z11" s="128" t="e">
        <f t="shared" ref="Z11:Z50" si="2">AVERAGE(C11:F11)</f>
        <v>#DIV/0!</v>
      </c>
      <c r="AA11" s="129" t="e">
        <f t="shared" ref="AA11:AA50" si="3">ROUNDDOWN(Z11,1)</f>
        <v>#DIV/0!</v>
      </c>
      <c r="AC11" s="119">
        <v>3.6</v>
      </c>
    </row>
    <row r="12" spans="1:29" ht="14.25" customHeight="1" x14ac:dyDescent="0.25">
      <c r="A12" s="121">
        <v>2</v>
      </c>
      <c r="B12" s="133"/>
      <c r="C12" s="129"/>
      <c r="D12" s="223"/>
      <c r="E12" s="129"/>
      <c r="F12" s="129"/>
      <c r="G12" s="121"/>
      <c r="H12" s="124"/>
      <c r="I12" s="135"/>
      <c r="J12" s="135"/>
      <c r="K12" s="135"/>
      <c r="L12" s="135"/>
      <c r="M12" s="135"/>
      <c r="N12" s="135"/>
      <c r="O12" s="135"/>
      <c r="P12" s="135"/>
      <c r="Q12" s="131"/>
      <c r="R12" s="131"/>
      <c r="T12" s="119">
        <v>1</v>
      </c>
      <c r="U12" s="119">
        <v>0</v>
      </c>
      <c r="V12" s="119">
        <v>0</v>
      </c>
      <c r="W12" s="119">
        <v>0</v>
      </c>
      <c r="X12" s="119">
        <v>0</v>
      </c>
      <c r="Y12" s="119">
        <v>0</v>
      </c>
      <c r="Z12" s="128" t="e">
        <f t="shared" si="2"/>
        <v>#DIV/0!</v>
      </c>
      <c r="AA12" s="129" t="e">
        <f t="shared" si="3"/>
        <v>#DIV/0!</v>
      </c>
      <c r="AC12" s="119">
        <v>3</v>
      </c>
    </row>
    <row r="13" spans="1:29" x14ac:dyDescent="0.25">
      <c r="A13" s="121">
        <v>3</v>
      </c>
      <c r="B13" s="133"/>
      <c r="C13" s="129"/>
      <c r="D13" s="223"/>
      <c r="E13" s="129"/>
      <c r="F13" s="129"/>
      <c r="G13" s="121"/>
      <c r="H13" s="124"/>
      <c r="I13" s="135"/>
      <c r="J13" s="135"/>
      <c r="K13" s="135"/>
      <c r="L13" s="135"/>
      <c r="M13" s="135"/>
      <c r="N13" s="135"/>
      <c r="O13" s="135"/>
      <c r="P13" s="135"/>
      <c r="Q13" s="131"/>
      <c r="R13" s="131"/>
      <c r="T13" s="119">
        <v>1</v>
      </c>
      <c r="U13" s="119">
        <v>0</v>
      </c>
      <c r="V13" s="119">
        <v>0</v>
      </c>
      <c r="W13" s="119">
        <v>0</v>
      </c>
      <c r="X13" s="119">
        <v>0</v>
      </c>
      <c r="Y13" s="119">
        <v>0</v>
      </c>
      <c r="Z13" s="128" t="e">
        <f t="shared" si="2"/>
        <v>#DIV/0!</v>
      </c>
      <c r="AA13" s="129" t="e">
        <f t="shared" si="3"/>
        <v>#DIV/0!</v>
      </c>
      <c r="AC13" s="119">
        <f>AVERAGE(AC11:AC12)</f>
        <v>3.3</v>
      </c>
    </row>
    <row r="14" spans="1:29" x14ac:dyDescent="0.25">
      <c r="A14" s="121">
        <v>4</v>
      </c>
      <c r="B14" s="133"/>
      <c r="C14" s="129"/>
      <c r="D14" s="129"/>
      <c r="E14" s="129"/>
      <c r="F14" s="129"/>
      <c r="G14" s="121"/>
      <c r="H14" s="134"/>
      <c r="I14" s="135"/>
      <c r="J14" s="135"/>
      <c r="K14" s="135"/>
      <c r="L14" s="135"/>
      <c r="M14" s="135"/>
      <c r="N14" s="135"/>
      <c r="O14" s="135"/>
      <c r="P14" s="135"/>
      <c r="Q14" s="131"/>
      <c r="R14" s="131"/>
      <c r="Z14" s="128" t="e">
        <f t="shared" si="2"/>
        <v>#DIV/0!</v>
      </c>
      <c r="AA14" s="129" t="e">
        <f t="shared" si="3"/>
        <v>#DIV/0!</v>
      </c>
    </row>
    <row r="15" spans="1:29" ht="14.25" customHeight="1" x14ac:dyDescent="0.25">
      <c r="A15" s="121">
        <v>5</v>
      </c>
      <c r="B15" s="133"/>
      <c r="C15" s="129"/>
      <c r="D15" s="129"/>
      <c r="E15" s="129"/>
      <c r="F15" s="129"/>
      <c r="G15" s="121"/>
      <c r="H15" s="134"/>
      <c r="I15" s="135"/>
      <c r="J15" s="135"/>
      <c r="K15" s="135"/>
      <c r="L15" s="135"/>
      <c r="M15" s="135"/>
      <c r="N15" s="135"/>
      <c r="O15" s="135"/>
      <c r="P15" s="135"/>
      <c r="Q15" s="131"/>
      <c r="R15" s="131"/>
      <c r="Z15" s="128" t="e">
        <f t="shared" si="2"/>
        <v>#DIV/0!</v>
      </c>
      <c r="AA15" s="129" t="e">
        <f t="shared" si="3"/>
        <v>#DIV/0!</v>
      </c>
    </row>
    <row r="16" spans="1:29" x14ac:dyDescent="0.25">
      <c r="A16" s="121">
        <v>6</v>
      </c>
      <c r="B16" s="133"/>
      <c r="C16" s="129"/>
      <c r="D16" s="129"/>
      <c r="E16" s="129"/>
      <c r="F16" s="129"/>
      <c r="G16" s="121"/>
      <c r="H16" s="134"/>
      <c r="I16" s="135"/>
      <c r="J16" s="135"/>
      <c r="K16" s="135"/>
      <c r="L16" s="135"/>
      <c r="M16" s="135"/>
      <c r="N16" s="135"/>
      <c r="O16" s="135"/>
      <c r="P16" s="135"/>
      <c r="Q16" s="131"/>
      <c r="R16" s="131"/>
      <c r="Z16" s="128" t="e">
        <f t="shared" si="2"/>
        <v>#DIV/0!</v>
      </c>
      <c r="AA16" s="129" t="e">
        <f t="shared" si="3"/>
        <v>#DIV/0!</v>
      </c>
    </row>
    <row r="17" spans="1:27" ht="13.5" customHeight="1" x14ac:dyDescent="0.25">
      <c r="A17" s="121">
        <v>7</v>
      </c>
      <c r="B17" s="133"/>
      <c r="C17" s="129"/>
      <c r="D17" s="129"/>
      <c r="E17" s="129"/>
      <c r="F17" s="129"/>
      <c r="G17" s="121"/>
      <c r="H17" s="134"/>
      <c r="I17" s="135"/>
      <c r="J17" s="135"/>
      <c r="K17" s="135"/>
      <c r="L17" s="135"/>
      <c r="M17" s="135"/>
      <c r="N17" s="135"/>
      <c r="O17" s="135"/>
      <c r="P17" s="135"/>
      <c r="Q17" s="131"/>
      <c r="R17" s="131"/>
      <c r="Z17" s="128" t="e">
        <f t="shared" si="2"/>
        <v>#DIV/0!</v>
      </c>
      <c r="AA17" s="129" t="e">
        <f t="shared" si="3"/>
        <v>#DIV/0!</v>
      </c>
    </row>
    <row r="18" spans="1:27" x14ac:dyDescent="0.25">
      <c r="A18" s="121">
        <v>8</v>
      </c>
      <c r="B18" s="133"/>
      <c r="C18" s="129"/>
      <c r="D18" s="129"/>
      <c r="E18" s="129"/>
      <c r="F18" s="129"/>
      <c r="G18" s="121"/>
      <c r="H18" s="134"/>
      <c r="I18" s="135"/>
      <c r="J18" s="135"/>
      <c r="K18" s="135"/>
      <c r="L18" s="135"/>
      <c r="M18" s="135"/>
      <c r="N18" s="135"/>
      <c r="O18" s="135"/>
      <c r="P18" s="135"/>
      <c r="Q18" s="131"/>
      <c r="R18" s="131"/>
      <c r="Z18" s="128" t="e">
        <f t="shared" si="2"/>
        <v>#DIV/0!</v>
      </c>
      <c r="AA18" s="129" t="e">
        <f t="shared" si="3"/>
        <v>#DIV/0!</v>
      </c>
    </row>
    <row r="19" spans="1:27" x14ac:dyDescent="0.25">
      <c r="A19" s="121">
        <v>9</v>
      </c>
      <c r="B19" s="133"/>
      <c r="C19" s="129"/>
      <c r="D19" s="129"/>
      <c r="E19" s="129"/>
      <c r="F19" s="129"/>
      <c r="G19" s="121"/>
      <c r="H19" s="134"/>
      <c r="I19" s="135"/>
      <c r="J19" s="135"/>
      <c r="K19" s="135"/>
      <c r="L19" s="135"/>
      <c r="M19" s="135"/>
      <c r="N19" s="135"/>
      <c r="O19" s="135"/>
      <c r="P19" s="135"/>
      <c r="Q19" s="131"/>
      <c r="R19" s="131"/>
      <c r="Z19" s="128" t="e">
        <f t="shared" si="2"/>
        <v>#DIV/0!</v>
      </c>
      <c r="AA19" s="129" t="e">
        <f t="shared" si="3"/>
        <v>#DIV/0!</v>
      </c>
    </row>
    <row r="20" spans="1:27" x14ac:dyDescent="0.25">
      <c r="A20" s="121">
        <v>10</v>
      </c>
      <c r="B20" s="133"/>
      <c r="C20" s="129"/>
      <c r="D20" s="129"/>
      <c r="E20" s="129"/>
      <c r="F20" s="129"/>
      <c r="G20" s="121"/>
      <c r="H20" s="134"/>
      <c r="I20" s="135"/>
      <c r="J20" s="135"/>
      <c r="K20" s="135"/>
      <c r="L20" s="135"/>
      <c r="M20" s="135"/>
      <c r="N20" s="135"/>
      <c r="O20" s="135"/>
      <c r="P20" s="135"/>
      <c r="Q20" s="131"/>
      <c r="R20" s="131"/>
      <c r="Z20" s="128" t="e">
        <f t="shared" si="2"/>
        <v>#DIV/0!</v>
      </c>
      <c r="AA20" s="129" t="e">
        <f t="shared" si="3"/>
        <v>#DIV/0!</v>
      </c>
    </row>
    <row r="21" spans="1:27" x14ac:dyDescent="0.25">
      <c r="A21" s="121">
        <v>11</v>
      </c>
      <c r="B21" s="133"/>
      <c r="C21" s="129"/>
      <c r="D21" s="129"/>
      <c r="E21" s="129"/>
      <c r="F21" s="129"/>
      <c r="G21" s="121"/>
      <c r="H21" s="134"/>
      <c r="I21" s="135"/>
      <c r="J21" s="135"/>
      <c r="K21" s="135"/>
      <c r="L21" s="135"/>
      <c r="M21" s="135"/>
      <c r="N21" s="135"/>
      <c r="O21" s="135"/>
      <c r="P21" s="135"/>
      <c r="Q21" s="131"/>
      <c r="R21" s="131"/>
      <c r="Z21" s="128" t="e">
        <f t="shared" si="2"/>
        <v>#DIV/0!</v>
      </c>
      <c r="AA21" s="129" t="e">
        <f t="shared" si="3"/>
        <v>#DIV/0!</v>
      </c>
    </row>
    <row r="22" spans="1:27" ht="14.25" customHeight="1" x14ac:dyDescent="0.25">
      <c r="A22" s="121">
        <v>12</v>
      </c>
      <c r="B22" s="133"/>
      <c r="C22" s="129"/>
      <c r="D22" s="129"/>
      <c r="E22" s="129"/>
      <c r="F22" s="129"/>
      <c r="G22" s="121"/>
      <c r="H22" s="134"/>
      <c r="I22" s="135"/>
      <c r="J22" s="135"/>
      <c r="K22" s="135"/>
      <c r="L22" s="135"/>
      <c r="M22" s="135"/>
      <c r="N22" s="135"/>
      <c r="O22" s="135"/>
      <c r="P22" s="135"/>
      <c r="Q22" s="131"/>
      <c r="R22" s="131"/>
      <c r="Z22" s="128" t="e">
        <f t="shared" si="2"/>
        <v>#DIV/0!</v>
      </c>
      <c r="AA22" s="129" t="e">
        <f t="shared" si="3"/>
        <v>#DIV/0!</v>
      </c>
    </row>
    <row r="23" spans="1:27" x14ac:dyDescent="0.25">
      <c r="A23" s="121">
        <v>13</v>
      </c>
      <c r="B23" s="133"/>
      <c r="C23" s="129"/>
      <c r="D23" s="129"/>
      <c r="E23" s="129"/>
      <c r="F23" s="129"/>
      <c r="G23" s="121"/>
      <c r="H23" s="134"/>
      <c r="I23" s="135"/>
      <c r="J23" s="135"/>
      <c r="K23" s="135"/>
      <c r="L23" s="135"/>
      <c r="M23" s="135"/>
      <c r="N23" s="135"/>
      <c r="O23" s="135"/>
      <c r="P23" s="135"/>
      <c r="Q23" s="131"/>
      <c r="R23" s="131"/>
      <c r="X23" s="119">
        <f t="shared" ref="X23:X50" si="4">IF(H23&lt;3,1*1,1*0)</f>
        <v>1</v>
      </c>
      <c r="Y23" s="119">
        <f t="shared" si="1"/>
        <v>0</v>
      </c>
      <c r="Z23" s="128" t="e">
        <f t="shared" si="2"/>
        <v>#DIV/0!</v>
      </c>
      <c r="AA23" s="129" t="e">
        <f t="shared" si="3"/>
        <v>#DIV/0!</v>
      </c>
    </row>
    <row r="24" spans="1:27" x14ac:dyDescent="0.25">
      <c r="A24" s="121">
        <v>14</v>
      </c>
      <c r="B24" s="133"/>
      <c r="C24" s="129"/>
      <c r="D24" s="129"/>
      <c r="E24" s="129"/>
      <c r="F24" s="129"/>
      <c r="G24" s="121"/>
      <c r="H24" s="134"/>
      <c r="I24" s="135"/>
      <c r="J24" s="135"/>
      <c r="K24" s="135"/>
      <c r="L24" s="135"/>
      <c r="M24" s="135"/>
      <c r="N24" s="135"/>
      <c r="O24" s="135"/>
      <c r="P24" s="135"/>
      <c r="Q24" s="131"/>
      <c r="R24" s="131"/>
      <c r="X24" s="119">
        <f t="shared" si="4"/>
        <v>1</v>
      </c>
      <c r="Y24" s="119">
        <f t="shared" si="1"/>
        <v>0</v>
      </c>
      <c r="Z24" s="128" t="e">
        <f t="shared" si="2"/>
        <v>#DIV/0!</v>
      </c>
      <c r="AA24" s="129" t="e">
        <f t="shared" si="3"/>
        <v>#DIV/0!</v>
      </c>
    </row>
    <row r="25" spans="1:27" x14ac:dyDescent="0.25">
      <c r="A25" s="121">
        <v>15</v>
      </c>
      <c r="B25" s="133"/>
      <c r="C25" s="129"/>
      <c r="D25" s="129"/>
      <c r="E25" s="129"/>
      <c r="F25" s="129"/>
      <c r="G25" s="121"/>
      <c r="H25" s="134"/>
      <c r="I25" s="135"/>
      <c r="J25" s="135"/>
      <c r="K25" s="135"/>
      <c r="L25" s="135"/>
      <c r="M25" s="135"/>
      <c r="N25" s="135"/>
      <c r="O25" s="135"/>
      <c r="P25" s="135"/>
      <c r="Q25" s="131"/>
      <c r="R25" s="131"/>
      <c r="X25" s="119">
        <f t="shared" si="4"/>
        <v>1</v>
      </c>
      <c r="Y25" s="119">
        <f t="shared" si="1"/>
        <v>0</v>
      </c>
      <c r="Z25" s="128" t="e">
        <f t="shared" si="2"/>
        <v>#DIV/0!</v>
      </c>
      <c r="AA25" s="129" t="e">
        <f t="shared" si="3"/>
        <v>#DIV/0!</v>
      </c>
    </row>
    <row r="26" spans="1:27" x14ac:dyDescent="0.25">
      <c r="A26" s="121">
        <v>16</v>
      </c>
      <c r="B26" s="133"/>
      <c r="C26" s="129"/>
      <c r="D26" s="129"/>
      <c r="E26" s="129"/>
      <c r="F26" s="129"/>
      <c r="G26" s="121"/>
      <c r="H26" s="134"/>
      <c r="I26" s="135"/>
      <c r="J26" s="135"/>
      <c r="K26" s="135"/>
      <c r="L26" s="135"/>
      <c r="M26" s="135"/>
      <c r="N26" s="135"/>
      <c r="O26" s="135"/>
      <c r="P26" s="135"/>
      <c r="Q26" s="131"/>
      <c r="R26" s="131"/>
      <c r="X26" s="119">
        <f t="shared" si="4"/>
        <v>1</v>
      </c>
      <c r="Y26" s="119">
        <f t="shared" si="1"/>
        <v>0</v>
      </c>
      <c r="Z26" s="128" t="e">
        <f t="shared" si="2"/>
        <v>#DIV/0!</v>
      </c>
      <c r="AA26" s="129" t="e">
        <f t="shared" si="3"/>
        <v>#DIV/0!</v>
      </c>
    </row>
    <row r="27" spans="1:27" x14ac:dyDescent="0.25">
      <c r="A27" s="121">
        <v>17</v>
      </c>
      <c r="B27" s="133"/>
      <c r="C27" s="129"/>
      <c r="D27" s="129"/>
      <c r="E27" s="129"/>
      <c r="F27" s="129"/>
      <c r="G27" s="121"/>
      <c r="H27" s="134"/>
      <c r="I27" s="135"/>
      <c r="J27" s="135"/>
      <c r="K27" s="135"/>
      <c r="L27" s="135"/>
      <c r="M27" s="135"/>
      <c r="N27" s="135"/>
      <c r="O27" s="135"/>
      <c r="P27" s="135"/>
      <c r="Q27" s="131"/>
      <c r="R27" s="131"/>
      <c r="X27" s="119">
        <f t="shared" si="4"/>
        <v>1</v>
      </c>
      <c r="Y27" s="119">
        <f t="shared" si="1"/>
        <v>0</v>
      </c>
      <c r="Z27" s="128" t="e">
        <f t="shared" si="2"/>
        <v>#DIV/0!</v>
      </c>
      <c r="AA27" s="129" t="e">
        <f t="shared" si="3"/>
        <v>#DIV/0!</v>
      </c>
    </row>
    <row r="28" spans="1:27" x14ac:dyDescent="0.25">
      <c r="A28" s="121">
        <v>18</v>
      </c>
      <c r="B28" s="133"/>
      <c r="C28" s="129"/>
      <c r="D28" s="129"/>
      <c r="E28" s="129"/>
      <c r="F28" s="129"/>
      <c r="G28" s="121"/>
      <c r="H28" s="134"/>
      <c r="I28" s="135"/>
      <c r="J28" s="135"/>
      <c r="K28" s="135"/>
      <c r="L28" s="135"/>
      <c r="M28" s="135"/>
      <c r="N28" s="135"/>
      <c r="O28" s="135"/>
      <c r="P28" s="135"/>
      <c r="Q28" s="131"/>
      <c r="R28" s="131"/>
      <c r="X28" s="119">
        <f t="shared" si="4"/>
        <v>1</v>
      </c>
      <c r="Y28" s="119">
        <f t="shared" si="1"/>
        <v>0</v>
      </c>
      <c r="Z28" s="128" t="e">
        <f t="shared" si="2"/>
        <v>#DIV/0!</v>
      </c>
      <c r="AA28" s="129" t="e">
        <f t="shared" si="3"/>
        <v>#DIV/0!</v>
      </c>
    </row>
    <row r="29" spans="1:27" x14ac:dyDescent="0.25">
      <c r="A29" s="121">
        <v>19</v>
      </c>
      <c r="B29" s="133"/>
      <c r="C29" s="129"/>
      <c r="D29" s="129"/>
      <c r="E29" s="129"/>
      <c r="F29" s="129"/>
      <c r="G29" s="121"/>
      <c r="H29" s="134"/>
      <c r="I29" s="135"/>
      <c r="J29" s="135"/>
      <c r="K29" s="135"/>
      <c r="L29" s="135"/>
      <c r="M29" s="135"/>
      <c r="N29" s="135"/>
      <c r="O29" s="135"/>
      <c r="P29" s="135"/>
      <c r="Q29" s="131"/>
      <c r="R29" s="131"/>
      <c r="X29" s="119">
        <f t="shared" si="4"/>
        <v>1</v>
      </c>
      <c r="Y29" s="119">
        <f t="shared" si="1"/>
        <v>0</v>
      </c>
      <c r="Z29" s="128" t="e">
        <f t="shared" si="2"/>
        <v>#DIV/0!</v>
      </c>
      <c r="AA29" s="129" t="e">
        <f t="shared" si="3"/>
        <v>#DIV/0!</v>
      </c>
    </row>
    <row r="30" spans="1:27" x14ac:dyDescent="0.25">
      <c r="A30" s="121">
        <v>20</v>
      </c>
      <c r="B30" s="133"/>
      <c r="C30" s="129"/>
      <c r="D30" s="129"/>
      <c r="E30" s="129"/>
      <c r="F30" s="129"/>
      <c r="G30" s="121"/>
      <c r="H30" s="134"/>
      <c r="I30" s="135"/>
      <c r="J30" s="135"/>
      <c r="K30" s="135"/>
      <c r="L30" s="135"/>
      <c r="M30" s="135"/>
      <c r="N30" s="135"/>
      <c r="O30" s="135"/>
      <c r="P30" s="135"/>
      <c r="Q30" s="131"/>
      <c r="R30" s="131"/>
      <c r="X30" s="119">
        <f t="shared" si="4"/>
        <v>1</v>
      </c>
      <c r="Y30" s="119">
        <f t="shared" si="1"/>
        <v>0</v>
      </c>
      <c r="Z30" s="128" t="e">
        <f t="shared" si="2"/>
        <v>#DIV/0!</v>
      </c>
      <c r="AA30" s="129" t="e">
        <f t="shared" si="3"/>
        <v>#DIV/0!</v>
      </c>
    </row>
    <row r="31" spans="1:27" x14ac:dyDescent="0.25">
      <c r="A31" s="121">
        <v>21</v>
      </c>
      <c r="B31" s="133"/>
      <c r="C31" s="129"/>
      <c r="D31" s="129"/>
      <c r="E31" s="129"/>
      <c r="F31" s="129"/>
      <c r="G31" s="121"/>
      <c r="H31" s="134"/>
      <c r="I31" s="135"/>
      <c r="J31" s="135"/>
      <c r="K31" s="135"/>
      <c r="L31" s="135"/>
      <c r="M31" s="135"/>
      <c r="N31" s="135"/>
      <c r="O31" s="135"/>
      <c r="P31" s="135"/>
      <c r="Q31" s="131"/>
      <c r="R31" s="131"/>
      <c r="X31" s="119">
        <f t="shared" si="4"/>
        <v>1</v>
      </c>
      <c r="Y31" s="119">
        <f t="shared" si="1"/>
        <v>0</v>
      </c>
      <c r="Z31" s="128" t="e">
        <f t="shared" si="2"/>
        <v>#DIV/0!</v>
      </c>
      <c r="AA31" s="129" t="e">
        <f t="shared" si="3"/>
        <v>#DIV/0!</v>
      </c>
    </row>
    <row r="32" spans="1:27" x14ac:dyDescent="0.25">
      <c r="A32" s="121">
        <v>22</v>
      </c>
      <c r="B32" s="133"/>
      <c r="C32" s="129"/>
      <c r="D32" s="129"/>
      <c r="E32" s="129"/>
      <c r="F32" s="129"/>
      <c r="G32" s="121"/>
      <c r="H32" s="134"/>
      <c r="I32" s="135"/>
      <c r="J32" s="135"/>
      <c r="K32" s="135"/>
      <c r="L32" s="135"/>
      <c r="M32" s="135"/>
      <c r="N32" s="135"/>
      <c r="O32" s="135"/>
      <c r="P32" s="135"/>
      <c r="Q32" s="131"/>
      <c r="R32" s="131"/>
      <c r="X32" s="119">
        <f t="shared" si="4"/>
        <v>1</v>
      </c>
      <c r="Y32" s="119">
        <f t="shared" si="1"/>
        <v>0</v>
      </c>
      <c r="Z32" s="128" t="e">
        <f t="shared" si="2"/>
        <v>#DIV/0!</v>
      </c>
      <c r="AA32" s="129" t="e">
        <f t="shared" si="3"/>
        <v>#DIV/0!</v>
      </c>
    </row>
    <row r="33" spans="1:27" x14ac:dyDescent="0.25">
      <c r="A33" s="121">
        <v>23</v>
      </c>
      <c r="B33" s="133"/>
      <c r="C33" s="129"/>
      <c r="D33" s="129"/>
      <c r="E33" s="129"/>
      <c r="F33" s="129"/>
      <c r="G33" s="121"/>
      <c r="H33" s="134"/>
      <c r="I33" s="135"/>
      <c r="J33" s="135"/>
      <c r="K33" s="135"/>
      <c r="L33" s="135"/>
      <c r="M33" s="135"/>
      <c r="N33" s="135"/>
      <c r="O33" s="135"/>
      <c r="P33" s="135"/>
      <c r="Q33" s="131"/>
      <c r="R33" s="131"/>
      <c r="X33" s="119">
        <f t="shared" si="4"/>
        <v>1</v>
      </c>
      <c r="Y33" s="119">
        <f t="shared" si="1"/>
        <v>0</v>
      </c>
      <c r="Z33" s="128" t="e">
        <f t="shared" si="2"/>
        <v>#DIV/0!</v>
      </c>
      <c r="AA33" s="129" t="e">
        <f t="shared" si="3"/>
        <v>#DIV/0!</v>
      </c>
    </row>
    <row r="34" spans="1:27" x14ac:dyDescent="0.25">
      <c r="A34" s="121">
        <v>24</v>
      </c>
      <c r="B34" s="133"/>
      <c r="C34" s="129"/>
      <c r="D34" s="129"/>
      <c r="E34" s="129"/>
      <c r="F34" s="129"/>
      <c r="G34" s="121"/>
      <c r="H34" s="134"/>
      <c r="I34" s="135"/>
      <c r="J34" s="135"/>
      <c r="K34" s="135"/>
      <c r="L34" s="135"/>
      <c r="M34" s="135"/>
      <c r="N34" s="135"/>
      <c r="O34" s="135"/>
      <c r="P34" s="135"/>
      <c r="Q34" s="131"/>
      <c r="R34" s="131"/>
      <c r="X34" s="119">
        <f t="shared" si="4"/>
        <v>1</v>
      </c>
      <c r="Y34" s="119">
        <f t="shared" si="1"/>
        <v>0</v>
      </c>
      <c r="Z34" s="128" t="e">
        <f t="shared" si="2"/>
        <v>#DIV/0!</v>
      </c>
      <c r="AA34" s="129" t="e">
        <f t="shared" si="3"/>
        <v>#DIV/0!</v>
      </c>
    </row>
    <row r="35" spans="1:27" x14ac:dyDescent="0.25">
      <c r="A35" s="121">
        <v>25</v>
      </c>
      <c r="B35" s="133"/>
      <c r="C35" s="129"/>
      <c r="D35" s="129"/>
      <c r="E35" s="129"/>
      <c r="F35" s="129"/>
      <c r="G35" s="121"/>
      <c r="H35" s="134"/>
      <c r="I35" s="135"/>
      <c r="J35" s="135"/>
      <c r="K35" s="135"/>
      <c r="L35" s="135"/>
      <c r="M35" s="135"/>
      <c r="N35" s="135"/>
      <c r="O35" s="135"/>
      <c r="P35" s="135"/>
      <c r="Q35" s="131"/>
      <c r="R35" s="131"/>
      <c r="X35" s="119">
        <f t="shared" si="4"/>
        <v>1</v>
      </c>
      <c r="Y35" s="119">
        <f t="shared" si="1"/>
        <v>0</v>
      </c>
      <c r="Z35" s="128" t="e">
        <f t="shared" si="2"/>
        <v>#DIV/0!</v>
      </c>
      <c r="AA35" s="129" t="e">
        <f t="shared" si="3"/>
        <v>#DIV/0!</v>
      </c>
    </row>
    <row r="36" spans="1:27" x14ac:dyDescent="0.25">
      <c r="A36" s="121">
        <v>26</v>
      </c>
      <c r="B36" s="133"/>
      <c r="C36" s="129"/>
      <c r="D36" s="129"/>
      <c r="E36" s="129"/>
      <c r="F36" s="129"/>
      <c r="G36" s="121"/>
      <c r="H36" s="134"/>
      <c r="I36" s="135"/>
      <c r="J36" s="135"/>
      <c r="K36" s="135"/>
      <c r="L36" s="135"/>
      <c r="M36" s="135"/>
      <c r="N36" s="135"/>
      <c r="O36" s="135"/>
      <c r="P36" s="135"/>
      <c r="Q36" s="131"/>
      <c r="R36" s="131"/>
      <c r="X36" s="119">
        <f t="shared" si="4"/>
        <v>1</v>
      </c>
      <c r="Y36" s="119">
        <f t="shared" si="1"/>
        <v>0</v>
      </c>
      <c r="Z36" s="128" t="e">
        <f t="shared" si="2"/>
        <v>#DIV/0!</v>
      </c>
      <c r="AA36" s="129" t="e">
        <f t="shared" si="3"/>
        <v>#DIV/0!</v>
      </c>
    </row>
    <row r="37" spans="1:27" x14ac:dyDescent="0.25">
      <c r="A37" s="121">
        <v>27</v>
      </c>
      <c r="B37" s="133"/>
      <c r="C37" s="129"/>
      <c r="D37" s="129"/>
      <c r="E37" s="129"/>
      <c r="F37" s="129"/>
      <c r="G37" s="121"/>
      <c r="H37" s="134"/>
      <c r="I37" s="135"/>
      <c r="J37" s="135"/>
      <c r="K37" s="135"/>
      <c r="L37" s="135"/>
      <c r="M37" s="135"/>
      <c r="N37" s="135"/>
      <c r="O37" s="135"/>
      <c r="P37" s="135"/>
      <c r="Q37" s="131"/>
      <c r="R37" s="131"/>
      <c r="X37" s="119">
        <f t="shared" si="4"/>
        <v>1</v>
      </c>
      <c r="Y37" s="119">
        <f t="shared" si="1"/>
        <v>0</v>
      </c>
      <c r="Z37" s="128" t="e">
        <f t="shared" si="2"/>
        <v>#DIV/0!</v>
      </c>
      <c r="AA37" s="129" t="e">
        <f t="shared" si="3"/>
        <v>#DIV/0!</v>
      </c>
    </row>
    <row r="38" spans="1:27" ht="13.5" customHeight="1" x14ac:dyDescent="0.25">
      <c r="A38" s="121">
        <v>28</v>
      </c>
      <c r="B38" s="133"/>
      <c r="C38" s="129"/>
      <c r="D38" s="129"/>
      <c r="E38" s="129"/>
      <c r="F38" s="129"/>
      <c r="G38" s="121"/>
      <c r="H38" s="134"/>
      <c r="I38" s="135"/>
      <c r="J38" s="135"/>
      <c r="K38" s="135"/>
      <c r="L38" s="135"/>
      <c r="M38" s="135"/>
      <c r="N38" s="135"/>
      <c r="O38" s="135"/>
      <c r="P38" s="135"/>
      <c r="Q38" s="131"/>
      <c r="R38" s="131"/>
      <c r="X38" s="119">
        <f t="shared" si="4"/>
        <v>1</v>
      </c>
      <c r="Y38" s="119">
        <f t="shared" si="1"/>
        <v>0</v>
      </c>
      <c r="Z38" s="128" t="e">
        <f t="shared" si="2"/>
        <v>#DIV/0!</v>
      </c>
      <c r="AA38" s="129" t="e">
        <f t="shared" si="3"/>
        <v>#DIV/0!</v>
      </c>
    </row>
    <row r="39" spans="1:27" x14ac:dyDescent="0.25">
      <c r="A39" s="121">
        <v>29</v>
      </c>
      <c r="B39" s="133"/>
      <c r="C39" s="129"/>
      <c r="D39" s="129"/>
      <c r="E39" s="129"/>
      <c r="F39" s="129"/>
      <c r="G39" s="121"/>
      <c r="H39" s="134"/>
      <c r="I39" s="135"/>
      <c r="J39" s="135"/>
      <c r="K39" s="135"/>
      <c r="L39" s="135"/>
      <c r="M39" s="135"/>
      <c r="N39" s="135"/>
      <c r="O39" s="135"/>
      <c r="P39" s="135"/>
      <c r="Q39" s="131"/>
      <c r="R39" s="131"/>
      <c r="X39" s="119">
        <f t="shared" si="4"/>
        <v>1</v>
      </c>
      <c r="Y39" s="119">
        <f t="shared" si="1"/>
        <v>0</v>
      </c>
      <c r="Z39" s="128" t="e">
        <f t="shared" si="2"/>
        <v>#DIV/0!</v>
      </c>
      <c r="AA39" s="129" t="e">
        <f t="shared" si="3"/>
        <v>#DIV/0!</v>
      </c>
    </row>
    <row r="40" spans="1:27" x14ac:dyDescent="0.25">
      <c r="A40" s="121">
        <v>30</v>
      </c>
      <c r="B40" s="133"/>
      <c r="C40" s="129"/>
      <c r="D40" s="129"/>
      <c r="E40" s="129"/>
      <c r="F40" s="129"/>
      <c r="G40" s="121"/>
      <c r="H40" s="134"/>
      <c r="I40" s="135"/>
      <c r="J40" s="135"/>
      <c r="K40" s="135"/>
      <c r="L40" s="135"/>
      <c r="M40" s="135"/>
      <c r="N40" s="135"/>
      <c r="O40" s="135"/>
      <c r="P40" s="135"/>
      <c r="Q40" s="131"/>
      <c r="R40" s="131"/>
      <c r="X40" s="119">
        <f t="shared" si="4"/>
        <v>1</v>
      </c>
      <c r="Y40" s="119">
        <f t="shared" si="1"/>
        <v>0</v>
      </c>
      <c r="Z40" s="128" t="e">
        <f t="shared" si="2"/>
        <v>#DIV/0!</v>
      </c>
      <c r="AA40" s="129" t="e">
        <f t="shared" si="3"/>
        <v>#DIV/0!</v>
      </c>
    </row>
    <row r="41" spans="1:27" x14ac:dyDescent="0.25">
      <c r="A41" s="121">
        <v>31</v>
      </c>
      <c r="B41" s="133"/>
      <c r="C41" s="129"/>
      <c r="D41" s="129"/>
      <c r="E41" s="129"/>
      <c r="F41" s="129"/>
      <c r="G41" s="121"/>
      <c r="H41" s="134"/>
      <c r="I41" s="135"/>
      <c r="J41" s="135"/>
      <c r="K41" s="135"/>
      <c r="L41" s="135"/>
      <c r="M41" s="135"/>
      <c r="N41" s="135"/>
      <c r="O41" s="135"/>
      <c r="P41" s="135"/>
      <c r="Q41" s="131"/>
      <c r="R41" s="131"/>
      <c r="X41" s="119">
        <f t="shared" si="4"/>
        <v>1</v>
      </c>
      <c r="Y41" s="119">
        <f t="shared" si="1"/>
        <v>0</v>
      </c>
      <c r="Z41" s="128" t="e">
        <f t="shared" si="2"/>
        <v>#DIV/0!</v>
      </c>
      <c r="AA41" s="129" t="e">
        <f t="shared" si="3"/>
        <v>#DIV/0!</v>
      </c>
    </row>
    <row r="42" spans="1:27" x14ac:dyDescent="0.25">
      <c r="A42" s="121">
        <v>32</v>
      </c>
      <c r="B42" s="133"/>
      <c r="C42" s="129"/>
      <c r="D42" s="129"/>
      <c r="E42" s="129"/>
      <c r="F42" s="129"/>
      <c r="G42" s="121"/>
      <c r="H42" s="134"/>
      <c r="I42" s="135"/>
      <c r="J42" s="135"/>
      <c r="K42" s="135"/>
      <c r="L42" s="135"/>
      <c r="M42" s="135"/>
      <c r="N42" s="135"/>
      <c r="O42" s="135"/>
      <c r="P42" s="135"/>
      <c r="Q42" s="131"/>
      <c r="R42" s="131"/>
      <c r="X42" s="119">
        <f t="shared" si="4"/>
        <v>1</v>
      </c>
      <c r="Y42" s="119">
        <f t="shared" si="1"/>
        <v>0</v>
      </c>
      <c r="Z42" s="128" t="e">
        <f t="shared" si="2"/>
        <v>#DIV/0!</v>
      </c>
      <c r="AA42" s="129" t="e">
        <f t="shared" si="3"/>
        <v>#DIV/0!</v>
      </c>
    </row>
    <row r="43" spans="1:27" x14ac:dyDescent="0.25">
      <c r="A43" s="121">
        <v>33</v>
      </c>
      <c r="B43" s="133"/>
      <c r="C43" s="129"/>
      <c r="D43" s="129"/>
      <c r="E43" s="129"/>
      <c r="F43" s="129"/>
      <c r="G43" s="121"/>
      <c r="H43" s="134"/>
      <c r="I43" s="135"/>
      <c r="J43" s="135"/>
      <c r="K43" s="135"/>
      <c r="L43" s="135"/>
      <c r="M43" s="135"/>
      <c r="N43" s="135"/>
      <c r="O43" s="135"/>
      <c r="P43" s="135"/>
      <c r="Q43" s="131"/>
      <c r="R43" s="131"/>
      <c r="X43" s="119">
        <f t="shared" si="4"/>
        <v>1</v>
      </c>
      <c r="Y43" s="119">
        <f t="shared" si="1"/>
        <v>0</v>
      </c>
      <c r="Z43" s="128" t="e">
        <f t="shared" si="2"/>
        <v>#DIV/0!</v>
      </c>
      <c r="AA43" s="129" t="e">
        <f t="shared" si="3"/>
        <v>#DIV/0!</v>
      </c>
    </row>
    <row r="44" spans="1:27" x14ac:dyDescent="0.25">
      <c r="A44" s="121">
        <v>34</v>
      </c>
      <c r="B44" s="133"/>
      <c r="C44" s="129"/>
      <c r="D44" s="129"/>
      <c r="E44" s="129"/>
      <c r="F44" s="129"/>
      <c r="G44" s="121"/>
      <c r="H44" s="134"/>
      <c r="I44" s="135"/>
      <c r="J44" s="135"/>
      <c r="K44" s="135"/>
      <c r="L44" s="135"/>
      <c r="M44" s="135"/>
      <c r="N44" s="135"/>
      <c r="O44" s="135"/>
      <c r="P44" s="135"/>
      <c r="Q44" s="131"/>
      <c r="R44" s="131"/>
      <c r="X44" s="119">
        <f t="shared" si="4"/>
        <v>1</v>
      </c>
      <c r="Y44" s="119">
        <f t="shared" si="1"/>
        <v>0</v>
      </c>
      <c r="Z44" s="128" t="e">
        <f t="shared" si="2"/>
        <v>#DIV/0!</v>
      </c>
      <c r="AA44" s="129" t="e">
        <f t="shared" si="3"/>
        <v>#DIV/0!</v>
      </c>
    </row>
    <row r="45" spans="1:27" x14ac:dyDescent="0.25">
      <c r="A45" s="121">
        <v>35</v>
      </c>
      <c r="B45" s="133"/>
      <c r="C45" s="129"/>
      <c r="D45" s="129"/>
      <c r="E45" s="129"/>
      <c r="F45" s="129"/>
      <c r="G45" s="121"/>
      <c r="H45" s="134"/>
      <c r="I45" s="135"/>
      <c r="J45" s="135"/>
      <c r="K45" s="135"/>
      <c r="L45" s="135"/>
      <c r="M45" s="135"/>
      <c r="N45" s="135"/>
      <c r="O45" s="135"/>
      <c r="P45" s="135"/>
      <c r="Q45" s="131"/>
      <c r="R45" s="131"/>
      <c r="X45" s="119">
        <f t="shared" si="4"/>
        <v>1</v>
      </c>
      <c r="Y45" s="119">
        <f t="shared" si="1"/>
        <v>0</v>
      </c>
      <c r="Z45" s="128" t="e">
        <f t="shared" si="2"/>
        <v>#DIV/0!</v>
      </c>
      <c r="AA45" s="129" t="e">
        <f t="shared" si="3"/>
        <v>#DIV/0!</v>
      </c>
    </row>
    <row r="46" spans="1:27" x14ac:dyDescent="0.25">
      <c r="A46" s="121">
        <v>36</v>
      </c>
      <c r="B46" s="133"/>
      <c r="C46" s="129"/>
      <c r="D46" s="129"/>
      <c r="E46" s="129"/>
      <c r="F46" s="129"/>
      <c r="G46" s="121"/>
      <c r="H46" s="134"/>
      <c r="I46" s="135"/>
      <c r="J46" s="135"/>
      <c r="K46" s="135"/>
      <c r="L46" s="135"/>
      <c r="M46" s="135"/>
      <c r="N46" s="135"/>
      <c r="O46" s="135"/>
      <c r="P46" s="135"/>
      <c r="Q46" s="131"/>
      <c r="R46" s="131"/>
      <c r="X46" s="119">
        <f t="shared" si="4"/>
        <v>1</v>
      </c>
      <c r="Y46" s="119">
        <f t="shared" si="1"/>
        <v>0</v>
      </c>
      <c r="Z46" s="128" t="e">
        <f t="shared" si="2"/>
        <v>#DIV/0!</v>
      </c>
      <c r="AA46" s="129" t="e">
        <f t="shared" si="3"/>
        <v>#DIV/0!</v>
      </c>
    </row>
    <row r="47" spans="1:27" x14ac:dyDescent="0.25">
      <c r="A47" s="121">
        <v>37</v>
      </c>
      <c r="B47" s="138"/>
      <c r="C47" s="129"/>
      <c r="D47" s="129"/>
      <c r="E47" s="129"/>
      <c r="F47" s="129"/>
      <c r="G47" s="121"/>
      <c r="H47" s="134"/>
      <c r="I47" s="135"/>
      <c r="J47" s="135"/>
      <c r="K47" s="135"/>
      <c r="L47" s="135"/>
      <c r="M47" s="135"/>
      <c r="N47" s="135"/>
      <c r="O47" s="135"/>
      <c r="P47" s="135"/>
      <c r="Q47" s="131"/>
      <c r="R47" s="131"/>
      <c r="X47" s="119">
        <f t="shared" si="4"/>
        <v>1</v>
      </c>
      <c r="Y47" s="119">
        <f t="shared" si="1"/>
        <v>0</v>
      </c>
      <c r="Z47" s="128" t="e">
        <f t="shared" si="2"/>
        <v>#DIV/0!</v>
      </c>
      <c r="AA47" s="129" t="e">
        <f t="shared" si="3"/>
        <v>#DIV/0!</v>
      </c>
    </row>
    <row r="48" spans="1:27" x14ac:dyDescent="0.25">
      <c r="A48" s="121">
        <v>38</v>
      </c>
      <c r="B48" s="133"/>
      <c r="C48" s="129"/>
      <c r="D48" s="129"/>
      <c r="E48" s="129"/>
      <c r="F48" s="129"/>
      <c r="G48" s="121"/>
      <c r="H48" s="134"/>
      <c r="I48" s="135"/>
      <c r="J48" s="135"/>
      <c r="K48" s="135"/>
      <c r="L48" s="135"/>
      <c r="M48" s="135"/>
      <c r="N48" s="135"/>
      <c r="O48" s="135"/>
      <c r="P48" s="135"/>
      <c r="Q48" s="131"/>
      <c r="R48" s="131"/>
      <c r="X48" s="119">
        <f t="shared" si="4"/>
        <v>1</v>
      </c>
      <c r="Y48" s="119">
        <f t="shared" si="1"/>
        <v>0</v>
      </c>
      <c r="Z48" s="128" t="e">
        <f t="shared" si="2"/>
        <v>#DIV/0!</v>
      </c>
      <c r="AA48" s="129" t="e">
        <f t="shared" si="3"/>
        <v>#DIV/0!</v>
      </c>
    </row>
    <row r="49" spans="1:27" x14ac:dyDescent="0.25">
      <c r="A49" s="121">
        <v>39</v>
      </c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31"/>
      <c r="R49" s="131"/>
      <c r="X49" s="119">
        <f t="shared" si="4"/>
        <v>1</v>
      </c>
      <c r="Y49" s="119">
        <f t="shared" si="1"/>
        <v>0</v>
      </c>
      <c r="Z49" s="128" t="e">
        <f t="shared" si="2"/>
        <v>#DIV/0!</v>
      </c>
      <c r="AA49" s="129" t="e">
        <f t="shared" si="3"/>
        <v>#DIV/0!</v>
      </c>
    </row>
    <row r="50" spans="1:27" x14ac:dyDescent="0.25">
      <c r="A50" s="121">
        <v>40</v>
      </c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31"/>
      <c r="R50" s="131"/>
      <c r="X50" s="119">
        <f t="shared" si="4"/>
        <v>1</v>
      </c>
      <c r="Y50" s="119">
        <f t="shared" si="1"/>
        <v>0</v>
      </c>
      <c r="Z50" s="128" t="e">
        <f t="shared" si="2"/>
        <v>#DIV/0!</v>
      </c>
      <c r="AA50" s="129" t="e">
        <f t="shared" si="3"/>
        <v>#DIV/0!</v>
      </c>
    </row>
    <row r="51" spans="1:27" ht="48.75" customHeight="1" x14ac:dyDescent="0.25">
      <c r="A51" s="552" t="s">
        <v>166</v>
      </c>
      <c r="B51" s="552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" customHeight="1" x14ac:dyDescent="0.25">
      <c r="A52" s="553" t="s">
        <v>163</v>
      </c>
      <c r="B52" s="553"/>
      <c r="C52" s="553"/>
      <c r="D52" s="553"/>
      <c r="E52" s="553" t="s">
        <v>164</v>
      </c>
      <c r="F52" s="553"/>
      <c r="G52" s="553"/>
      <c r="H52" s="553"/>
      <c r="I52" s="553"/>
      <c r="J52" s="553"/>
      <c r="K52" s="553"/>
      <c r="L52" s="553"/>
      <c r="M52" s="553"/>
      <c r="N52" s="553"/>
      <c r="O52" s="553"/>
      <c r="P52" s="553"/>
      <c r="Q52" s="553"/>
      <c r="R52" s="553"/>
    </row>
    <row r="54" spans="1:27" x14ac:dyDescent="0.25">
      <c r="S54" s="131" t="s">
        <v>44</v>
      </c>
      <c r="T54" s="132">
        <f>SUM(T11:T50)</f>
        <v>2</v>
      </c>
      <c r="U54" s="132">
        <f t="shared" ref="U54:X54" si="5">SUM(U11:U50)</f>
        <v>0</v>
      </c>
      <c r="V54" s="132">
        <f t="shared" si="5"/>
        <v>0</v>
      </c>
      <c r="W54" s="132">
        <f t="shared" si="5"/>
        <v>0</v>
      </c>
      <c r="X54" s="132">
        <f t="shared" si="5"/>
        <v>28</v>
      </c>
      <c r="Y54" s="132">
        <v>1</v>
      </c>
    </row>
  </sheetData>
  <mergeCells count="31">
    <mergeCell ref="A51:B51"/>
    <mergeCell ref="A52:D52"/>
    <mergeCell ref="E52:R52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  <mergeCell ref="O9:P9"/>
    <mergeCell ref="A5:B5"/>
    <mergeCell ref="C5:G5"/>
    <mergeCell ref="H5:K5"/>
    <mergeCell ref="L5:R5"/>
    <mergeCell ref="A6:B6"/>
    <mergeCell ref="C6:G6"/>
    <mergeCell ref="H6:R6"/>
    <mergeCell ref="A1:R1"/>
    <mergeCell ref="A2:R2"/>
    <mergeCell ref="A3:R3"/>
    <mergeCell ref="A4:B4"/>
    <mergeCell ref="C4:G4"/>
    <mergeCell ref="H4:J4"/>
    <mergeCell ref="K4:R4"/>
  </mergeCells>
  <conditionalFormatting sqref="H11:H50 Z11:AA50 C11:F50">
    <cfRule type="cellIs" dxfId="225" priority="4" stopIfTrue="1" operator="lessThan">
      <formula>3</formula>
    </cfRule>
  </conditionalFormatting>
  <conditionalFormatting sqref="B11:B50 I11:P50">
    <cfRule type="cellIs" dxfId="224" priority="5" stopIfTrue="1" operator="equal">
      <formula>0</formula>
    </cfRule>
  </conditionalFormatting>
  <conditionalFormatting sqref="C11:H50 T11:AA54">
    <cfRule type="containsErrors" dxfId="223" priority="3">
      <formula>ISERROR(C11)</formula>
    </cfRule>
  </conditionalFormatting>
  <conditionalFormatting sqref="C51">
    <cfRule type="cellIs" dxfId="222" priority="2" operator="equal">
      <formula>0</formula>
    </cfRule>
  </conditionalFormatting>
  <conditionalFormatting sqref="A4:R4 A6:R7 A5:H5 L5">
    <cfRule type="cellIs" dxfId="221" priority="1" operator="equal">
      <formula>0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verticalDpi="300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4"/>
  <sheetViews>
    <sheetView zoomScale="95" zoomScaleNormal="95" workbookViewId="0">
      <selection activeCell="T8" sqref="T8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3" width="16.5703125" style="119" customWidth="1"/>
    <col min="24" max="24" width="15.140625" style="119" customWidth="1"/>
    <col min="25" max="25" width="15.42578125" style="119" customWidth="1"/>
    <col min="26" max="26" width="16" style="119" customWidth="1"/>
    <col min="27" max="16384" width="11.42578125" style="119"/>
  </cols>
  <sheetData>
    <row r="1" spans="1:29" x14ac:dyDescent="0.25">
      <c r="A1" s="559" t="s">
        <v>153</v>
      </c>
      <c r="B1" s="559"/>
      <c r="C1" s="559"/>
      <c r="D1" s="559"/>
      <c r="E1" s="559"/>
      <c r="F1" s="559"/>
      <c r="G1" s="559"/>
      <c r="H1" s="559"/>
      <c r="I1" s="559"/>
      <c r="J1" s="559"/>
      <c r="K1" s="559"/>
      <c r="L1" s="559"/>
      <c r="M1" s="559"/>
      <c r="N1" s="559"/>
      <c r="O1" s="559"/>
      <c r="P1" s="559"/>
      <c r="Q1" s="559"/>
      <c r="R1" s="559"/>
    </row>
    <row r="2" spans="1:29" x14ac:dyDescent="0.25">
      <c r="A2" s="559" t="s">
        <v>154</v>
      </c>
      <c r="B2" s="559"/>
      <c r="C2" s="559"/>
      <c r="D2" s="559"/>
      <c r="E2" s="559"/>
      <c r="F2" s="559"/>
      <c r="G2" s="559"/>
      <c r="H2" s="559"/>
      <c r="I2" s="559"/>
      <c r="J2" s="559"/>
      <c r="K2" s="559"/>
      <c r="L2" s="559"/>
      <c r="M2" s="559"/>
      <c r="N2" s="559"/>
      <c r="O2" s="559"/>
      <c r="P2" s="559"/>
      <c r="Q2" s="559"/>
      <c r="R2" s="559"/>
    </row>
    <row r="3" spans="1:29" x14ac:dyDescent="0.25">
      <c r="A3" s="581" t="s">
        <v>155</v>
      </c>
      <c r="B3" s="581"/>
      <c r="C3" s="559"/>
      <c r="D3" s="559"/>
      <c r="E3" s="559"/>
      <c r="F3" s="559"/>
      <c r="G3" s="559"/>
      <c r="H3" s="559"/>
      <c r="I3" s="559"/>
      <c r="J3" s="559"/>
      <c r="K3" s="559"/>
      <c r="L3" s="559"/>
      <c r="M3" s="559"/>
      <c r="N3" s="559"/>
      <c r="O3" s="559"/>
      <c r="P3" s="559"/>
      <c r="Q3" s="559"/>
      <c r="R3" s="559"/>
    </row>
    <row r="4" spans="1:29" x14ac:dyDescent="0.25">
      <c r="A4" s="573" t="s">
        <v>156</v>
      </c>
      <c r="B4" s="573"/>
      <c r="C4" s="574" t="s">
        <v>62</v>
      </c>
      <c r="D4" s="575"/>
      <c r="E4" s="575"/>
      <c r="F4" s="575"/>
      <c r="G4" s="576"/>
      <c r="H4" s="582" t="s">
        <v>61</v>
      </c>
      <c r="I4" s="583"/>
      <c r="J4" s="583"/>
      <c r="K4" s="584" t="s">
        <v>119</v>
      </c>
      <c r="L4" s="584"/>
      <c r="M4" s="584"/>
      <c r="N4" s="584"/>
      <c r="O4" s="584"/>
      <c r="P4" s="584"/>
      <c r="Q4" s="584"/>
      <c r="R4" s="585"/>
    </row>
    <row r="5" spans="1:29" x14ac:dyDescent="0.25">
      <c r="A5" s="569" t="str">
        <f>'Datos Generales'!E1</f>
        <v>CEL Chiriquí Grande</v>
      </c>
      <c r="B5" s="570"/>
      <c r="C5" s="571" t="s">
        <v>216</v>
      </c>
      <c r="D5" s="572"/>
      <c r="E5" s="572"/>
      <c r="F5" s="572"/>
      <c r="G5" s="570"/>
      <c r="H5" s="577" t="s">
        <v>168</v>
      </c>
      <c r="I5" s="578"/>
      <c r="J5" s="578"/>
      <c r="K5" s="578"/>
      <c r="L5" s="579"/>
      <c r="M5" s="579"/>
      <c r="N5" s="579"/>
      <c r="O5" s="579"/>
      <c r="P5" s="579"/>
      <c r="Q5" s="579"/>
      <c r="R5" s="580"/>
    </row>
    <row r="6" spans="1:29" x14ac:dyDescent="0.25">
      <c r="A6" s="573" t="s">
        <v>94</v>
      </c>
      <c r="B6" s="573"/>
      <c r="C6" s="574" t="s">
        <v>93</v>
      </c>
      <c r="D6" s="575"/>
      <c r="E6" s="575"/>
      <c r="F6" s="575"/>
      <c r="G6" s="576"/>
      <c r="H6" s="574" t="s">
        <v>149</v>
      </c>
      <c r="I6" s="575"/>
      <c r="J6" s="575"/>
      <c r="K6" s="575"/>
      <c r="L6" s="575"/>
      <c r="M6" s="575"/>
      <c r="N6" s="575"/>
      <c r="O6" s="575"/>
      <c r="P6" s="575"/>
      <c r="Q6" s="575"/>
      <c r="R6" s="576"/>
    </row>
    <row r="7" spans="1:29" ht="15" customHeight="1" x14ac:dyDescent="0.25">
      <c r="A7" s="554">
        <f>'Datos Generales'!F3</f>
        <v>2023</v>
      </c>
      <c r="B7" s="555"/>
      <c r="C7" s="556" t="s">
        <v>327</v>
      </c>
      <c r="D7" s="557"/>
      <c r="E7" s="557"/>
      <c r="F7" s="557"/>
      <c r="G7" s="558"/>
      <c r="H7" s="556" t="s">
        <v>185</v>
      </c>
      <c r="I7" s="557"/>
      <c r="J7" s="557"/>
      <c r="K7" s="557"/>
      <c r="L7" s="557"/>
      <c r="M7" s="557"/>
      <c r="N7" s="557"/>
      <c r="O7" s="557"/>
      <c r="P7" s="557"/>
      <c r="Q7" s="557"/>
      <c r="R7" s="558"/>
    </row>
    <row r="8" spans="1:29" ht="49.5" customHeight="1" x14ac:dyDescent="0.25">
      <c r="A8" s="602" t="s">
        <v>3</v>
      </c>
      <c r="B8" s="560" t="s">
        <v>157</v>
      </c>
      <c r="C8" s="589" t="s">
        <v>150</v>
      </c>
      <c r="D8" s="590"/>
      <c r="E8" s="590"/>
      <c r="F8" s="591"/>
      <c r="G8" s="596" t="s">
        <v>158</v>
      </c>
      <c r="H8" s="597" t="s">
        <v>165</v>
      </c>
      <c r="I8" s="563" t="s">
        <v>150</v>
      </c>
      <c r="J8" s="563"/>
      <c r="K8" s="563"/>
      <c r="L8" s="563"/>
      <c r="M8" s="563"/>
      <c r="N8" s="563"/>
      <c r="O8" s="563"/>
      <c r="P8" s="563"/>
      <c r="Q8" s="598" t="s">
        <v>161</v>
      </c>
      <c r="R8" s="598"/>
    </row>
    <row r="9" spans="1:29" ht="14.25" customHeight="1" x14ac:dyDescent="0.25">
      <c r="A9" s="602"/>
      <c r="B9" s="561"/>
      <c r="C9" s="592"/>
      <c r="D9" s="593"/>
      <c r="E9" s="593"/>
      <c r="F9" s="594"/>
      <c r="G9" s="596"/>
      <c r="H9" s="597"/>
      <c r="I9" s="552" t="s">
        <v>23</v>
      </c>
      <c r="J9" s="552"/>
      <c r="K9" s="552" t="s">
        <v>24</v>
      </c>
      <c r="L9" s="552"/>
      <c r="M9" s="552" t="s">
        <v>25</v>
      </c>
      <c r="N9" s="552"/>
      <c r="O9" s="552"/>
      <c r="P9" s="552"/>
      <c r="Q9" s="598"/>
      <c r="R9" s="598"/>
    </row>
    <row r="10" spans="1:29" x14ac:dyDescent="0.25">
      <c r="A10" s="602"/>
      <c r="B10" s="562"/>
      <c r="C10" s="121" t="s">
        <v>23</v>
      </c>
      <c r="D10" s="121" t="s">
        <v>24</v>
      </c>
      <c r="E10" s="121" t="s">
        <v>25</v>
      </c>
      <c r="F10" s="121"/>
      <c r="G10" s="596"/>
      <c r="H10" s="597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x14ac:dyDescent="0.25">
      <c r="A11" s="121">
        <v>1</v>
      </c>
      <c r="B11" s="133">
        <f>'Nota 9°B BC'!B8</f>
        <v>0</v>
      </c>
      <c r="C11" s="129"/>
      <c r="D11" s="223"/>
      <c r="E11" s="129">
        <v>3.3</v>
      </c>
      <c r="F11" s="129"/>
      <c r="G11" s="121"/>
      <c r="H11" s="124">
        <v>3.3</v>
      </c>
      <c r="I11" s="135"/>
      <c r="J11" s="135"/>
      <c r="K11" s="135"/>
      <c r="L11" s="135"/>
      <c r="M11" s="135"/>
      <c r="N11" s="135"/>
      <c r="O11" s="135"/>
      <c r="P11" s="135"/>
      <c r="Q11" s="131">
        <f t="shared" ref="Q11:R11" si="0">SUM(I11+K11+M11+O11)</f>
        <v>0</v>
      </c>
      <c r="R11" s="131">
        <f t="shared" si="0"/>
        <v>0</v>
      </c>
      <c r="T11" s="119">
        <f>COUNTIF(F11:F50,"=R")</f>
        <v>0</v>
      </c>
      <c r="U11" s="119">
        <v>0</v>
      </c>
      <c r="V11" s="119">
        <v>0</v>
      </c>
      <c r="W11" s="119">
        <v>0</v>
      </c>
      <c r="X11" s="119">
        <v>0</v>
      </c>
      <c r="Y11" s="119">
        <f t="shared" ref="Y11:Y50" si="1">IF(H11&gt;=3,1*1,1*0)</f>
        <v>1</v>
      </c>
      <c r="Z11" s="128">
        <f t="shared" ref="Z11:Z50" si="2">AVERAGE(C11:F11)</f>
        <v>3.3</v>
      </c>
      <c r="AA11" s="129">
        <f t="shared" ref="AA11:AA50" si="3">ROUNDDOWN(Z11,1)</f>
        <v>3.3</v>
      </c>
      <c r="AC11" s="119">
        <v>3.6</v>
      </c>
    </row>
    <row r="12" spans="1:29" ht="14.25" customHeight="1" x14ac:dyDescent="0.25">
      <c r="A12" s="121">
        <v>2</v>
      </c>
      <c r="B12" s="133">
        <f>'Nota 9°B BC'!B9</f>
        <v>0</v>
      </c>
      <c r="C12" s="129"/>
      <c r="D12" s="223"/>
      <c r="E12" s="129">
        <v>3.7</v>
      </c>
      <c r="F12" s="129"/>
      <c r="G12" s="121"/>
      <c r="H12" s="124">
        <v>3.7</v>
      </c>
      <c r="I12" s="135"/>
      <c r="J12" s="135"/>
      <c r="K12" s="135"/>
      <c r="L12" s="135"/>
      <c r="M12" s="135"/>
      <c r="N12" s="135"/>
      <c r="O12" s="135"/>
      <c r="P12" s="135"/>
      <c r="Q12" s="131"/>
      <c r="R12" s="131"/>
      <c r="T12" s="119">
        <v>1</v>
      </c>
      <c r="U12" s="119">
        <v>0</v>
      </c>
      <c r="V12" s="119">
        <v>0</v>
      </c>
      <c r="W12" s="119">
        <v>0</v>
      </c>
      <c r="X12" s="119">
        <v>0</v>
      </c>
      <c r="Y12" s="119">
        <v>0</v>
      </c>
      <c r="Z12" s="128">
        <f t="shared" si="2"/>
        <v>3.7</v>
      </c>
      <c r="AA12" s="129">
        <f t="shared" si="3"/>
        <v>3.7</v>
      </c>
      <c r="AC12" s="119">
        <v>3</v>
      </c>
    </row>
    <row r="13" spans="1:29" x14ac:dyDescent="0.25">
      <c r="A13" s="121">
        <v>3</v>
      </c>
      <c r="B13" s="133"/>
      <c r="C13" s="129"/>
      <c r="D13" s="223"/>
      <c r="E13" s="129"/>
      <c r="F13" s="129"/>
      <c r="G13" s="121"/>
      <c r="H13" s="124"/>
      <c r="I13" s="135"/>
      <c r="J13" s="135"/>
      <c r="K13" s="135"/>
      <c r="L13" s="135"/>
      <c r="M13" s="135"/>
      <c r="N13" s="135"/>
      <c r="O13" s="135"/>
      <c r="P13" s="135"/>
      <c r="Q13" s="131"/>
      <c r="R13" s="131"/>
      <c r="T13" s="119">
        <v>1</v>
      </c>
      <c r="U13" s="119">
        <v>0</v>
      </c>
      <c r="V13" s="119">
        <v>0</v>
      </c>
      <c r="W13" s="119">
        <v>0</v>
      </c>
      <c r="X13" s="119">
        <v>0</v>
      </c>
      <c r="Y13" s="119">
        <v>0</v>
      </c>
      <c r="Z13" s="128" t="e">
        <f t="shared" si="2"/>
        <v>#DIV/0!</v>
      </c>
      <c r="AA13" s="129" t="e">
        <f t="shared" si="3"/>
        <v>#DIV/0!</v>
      </c>
      <c r="AC13" s="119">
        <f>AVERAGE(AC11:AC12)</f>
        <v>3.3</v>
      </c>
    </row>
    <row r="14" spans="1:29" x14ac:dyDescent="0.25">
      <c r="A14" s="121">
        <v>4</v>
      </c>
      <c r="B14" s="133"/>
      <c r="C14" s="129"/>
      <c r="D14" s="129"/>
      <c r="E14" s="129"/>
      <c r="F14" s="129"/>
      <c r="G14" s="121"/>
      <c r="H14" s="134"/>
      <c r="I14" s="135"/>
      <c r="J14" s="135"/>
      <c r="K14" s="135"/>
      <c r="L14" s="135"/>
      <c r="M14" s="135"/>
      <c r="N14" s="135"/>
      <c r="O14" s="135"/>
      <c r="P14" s="135"/>
      <c r="Q14" s="131"/>
      <c r="R14" s="131"/>
      <c r="Z14" s="128" t="e">
        <f t="shared" si="2"/>
        <v>#DIV/0!</v>
      </c>
      <c r="AA14" s="129" t="e">
        <f t="shared" si="3"/>
        <v>#DIV/0!</v>
      </c>
    </row>
    <row r="15" spans="1:29" ht="14.25" customHeight="1" x14ac:dyDescent="0.25">
      <c r="A15" s="121">
        <v>5</v>
      </c>
      <c r="B15" s="133"/>
      <c r="C15" s="129"/>
      <c r="D15" s="129"/>
      <c r="E15" s="129"/>
      <c r="F15" s="129"/>
      <c r="G15" s="121"/>
      <c r="H15" s="134"/>
      <c r="I15" s="135"/>
      <c r="J15" s="135"/>
      <c r="K15" s="135"/>
      <c r="L15" s="135"/>
      <c r="M15" s="135"/>
      <c r="N15" s="135"/>
      <c r="O15" s="135"/>
      <c r="P15" s="135"/>
      <c r="Q15" s="131"/>
      <c r="R15" s="131"/>
      <c r="Z15" s="128" t="e">
        <f t="shared" si="2"/>
        <v>#DIV/0!</v>
      </c>
      <c r="AA15" s="129" t="e">
        <f t="shared" si="3"/>
        <v>#DIV/0!</v>
      </c>
    </row>
    <row r="16" spans="1:29" x14ac:dyDescent="0.25">
      <c r="A16" s="121">
        <v>6</v>
      </c>
      <c r="B16" s="133"/>
      <c r="C16" s="129"/>
      <c r="D16" s="129"/>
      <c r="E16" s="129"/>
      <c r="F16" s="129"/>
      <c r="G16" s="121"/>
      <c r="H16" s="134"/>
      <c r="I16" s="135"/>
      <c r="J16" s="135"/>
      <c r="K16" s="135"/>
      <c r="L16" s="135"/>
      <c r="M16" s="135"/>
      <c r="N16" s="135"/>
      <c r="O16" s="135"/>
      <c r="P16" s="135"/>
      <c r="Q16" s="131"/>
      <c r="R16" s="131"/>
      <c r="Z16" s="128" t="e">
        <f t="shared" si="2"/>
        <v>#DIV/0!</v>
      </c>
      <c r="AA16" s="129" t="e">
        <f t="shared" si="3"/>
        <v>#DIV/0!</v>
      </c>
    </row>
    <row r="17" spans="1:27" ht="13.5" customHeight="1" x14ac:dyDescent="0.25">
      <c r="A17" s="121">
        <v>7</v>
      </c>
      <c r="B17" s="133"/>
      <c r="C17" s="129"/>
      <c r="D17" s="129"/>
      <c r="E17" s="129"/>
      <c r="F17" s="129"/>
      <c r="G17" s="121"/>
      <c r="H17" s="134"/>
      <c r="I17" s="135"/>
      <c r="J17" s="135"/>
      <c r="K17" s="135"/>
      <c r="L17" s="135"/>
      <c r="M17" s="135"/>
      <c r="N17" s="135"/>
      <c r="O17" s="135"/>
      <c r="P17" s="135"/>
      <c r="Q17" s="131"/>
      <c r="R17" s="131"/>
      <c r="Z17" s="128" t="e">
        <f t="shared" si="2"/>
        <v>#DIV/0!</v>
      </c>
      <c r="AA17" s="129" t="e">
        <f t="shared" si="3"/>
        <v>#DIV/0!</v>
      </c>
    </row>
    <row r="18" spans="1:27" x14ac:dyDescent="0.25">
      <c r="A18" s="121">
        <v>8</v>
      </c>
      <c r="B18" s="133"/>
      <c r="C18" s="129"/>
      <c r="D18" s="129"/>
      <c r="E18" s="129"/>
      <c r="F18" s="129"/>
      <c r="G18" s="121"/>
      <c r="H18" s="134"/>
      <c r="I18" s="135"/>
      <c r="J18" s="135"/>
      <c r="K18" s="135"/>
      <c r="L18" s="135"/>
      <c r="M18" s="135"/>
      <c r="N18" s="135"/>
      <c r="O18" s="135"/>
      <c r="P18" s="135"/>
      <c r="Q18" s="131"/>
      <c r="R18" s="131"/>
      <c r="Z18" s="128" t="e">
        <f t="shared" si="2"/>
        <v>#DIV/0!</v>
      </c>
      <c r="AA18" s="129" t="e">
        <f t="shared" si="3"/>
        <v>#DIV/0!</v>
      </c>
    </row>
    <row r="19" spans="1:27" x14ac:dyDescent="0.25">
      <c r="A19" s="121">
        <v>9</v>
      </c>
      <c r="B19" s="133"/>
      <c r="C19" s="129"/>
      <c r="D19" s="129"/>
      <c r="E19" s="129"/>
      <c r="F19" s="129"/>
      <c r="G19" s="121"/>
      <c r="H19" s="134"/>
      <c r="I19" s="135"/>
      <c r="J19" s="135"/>
      <c r="K19" s="135"/>
      <c r="L19" s="135"/>
      <c r="M19" s="135"/>
      <c r="N19" s="135"/>
      <c r="O19" s="135"/>
      <c r="P19" s="135"/>
      <c r="Q19" s="131"/>
      <c r="R19" s="131"/>
      <c r="Z19" s="128" t="e">
        <f t="shared" si="2"/>
        <v>#DIV/0!</v>
      </c>
      <c r="AA19" s="129" t="e">
        <f t="shared" si="3"/>
        <v>#DIV/0!</v>
      </c>
    </row>
    <row r="20" spans="1:27" x14ac:dyDescent="0.25">
      <c r="A20" s="121">
        <v>10</v>
      </c>
      <c r="B20" s="133"/>
      <c r="C20" s="129"/>
      <c r="D20" s="129"/>
      <c r="E20" s="129"/>
      <c r="F20" s="129"/>
      <c r="G20" s="121"/>
      <c r="H20" s="134"/>
      <c r="I20" s="135"/>
      <c r="J20" s="135"/>
      <c r="K20" s="135"/>
      <c r="L20" s="135"/>
      <c r="M20" s="135"/>
      <c r="N20" s="135"/>
      <c r="O20" s="135"/>
      <c r="P20" s="135"/>
      <c r="Q20" s="131"/>
      <c r="R20" s="131"/>
      <c r="Z20" s="128" t="e">
        <f t="shared" si="2"/>
        <v>#DIV/0!</v>
      </c>
      <c r="AA20" s="129" t="e">
        <f t="shared" si="3"/>
        <v>#DIV/0!</v>
      </c>
    </row>
    <row r="21" spans="1:27" x14ac:dyDescent="0.25">
      <c r="A21" s="121">
        <v>11</v>
      </c>
      <c r="B21" s="133"/>
      <c r="C21" s="129"/>
      <c r="D21" s="129"/>
      <c r="E21" s="129"/>
      <c r="F21" s="129"/>
      <c r="G21" s="121"/>
      <c r="H21" s="134"/>
      <c r="I21" s="135"/>
      <c r="J21" s="135"/>
      <c r="K21" s="135"/>
      <c r="L21" s="135"/>
      <c r="M21" s="135"/>
      <c r="N21" s="135"/>
      <c r="O21" s="135"/>
      <c r="P21" s="135"/>
      <c r="Q21" s="131"/>
      <c r="R21" s="131"/>
      <c r="Z21" s="128" t="e">
        <f t="shared" si="2"/>
        <v>#DIV/0!</v>
      </c>
      <c r="AA21" s="129" t="e">
        <f t="shared" si="3"/>
        <v>#DIV/0!</v>
      </c>
    </row>
    <row r="22" spans="1:27" ht="14.25" customHeight="1" x14ac:dyDescent="0.25">
      <c r="A22" s="121">
        <v>12</v>
      </c>
      <c r="B22" s="133"/>
      <c r="C22" s="129"/>
      <c r="D22" s="129"/>
      <c r="E22" s="129"/>
      <c r="F22" s="129"/>
      <c r="G22" s="121"/>
      <c r="H22" s="134"/>
      <c r="I22" s="135"/>
      <c r="J22" s="135"/>
      <c r="K22" s="135"/>
      <c r="L22" s="135"/>
      <c r="M22" s="135"/>
      <c r="N22" s="135"/>
      <c r="O22" s="135"/>
      <c r="P22" s="135"/>
      <c r="Q22" s="131"/>
      <c r="R22" s="131"/>
      <c r="Z22" s="128" t="e">
        <f t="shared" si="2"/>
        <v>#DIV/0!</v>
      </c>
      <c r="AA22" s="129" t="e">
        <f t="shared" si="3"/>
        <v>#DIV/0!</v>
      </c>
    </row>
    <row r="23" spans="1:27" x14ac:dyDescent="0.25">
      <c r="A23" s="121">
        <v>13</v>
      </c>
      <c r="B23" s="133"/>
      <c r="C23" s="129"/>
      <c r="D23" s="129"/>
      <c r="E23" s="129"/>
      <c r="F23" s="129"/>
      <c r="G23" s="121"/>
      <c r="H23" s="134"/>
      <c r="I23" s="135"/>
      <c r="J23" s="135"/>
      <c r="K23" s="135"/>
      <c r="L23" s="135"/>
      <c r="M23" s="135"/>
      <c r="N23" s="135"/>
      <c r="O23" s="135"/>
      <c r="P23" s="135"/>
      <c r="Q23" s="131"/>
      <c r="R23" s="131"/>
      <c r="X23" s="119">
        <f t="shared" ref="X23:X50" si="4">IF(H23&lt;3,1*1,1*0)</f>
        <v>1</v>
      </c>
      <c r="Y23" s="119">
        <f t="shared" si="1"/>
        <v>0</v>
      </c>
      <c r="Z23" s="128" t="e">
        <f t="shared" si="2"/>
        <v>#DIV/0!</v>
      </c>
      <c r="AA23" s="129" t="e">
        <f t="shared" si="3"/>
        <v>#DIV/0!</v>
      </c>
    </row>
    <row r="24" spans="1:27" x14ac:dyDescent="0.25">
      <c r="A24" s="121">
        <v>14</v>
      </c>
      <c r="B24" s="133"/>
      <c r="C24" s="129"/>
      <c r="D24" s="129"/>
      <c r="E24" s="129"/>
      <c r="F24" s="129"/>
      <c r="G24" s="121"/>
      <c r="H24" s="134"/>
      <c r="I24" s="135"/>
      <c r="J24" s="135"/>
      <c r="K24" s="135"/>
      <c r="L24" s="135"/>
      <c r="M24" s="135"/>
      <c r="N24" s="135"/>
      <c r="O24" s="135"/>
      <c r="P24" s="135"/>
      <c r="Q24" s="131"/>
      <c r="R24" s="131"/>
      <c r="X24" s="119">
        <f t="shared" si="4"/>
        <v>1</v>
      </c>
      <c r="Y24" s="119">
        <f t="shared" si="1"/>
        <v>0</v>
      </c>
      <c r="Z24" s="128" t="e">
        <f t="shared" si="2"/>
        <v>#DIV/0!</v>
      </c>
      <c r="AA24" s="129" t="e">
        <f t="shared" si="3"/>
        <v>#DIV/0!</v>
      </c>
    </row>
    <row r="25" spans="1:27" x14ac:dyDescent="0.25">
      <c r="A25" s="121">
        <v>15</v>
      </c>
      <c r="B25" s="133"/>
      <c r="C25" s="129"/>
      <c r="D25" s="129"/>
      <c r="E25" s="129"/>
      <c r="F25" s="129"/>
      <c r="G25" s="121"/>
      <c r="H25" s="134"/>
      <c r="I25" s="135"/>
      <c r="J25" s="135"/>
      <c r="K25" s="135"/>
      <c r="L25" s="135"/>
      <c r="M25" s="135"/>
      <c r="N25" s="135"/>
      <c r="O25" s="135"/>
      <c r="P25" s="135"/>
      <c r="Q25" s="131"/>
      <c r="R25" s="131"/>
      <c r="X25" s="119">
        <f t="shared" si="4"/>
        <v>1</v>
      </c>
      <c r="Y25" s="119">
        <f t="shared" si="1"/>
        <v>0</v>
      </c>
      <c r="Z25" s="128" t="e">
        <f t="shared" si="2"/>
        <v>#DIV/0!</v>
      </c>
      <c r="AA25" s="129" t="e">
        <f t="shared" si="3"/>
        <v>#DIV/0!</v>
      </c>
    </row>
    <row r="26" spans="1:27" x14ac:dyDescent="0.25">
      <c r="A26" s="121">
        <v>16</v>
      </c>
      <c r="B26" s="133"/>
      <c r="C26" s="129"/>
      <c r="D26" s="129"/>
      <c r="E26" s="129"/>
      <c r="F26" s="129"/>
      <c r="G26" s="121"/>
      <c r="H26" s="134"/>
      <c r="I26" s="135"/>
      <c r="J26" s="135"/>
      <c r="K26" s="135"/>
      <c r="L26" s="135"/>
      <c r="M26" s="135"/>
      <c r="N26" s="135"/>
      <c r="O26" s="135"/>
      <c r="P26" s="135"/>
      <c r="Q26" s="131"/>
      <c r="R26" s="131"/>
      <c r="X26" s="119">
        <f t="shared" si="4"/>
        <v>1</v>
      </c>
      <c r="Y26" s="119">
        <f t="shared" si="1"/>
        <v>0</v>
      </c>
      <c r="Z26" s="128" t="e">
        <f t="shared" si="2"/>
        <v>#DIV/0!</v>
      </c>
      <c r="AA26" s="129" t="e">
        <f t="shared" si="3"/>
        <v>#DIV/0!</v>
      </c>
    </row>
    <row r="27" spans="1:27" x14ac:dyDescent="0.25">
      <c r="A27" s="121">
        <v>17</v>
      </c>
      <c r="B27" s="133"/>
      <c r="C27" s="129"/>
      <c r="D27" s="129"/>
      <c r="E27" s="129"/>
      <c r="F27" s="129"/>
      <c r="G27" s="121"/>
      <c r="H27" s="134"/>
      <c r="I27" s="135"/>
      <c r="J27" s="135"/>
      <c r="K27" s="135"/>
      <c r="L27" s="135"/>
      <c r="M27" s="135"/>
      <c r="N27" s="135"/>
      <c r="O27" s="135"/>
      <c r="P27" s="135"/>
      <c r="Q27" s="131"/>
      <c r="R27" s="131"/>
      <c r="X27" s="119">
        <f t="shared" si="4"/>
        <v>1</v>
      </c>
      <c r="Y27" s="119">
        <f t="shared" si="1"/>
        <v>0</v>
      </c>
      <c r="Z27" s="128" t="e">
        <f t="shared" si="2"/>
        <v>#DIV/0!</v>
      </c>
      <c r="AA27" s="129" t="e">
        <f t="shared" si="3"/>
        <v>#DIV/0!</v>
      </c>
    </row>
    <row r="28" spans="1:27" x14ac:dyDescent="0.25">
      <c r="A28" s="121">
        <v>18</v>
      </c>
      <c r="B28" s="133"/>
      <c r="C28" s="129"/>
      <c r="D28" s="129"/>
      <c r="E28" s="129"/>
      <c r="F28" s="129"/>
      <c r="G28" s="121"/>
      <c r="H28" s="134"/>
      <c r="I28" s="135"/>
      <c r="J28" s="135"/>
      <c r="K28" s="135"/>
      <c r="L28" s="135"/>
      <c r="M28" s="135"/>
      <c r="N28" s="135"/>
      <c r="O28" s="135"/>
      <c r="P28" s="135"/>
      <c r="Q28" s="131"/>
      <c r="R28" s="131"/>
      <c r="X28" s="119">
        <f t="shared" si="4"/>
        <v>1</v>
      </c>
      <c r="Y28" s="119">
        <f t="shared" si="1"/>
        <v>0</v>
      </c>
      <c r="Z28" s="128" t="e">
        <f t="shared" si="2"/>
        <v>#DIV/0!</v>
      </c>
      <c r="AA28" s="129" t="e">
        <f t="shared" si="3"/>
        <v>#DIV/0!</v>
      </c>
    </row>
    <row r="29" spans="1:27" x14ac:dyDescent="0.25">
      <c r="A29" s="121">
        <v>19</v>
      </c>
      <c r="B29" s="133"/>
      <c r="C29" s="129"/>
      <c r="D29" s="129"/>
      <c r="E29" s="129"/>
      <c r="F29" s="129"/>
      <c r="G29" s="121"/>
      <c r="H29" s="134"/>
      <c r="I29" s="135"/>
      <c r="J29" s="135"/>
      <c r="K29" s="135"/>
      <c r="L29" s="135"/>
      <c r="M29" s="135"/>
      <c r="N29" s="135"/>
      <c r="O29" s="135"/>
      <c r="P29" s="135"/>
      <c r="Q29" s="131"/>
      <c r="R29" s="131"/>
      <c r="X29" s="119">
        <f t="shared" si="4"/>
        <v>1</v>
      </c>
      <c r="Y29" s="119">
        <f t="shared" si="1"/>
        <v>0</v>
      </c>
      <c r="Z29" s="128" t="e">
        <f t="shared" si="2"/>
        <v>#DIV/0!</v>
      </c>
      <c r="AA29" s="129" t="e">
        <f t="shared" si="3"/>
        <v>#DIV/0!</v>
      </c>
    </row>
    <row r="30" spans="1:27" x14ac:dyDescent="0.25">
      <c r="A30" s="121">
        <v>20</v>
      </c>
      <c r="B30" s="133"/>
      <c r="C30" s="129"/>
      <c r="D30" s="129"/>
      <c r="E30" s="129"/>
      <c r="F30" s="129"/>
      <c r="G30" s="121"/>
      <c r="H30" s="134"/>
      <c r="I30" s="135"/>
      <c r="J30" s="135"/>
      <c r="K30" s="135"/>
      <c r="L30" s="135"/>
      <c r="M30" s="135"/>
      <c r="N30" s="135"/>
      <c r="O30" s="135"/>
      <c r="P30" s="135"/>
      <c r="Q30" s="131"/>
      <c r="R30" s="131"/>
      <c r="X30" s="119">
        <f t="shared" si="4"/>
        <v>1</v>
      </c>
      <c r="Y30" s="119">
        <f t="shared" si="1"/>
        <v>0</v>
      </c>
      <c r="Z30" s="128" t="e">
        <f t="shared" si="2"/>
        <v>#DIV/0!</v>
      </c>
      <c r="AA30" s="129" t="e">
        <f t="shared" si="3"/>
        <v>#DIV/0!</v>
      </c>
    </row>
    <row r="31" spans="1:27" x14ac:dyDescent="0.25">
      <c r="A31" s="121">
        <v>21</v>
      </c>
      <c r="B31" s="133"/>
      <c r="C31" s="129"/>
      <c r="D31" s="129"/>
      <c r="E31" s="129"/>
      <c r="F31" s="129"/>
      <c r="G31" s="121"/>
      <c r="H31" s="134"/>
      <c r="I31" s="135"/>
      <c r="J31" s="135"/>
      <c r="K31" s="135"/>
      <c r="L31" s="135"/>
      <c r="M31" s="135"/>
      <c r="N31" s="135"/>
      <c r="O31" s="135"/>
      <c r="P31" s="135"/>
      <c r="Q31" s="131"/>
      <c r="R31" s="131"/>
      <c r="X31" s="119">
        <f t="shared" si="4"/>
        <v>1</v>
      </c>
      <c r="Y31" s="119">
        <f t="shared" si="1"/>
        <v>0</v>
      </c>
      <c r="Z31" s="128" t="e">
        <f t="shared" si="2"/>
        <v>#DIV/0!</v>
      </c>
      <c r="AA31" s="129" t="e">
        <f t="shared" si="3"/>
        <v>#DIV/0!</v>
      </c>
    </row>
    <row r="32" spans="1:27" x14ac:dyDescent="0.25">
      <c r="A32" s="121">
        <v>22</v>
      </c>
      <c r="B32" s="133"/>
      <c r="C32" s="129"/>
      <c r="D32" s="129"/>
      <c r="E32" s="129"/>
      <c r="F32" s="129"/>
      <c r="G32" s="121"/>
      <c r="H32" s="134"/>
      <c r="I32" s="135"/>
      <c r="J32" s="135"/>
      <c r="K32" s="135"/>
      <c r="L32" s="135"/>
      <c r="M32" s="135"/>
      <c r="N32" s="135"/>
      <c r="O32" s="135"/>
      <c r="P32" s="135"/>
      <c r="Q32" s="131"/>
      <c r="R32" s="131"/>
      <c r="X32" s="119">
        <f t="shared" si="4"/>
        <v>1</v>
      </c>
      <c r="Y32" s="119">
        <f t="shared" si="1"/>
        <v>0</v>
      </c>
      <c r="Z32" s="128" t="e">
        <f t="shared" si="2"/>
        <v>#DIV/0!</v>
      </c>
      <c r="AA32" s="129" t="e">
        <f t="shared" si="3"/>
        <v>#DIV/0!</v>
      </c>
    </row>
    <row r="33" spans="1:27" x14ac:dyDescent="0.25">
      <c r="A33" s="121">
        <v>23</v>
      </c>
      <c r="B33" s="133"/>
      <c r="C33" s="129"/>
      <c r="D33" s="129"/>
      <c r="E33" s="129"/>
      <c r="F33" s="129"/>
      <c r="G33" s="121"/>
      <c r="H33" s="134"/>
      <c r="I33" s="135"/>
      <c r="J33" s="135"/>
      <c r="K33" s="135"/>
      <c r="L33" s="135"/>
      <c r="M33" s="135"/>
      <c r="N33" s="135"/>
      <c r="O33" s="135"/>
      <c r="P33" s="135"/>
      <c r="Q33" s="131"/>
      <c r="R33" s="131"/>
      <c r="X33" s="119">
        <f t="shared" si="4"/>
        <v>1</v>
      </c>
      <c r="Y33" s="119">
        <f t="shared" si="1"/>
        <v>0</v>
      </c>
      <c r="Z33" s="128" t="e">
        <f t="shared" si="2"/>
        <v>#DIV/0!</v>
      </c>
      <c r="AA33" s="129" t="e">
        <f t="shared" si="3"/>
        <v>#DIV/0!</v>
      </c>
    </row>
    <row r="34" spans="1:27" x14ac:dyDescent="0.25">
      <c r="A34" s="121">
        <v>24</v>
      </c>
      <c r="B34" s="133"/>
      <c r="C34" s="129"/>
      <c r="D34" s="129"/>
      <c r="E34" s="129"/>
      <c r="F34" s="129"/>
      <c r="G34" s="121"/>
      <c r="H34" s="134"/>
      <c r="I34" s="135"/>
      <c r="J34" s="135"/>
      <c r="K34" s="135"/>
      <c r="L34" s="135"/>
      <c r="M34" s="135"/>
      <c r="N34" s="135"/>
      <c r="O34" s="135"/>
      <c r="P34" s="135"/>
      <c r="Q34" s="131"/>
      <c r="R34" s="131"/>
      <c r="X34" s="119">
        <f t="shared" si="4"/>
        <v>1</v>
      </c>
      <c r="Y34" s="119">
        <f t="shared" si="1"/>
        <v>0</v>
      </c>
      <c r="Z34" s="128" t="e">
        <f t="shared" si="2"/>
        <v>#DIV/0!</v>
      </c>
      <c r="AA34" s="129" t="e">
        <f t="shared" si="3"/>
        <v>#DIV/0!</v>
      </c>
    </row>
    <row r="35" spans="1:27" x14ac:dyDescent="0.25">
      <c r="A35" s="121">
        <v>25</v>
      </c>
      <c r="B35" s="133"/>
      <c r="C35" s="129"/>
      <c r="D35" s="129"/>
      <c r="E35" s="129"/>
      <c r="F35" s="129"/>
      <c r="G35" s="121"/>
      <c r="H35" s="134"/>
      <c r="I35" s="135"/>
      <c r="J35" s="135"/>
      <c r="K35" s="135"/>
      <c r="L35" s="135"/>
      <c r="M35" s="135"/>
      <c r="N35" s="135"/>
      <c r="O35" s="135"/>
      <c r="P35" s="135"/>
      <c r="Q35" s="131"/>
      <c r="R35" s="131"/>
      <c r="X35" s="119">
        <f t="shared" si="4"/>
        <v>1</v>
      </c>
      <c r="Y35" s="119">
        <f t="shared" si="1"/>
        <v>0</v>
      </c>
      <c r="Z35" s="128" t="e">
        <f t="shared" si="2"/>
        <v>#DIV/0!</v>
      </c>
      <c r="AA35" s="129" t="e">
        <f t="shared" si="3"/>
        <v>#DIV/0!</v>
      </c>
    </row>
    <row r="36" spans="1:27" x14ac:dyDescent="0.25">
      <c r="A36" s="121">
        <v>26</v>
      </c>
      <c r="B36" s="133"/>
      <c r="C36" s="129"/>
      <c r="D36" s="129"/>
      <c r="E36" s="129"/>
      <c r="F36" s="129"/>
      <c r="G36" s="121"/>
      <c r="H36" s="134"/>
      <c r="I36" s="135"/>
      <c r="J36" s="135"/>
      <c r="K36" s="135"/>
      <c r="L36" s="135"/>
      <c r="M36" s="135"/>
      <c r="N36" s="135"/>
      <c r="O36" s="135"/>
      <c r="P36" s="135"/>
      <c r="Q36" s="131"/>
      <c r="R36" s="131"/>
      <c r="X36" s="119">
        <f t="shared" si="4"/>
        <v>1</v>
      </c>
      <c r="Y36" s="119">
        <f t="shared" si="1"/>
        <v>0</v>
      </c>
      <c r="Z36" s="128" t="e">
        <f t="shared" si="2"/>
        <v>#DIV/0!</v>
      </c>
      <c r="AA36" s="129" t="e">
        <f t="shared" si="3"/>
        <v>#DIV/0!</v>
      </c>
    </row>
    <row r="37" spans="1:27" x14ac:dyDescent="0.25">
      <c r="A37" s="121">
        <v>27</v>
      </c>
      <c r="B37" s="133"/>
      <c r="C37" s="129"/>
      <c r="D37" s="129"/>
      <c r="E37" s="129"/>
      <c r="F37" s="129"/>
      <c r="G37" s="121"/>
      <c r="H37" s="134"/>
      <c r="I37" s="135"/>
      <c r="J37" s="135"/>
      <c r="K37" s="135"/>
      <c r="L37" s="135"/>
      <c r="M37" s="135"/>
      <c r="N37" s="135"/>
      <c r="O37" s="135"/>
      <c r="P37" s="135"/>
      <c r="Q37" s="131"/>
      <c r="R37" s="131"/>
      <c r="X37" s="119">
        <f t="shared" si="4"/>
        <v>1</v>
      </c>
      <c r="Y37" s="119">
        <f t="shared" si="1"/>
        <v>0</v>
      </c>
      <c r="Z37" s="128" t="e">
        <f t="shared" si="2"/>
        <v>#DIV/0!</v>
      </c>
      <c r="AA37" s="129" t="e">
        <f t="shared" si="3"/>
        <v>#DIV/0!</v>
      </c>
    </row>
    <row r="38" spans="1:27" ht="13.5" customHeight="1" x14ac:dyDescent="0.25">
      <c r="A38" s="121">
        <v>28</v>
      </c>
      <c r="B38" s="133"/>
      <c r="C38" s="129"/>
      <c r="D38" s="129"/>
      <c r="E38" s="129"/>
      <c r="F38" s="129"/>
      <c r="G38" s="121"/>
      <c r="H38" s="134"/>
      <c r="I38" s="135"/>
      <c r="J38" s="135"/>
      <c r="K38" s="135"/>
      <c r="L38" s="135"/>
      <c r="M38" s="135"/>
      <c r="N38" s="135"/>
      <c r="O38" s="135"/>
      <c r="P38" s="135"/>
      <c r="Q38" s="131"/>
      <c r="R38" s="131"/>
      <c r="X38" s="119">
        <f t="shared" si="4"/>
        <v>1</v>
      </c>
      <c r="Y38" s="119">
        <f t="shared" si="1"/>
        <v>0</v>
      </c>
      <c r="Z38" s="128" t="e">
        <f t="shared" si="2"/>
        <v>#DIV/0!</v>
      </c>
      <c r="AA38" s="129" t="e">
        <f t="shared" si="3"/>
        <v>#DIV/0!</v>
      </c>
    </row>
    <row r="39" spans="1:27" x14ac:dyDescent="0.25">
      <c r="A39" s="121">
        <v>29</v>
      </c>
      <c r="B39" s="133"/>
      <c r="C39" s="129"/>
      <c r="D39" s="129"/>
      <c r="E39" s="129"/>
      <c r="F39" s="129"/>
      <c r="G39" s="121"/>
      <c r="H39" s="134"/>
      <c r="I39" s="135"/>
      <c r="J39" s="135"/>
      <c r="K39" s="135"/>
      <c r="L39" s="135"/>
      <c r="M39" s="135"/>
      <c r="N39" s="135"/>
      <c r="O39" s="135"/>
      <c r="P39" s="135"/>
      <c r="Q39" s="131"/>
      <c r="R39" s="131"/>
      <c r="X39" s="119">
        <f t="shared" si="4"/>
        <v>1</v>
      </c>
      <c r="Y39" s="119">
        <f t="shared" si="1"/>
        <v>0</v>
      </c>
      <c r="Z39" s="128" t="e">
        <f t="shared" si="2"/>
        <v>#DIV/0!</v>
      </c>
      <c r="AA39" s="129" t="e">
        <f t="shared" si="3"/>
        <v>#DIV/0!</v>
      </c>
    </row>
    <row r="40" spans="1:27" x14ac:dyDescent="0.25">
      <c r="A40" s="121">
        <v>30</v>
      </c>
      <c r="B40" s="133"/>
      <c r="C40" s="129"/>
      <c r="D40" s="129"/>
      <c r="E40" s="129"/>
      <c r="F40" s="129"/>
      <c r="G40" s="121"/>
      <c r="H40" s="134"/>
      <c r="I40" s="135"/>
      <c r="J40" s="135"/>
      <c r="K40" s="135"/>
      <c r="L40" s="135"/>
      <c r="M40" s="135"/>
      <c r="N40" s="135"/>
      <c r="O40" s="135"/>
      <c r="P40" s="135"/>
      <c r="Q40" s="131"/>
      <c r="R40" s="131"/>
      <c r="X40" s="119">
        <f t="shared" si="4"/>
        <v>1</v>
      </c>
      <c r="Y40" s="119">
        <f t="shared" si="1"/>
        <v>0</v>
      </c>
      <c r="Z40" s="128" t="e">
        <f t="shared" si="2"/>
        <v>#DIV/0!</v>
      </c>
      <c r="AA40" s="129" t="e">
        <f t="shared" si="3"/>
        <v>#DIV/0!</v>
      </c>
    </row>
    <row r="41" spans="1:27" x14ac:dyDescent="0.25">
      <c r="A41" s="121">
        <v>31</v>
      </c>
      <c r="B41" s="133"/>
      <c r="C41" s="129"/>
      <c r="D41" s="129"/>
      <c r="E41" s="129"/>
      <c r="F41" s="129"/>
      <c r="G41" s="121"/>
      <c r="H41" s="134"/>
      <c r="I41" s="135"/>
      <c r="J41" s="135"/>
      <c r="K41" s="135"/>
      <c r="L41" s="135"/>
      <c r="M41" s="135"/>
      <c r="N41" s="135"/>
      <c r="O41" s="135"/>
      <c r="P41" s="135"/>
      <c r="Q41" s="131"/>
      <c r="R41" s="131"/>
      <c r="X41" s="119">
        <f t="shared" si="4"/>
        <v>1</v>
      </c>
      <c r="Y41" s="119">
        <f t="shared" si="1"/>
        <v>0</v>
      </c>
      <c r="Z41" s="128" t="e">
        <f t="shared" si="2"/>
        <v>#DIV/0!</v>
      </c>
      <c r="AA41" s="129" t="e">
        <f t="shared" si="3"/>
        <v>#DIV/0!</v>
      </c>
    </row>
    <row r="42" spans="1:27" x14ac:dyDescent="0.25">
      <c r="A42" s="121">
        <v>32</v>
      </c>
      <c r="B42" s="133"/>
      <c r="C42" s="129"/>
      <c r="D42" s="129"/>
      <c r="E42" s="129"/>
      <c r="F42" s="129"/>
      <c r="G42" s="121"/>
      <c r="H42" s="134"/>
      <c r="I42" s="135"/>
      <c r="J42" s="135"/>
      <c r="K42" s="135"/>
      <c r="L42" s="135"/>
      <c r="M42" s="135"/>
      <c r="N42" s="135"/>
      <c r="O42" s="135"/>
      <c r="P42" s="135"/>
      <c r="Q42" s="131"/>
      <c r="R42" s="131"/>
      <c r="X42" s="119">
        <f t="shared" si="4"/>
        <v>1</v>
      </c>
      <c r="Y42" s="119">
        <f t="shared" si="1"/>
        <v>0</v>
      </c>
      <c r="Z42" s="128" t="e">
        <f t="shared" si="2"/>
        <v>#DIV/0!</v>
      </c>
      <c r="AA42" s="129" t="e">
        <f t="shared" si="3"/>
        <v>#DIV/0!</v>
      </c>
    </row>
    <row r="43" spans="1:27" x14ac:dyDescent="0.25">
      <c r="A43" s="121">
        <v>33</v>
      </c>
      <c r="B43" s="133"/>
      <c r="C43" s="129"/>
      <c r="D43" s="129"/>
      <c r="E43" s="129"/>
      <c r="F43" s="129"/>
      <c r="G43" s="121"/>
      <c r="H43" s="134"/>
      <c r="I43" s="135"/>
      <c r="J43" s="135"/>
      <c r="K43" s="135"/>
      <c r="L43" s="135"/>
      <c r="M43" s="135"/>
      <c r="N43" s="135"/>
      <c r="O43" s="135"/>
      <c r="P43" s="135"/>
      <c r="Q43" s="131"/>
      <c r="R43" s="131"/>
      <c r="X43" s="119">
        <f t="shared" si="4"/>
        <v>1</v>
      </c>
      <c r="Y43" s="119">
        <f t="shared" si="1"/>
        <v>0</v>
      </c>
      <c r="Z43" s="128" t="e">
        <f t="shared" si="2"/>
        <v>#DIV/0!</v>
      </c>
      <c r="AA43" s="129" t="e">
        <f t="shared" si="3"/>
        <v>#DIV/0!</v>
      </c>
    </row>
    <row r="44" spans="1:27" x14ac:dyDescent="0.25">
      <c r="A44" s="121">
        <v>34</v>
      </c>
      <c r="B44" s="133"/>
      <c r="C44" s="129"/>
      <c r="D44" s="129"/>
      <c r="E44" s="129"/>
      <c r="F44" s="129"/>
      <c r="G44" s="121"/>
      <c r="H44" s="134"/>
      <c r="I44" s="135"/>
      <c r="J44" s="135"/>
      <c r="K44" s="135"/>
      <c r="L44" s="135"/>
      <c r="M44" s="135"/>
      <c r="N44" s="135"/>
      <c r="O44" s="135"/>
      <c r="P44" s="135"/>
      <c r="Q44" s="131"/>
      <c r="R44" s="131"/>
      <c r="X44" s="119">
        <f t="shared" si="4"/>
        <v>1</v>
      </c>
      <c r="Y44" s="119">
        <f t="shared" si="1"/>
        <v>0</v>
      </c>
      <c r="Z44" s="128" t="e">
        <f t="shared" si="2"/>
        <v>#DIV/0!</v>
      </c>
      <c r="AA44" s="129" t="e">
        <f t="shared" si="3"/>
        <v>#DIV/0!</v>
      </c>
    </row>
    <row r="45" spans="1:27" x14ac:dyDescent="0.25">
      <c r="A45" s="121">
        <v>35</v>
      </c>
      <c r="B45" s="133"/>
      <c r="C45" s="129"/>
      <c r="D45" s="129"/>
      <c r="E45" s="129"/>
      <c r="F45" s="129"/>
      <c r="G45" s="121"/>
      <c r="H45" s="134"/>
      <c r="I45" s="135"/>
      <c r="J45" s="135"/>
      <c r="K45" s="135"/>
      <c r="L45" s="135"/>
      <c r="M45" s="135"/>
      <c r="N45" s="135"/>
      <c r="O45" s="135"/>
      <c r="P45" s="135"/>
      <c r="Q45" s="131"/>
      <c r="R45" s="131"/>
      <c r="X45" s="119">
        <f t="shared" si="4"/>
        <v>1</v>
      </c>
      <c r="Y45" s="119">
        <f t="shared" si="1"/>
        <v>0</v>
      </c>
      <c r="Z45" s="128" t="e">
        <f t="shared" si="2"/>
        <v>#DIV/0!</v>
      </c>
      <c r="AA45" s="129" t="e">
        <f t="shared" si="3"/>
        <v>#DIV/0!</v>
      </c>
    </row>
    <row r="46" spans="1:27" x14ac:dyDescent="0.25">
      <c r="A46" s="121">
        <v>36</v>
      </c>
      <c r="B46" s="133"/>
      <c r="C46" s="129"/>
      <c r="D46" s="129"/>
      <c r="E46" s="129"/>
      <c r="F46" s="129"/>
      <c r="G46" s="121"/>
      <c r="H46" s="134"/>
      <c r="I46" s="135"/>
      <c r="J46" s="135"/>
      <c r="K46" s="135"/>
      <c r="L46" s="135"/>
      <c r="M46" s="135"/>
      <c r="N46" s="135"/>
      <c r="O46" s="135"/>
      <c r="P46" s="135"/>
      <c r="Q46" s="131"/>
      <c r="R46" s="131"/>
      <c r="X46" s="119">
        <f t="shared" si="4"/>
        <v>1</v>
      </c>
      <c r="Y46" s="119">
        <f t="shared" si="1"/>
        <v>0</v>
      </c>
      <c r="Z46" s="128" t="e">
        <f t="shared" si="2"/>
        <v>#DIV/0!</v>
      </c>
      <c r="AA46" s="129" t="e">
        <f t="shared" si="3"/>
        <v>#DIV/0!</v>
      </c>
    </row>
    <row r="47" spans="1:27" x14ac:dyDescent="0.25">
      <c r="A47" s="121">
        <v>37</v>
      </c>
      <c r="B47" s="138"/>
      <c r="C47" s="129"/>
      <c r="D47" s="129"/>
      <c r="E47" s="129"/>
      <c r="F47" s="129"/>
      <c r="G47" s="121"/>
      <c r="H47" s="134"/>
      <c r="I47" s="135"/>
      <c r="J47" s="135"/>
      <c r="K47" s="135"/>
      <c r="L47" s="135"/>
      <c r="M47" s="135"/>
      <c r="N47" s="135"/>
      <c r="O47" s="135"/>
      <c r="P47" s="135"/>
      <c r="Q47" s="131"/>
      <c r="R47" s="131"/>
      <c r="X47" s="119">
        <f t="shared" si="4"/>
        <v>1</v>
      </c>
      <c r="Y47" s="119">
        <f t="shared" si="1"/>
        <v>0</v>
      </c>
      <c r="Z47" s="128" t="e">
        <f t="shared" si="2"/>
        <v>#DIV/0!</v>
      </c>
      <c r="AA47" s="129" t="e">
        <f t="shared" si="3"/>
        <v>#DIV/0!</v>
      </c>
    </row>
    <row r="48" spans="1:27" x14ac:dyDescent="0.25">
      <c r="A48" s="121">
        <v>38</v>
      </c>
      <c r="B48" s="133"/>
      <c r="C48" s="129"/>
      <c r="D48" s="129"/>
      <c r="E48" s="129"/>
      <c r="F48" s="129"/>
      <c r="G48" s="121"/>
      <c r="H48" s="134"/>
      <c r="I48" s="135"/>
      <c r="J48" s="135"/>
      <c r="K48" s="135"/>
      <c r="L48" s="135"/>
      <c r="M48" s="135"/>
      <c r="N48" s="135"/>
      <c r="O48" s="135"/>
      <c r="P48" s="135"/>
      <c r="Q48" s="131"/>
      <c r="R48" s="131"/>
      <c r="X48" s="119">
        <f t="shared" si="4"/>
        <v>1</v>
      </c>
      <c r="Y48" s="119">
        <f t="shared" si="1"/>
        <v>0</v>
      </c>
      <c r="Z48" s="128" t="e">
        <f t="shared" si="2"/>
        <v>#DIV/0!</v>
      </c>
      <c r="AA48" s="129" t="e">
        <f t="shared" si="3"/>
        <v>#DIV/0!</v>
      </c>
    </row>
    <row r="49" spans="1:27" x14ac:dyDescent="0.25">
      <c r="A49" s="121">
        <v>39</v>
      </c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31"/>
      <c r="R49" s="131"/>
      <c r="X49" s="119">
        <f t="shared" si="4"/>
        <v>1</v>
      </c>
      <c r="Y49" s="119">
        <f t="shared" si="1"/>
        <v>0</v>
      </c>
      <c r="Z49" s="128" t="e">
        <f t="shared" si="2"/>
        <v>#DIV/0!</v>
      </c>
      <c r="AA49" s="129" t="e">
        <f t="shared" si="3"/>
        <v>#DIV/0!</v>
      </c>
    </row>
    <row r="50" spans="1:27" x14ac:dyDescent="0.25">
      <c r="A50" s="121">
        <v>40</v>
      </c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31"/>
      <c r="R50" s="131"/>
      <c r="X50" s="119">
        <f t="shared" si="4"/>
        <v>1</v>
      </c>
      <c r="Y50" s="119">
        <f t="shared" si="1"/>
        <v>0</v>
      </c>
      <c r="Z50" s="128" t="e">
        <f t="shared" si="2"/>
        <v>#DIV/0!</v>
      </c>
      <c r="AA50" s="129" t="e">
        <f t="shared" si="3"/>
        <v>#DIV/0!</v>
      </c>
    </row>
    <row r="51" spans="1:27" ht="48.75" customHeight="1" x14ac:dyDescent="0.25">
      <c r="A51" s="552" t="s">
        <v>166</v>
      </c>
      <c r="B51" s="552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" customHeight="1" x14ac:dyDescent="0.25">
      <c r="A52" s="553" t="s">
        <v>163</v>
      </c>
      <c r="B52" s="553"/>
      <c r="C52" s="553"/>
      <c r="D52" s="553"/>
      <c r="E52" s="553" t="s">
        <v>164</v>
      </c>
      <c r="F52" s="553"/>
      <c r="G52" s="553"/>
      <c r="H52" s="553"/>
      <c r="I52" s="553"/>
      <c r="J52" s="553"/>
      <c r="K52" s="553"/>
      <c r="L52" s="553"/>
      <c r="M52" s="553"/>
      <c r="N52" s="553"/>
      <c r="O52" s="553"/>
      <c r="P52" s="553"/>
      <c r="Q52" s="553"/>
      <c r="R52" s="553"/>
    </row>
    <row r="54" spans="1:27" x14ac:dyDescent="0.25">
      <c r="S54" s="131" t="s">
        <v>44</v>
      </c>
      <c r="T54" s="132">
        <f>SUM(T11:T50)</f>
        <v>2</v>
      </c>
      <c r="U54" s="132">
        <f t="shared" ref="U54:X54" si="5">SUM(U11:U50)</f>
        <v>0</v>
      </c>
      <c r="V54" s="132">
        <f t="shared" si="5"/>
        <v>0</v>
      </c>
      <c r="W54" s="132">
        <f t="shared" si="5"/>
        <v>0</v>
      </c>
      <c r="X54" s="132">
        <f t="shared" si="5"/>
        <v>28</v>
      </c>
      <c r="Y54" s="132">
        <v>1</v>
      </c>
    </row>
  </sheetData>
  <mergeCells count="31">
    <mergeCell ref="A51:B51"/>
    <mergeCell ref="A52:D52"/>
    <mergeCell ref="E52:R52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  <mergeCell ref="O9:P9"/>
    <mergeCell ref="A5:B5"/>
    <mergeCell ref="C5:G5"/>
    <mergeCell ref="H5:K5"/>
    <mergeCell ref="L5:R5"/>
    <mergeCell ref="A6:B6"/>
    <mergeCell ref="C6:G6"/>
    <mergeCell ref="H6:R6"/>
    <mergeCell ref="A1:R1"/>
    <mergeCell ref="A2:R2"/>
    <mergeCell ref="A3:R3"/>
    <mergeCell ref="A4:B4"/>
    <mergeCell ref="C4:G4"/>
    <mergeCell ref="H4:J4"/>
    <mergeCell ref="K4:R4"/>
  </mergeCells>
  <conditionalFormatting sqref="H11:H50 Z11:AA50 C11:F50">
    <cfRule type="cellIs" dxfId="220" priority="4" stopIfTrue="1" operator="lessThan">
      <formula>3</formula>
    </cfRule>
  </conditionalFormatting>
  <conditionalFormatting sqref="B11:B50 I11:P50">
    <cfRule type="cellIs" dxfId="219" priority="5" stopIfTrue="1" operator="equal">
      <formula>0</formula>
    </cfRule>
  </conditionalFormatting>
  <conditionalFormatting sqref="C11:H50 T11:AA54">
    <cfRule type="containsErrors" dxfId="218" priority="3">
      <formula>ISERROR(C11)</formula>
    </cfRule>
  </conditionalFormatting>
  <conditionalFormatting sqref="C51">
    <cfRule type="cellIs" dxfId="217" priority="2" operator="equal">
      <formula>0</formula>
    </cfRule>
  </conditionalFormatting>
  <conditionalFormatting sqref="A4:R4 A6:R7 A5:H5 L5">
    <cfRule type="cellIs" dxfId="216" priority="1" operator="equal">
      <formula>0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verticalDpi="300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G58"/>
  <sheetViews>
    <sheetView showWhiteSpace="0" view="pageLayout" topLeftCell="A37" zoomScale="75" zoomScaleNormal="100" zoomScalePageLayoutView="75" workbookViewId="0">
      <selection activeCell="Z5" sqref="Z5"/>
    </sheetView>
  </sheetViews>
  <sheetFormatPr defaultColWidth="11.42578125" defaultRowHeight="15" customHeight="1" x14ac:dyDescent="0.25"/>
  <cols>
    <col min="1" max="1" width="2.85546875" style="94" customWidth="1"/>
    <col min="2" max="2" width="10.85546875" style="94" customWidth="1"/>
    <col min="3" max="3" width="4.5703125" customWidth="1"/>
    <col min="4" max="4" width="3" style="103" customWidth="1"/>
    <col min="5" max="7" width="3" style="104" customWidth="1"/>
    <col min="8" max="8" width="3" style="103" customWidth="1"/>
    <col min="9" max="9" width="3" style="105" customWidth="1"/>
    <col min="10" max="12" width="3" style="103" customWidth="1"/>
    <col min="13" max="14" width="3" style="105" customWidth="1"/>
    <col min="15" max="15" width="3" style="103" customWidth="1"/>
    <col min="16" max="16" width="3" style="297" customWidth="1"/>
    <col min="17" max="17" width="3" style="90" customWidth="1"/>
    <col min="18" max="18" width="3" style="85" customWidth="1"/>
    <col min="19" max="20" width="3" style="90" customWidth="1"/>
    <col min="21" max="21" width="3" style="85" customWidth="1"/>
    <col min="22" max="22" width="3" style="90" customWidth="1"/>
    <col min="23" max="23" width="3" style="88" customWidth="1"/>
    <col min="24" max="24" width="3" style="89" customWidth="1"/>
    <col min="25" max="25" width="3" style="90" customWidth="1"/>
    <col min="26" max="27" width="3" style="89" customWidth="1"/>
    <col min="28" max="29" width="3" style="90" customWidth="1"/>
    <col min="30" max="30" width="3" style="89" customWidth="1"/>
    <col min="31" max="32" width="3" style="85" customWidth="1"/>
    <col min="33" max="33" width="3" style="89" customWidth="1"/>
    <col min="34" max="35" width="3" style="85" customWidth="1"/>
    <col min="36" max="36" width="3" style="89" customWidth="1"/>
    <col min="37" max="37" width="3" style="85" customWidth="1"/>
    <col min="38" max="39" width="3" style="89" customWidth="1"/>
    <col min="40" max="41" width="3" style="85" customWidth="1"/>
    <col min="42" max="42" width="3" style="172" customWidth="1"/>
    <col min="43" max="49" width="3" customWidth="1"/>
    <col min="50" max="50" width="3" style="172" customWidth="1"/>
    <col min="51" max="51" width="3.42578125" customWidth="1"/>
    <col min="52" max="53" width="3" customWidth="1"/>
    <col min="54" max="54" width="3" style="172" customWidth="1"/>
    <col min="55" max="58" width="3" customWidth="1"/>
    <col min="59" max="59" width="3.42578125" customWidth="1"/>
  </cols>
  <sheetData>
    <row r="1" spans="1:59" x14ac:dyDescent="0.25">
      <c r="A1" s="613" t="s">
        <v>132</v>
      </c>
      <c r="B1" s="613"/>
      <c r="C1" s="613"/>
      <c r="D1" s="613"/>
      <c r="E1" s="613"/>
      <c r="F1" s="613"/>
      <c r="G1" s="613"/>
      <c r="H1" s="613"/>
      <c r="I1" s="613"/>
      <c r="J1" s="613"/>
      <c r="K1" s="613"/>
      <c r="L1" s="613"/>
      <c r="M1" s="613"/>
      <c r="N1" s="613"/>
      <c r="O1" s="613"/>
      <c r="P1" s="613"/>
      <c r="Q1" s="613"/>
      <c r="R1" s="613"/>
      <c r="S1" s="613"/>
      <c r="T1" s="613"/>
      <c r="U1" s="613"/>
      <c r="V1" s="613"/>
      <c r="W1" s="613"/>
      <c r="X1" s="613"/>
      <c r="Y1" s="613"/>
      <c r="Z1" s="613"/>
      <c r="AA1" s="613"/>
      <c r="AB1" s="613"/>
      <c r="AC1" s="613"/>
      <c r="AD1" s="613"/>
      <c r="AE1" s="613"/>
      <c r="AF1" s="613"/>
      <c r="AG1" s="613"/>
      <c r="AH1" s="613"/>
      <c r="AI1" s="613"/>
      <c r="AJ1" s="613"/>
      <c r="AK1" s="613"/>
      <c r="AL1" s="613"/>
      <c r="AM1" s="613"/>
      <c r="AN1" s="613"/>
      <c r="AO1" s="613"/>
      <c r="AP1" s="613"/>
      <c r="AQ1" s="613"/>
      <c r="AR1" s="613"/>
      <c r="AS1" s="613"/>
      <c r="AT1" s="613"/>
      <c r="AU1" s="613"/>
      <c r="AV1" s="613"/>
      <c r="AW1" s="613"/>
      <c r="AX1" s="613"/>
      <c r="AY1" s="613"/>
    </row>
    <row r="2" spans="1:59" ht="10.5" customHeight="1" x14ac:dyDescent="0.25">
      <c r="A2" s="614" t="s">
        <v>133</v>
      </c>
      <c r="B2" s="614"/>
      <c r="C2" s="614"/>
      <c r="D2" s="614"/>
      <c r="E2" s="614"/>
      <c r="F2" s="614"/>
      <c r="G2" s="614"/>
      <c r="H2" s="614"/>
      <c r="I2" s="614"/>
      <c r="J2" s="614"/>
      <c r="K2" s="614"/>
      <c r="L2" s="614"/>
      <c r="M2" s="614"/>
      <c r="N2" s="614"/>
      <c r="O2" s="614"/>
      <c r="P2" s="614"/>
      <c r="Q2" s="614"/>
      <c r="R2" s="614"/>
      <c r="S2" s="614"/>
      <c r="T2" s="614"/>
      <c r="U2" s="614"/>
      <c r="V2" s="614"/>
      <c r="W2" s="614"/>
      <c r="X2" s="614"/>
      <c r="Y2" s="614"/>
      <c r="Z2" s="614"/>
      <c r="AA2" s="614"/>
      <c r="AB2" s="614"/>
      <c r="AC2" s="614"/>
      <c r="AD2" s="614"/>
      <c r="AE2" s="614"/>
      <c r="AF2" s="614"/>
      <c r="AG2" s="614"/>
      <c r="AH2" s="614"/>
      <c r="AI2" s="614"/>
      <c r="AJ2" s="614"/>
      <c r="AK2" s="614"/>
      <c r="AL2" s="614"/>
      <c r="AM2" s="614"/>
      <c r="AN2" s="614"/>
      <c r="AO2" s="614"/>
      <c r="AP2" s="614"/>
      <c r="AQ2" s="614"/>
      <c r="AR2" s="614"/>
      <c r="AS2" s="614"/>
      <c r="AT2" s="614"/>
      <c r="AU2" s="614"/>
      <c r="AV2" s="614"/>
      <c r="AW2" s="614"/>
      <c r="AX2" s="614"/>
      <c r="AY2" s="614"/>
    </row>
    <row r="3" spans="1:59" ht="12" customHeight="1" x14ac:dyDescent="0.25">
      <c r="A3" s="614" t="s">
        <v>234</v>
      </c>
      <c r="B3" s="614"/>
      <c r="C3" s="614"/>
      <c r="D3" s="614"/>
      <c r="E3" s="614"/>
      <c r="F3" s="614"/>
      <c r="G3" s="614"/>
      <c r="H3" s="614"/>
      <c r="I3" s="614"/>
      <c r="J3" s="614"/>
      <c r="K3" s="614"/>
      <c r="L3" s="614"/>
      <c r="M3" s="614"/>
      <c r="N3" s="614"/>
      <c r="O3" s="614"/>
      <c r="P3" s="614"/>
      <c r="Q3" s="614"/>
      <c r="R3" s="614"/>
      <c r="S3" s="614"/>
      <c r="T3" s="614"/>
      <c r="U3" s="614"/>
      <c r="V3" s="614"/>
      <c r="W3" s="614"/>
      <c r="X3" s="614"/>
      <c r="Y3" s="614"/>
      <c r="Z3" s="614"/>
      <c r="AA3" s="614"/>
      <c r="AB3" s="614"/>
      <c r="AC3" s="614"/>
      <c r="AD3" s="614"/>
      <c r="AE3" s="614"/>
      <c r="AF3" s="614"/>
      <c r="AG3" s="614"/>
      <c r="AH3" s="614"/>
      <c r="AI3" s="614"/>
      <c r="AJ3" s="614"/>
      <c r="AK3" s="614"/>
      <c r="AL3" s="614"/>
      <c r="AM3" s="614"/>
      <c r="AN3" s="614"/>
      <c r="AO3" s="614"/>
      <c r="AP3" s="614"/>
      <c r="AQ3" s="614"/>
      <c r="AR3" s="614"/>
      <c r="AS3" s="614"/>
      <c r="AT3" s="614"/>
      <c r="AU3" s="614"/>
      <c r="AV3" s="614"/>
      <c r="AW3" s="614"/>
      <c r="AX3" s="614"/>
      <c r="AY3" s="614"/>
    </row>
    <row r="4" spans="1:59" ht="11.25" customHeight="1" x14ac:dyDescent="0.25">
      <c r="A4" s="614" t="s">
        <v>134</v>
      </c>
      <c r="B4" s="614"/>
      <c r="C4" s="614"/>
      <c r="D4" s="614"/>
      <c r="E4" s="614"/>
      <c r="F4" s="614"/>
      <c r="G4" s="614"/>
      <c r="H4" s="614"/>
      <c r="I4" s="614"/>
      <c r="J4" s="614"/>
      <c r="K4" s="614"/>
      <c r="L4" s="614"/>
      <c r="M4" s="614"/>
      <c r="N4" s="614"/>
      <c r="O4" s="614"/>
      <c r="P4" s="614"/>
      <c r="Q4" s="614"/>
      <c r="R4" s="614"/>
      <c r="S4" s="614"/>
      <c r="T4" s="614"/>
      <c r="U4" s="614"/>
      <c r="V4" s="614"/>
      <c r="W4" s="614"/>
      <c r="X4" s="614"/>
      <c r="Y4" s="614"/>
      <c r="Z4" s="614"/>
      <c r="AA4" s="614"/>
      <c r="AB4" s="614"/>
      <c r="AC4" s="614"/>
      <c r="AD4" s="614"/>
      <c r="AE4" s="614"/>
      <c r="AF4" s="614"/>
      <c r="AG4" s="614"/>
      <c r="AH4" s="614"/>
      <c r="AI4" s="614"/>
      <c r="AJ4" s="614"/>
      <c r="AK4" s="614"/>
      <c r="AL4" s="614"/>
      <c r="AM4" s="614"/>
      <c r="AN4" s="614"/>
      <c r="AO4" s="614"/>
      <c r="AP4" s="614"/>
      <c r="AQ4" s="614"/>
      <c r="AR4" s="614"/>
      <c r="AS4" s="614"/>
      <c r="AT4" s="614"/>
      <c r="AU4" s="614"/>
      <c r="AV4" s="614"/>
      <c r="AW4" s="614"/>
      <c r="AX4" s="614"/>
      <c r="AY4" s="614"/>
    </row>
    <row r="5" spans="1:59" ht="12.75" customHeight="1" x14ac:dyDescent="0.25">
      <c r="A5" s="70" t="s">
        <v>135</v>
      </c>
      <c r="B5" s="70"/>
      <c r="C5" s="615" t="str">
        <f>'Datos Generales'!D3</f>
        <v>Misay Herrera Bilay</v>
      </c>
      <c r="D5" s="615"/>
      <c r="E5" s="615"/>
      <c r="F5" s="615"/>
      <c r="G5" s="615"/>
      <c r="H5" s="615"/>
      <c r="I5" s="71"/>
      <c r="J5" s="71"/>
      <c r="K5" s="71"/>
      <c r="L5" s="71"/>
      <c r="M5" s="71"/>
      <c r="N5" s="71"/>
      <c r="O5" s="72"/>
      <c r="P5" s="293"/>
      <c r="Q5" s="73"/>
      <c r="R5" s="74" t="s">
        <v>136</v>
      </c>
      <c r="S5" s="75"/>
      <c r="T5" s="73"/>
      <c r="U5" s="72"/>
      <c r="V5" s="229"/>
      <c r="W5" s="76"/>
      <c r="X5" s="230"/>
      <c r="Y5" s="73"/>
      <c r="Z5" s="230">
        <v>3</v>
      </c>
      <c r="AA5" s="77"/>
      <c r="AB5" s="73" t="s">
        <v>137</v>
      </c>
      <c r="AC5" s="75"/>
      <c r="AD5" s="616" t="s">
        <v>222</v>
      </c>
      <c r="AE5" s="616"/>
      <c r="AF5" s="616"/>
      <c r="AG5" s="77"/>
      <c r="AH5" s="72"/>
      <c r="AI5" s="78"/>
      <c r="AJ5" s="77"/>
      <c r="AK5" s="78"/>
      <c r="AL5" s="228"/>
      <c r="AM5" s="77"/>
      <c r="AN5" s="79" t="s">
        <v>223</v>
      </c>
      <c r="AO5" s="72"/>
      <c r="AP5" s="300"/>
      <c r="AQ5" s="80"/>
      <c r="AR5" s="80"/>
      <c r="AS5" s="80"/>
      <c r="AT5" s="80"/>
      <c r="AU5" s="80"/>
      <c r="AV5" s="80"/>
      <c r="AW5" s="80"/>
      <c r="AX5" s="300"/>
      <c r="AY5" s="80"/>
    </row>
    <row r="6" spans="1:59" ht="4.5" customHeight="1" x14ac:dyDescent="0.25">
      <c r="A6" s="81"/>
      <c r="B6" s="81"/>
      <c r="C6" s="81"/>
      <c r="D6" s="81"/>
      <c r="E6" s="81"/>
      <c r="F6" s="81"/>
      <c r="G6" s="81"/>
      <c r="H6" s="81"/>
      <c r="I6" s="82"/>
      <c r="J6" s="82"/>
      <c r="K6" s="82"/>
      <c r="L6" s="82"/>
      <c r="M6" s="82"/>
      <c r="N6" s="82"/>
      <c r="O6" s="83"/>
      <c r="P6" s="294"/>
      <c r="Q6" s="84"/>
      <c r="S6" s="84"/>
      <c r="T6" s="84"/>
      <c r="U6" s="86"/>
      <c r="V6" s="87"/>
      <c r="Y6" s="84"/>
      <c r="AA6" s="84"/>
      <c r="AE6" s="86"/>
      <c r="AI6" s="91"/>
      <c r="AN6" s="86"/>
      <c r="AO6" s="86"/>
    </row>
    <row r="7" spans="1:59" ht="22.5" customHeight="1" x14ac:dyDescent="0.25">
      <c r="A7" s="617" t="s">
        <v>97</v>
      </c>
      <c r="B7" s="618" t="s">
        <v>138</v>
      </c>
      <c r="C7" s="618"/>
      <c r="D7" s="604" t="str">
        <f>'Datos Generales'!E6</f>
        <v>Español</v>
      </c>
      <c r="E7" s="619"/>
      <c r="F7" s="619"/>
      <c r="G7" s="619"/>
      <c r="H7" s="604" t="str">
        <f>'Datos Generales'!E7</f>
        <v>Ingles</v>
      </c>
      <c r="I7" s="604"/>
      <c r="J7" s="604"/>
      <c r="K7" s="604"/>
      <c r="L7" s="604" t="str">
        <f>'Datos Generales'!E8</f>
        <v>Matematica</v>
      </c>
      <c r="M7" s="604"/>
      <c r="N7" s="604"/>
      <c r="O7" s="604"/>
      <c r="P7" s="608" t="str">
        <f>'Datos Generales'!E9</f>
        <v>Historia</v>
      </c>
      <c r="Q7" s="608"/>
      <c r="R7" s="608"/>
      <c r="S7" s="608"/>
      <c r="T7" s="604" t="str">
        <f>'Datos Generales'!E10</f>
        <v>Geografia</v>
      </c>
      <c r="U7" s="604"/>
      <c r="V7" s="604"/>
      <c r="W7" s="604"/>
      <c r="X7" s="604" t="str">
        <f>'Datos Generales'!E11</f>
        <v>Civica</v>
      </c>
      <c r="Y7" s="604"/>
      <c r="Z7" s="604"/>
      <c r="AA7" s="604"/>
      <c r="AB7" s="604" t="str">
        <f>'Datos Generales'!E12</f>
        <v>Religion</v>
      </c>
      <c r="AC7" s="604"/>
      <c r="AD7" s="604"/>
      <c r="AE7" s="604"/>
      <c r="AF7" s="604" t="str">
        <f>'Datos Generales'!E13</f>
        <v>Educacion Física</v>
      </c>
      <c r="AG7" s="604"/>
      <c r="AH7" s="604"/>
      <c r="AI7" s="604"/>
      <c r="AJ7" s="604" t="str">
        <f>'Datos Generales'!E14</f>
        <v>Informatica</v>
      </c>
      <c r="AK7" s="604"/>
      <c r="AL7" s="604"/>
      <c r="AM7" s="604"/>
      <c r="AN7" s="604" t="str">
        <f>'Datos Generales'!E15</f>
        <v>Ciencias Naturales</v>
      </c>
      <c r="AO7" s="604"/>
      <c r="AP7" s="604"/>
      <c r="AQ7" s="604"/>
      <c r="AR7" s="608" t="str">
        <f>'Datos Generales'!E16</f>
        <v>Artistica</v>
      </c>
      <c r="AS7" s="608"/>
      <c r="AT7" s="608"/>
      <c r="AU7" s="608"/>
      <c r="AV7" s="604" t="str">
        <f>'Datos Generales'!E17</f>
        <v>Música</v>
      </c>
      <c r="AW7" s="604"/>
      <c r="AX7" s="604"/>
      <c r="AY7" s="604"/>
      <c r="AZ7" s="608" t="s">
        <v>232</v>
      </c>
      <c r="BA7" s="608"/>
      <c r="BB7" s="608"/>
      <c r="BC7" s="608"/>
      <c r="BD7" s="604" t="s">
        <v>238</v>
      </c>
      <c r="BE7" s="604"/>
      <c r="BF7" s="604"/>
      <c r="BG7" s="604"/>
    </row>
    <row r="8" spans="1:59" ht="17.25" customHeight="1" x14ac:dyDescent="0.25">
      <c r="A8" s="617"/>
      <c r="B8" s="618"/>
      <c r="C8" s="618"/>
      <c r="D8" s="610" t="s">
        <v>139</v>
      </c>
      <c r="E8" s="610"/>
      <c r="F8" s="610"/>
      <c r="G8" s="605" t="s">
        <v>140</v>
      </c>
      <c r="H8" s="604" t="s">
        <v>141</v>
      </c>
      <c r="I8" s="604"/>
      <c r="J8" s="604"/>
      <c r="K8" s="605" t="s">
        <v>140</v>
      </c>
      <c r="L8" s="604" t="s">
        <v>141</v>
      </c>
      <c r="M8" s="604"/>
      <c r="N8" s="604"/>
      <c r="O8" s="605" t="s">
        <v>140</v>
      </c>
      <c r="P8" s="604" t="s">
        <v>141</v>
      </c>
      <c r="Q8" s="604"/>
      <c r="R8" s="604"/>
      <c r="S8" s="605" t="s">
        <v>140</v>
      </c>
      <c r="T8" s="604" t="s">
        <v>141</v>
      </c>
      <c r="U8" s="604"/>
      <c r="V8" s="604"/>
      <c r="W8" s="605" t="s">
        <v>140</v>
      </c>
      <c r="X8" s="604" t="s">
        <v>141</v>
      </c>
      <c r="Y8" s="604"/>
      <c r="Z8" s="604"/>
      <c r="AA8" s="605" t="s">
        <v>140</v>
      </c>
      <c r="AB8" s="604" t="s">
        <v>141</v>
      </c>
      <c r="AC8" s="604"/>
      <c r="AD8" s="604"/>
      <c r="AE8" s="605" t="s">
        <v>140</v>
      </c>
      <c r="AF8" s="604" t="s">
        <v>141</v>
      </c>
      <c r="AG8" s="604"/>
      <c r="AH8" s="604"/>
      <c r="AI8" s="605" t="s">
        <v>140</v>
      </c>
      <c r="AJ8" s="604" t="s">
        <v>141</v>
      </c>
      <c r="AK8" s="604"/>
      <c r="AL8" s="604"/>
      <c r="AM8" s="611" t="s">
        <v>140</v>
      </c>
      <c r="AN8" s="604" t="s">
        <v>141</v>
      </c>
      <c r="AO8" s="604"/>
      <c r="AP8" s="604"/>
      <c r="AQ8" s="605" t="s">
        <v>140</v>
      </c>
      <c r="AR8" s="604" t="s">
        <v>141</v>
      </c>
      <c r="AS8" s="604"/>
      <c r="AT8" s="604"/>
      <c r="AU8" s="605" t="s">
        <v>140</v>
      </c>
      <c r="AV8" s="604" t="s">
        <v>141</v>
      </c>
      <c r="AW8" s="604"/>
      <c r="AX8" s="604"/>
      <c r="AY8" s="605" t="s">
        <v>140</v>
      </c>
      <c r="AZ8" s="604" t="s">
        <v>141</v>
      </c>
      <c r="BA8" s="604"/>
      <c r="BB8" s="604"/>
      <c r="BC8" s="605" t="s">
        <v>140</v>
      </c>
      <c r="BD8" s="604" t="s">
        <v>141</v>
      </c>
      <c r="BE8" s="604"/>
      <c r="BF8" s="604"/>
      <c r="BG8" s="605" t="s">
        <v>140</v>
      </c>
    </row>
    <row r="9" spans="1:59" ht="12" customHeight="1" x14ac:dyDescent="0.25">
      <c r="A9" s="617"/>
      <c r="B9" s="618"/>
      <c r="C9" s="618"/>
      <c r="D9" s="92" t="s">
        <v>23</v>
      </c>
      <c r="E9" s="92" t="s">
        <v>24</v>
      </c>
      <c r="F9" s="231" t="s">
        <v>25</v>
      </c>
      <c r="G9" s="605"/>
      <c r="H9" s="92" t="s">
        <v>23</v>
      </c>
      <c r="I9" s="92" t="s">
        <v>24</v>
      </c>
      <c r="J9" s="231" t="s">
        <v>25</v>
      </c>
      <c r="K9" s="605"/>
      <c r="L9" s="92" t="s">
        <v>23</v>
      </c>
      <c r="M9" s="92" t="s">
        <v>24</v>
      </c>
      <c r="N9" s="231" t="s">
        <v>25</v>
      </c>
      <c r="O9" s="605"/>
      <c r="P9" s="295" t="s">
        <v>23</v>
      </c>
      <c r="Q9" s="291" t="s">
        <v>24</v>
      </c>
      <c r="R9" s="231" t="s">
        <v>25</v>
      </c>
      <c r="S9" s="605"/>
      <c r="T9" s="92" t="s">
        <v>23</v>
      </c>
      <c r="U9" s="92" t="s">
        <v>24</v>
      </c>
      <c r="V9" s="231" t="s">
        <v>25</v>
      </c>
      <c r="W9" s="606"/>
      <c r="X9" s="295" t="s">
        <v>23</v>
      </c>
      <c r="Y9" s="291" t="s">
        <v>24</v>
      </c>
      <c r="Z9" s="231" t="s">
        <v>25</v>
      </c>
      <c r="AA9" s="606"/>
      <c r="AB9" s="92" t="s">
        <v>23</v>
      </c>
      <c r="AC9" s="92" t="s">
        <v>24</v>
      </c>
      <c r="AD9" s="231" t="s">
        <v>25</v>
      </c>
      <c r="AE9" s="605"/>
      <c r="AF9" s="92" t="s">
        <v>23</v>
      </c>
      <c r="AG9" s="92" t="s">
        <v>24</v>
      </c>
      <c r="AH9" s="231" t="s">
        <v>25</v>
      </c>
      <c r="AI9" s="605"/>
      <c r="AJ9" s="92" t="s">
        <v>23</v>
      </c>
      <c r="AK9" s="292" t="s">
        <v>24</v>
      </c>
      <c r="AL9" s="299" t="s">
        <v>25</v>
      </c>
      <c r="AM9" s="612"/>
      <c r="AN9" s="92" t="s">
        <v>23</v>
      </c>
      <c r="AO9" s="291" t="s">
        <v>24</v>
      </c>
      <c r="AP9" s="299" t="s">
        <v>25</v>
      </c>
      <c r="AQ9" s="606"/>
      <c r="AR9" s="92" t="s">
        <v>23</v>
      </c>
      <c r="AS9" s="92" t="s">
        <v>24</v>
      </c>
      <c r="AT9" s="231" t="s">
        <v>25</v>
      </c>
      <c r="AU9" s="607"/>
      <c r="AV9" s="92" t="s">
        <v>23</v>
      </c>
      <c r="AW9" s="291" t="s">
        <v>24</v>
      </c>
      <c r="AX9" s="299" t="s">
        <v>25</v>
      </c>
      <c r="AY9" s="605"/>
      <c r="AZ9" s="92" t="s">
        <v>23</v>
      </c>
      <c r="BA9" s="291" t="s">
        <v>24</v>
      </c>
      <c r="BB9" s="299" t="s">
        <v>25</v>
      </c>
      <c r="BC9" s="607"/>
      <c r="BD9" s="92" t="s">
        <v>23</v>
      </c>
      <c r="BE9" s="291" t="s">
        <v>24</v>
      </c>
      <c r="BF9" s="231" t="s">
        <v>25</v>
      </c>
      <c r="BG9" s="605"/>
    </row>
    <row r="10" spans="1:59" ht="12.75" customHeight="1" x14ac:dyDescent="0.25">
      <c r="A10" s="93">
        <v>1</v>
      </c>
      <c r="B10" s="603" t="str">
        <f>'Listado de Estudiantes'!G4</f>
        <v>Abrego, Celinda</v>
      </c>
      <c r="C10" s="603"/>
      <c r="D10" s="232"/>
      <c r="E10" s="232"/>
      <c r="F10" s="233"/>
      <c r="G10" s="234"/>
      <c r="H10" s="235"/>
      <c r="I10" s="235"/>
      <c r="J10" s="235"/>
      <c r="K10" s="236"/>
      <c r="L10" s="235"/>
      <c r="M10" s="235"/>
      <c r="N10" s="235"/>
      <c r="O10" s="236"/>
      <c r="P10" s="237"/>
      <c r="Q10" s="237"/>
      <c r="R10" s="237" t="s">
        <v>212</v>
      </c>
      <c r="S10" s="236"/>
      <c r="T10" s="235"/>
      <c r="U10" s="235"/>
      <c r="V10" s="235"/>
      <c r="W10" s="236"/>
      <c r="X10" s="237"/>
      <c r="Y10" s="237"/>
      <c r="Z10" s="237" t="s">
        <v>212</v>
      </c>
      <c r="AA10" s="236"/>
      <c r="AB10" s="235"/>
      <c r="AC10" s="235"/>
      <c r="AD10" s="235"/>
      <c r="AE10" s="236"/>
      <c r="AF10" s="235"/>
      <c r="AG10" s="235"/>
      <c r="AH10" s="235"/>
      <c r="AI10" s="236"/>
      <c r="AJ10" s="235"/>
      <c r="AK10" s="237"/>
      <c r="AL10" s="237" t="s">
        <v>212</v>
      </c>
      <c r="AM10" s="236"/>
      <c r="AN10" s="235"/>
      <c r="AO10" s="237"/>
      <c r="AP10" s="237" t="s">
        <v>212</v>
      </c>
      <c r="AQ10" s="236"/>
      <c r="AR10" s="235"/>
      <c r="AS10" s="235"/>
      <c r="AT10" s="235"/>
      <c r="AU10" s="236"/>
      <c r="AV10" s="235"/>
      <c r="AW10" s="237"/>
      <c r="AX10" s="237" t="s">
        <v>212</v>
      </c>
      <c r="AY10" s="236"/>
      <c r="AZ10" s="235"/>
      <c r="BA10" s="237"/>
      <c r="BB10" s="237" t="s">
        <v>212</v>
      </c>
      <c r="BC10" s="236"/>
      <c r="BD10" s="235"/>
      <c r="BE10" s="237"/>
      <c r="BF10" s="235" t="s">
        <v>212</v>
      </c>
      <c r="BG10" s="236"/>
    </row>
    <row r="11" spans="1:59" ht="12.75" customHeight="1" x14ac:dyDescent="0.25">
      <c r="A11" s="93">
        <v>2</v>
      </c>
      <c r="B11" s="603" t="str">
        <f>'Listado de Estudiantes'!G5</f>
        <v>Abrego, Dayana</v>
      </c>
      <c r="C11" s="603"/>
      <c r="D11" s="232"/>
      <c r="E11" s="232"/>
      <c r="F11" s="233"/>
      <c r="G11" s="234"/>
      <c r="H11" s="235"/>
      <c r="I11" s="235"/>
      <c r="J11" s="235"/>
      <c r="K11" s="236"/>
      <c r="L11" s="235"/>
      <c r="M11" s="235"/>
      <c r="N11" s="235"/>
      <c r="O11" s="236"/>
      <c r="P11" s="237"/>
      <c r="Q11" s="237"/>
      <c r="R11" s="237" t="s">
        <v>212</v>
      </c>
      <c r="S11" s="236"/>
      <c r="T11" s="235"/>
      <c r="U11" s="235"/>
      <c r="V11" s="235"/>
      <c r="W11" s="236"/>
      <c r="X11" s="237"/>
      <c r="Y11" s="237"/>
      <c r="Z11" s="237" t="s">
        <v>212</v>
      </c>
      <c r="AA11" s="236"/>
      <c r="AB11" s="235"/>
      <c r="AC11" s="235"/>
      <c r="AD11" s="235"/>
      <c r="AE11" s="236"/>
      <c r="AF11" s="235"/>
      <c r="AG11" s="235"/>
      <c r="AH11" s="235"/>
      <c r="AI11" s="236"/>
      <c r="AJ11" s="235"/>
      <c r="AK11" s="237"/>
      <c r="AL11" s="237" t="s">
        <v>212</v>
      </c>
      <c r="AM11" s="236"/>
      <c r="AN11" s="235"/>
      <c r="AO11" s="237"/>
      <c r="AP11" s="237" t="s">
        <v>212</v>
      </c>
      <c r="AQ11" s="236"/>
      <c r="AR11" s="235"/>
      <c r="AS11" s="235"/>
      <c r="AT11" s="235"/>
      <c r="AU11" s="236"/>
      <c r="AV11" s="235"/>
      <c r="AW11" s="237"/>
      <c r="AX11" s="237" t="s">
        <v>212</v>
      </c>
      <c r="AY11" s="236"/>
      <c r="AZ11" s="235"/>
      <c r="BA11" s="237"/>
      <c r="BB11" s="237" t="s">
        <v>212</v>
      </c>
      <c r="BC11" s="236"/>
      <c r="BD11" s="235"/>
      <c r="BE11" s="237"/>
      <c r="BF11" s="235" t="s">
        <v>212</v>
      </c>
      <c r="BG11" s="236"/>
    </row>
    <row r="12" spans="1:59" ht="12.75" customHeight="1" x14ac:dyDescent="0.25">
      <c r="A12" s="93">
        <v>3</v>
      </c>
      <c r="B12" s="603" t="str">
        <f>'Listado de Estudiantes'!G6</f>
        <v>Abrego, Miriam</v>
      </c>
      <c r="C12" s="603"/>
      <c r="D12" s="232"/>
      <c r="E12" s="232"/>
      <c r="F12" s="233"/>
      <c r="G12" s="234"/>
      <c r="H12" s="235"/>
      <c r="I12" s="235"/>
      <c r="J12" s="235"/>
      <c r="K12" s="236"/>
      <c r="L12" s="235"/>
      <c r="M12" s="235"/>
      <c r="N12" s="235"/>
      <c r="O12" s="236"/>
      <c r="P12" s="237"/>
      <c r="Q12" s="237"/>
      <c r="R12" s="237">
        <v>4.5</v>
      </c>
      <c r="S12" s="236"/>
      <c r="T12" s="235"/>
      <c r="U12" s="235"/>
      <c r="V12" s="235"/>
      <c r="W12" s="236"/>
      <c r="X12" s="237"/>
      <c r="Y12" s="237"/>
      <c r="Z12" s="237">
        <v>4.8</v>
      </c>
      <c r="AA12" s="236"/>
      <c r="AB12" s="235"/>
      <c r="AC12" s="235"/>
      <c r="AD12" s="235"/>
      <c r="AE12" s="236"/>
      <c r="AF12" s="235"/>
      <c r="AG12" s="235"/>
      <c r="AH12" s="235"/>
      <c r="AI12" s="236"/>
      <c r="AJ12" s="235"/>
      <c r="AK12" s="237"/>
      <c r="AL12" s="237">
        <v>4.4000000000000004</v>
      </c>
      <c r="AM12" s="236"/>
      <c r="AN12" s="235"/>
      <c r="AO12" s="237"/>
      <c r="AP12" s="237">
        <v>4.7</v>
      </c>
      <c r="AQ12" s="236"/>
      <c r="AR12" s="235"/>
      <c r="AS12" s="235"/>
      <c r="AT12" s="235"/>
      <c r="AU12" s="236"/>
      <c r="AV12" s="235"/>
      <c r="AW12" s="237"/>
      <c r="AX12" s="237">
        <v>5</v>
      </c>
      <c r="AY12" s="236"/>
      <c r="AZ12" s="235"/>
      <c r="BA12" s="237"/>
      <c r="BB12" s="237">
        <v>4.8</v>
      </c>
      <c r="BC12" s="236"/>
      <c r="BD12" s="235"/>
      <c r="BE12" s="237"/>
      <c r="BF12" s="235">
        <v>4.5999999999999996</v>
      </c>
      <c r="BG12" s="236"/>
    </row>
    <row r="13" spans="1:59" ht="12.75" customHeight="1" x14ac:dyDescent="0.25">
      <c r="A13" s="93">
        <v>4</v>
      </c>
      <c r="B13" s="603" t="str">
        <f>'Listado de Estudiantes'!G7</f>
        <v>Abrego, Narciso</v>
      </c>
      <c r="C13" s="603"/>
      <c r="D13" s="232"/>
      <c r="E13" s="232"/>
      <c r="F13" s="233"/>
      <c r="G13" s="234"/>
      <c r="H13" s="235"/>
      <c r="I13" s="235"/>
      <c r="J13" s="235"/>
      <c r="K13" s="236"/>
      <c r="L13" s="235"/>
      <c r="M13" s="235"/>
      <c r="N13" s="235"/>
      <c r="O13" s="236"/>
      <c r="P13" s="237"/>
      <c r="Q13" s="237"/>
      <c r="R13" s="237" t="s">
        <v>212</v>
      </c>
      <c r="S13" s="236"/>
      <c r="T13" s="235"/>
      <c r="U13" s="235"/>
      <c r="V13" s="235"/>
      <c r="W13" s="236"/>
      <c r="X13" s="237"/>
      <c r="Y13" s="237"/>
      <c r="Z13" s="237" t="s">
        <v>212</v>
      </c>
      <c r="AA13" s="236"/>
      <c r="AB13" s="235"/>
      <c r="AC13" s="235"/>
      <c r="AD13" s="235"/>
      <c r="AE13" s="236"/>
      <c r="AF13" s="235"/>
      <c r="AG13" s="235"/>
      <c r="AH13" s="235"/>
      <c r="AI13" s="236"/>
      <c r="AJ13" s="235"/>
      <c r="AK13" s="237"/>
      <c r="AL13" s="237" t="s">
        <v>212</v>
      </c>
      <c r="AM13" s="236"/>
      <c r="AN13" s="235"/>
      <c r="AO13" s="237"/>
      <c r="AP13" s="237" t="s">
        <v>212</v>
      </c>
      <c r="AQ13" s="236"/>
      <c r="AR13" s="235"/>
      <c r="AS13" s="235"/>
      <c r="AT13" s="235"/>
      <c r="AU13" s="236"/>
      <c r="AV13" s="235"/>
      <c r="AW13" s="237"/>
      <c r="AX13" s="237">
        <v>4.2</v>
      </c>
      <c r="AY13" s="236"/>
      <c r="AZ13" s="235"/>
      <c r="BA13" s="237"/>
      <c r="BB13" s="237">
        <v>3</v>
      </c>
      <c r="BC13" s="236"/>
      <c r="BD13" s="235"/>
      <c r="BE13" s="237"/>
      <c r="BF13" s="235" t="s">
        <v>212</v>
      </c>
      <c r="BG13" s="236"/>
    </row>
    <row r="14" spans="1:59" ht="12.75" customHeight="1" x14ac:dyDescent="0.25">
      <c r="A14" s="93">
        <v>5</v>
      </c>
      <c r="B14" s="603" t="str">
        <f>'Listado de Estudiantes'!G8</f>
        <v>Abrego, Rutina</v>
      </c>
      <c r="C14" s="603"/>
      <c r="D14" s="232"/>
      <c r="E14" s="232"/>
      <c r="F14" s="233"/>
      <c r="G14" s="234"/>
      <c r="H14" s="235"/>
      <c r="I14" s="235"/>
      <c r="J14" s="235"/>
      <c r="K14" s="236"/>
      <c r="L14" s="235"/>
      <c r="M14" s="235"/>
      <c r="N14" s="235"/>
      <c r="O14" s="236"/>
      <c r="P14" s="237"/>
      <c r="Q14" s="237"/>
      <c r="R14" s="237">
        <v>4.8</v>
      </c>
      <c r="S14" s="236"/>
      <c r="T14" s="235"/>
      <c r="U14" s="235"/>
      <c r="V14" s="235"/>
      <c r="W14" s="236"/>
      <c r="X14" s="237"/>
      <c r="Y14" s="237"/>
      <c r="Z14" s="237">
        <v>4.3</v>
      </c>
      <c r="AA14" s="236"/>
      <c r="AB14" s="235"/>
      <c r="AC14" s="235"/>
      <c r="AD14" s="235"/>
      <c r="AE14" s="236"/>
      <c r="AF14" s="235"/>
      <c r="AG14" s="235"/>
      <c r="AH14" s="235"/>
      <c r="AI14" s="236"/>
      <c r="AJ14" s="235"/>
      <c r="AK14" s="237"/>
      <c r="AL14" s="237">
        <v>4.2</v>
      </c>
      <c r="AM14" s="236"/>
      <c r="AN14" s="235"/>
      <c r="AO14" s="237"/>
      <c r="AP14" s="237">
        <v>3</v>
      </c>
      <c r="AQ14" s="236"/>
      <c r="AR14" s="235"/>
      <c r="AS14" s="235"/>
      <c r="AT14" s="235"/>
      <c r="AU14" s="236"/>
      <c r="AV14" s="235"/>
      <c r="AW14" s="237"/>
      <c r="AX14" s="237">
        <v>4.3</v>
      </c>
      <c r="AY14" s="236"/>
      <c r="AZ14" s="235"/>
      <c r="BA14" s="237"/>
      <c r="BB14" s="237">
        <v>3.1</v>
      </c>
      <c r="BC14" s="236"/>
      <c r="BD14" s="235"/>
      <c r="BE14" s="237"/>
      <c r="BF14" s="235">
        <v>4.0999999999999996</v>
      </c>
      <c r="BG14" s="236"/>
    </row>
    <row r="15" spans="1:59" ht="12.75" customHeight="1" x14ac:dyDescent="0.25">
      <c r="A15" s="93">
        <v>6</v>
      </c>
      <c r="B15" s="603" t="str">
        <f>'Listado de Estudiantes'!G9</f>
        <v>Abrego, Silvino</v>
      </c>
      <c r="C15" s="603"/>
      <c r="D15" s="232"/>
      <c r="E15" s="232"/>
      <c r="F15" s="233"/>
      <c r="G15" s="234"/>
      <c r="H15" s="235"/>
      <c r="I15" s="235"/>
      <c r="J15" s="235"/>
      <c r="K15" s="236"/>
      <c r="L15" s="235"/>
      <c r="M15" s="235"/>
      <c r="N15" s="235"/>
      <c r="O15" s="236"/>
      <c r="P15" s="237"/>
      <c r="Q15" s="237"/>
      <c r="R15" s="237">
        <v>4.4000000000000004</v>
      </c>
      <c r="S15" s="236"/>
      <c r="T15" s="235"/>
      <c r="U15" s="235"/>
      <c r="V15" s="235"/>
      <c r="W15" s="236"/>
      <c r="X15" s="237"/>
      <c r="Y15" s="237"/>
      <c r="Z15" s="237">
        <v>4.8</v>
      </c>
      <c r="AA15" s="236"/>
      <c r="AB15" s="235"/>
      <c r="AC15" s="235"/>
      <c r="AD15" s="235"/>
      <c r="AE15" s="236"/>
      <c r="AF15" s="235"/>
      <c r="AG15" s="235"/>
      <c r="AH15" s="235"/>
      <c r="AI15" s="236"/>
      <c r="AJ15" s="235"/>
      <c r="AK15" s="237"/>
      <c r="AL15" s="237">
        <v>4.0999999999999996</v>
      </c>
      <c r="AM15" s="236"/>
      <c r="AN15" s="235"/>
      <c r="AO15" s="237"/>
      <c r="AP15" s="237">
        <v>4.2</v>
      </c>
      <c r="AQ15" s="236"/>
      <c r="AR15" s="235"/>
      <c r="AS15" s="235"/>
      <c r="AT15" s="235"/>
      <c r="AU15" s="236"/>
      <c r="AV15" s="235"/>
      <c r="AW15" s="237"/>
      <c r="AX15" s="237">
        <v>4.5999999999999996</v>
      </c>
      <c r="AY15" s="236"/>
      <c r="AZ15" s="235"/>
      <c r="BA15" s="237"/>
      <c r="BB15" s="237">
        <v>4</v>
      </c>
      <c r="BC15" s="236"/>
      <c r="BD15" s="235"/>
      <c r="BE15" s="237"/>
      <c r="BF15" s="235">
        <v>4.8</v>
      </c>
      <c r="BG15" s="236"/>
    </row>
    <row r="16" spans="1:59" ht="12.75" customHeight="1" x14ac:dyDescent="0.25">
      <c r="A16" s="93">
        <v>7</v>
      </c>
      <c r="B16" s="603" t="str">
        <f>'Listado de Estudiantes'!G10</f>
        <v>Beker, Silvia</v>
      </c>
      <c r="C16" s="603"/>
      <c r="D16" s="232"/>
      <c r="E16" s="232"/>
      <c r="F16" s="233"/>
      <c r="G16" s="234"/>
      <c r="H16" s="235"/>
      <c r="I16" s="235"/>
      <c r="J16" s="235"/>
      <c r="K16" s="236"/>
      <c r="L16" s="235"/>
      <c r="M16" s="235"/>
      <c r="N16" s="235"/>
      <c r="O16" s="236"/>
      <c r="P16" s="237"/>
      <c r="Q16" s="237"/>
      <c r="R16" s="237" t="s">
        <v>212</v>
      </c>
      <c r="S16" s="236"/>
      <c r="T16" s="235"/>
      <c r="U16" s="235"/>
      <c r="V16" s="235"/>
      <c r="W16" s="236"/>
      <c r="X16" s="237"/>
      <c r="Y16" s="237"/>
      <c r="Z16" s="237" t="s">
        <v>212</v>
      </c>
      <c r="AA16" s="236"/>
      <c r="AB16" s="235"/>
      <c r="AC16" s="235"/>
      <c r="AD16" s="235"/>
      <c r="AE16" s="236"/>
      <c r="AF16" s="235"/>
      <c r="AG16" s="235"/>
      <c r="AH16" s="235"/>
      <c r="AI16" s="236"/>
      <c r="AJ16" s="235"/>
      <c r="AK16" s="237"/>
      <c r="AL16" s="237" t="s">
        <v>212</v>
      </c>
      <c r="AM16" s="236"/>
      <c r="AN16" s="235"/>
      <c r="AO16" s="237"/>
      <c r="AP16" s="237" t="s">
        <v>212</v>
      </c>
      <c r="AQ16" s="236"/>
      <c r="AR16" s="235"/>
      <c r="AS16" s="235"/>
      <c r="AT16" s="235"/>
      <c r="AU16" s="236"/>
      <c r="AV16" s="235"/>
      <c r="AW16" s="237"/>
      <c r="AX16" s="237" t="s">
        <v>212</v>
      </c>
      <c r="AY16" s="236"/>
      <c r="AZ16" s="235"/>
      <c r="BA16" s="237"/>
      <c r="BB16" s="237">
        <v>3</v>
      </c>
      <c r="BC16" s="236"/>
      <c r="BD16" s="235"/>
      <c r="BE16" s="237"/>
      <c r="BF16" s="235" t="s">
        <v>212</v>
      </c>
      <c r="BG16" s="236"/>
    </row>
    <row r="17" spans="1:59" ht="12.75" customHeight="1" x14ac:dyDescent="0.25">
      <c r="A17" s="93">
        <v>8</v>
      </c>
      <c r="B17" s="603" t="str">
        <f>'Listado de Estudiantes'!G11</f>
        <v>Chavarria, Ovet</v>
      </c>
      <c r="C17" s="603"/>
      <c r="D17" s="232"/>
      <c r="E17" s="232"/>
      <c r="F17" s="233"/>
      <c r="G17" s="234"/>
      <c r="H17" s="235"/>
      <c r="I17" s="235"/>
      <c r="J17" s="235"/>
      <c r="K17" s="236"/>
      <c r="L17" s="235"/>
      <c r="M17" s="235"/>
      <c r="N17" s="235"/>
      <c r="O17" s="236"/>
      <c r="P17" s="237"/>
      <c r="Q17" s="237"/>
      <c r="R17" s="237">
        <v>3.4</v>
      </c>
      <c r="S17" s="236"/>
      <c r="T17" s="235"/>
      <c r="U17" s="235"/>
      <c r="V17" s="235"/>
      <c r="W17" s="236"/>
      <c r="X17" s="237"/>
      <c r="Y17" s="237"/>
      <c r="Z17" s="237">
        <v>4.5999999999999996</v>
      </c>
      <c r="AA17" s="236"/>
      <c r="AB17" s="235"/>
      <c r="AC17" s="235"/>
      <c r="AD17" s="235"/>
      <c r="AE17" s="236"/>
      <c r="AF17" s="235"/>
      <c r="AG17" s="235"/>
      <c r="AH17" s="235"/>
      <c r="AI17" s="236"/>
      <c r="AJ17" s="235"/>
      <c r="AK17" s="237"/>
      <c r="AL17" s="237">
        <v>4.3</v>
      </c>
      <c r="AM17" s="236"/>
      <c r="AN17" s="235"/>
      <c r="AO17" s="237"/>
      <c r="AP17" s="237">
        <v>4</v>
      </c>
      <c r="AQ17" s="236"/>
      <c r="AR17" s="235"/>
      <c r="AS17" s="235"/>
      <c r="AT17" s="235"/>
      <c r="AU17" s="236"/>
      <c r="AV17" s="235"/>
      <c r="AW17" s="237"/>
      <c r="AX17" s="237">
        <v>4.9000000000000004</v>
      </c>
      <c r="AY17" s="236"/>
      <c r="AZ17" s="235"/>
      <c r="BA17" s="237"/>
      <c r="BB17" s="237">
        <v>3.7</v>
      </c>
      <c r="BC17" s="236"/>
      <c r="BD17" s="235"/>
      <c r="BE17" s="237"/>
      <c r="BF17" s="235">
        <v>4.8</v>
      </c>
      <c r="BG17" s="236"/>
    </row>
    <row r="18" spans="1:59" ht="12.75" customHeight="1" x14ac:dyDescent="0.25">
      <c r="A18" s="93">
        <v>9</v>
      </c>
      <c r="B18" s="603" t="str">
        <f>'Listado de Estudiantes'!G12</f>
        <v>Cruz, Lucrecia</v>
      </c>
      <c r="C18" s="603"/>
      <c r="D18" s="232"/>
      <c r="E18" s="232"/>
      <c r="F18" s="233"/>
      <c r="G18" s="234"/>
      <c r="H18" s="235"/>
      <c r="I18" s="235"/>
      <c r="J18" s="235"/>
      <c r="K18" s="236"/>
      <c r="L18" s="235"/>
      <c r="M18" s="235"/>
      <c r="N18" s="235"/>
      <c r="O18" s="236"/>
      <c r="P18" s="237"/>
      <c r="Q18" s="237"/>
      <c r="R18" s="237">
        <v>4.9000000000000004</v>
      </c>
      <c r="S18" s="236"/>
      <c r="T18" s="235"/>
      <c r="U18" s="235"/>
      <c r="V18" s="235"/>
      <c r="W18" s="236"/>
      <c r="X18" s="237"/>
      <c r="Y18" s="237"/>
      <c r="Z18" s="237">
        <v>4.8</v>
      </c>
      <c r="AA18" s="236"/>
      <c r="AB18" s="235"/>
      <c r="AC18" s="235"/>
      <c r="AD18" s="235"/>
      <c r="AE18" s="236"/>
      <c r="AF18" s="235"/>
      <c r="AG18" s="235"/>
      <c r="AH18" s="235"/>
      <c r="AI18" s="236"/>
      <c r="AJ18" s="235"/>
      <c r="AK18" s="237"/>
      <c r="AL18" s="237">
        <v>4.4000000000000004</v>
      </c>
      <c r="AM18" s="236"/>
      <c r="AN18" s="235"/>
      <c r="AO18" s="237"/>
      <c r="AP18" s="237">
        <v>4.8</v>
      </c>
      <c r="AQ18" s="236"/>
      <c r="AR18" s="235"/>
      <c r="AS18" s="235"/>
      <c r="AT18" s="235"/>
      <c r="AU18" s="236"/>
      <c r="AV18" s="235"/>
      <c r="AW18" s="237"/>
      <c r="AX18" s="237">
        <v>4.2</v>
      </c>
      <c r="AY18" s="236"/>
      <c r="AZ18" s="235"/>
      <c r="BA18" s="237"/>
      <c r="BB18" s="237">
        <v>5</v>
      </c>
      <c r="BC18" s="236"/>
      <c r="BD18" s="235"/>
      <c r="BE18" s="237"/>
      <c r="BF18" s="235">
        <v>4.8</v>
      </c>
      <c r="BG18" s="236"/>
    </row>
    <row r="19" spans="1:59" ht="12.75" customHeight="1" x14ac:dyDescent="0.25">
      <c r="A19" s="93">
        <v>10</v>
      </c>
      <c r="B19" s="603" t="str">
        <f>'Listado de Estudiantes'!G13</f>
        <v>Duncan, Elias</v>
      </c>
      <c r="C19" s="603"/>
      <c r="D19" s="232"/>
      <c r="E19" s="232"/>
      <c r="F19" s="233"/>
      <c r="G19" s="234"/>
      <c r="H19" s="235"/>
      <c r="I19" s="235"/>
      <c r="J19" s="235"/>
      <c r="K19" s="236"/>
      <c r="L19" s="235"/>
      <c r="M19" s="235"/>
      <c r="N19" s="235"/>
      <c r="O19" s="236"/>
      <c r="P19" s="237"/>
      <c r="Q19" s="237"/>
      <c r="R19" s="237">
        <v>3.4</v>
      </c>
      <c r="S19" s="236"/>
      <c r="T19" s="235"/>
      <c r="U19" s="235"/>
      <c r="V19" s="235"/>
      <c r="W19" s="236"/>
      <c r="X19" s="237"/>
      <c r="Y19" s="237"/>
      <c r="Z19" s="237">
        <v>4.4000000000000004</v>
      </c>
      <c r="AA19" s="236"/>
      <c r="AB19" s="235"/>
      <c r="AC19" s="235"/>
      <c r="AD19" s="235"/>
      <c r="AE19" s="236"/>
      <c r="AF19" s="235"/>
      <c r="AG19" s="235"/>
      <c r="AH19" s="235"/>
      <c r="AI19" s="236"/>
      <c r="AJ19" s="235"/>
      <c r="AK19" s="237"/>
      <c r="AL19" s="237">
        <v>4.2</v>
      </c>
      <c r="AM19" s="236"/>
      <c r="AN19" s="235"/>
      <c r="AO19" s="237"/>
      <c r="AP19" s="237">
        <v>4.3</v>
      </c>
      <c r="AQ19" s="236"/>
      <c r="AR19" s="235"/>
      <c r="AS19" s="235"/>
      <c r="AT19" s="235"/>
      <c r="AU19" s="236"/>
      <c r="AV19" s="235"/>
      <c r="AW19" s="237"/>
      <c r="AX19" s="237">
        <v>4.9000000000000004</v>
      </c>
      <c r="AY19" s="236"/>
      <c r="AZ19" s="235"/>
      <c r="BA19" s="237"/>
      <c r="BB19" s="237">
        <v>4.2</v>
      </c>
      <c r="BC19" s="236"/>
      <c r="BD19" s="235"/>
      <c r="BE19" s="237"/>
      <c r="BF19" s="235">
        <v>4.0999999999999996</v>
      </c>
      <c r="BG19" s="236"/>
    </row>
    <row r="20" spans="1:59" ht="12.75" customHeight="1" x14ac:dyDescent="0.25">
      <c r="A20" s="93">
        <v>11</v>
      </c>
      <c r="B20" s="603" t="str">
        <f>'Listado de Estudiantes'!G14</f>
        <v>Garay, Itzel</v>
      </c>
      <c r="C20" s="603"/>
      <c r="D20" s="232"/>
      <c r="E20" s="232"/>
      <c r="F20" s="233"/>
      <c r="G20" s="234"/>
      <c r="H20" s="235"/>
      <c r="I20" s="235"/>
      <c r="J20" s="235"/>
      <c r="K20" s="236"/>
      <c r="L20" s="235"/>
      <c r="M20" s="235"/>
      <c r="N20" s="235"/>
      <c r="O20" s="236"/>
      <c r="P20" s="237"/>
      <c r="Q20" s="237"/>
      <c r="R20" s="237">
        <v>4.8</v>
      </c>
      <c r="S20" s="236"/>
      <c r="T20" s="235"/>
      <c r="U20" s="235"/>
      <c r="V20" s="235"/>
      <c r="W20" s="236"/>
      <c r="X20" s="237"/>
      <c r="Y20" s="237"/>
      <c r="Z20" s="237">
        <v>4.8</v>
      </c>
      <c r="AA20" s="236"/>
      <c r="AB20" s="235"/>
      <c r="AC20" s="235"/>
      <c r="AD20" s="235"/>
      <c r="AE20" s="236"/>
      <c r="AF20" s="235"/>
      <c r="AG20" s="235"/>
      <c r="AH20" s="235"/>
      <c r="AI20" s="236"/>
      <c r="AJ20" s="235"/>
      <c r="AK20" s="237"/>
      <c r="AL20" s="237">
        <v>4.4000000000000004</v>
      </c>
      <c r="AM20" s="236"/>
      <c r="AN20" s="235"/>
      <c r="AO20" s="237"/>
      <c r="AP20" s="237">
        <v>4.5999999999999996</v>
      </c>
      <c r="AQ20" s="236"/>
      <c r="AR20" s="235"/>
      <c r="AS20" s="235"/>
      <c r="AT20" s="235"/>
      <c r="AU20" s="236"/>
      <c r="AV20" s="235"/>
      <c r="AW20" s="237"/>
      <c r="AX20" s="237" t="s">
        <v>212</v>
      </c>
      <c r="AY20" s="236"/>
      <c r="AZ20" s="235"/>
      <c r="BA20" s="237"/>
      <c r="BB20" s="237">
        <v>4.0999999999999996</v>
      </c>
      <c r="BC20" s="236"/>
      <c r="BD20" s="235"/>
      <c r="BE20" s="237"/>
      <c r="BF20" s="235">
        <v>4.7</v>
      </c>
      <c r="BG20" s="236"/>
    </row>
    <row r="21" spans="1:59" ht="12.75" customHeight="1" x14ac:dyDescent="0.25">
      <c r="A21" s="93">
        <v>12</v>
      </c>
      <c r="B21" s="603" t="str">
        <f>'Listado de Estudiantes'!G15</f>
        <v>Escalante, Eivar</v>
      </c>
      <c r="C21" s="603"/>
      <c r="D21" s="232"/>
      <c r="E21" s="232"/>
      <c r="F21" s="233"/>
      <c r="G21" s="234"/>
      <c r="H21" s="235"/>
      <c r="I21" s="235"/>
      <c r="J21" s="235"/>
      <c r="K21" s="236"/>
      <c r="L21" s="235"/>
      <c r="M21" s="235"/>
      <c r="N21" s="235"/>
      <c r="O21" s="236"/>
      <c r="P21" s="237"/>
      <c r="Q21" s="237"/>
      <c r="R21" s="237">
        <v>4.2</v>
      </c>
      <c r="S21" s="236"/>
      <c r="T21" s="235"/>
      <c r="U21" s="235"/>
      <c r="V21" s="235"/>
      <c r="W21" s="236"/>
      <c r="X21" s="237"/>
      <c r="Y21" s="237"/>
      <c r="Z21" s="237">
        <v>4.0999999999999996</v>
      </c>
      <c r="AA21" s="236"/>
      <c r="AB21" s="235"/>
      <c r="AC21" s="235"/>
      <c r="AD21" s="235"/>
      <c r="AE21" s="236"/>
      <c r="AF21" s="235"/>
      <c r="AG21" s="235"/>
      <c r="AH21" s="235"/>
      <c r="AI21" s="236"/>
      <c r="AJ21" s="235"/>
      <c r="AK21" s="237"/>
      <c r="AL21" s="237">
        <v>4.2</v>
      </c>
      <c r="AM21" s="236"/>
      <c r="AN21" s="235"/>
      <c r="AO21" s="237"/>
      <c r="AP21" s="237">
        <v>4.2</v>
      </c>
      <c r="AQ21" s="236"/>
      <c r="AR21" s="235"/>
      <c r="AS21" s="235"/>
      <c r="AT21" s="235"/>
      <c r="AU21" s="236"/>
      <c r="AV21" s="235"/>
      <c r="AW21" s="237"/>
      <c r="AX21" s="237">
        <v>4.5999999999999996</v>
      </c>
      <c r="AY21" s="236"/>
      <c r="AZ21" s="235"/>
      <c r="BA21" s="237"/>
      <c r="BB21" s="237">
        <v>3.8</v>
      </c>
      <c r="BC21" s="236"/>
      <c r="BD21" s="235"/>
      <c r="BE21" s="237"/>
      <c r="BF21" s="235">
        <v>3.8</v>
      </c>
      <c r="BG21" s="236"/>
    </row>
    <row r="22" spans="1:59" ht="12.75" customHeight="1" x14ac:dyDescent="0.25">
      <c r="A22" s="93">
        <v>13</v>
      </c>
      <c r="B22" s="603" t="str">
        <f>'Listado de Estudiantes'!G16</f>
        <v>Jimenez, Esmeralda</v>
      </c>
      <c r="C22" s="603"/>
      <c r="D22" s="232"/>
      <c r="E22" s="232"/>
      <c r="F22" s="233"/>
      <c r="G22" s="234"/>
      <c r="H22" s="235"/>
      <c r="I22" s="235"/>
      <c r="J22" s="235"/>
      <c r="K22" s="236"/>
      <c r="L22" s="235"/>
      <c r="M22" s="235"/>
      <c r="N22" s="235"/>
      <c r="O22" s="236"/>
      <c r="P22" s="237"/>
      <c r="Q22" s="237"/>
      <c r="R22" s="237">
        <v>4.2</v>
      </c>
      <c r="S22" s="236"/>
      <c r="T22" s="235"/>
      <c r="U22" s="235"/>
      <c r="V22" s="235"/>
      <c r="W22" s="236"/>
      <c r="X22" s="237"/>
      <c r="Y22" s="237"/>
      <c r="Z22" s="237">
        <v>4.5</v>
      </c>
      <c r="AA22" s="236"/>
      <c r="AB22" s="235"/>
      <c r="AC22" s="235"/>
      <c r="AD22" s="235"/>
      <c r="AE22" s="236"/>
      <c r="AF22" s="235"/>
      <c r="AG22" s="235"/>
      <c r="AH22" s="235"/>
      <c r="AI22" s="236"/>
      <c r="AJ22" s="235"/>
      <c r="AK22" s="237"/>
      <c r="AL22" s="237">
        <v>4.3</v>
      </c>
      <c r="AM22" s="236"/>
      <c r="AN22" s="235"/>
      <c r="AO22" s="237"/>
      <c r="AP22" s="237">
        <v>4.2</v>
      </c>
      <c r="AQ22" s="236"/>
      <c r="AR22" s="235"/>
      <c r="AS22" s="235"/>
      <c r="AT22" s="235"/>
      <c r="AU22" s="236"/>
      <c r="AV22" s="235"/>
      <c r="AW22" s="237"/>
      <c r="AX22" s="237">
        <v>4.8</v>
      </c>
      <c r="AY22" s="236"/>
      <c r="AZ22" s="235"/>
      <c r="BA22" s="237"/>
      <c r="BB22" s="237">
        <v>4</v>
      </c>
      <c r="BC22" s="236"/>
      <c r="BD22" s="235"/>
      <c r="BE22" s="237"/>
      <c r="BF22" s="235">
        <v>4.3</v>
      </c>
      <c r="BG22" s="236"/>
    </row>
    <row r="23" spans="1:59" ht="12.75" customHeight="1" x14ac:dyDescent="0.25">
      <c r="A23" s="93">
        <v>14</v>
      </c>
      <c r="B23" s="603" t="str">
        <f>'Listado de Estudiantes'!G17</f>
        <v>Martinez, Ceferino</v>
      </c>
      <c r="C23" s="603"/>
      <c r="D23" s="232"/>
      <c r="E23" s="232"/>
      <c r="F23" s="233"/>
      <c r="G23" s="234"/>
      <c r="H23" s="235"/>
      <c r="I23" s="235"/>
      <c r="J23" s="235"/>
      <c r="K23" s="236"/>
      <c r="L23" s="235"/>
      <c r="M23" s="235"/>
      <c r="N23" s="235"/>
      <c r="O23" s="236"/>
      <c r="P23" s="237"/>
      <c r="Q23" s="237"/>
      <c r="R23" s="237">
        <v>4.3</v>
      </c>
      <c r="S23" s="236"/>
      <c r="T23" s="235"/>
      <c r="U23" s="235"/>
      <c r="V23" s="235"/>
      <c r="W23" s="236"/>
      <c r="X23" s="237"/>
      <c r="Y23" s="237"/>
      <c r="Z23" s="237">
        <v>4.5</v>
      </c>
      <c r="AA23" s="236"/>
      <c r="AB23" s="235"/>
      <c r="AC23" s="235"/>
      <c r="AD23" s="235"/>
      <c r="AE23" s="236"/>
      <c r="AF23" s="235"/>
      <c r="AG23" s="235"/>
      <c r="AH23" s="235"/>
      <c r="AI23" s="236"/>
      <c r="AJ23" s="235"/>
      <c r="AK23" s="237"/>
      <c r="AL23" s="237">
        <v>4.4000000000000004</v>
      </c>
      <c r="AM23" s="236"/>
      <c r="AN23" s="235"/>
      <c r="AO23" s="237"/>
      <c r="AP23" s="237">
        <v>4.8</v>
      </c>
      <c r="AQ23" s="236"/>
      <c r="AR23" s="235"/>
      <c r="AS23" s="235"/>
      <c r="AT23" s="235"/>
      <c r="AU23" s="236"/>
      <c r="AV23" s="235"/>
      <c r="AW23" s="237"/>
      <c r="AX23" s="237">
        <v>4.8</v>
      </c>
      <c r="AY23" s="236"/>
      <c r="AZ23" s="235"/>
      <c r="BA23" s="237"/>
      <c r="BB23" s="237">
        <v>3.9</v>
      </c>
      <c r="BC23" s="236"/>
      <c r="BD23" s="235"/>
      <c r="BE23" s="237"/>
      <c r="BF23" s="235">
        <v>4.5999999999999996</v>
      </c>
      <c r="BG23" s="236"/>
    </row>
    <row r="24" spans="1:59" ht="12.75" customHeight="1" x14ac:dyDescent="0.25">
      <c r="A24" s="93">
        <v>15</v>
      </c>
      <c r="B24" s="603" t="str">
        <f>'Listado de Estudiantes'!G18</f>
        <v>Mendoza, Alverto</v>
      </c>
      <c r="C24" s="603"/>
      <c r="D24" s="232"/>
      <c r="E24" s="232"/>
      <c r="F24" s="233"/>
      <c r="G24" s="234"/>
      <c r="H24" s="235"/>
      <c r="I24" s="235"/>
      <c r="J24" s="235"/>
      <c r="K24" s="236"/>
      <c r="L24" s="235"/>
      <c r="M24" s="235"/>
      <c r="N24" s="235"/>
      <c r="O24" s="236"/>
      <c r="P24" s="237"/>
      <c r="Q24" s="237"/>
      <c r="R24" s="237">
        <v>4.3</v>
      </c>
      <c r="S24" s="236"/>
      <c r="T24" s="235"/>
      <c r="U24" s="235"/>
      <c r="V24" s="235"/>
      <c r="W24" s="236"/>
      <c r="X24" s="237"/>
      <c r="Y24" s="237"/>
      <c r="Z24" s="237">
        <v>4.5</v>
      </c>
      <c r="AA24" s="236"/>
      <c r="AB24" s="235"/>
      <c r="AC24" s="235"/>
      <c r="AD24" s="235"/>
      <c r="AE24" s="236"/>
      <c r="AF24" s="235"/>
      <c r="AG24" s="235"/>
      <c r="AH24" s="235"/>
      <c r="AI24" s="236"/>
      <c r="AJ24" s="235"/>
      <c r="AK24" s="237"/>
      <c r="AL24" s="237">
        <v>4.5</v>
      </c>
      <c r="AM24" s="236"/>
      <c r="AN24" s="235"/>
      <c r="AO24" s="237"/>
      <c r="AP24" s="237">
        <v>4.7</v>
      </c>
      <c r="AQ24" s="236"/>
      <c r="AR24" s="235"/>
      <c r="AS24" s="235"/>
      <c r="AT24" s="235"/>
      <c r="AU24" s="236"/>
      <c r="AV24" s="235"/>
      <c r="AW24" s="237"/>
      <c r="AX24" s="237">
        <v>5</v>
      </c>
      <c r="AY24" s="236"/>
      <c r="AZ24" s="235"/>
      <c r="BA24" s="237"/>
      <c r="BB24" s="237">
        <v>3.8</v>
      </c>
      <c r="BC24" s="236"/>
      <c r="BD24" s="235"/>
      <c r="BE24" s="237"/>
      <c r="BF24" s="235">
        <v>4.5</v>
      </c>
      <c r="BG24" s="236"/>
    </row>
    <row r="25" spans="1:59" ht="12.75" customHeight="1" x14ac:dyDescent="0.25">
      <c r="A25" s="93">
        <v>16</v>
      </c>
      <c r="B25" s="603" t="str">
        <f>'Listado de Estudiantes'!G19</f>
        <v>Miranda, Marianela</v>
      </c>
      <c r="C25" s="603"/>
      <c r="D25" s="232"/>
      <c r="E25" s="232"/>
      <c r="F25" s="233"/>
      <c r="G25" s="234"/>
      <c r="H25" s="235"/>
      <c r="I25" s="235"/>
      <c r="J25" s="235"/>
      <c r="K25" s="236"/>
      <c r="L25" s="235"/>
      <c r="M25" s="235"/>
      <c r="N25" s="235"/>
      <c r="O25" s="236"/>
      <c r="P25" s="237"/>
      <c r="Q25" s="237"/>
      <c r="R25" s="237">
        <v>3.7</v>
      </c>
      <c r="S25" s="236"/>
      <c r="T25" s="235"/>
      <c r="U25" s="235"/>
      <c r="V25" s="235"/>
      <c r="W25" s="236"/>
      <c r="X25" s="237"/>
      <c r="Y25" s="237"/>
      <c r="Z25" s="237">
        <v>4.9000000000000004</v>
      </c>
      <c r="AA25" s="236"/>
      <c r="AB25" s="235"/>
      <c r="AC25" s="235"/>
      <c r="AD25" s="235"/>
      <c r="AE25" s="236"/>
      <c r="AF25" s="235"/>
      <c r="AG25" s="235"/>
      <c r="AH25" s="235"/>
      <c r="AI25" s="236"/>
      <c r="AJ25" s="235"/>
      <c r="AK25" s="237"/>
      <c r="AL25" s="237">
        <v>4.2</v>
      </c>
      <c r="AM25" s="236"/>
      <c r="AN25" s="235"/>
      <c r="AO25" s="237"/>
      <c r="AP25" s="237">
        <v>4.2</v>
      </c>
      <c r="AQ25" s="236"/>
      <c r="AR25" s="235"/>
      <c r="AS25" s="235"/>
      <c r="AT25" s="235"/>
      <c r="AU25" s="236"/>
      <c r="AV25" s="235"/>
      <c r="AW25" s="237"/>
      <c r="AX25" s="237">
        <v>4.8</v>
      </c>
      <c r="AY25" s="236"/>
      <c r="AZ25" s="235"/>
      <c r="BA25" s="237"/>
      <c r="BB25" s="237">
        <v>4.5</v>
      </c>
      <c r="BC25" s="236"/>
      <c r="BD25" s="235"/>
      <c r="BE25" s="237"/>
      <c r="BF25" s="235">
        <v>4.4000000000000004</v>
      </c>
      <c r="BG25" s="236"/>
    </row>
    <row r="26" spans="1:59" ht="12.75" customHeight="1" x14ac:dyDescent="0.25">
      <c r="A26" s="93">
        <v>17</v>
      </c>
      <c r="B26" s="603" t="str">
        <f>'Listado de Estudiantes'!G20</f>
        <v>Miranda, Victor</v>
      </c>
      <c r="C26" s="603"/>
      <c r="D26" s="232"/>
      <c r="E26" s="232"/>
      <c r="F26" s="233"/>
      <c r="G26" s="234"/>
      <c r="H26" s="235"/>
      <c r="I26" s="235"/>
      <c r="J26" s="235"/>
      <c r="K26" s="236"/>
      <c r="L26" s="235"/>
      <c r="M26" s="235"/>
      <c r="N26" s="235"/>
      <c r="O26" s="236"/>
      <c r="P26" s="237"/>
      <c r="Q26" s="237"/>
      <c r="R26" s="237">
        <v>4</v>
      </c>
      <c r="S26" s="236"/>
      <c r="T26" s="235"/>
      <c r="U26" s="235"/>
      <c r="V26" s="235"/>
      <c r="W26" s="236"/>
      <c r="X26" s="237"/>
      <c r="Y26" s="237"/>
      <c r="Z26" s="237">
        <v>4.8</v>
      </c>
      <c r="AA26" s="236"/>
      <c r="AB26" s="235"/>
      <c r="AC26" s="235"/>
      <c r="AD26" s="235"/>
      <c r="AE26" s="236"/>
      <c r="AF26" s="235"/>
      <c r="AG26" s="235"/>
      <c r="AH26" s="235"/>
      <c r="AI26" s="236"/>
      <c r="AJ26" s="235"/>
      <c r="AK26" s="237"/>
      <c r="AL26" s="237">
        <v>4</v>
      </c>
      <c r="AM26" s="236"/>
      <c r="AN26" s="235"/>
      <c r="AO26" s="237"/>
      <c r="AP26" s="237">
        <v>4.8</v>
      </c>
      <c r="AQ26" s="236"/>
      <c r="AR26" s="235"/>
      <c r="AS26" s="235"/>
      <c r="AT26" s="235"/>
      <c r="AU26" s="236"/>
      <c r="AV26" s="235"/>
      <c r="AW26" s="237"/>
      <c r="AX26" s="237">
        <v>4.3</v>
      </c>
      <c r="AY26" s="236"/>
      <c r="AZ26" s="235"/>
      <c r="BA26" s="237"/>
      <c r="BB26" s="237">
        <v>5</v>
      </c>
      <c r="BC26" s="236"/>
      <c r="BD26" s="235"/>
      <c r="BE26" s="237"/>
      <c r="BF26" s="235">
        <v>4.8</v>
      </c>
      <c r="BG26" s="236"/>
    </row>
    <row r="27" spans="1:59" ht="12.75" customHeight="1" x14ac:dyDescent="0.25">
      <c r="A27" s="93">
        <v>18</v>
      </c>
      <c r="B27" s="603" t="str">
        <f>'Listado de Estudiantes'!G21</f>
        <v>Molina, Betzaida</v>
      </c>
      <c r="C27" s="603"/>
      <c r="D27" s="232"/>
      <c r="E27" s="232"/>
      <c r="F27" s="233"/>
      <c r="G27" s="234"/>
      <c r="H27" s="235"/>
      <c r="I27" s="235"/>
      <c r="J27" s="235"/>
      <c r="K27" s="236"/>
      <c r="L27" s="235"/>
      <c r="M27" s="235"/>
      <c r="N27" s="235"/>
      <c r="O27" s="236"/>
      <c r="P27" s="237"/>
      <c r="Q27" s="237"/>
      <c r="R27" s="237">
        <v>3.4</v>
      </c>
      <c r="S27" s="236"/>
      <c r="T27" s="235"/>
      <c r="U27" s="235"/>
      <c r="V27" s="235"/>
      <c r="W27" s="236"/>
      <c r="X27" s="237"/>
      <c r="Y27" s="237"/>
      <c r="Z27" s="237">
        <v>4.4000000000000004</v>
      </c>
      <c r="AA27" s="236"/>
      <c r="AB27" s="235"/>
      <c r="AC27" s="235"/>
      <c r="AD27" s="235"/>
      <c r="AE27" s="236"/>
      <c r="AF27" s="235"/>
      <c r="AG27" s="235"/>
      <c r="AH27" s="235"/>
      <c r="AI27" s="236"/>
      <c r="AJ27" s="235"/>
      <c r="AK27" s="237"/>
      <c r="AL27" s="237">
        <v>4.5</v>
      </c>
      <c r="AM27" s="236"/>
      <c r="AN27" s="235"/>
      <c r="AO27" s="237"/>
      <c r="AP27" s="237">
        <v>3.8</v>
      </c>
      <c r="AQ27" s="236"/>
      <c r="AR27" s="235"/>
      <c r="AS27" s="235"/>
      <c r="AT27" s="235"/>
      <c r="AU27" s="236"/>
      <c r="AV27" s="235"/>
      <c r="AW27" s="237"/>
      <c r="AX27" s="237">
        <v>4.5</v>
      </c>
      <c r="AY27" s="236"/>
      <c r="AZ27" s="235"/>
      <c r="BA27" s="237"/>
      <c r="BB27" s="237">
        <v>3.5</v>
      </c>
      <c r="BC27" s="236"/>
      <c r="BD27" s="235"/>
      <c r="BE27" s="237"/>
      <c r="BF27" s="235">
        <v>4.5999999999999996</v>
      </c>
      <c r="BG27" s="236"/>
    </row>
    <row r="28" spans="1:59" ht="12.75" customHeight="1" x14ac:dyDescent="0.25">
      <c r="A28" s="93">
        <v>19</v>
      </c>
      <c r="B28" s="603" t="str">
        <f>'Listado de Estudiantes'!G22</f>
        <v>Morales, Keyla</v>
      </c>
      <c r="C28" s="603"/>
      <c r="D28" s="232"/>
      <c r="E28" s="232"/>
      <c r="F28" s="233"/>
      <c r="G28" s="234"/>
      <c r="H28" s="235"/>
      <c r="I28" s="235"/>
      <c r="J28" s="235"/>
      <c r="K28" s="236"/>
      <c r="L28" s="235"/>
      <c r="M28" s="235"/>
      <c r="N28" s="235"/>
      <c r="O28" s="236"/>
      <c r="P28" s="237"/>
      <c r="Q28" s="237"/>
      <c r="R28" s="237">
        <v>3.6</v>
      </c>
      <c r="S28" s="236"/>
      <c r="T28" s="235"/>
      <c r="U28" s="235"/>
      <c r="V28" s="235"/>
      <c r="W28" s="236"/>
      <c r="X28" s="237"/>
      <c r="Y28" s="237"/>
      <c r="Z28" s="237">
        <v>4.3</v>
      </c>
      <c r="AA28" s="236"/>
      <c r="AB28" s="235"/>
      <c r="AC28" s="235"/>
      <c r="AD28" s="235"/>
      <c r="AE28" s="236"/>
      <c r="AF28" s="235"/>
      <c r="AG28" s="235"/>
      <c r="AH28" s="235"/>
      <c r="AI28" s="236"/>
      <c r="AJ28" s="235"/>
      <c r="AK28" s="237"/>
      <c r="AL28" s="237">
        <v>4.5</v>
      </c>
      <c r="AM28" s="236"/>
      <c r="AN28" s="235"/>
      <c r="AO28" s="237"/>
      <c r="AP28" s="237">
        <v>3.8</v>
      </c>
      <c r="AQ28" s="236"/>
      <c r="AR28" s="235"/>
      <c r="AS28" s="235"/>
      <c r="AT28" s="235"/>
      <c r="AU28" s="236"/>
      <c r="AV28" s="235"/>
      <c r="AW28" s="237"/>
      <c r="AX28" s="237">
        <v>4.3</v>
      </c>
      <c r="AY28" s="236"/>
      <c r="AZ28" s="235"/>
      <c r="BA28" s="237"/>
      <c r="BB28" s="237">
        <v>3.6</v>
      </c>
      <c r="BC28" s="236"/>
      <c r="BD28" s="235"/>
      <c r="BE28" s="237"/>
      <c r="BF28" s="235">
        <v>4.5999999999999996</v>
      </c>
      <c r="BG28" s="236"/>
    </row>
    <row r="29" spans="1:59" ht="12.75" customHeight="1" x14ac:dyDescent="0.25">
      <c r="A29" s="93">
        <v>20</v>
      </c>
      <c r="B29" s="603" t="str">
        <f>'Listado de Estudiantes'!G23</f>
        <v>Morales, Ronald</v>
      </c>
      <c r="C29" s="603"/>
      <c r="D29" s="232"/>
      <c r="E29" s="232"/>
      <c r="F29" s="233"/>
      <c r="G29" s="234"/>
      <c r="H29" s="235"/>
      <c r="I29" s="235"/>
      <c r="J29" s="235"/>
      <c r="K29" s="236"/>
      <c r="L29" s="235"/>
      <c r="M29" s="235"/>
      <c r="N29" s="235"/>
      <c r="O29" s="236"/>
      <c r="P29" s="237"/>
      <c r="Q29" s="237"/>
      <c r="R29" s="237">
        <v>3.8</v>
      </c>
      <c r="S29" s="236"/>
      <c r="T29" s="235"/>
      <c r="U29" s="235"/>
      <c r="V29" s="235"/>
      <c r="W29" s="236"/>
      <c r="X29" s="237"/>
      <c r="Y29" s="237"/>
      <c r="Z29" s="237">
        <v>4.5</v>
      </c>
      <c r="AA29" s="236"/>
      <c r="AB29" s="235"/>
      <c r="AC29" s="235"/>
      <c r="AD29" s="235"/>
      <c r="AE29" s="236"/>
      <c r="AF29" s="235"/>
      <c r="AG29" s="235"/>
      <c r="AH29" s="235"/>
      <c r="AI29" s="236"/>
      <c r="AJ29" s="235"/>
      <c r="AK29" s="237"/>
      <c r="AL29" s="237">
        <v>4.0999999999999996</v>
      </c>
      <c r="AM29" s="236"/>
      <c r="AN29" s="235"/>
      <c r="AO29" s="237"/>
      <c r="AP29" s="237">
        <v>3.8</v>
      </c>
      <c r="AQ29" s="236"/>
      <c r="AR29" s="235"/>
      <c r="AS29" s="235"/>
      <c r="AT29" s="235"/>
      <c r="AU29" s="236"/>
      <c r="AV29" s="235"/>
      <c r="AW29" s="237"/>
      <c r="AX29" s="237">
        <v>4.0999999999999996</v>
      </c>
      <c r="AY29" s="236"/>
      <c r="AZ29" s="235"/>
      <c r="BA29" s="237"/>
      <c r="BB29" s="237">
        <v>4</v>
      </c>
      <c r="BC29" s="236"/>
      <c r="BD29" s="235"/>
      <c r="BE29" s="237"/>
      <c r="BF29" s="235">
        <v>4.5</v>
      </c>
      <c r="BG29" s="236"/>
    </row>
    <row r="30" spans="1:59" ht="12.75" customHeight="1" x14ac:dyDescent="0.25">
      <c r="A30" s="93">
        <v>21</v>
      </c>
      <c r="B30" s="603" t="str">
        <f>'Listado de Estudiantes'!G24</f>
        <v>Palacio, Anayansi</v>
      </c>
      <c r="C30" s="603"/>
      <c r="D30" s="232"/>
      <c r="E30" s="232"/>
      <c r="F30" s="233"/>
      <c r="G30" s="234"/>
      <c r="H30" s="235"/>
      <c r="I30" s="235"/>
      <c r="J30" s="235"/>
      <c r="K30" s="236"/>
      <c r="L30" s="235"/>
      <c r="M30" s="235"/>
      <c r="N30" s="235"/>
      <c r="O30" s="236"/>
      <c r="P30" s="237"/>
      <c r="Q30" s="237"/>
      <c r="R30" s="237">
        <v>4.4000000000000004</v>
      </c>
      <c r="S30" s="236"/>
      <c r="T30" s="235"/>
      <c r="U30" s="235"/>
      <c r="V30" s="235"/>
      <c r="W30" s="236"/>
      <c r="X30" s="237"/>
      <c r="Y30" s="237"/>
      <c r="Z30" s="237">
        <v>4.5999999999999996</v>
      </c>
      <c r="AA30" s="236"/>
      <c r="AB30" s="235"/>
      <c r="AC30" s="235"/>
      <c r="AD30" s="235"/>
      <c r="AE30" s="236"/>
      <c r="AF30" s="235"/>
      <c r="AG30" s="235"/>
      <c r="AH30" s="235"/>
      <c r="AI30" s="236"/>
      <c r="AJ30" s="235"/>
      <c r="AK30" s="237"/>
      <c r="AL30" s="237">
        <v>4.4000000000000004</v>
      </c>
      <c r="AM30" s="236"/>
      <c r="AN30" s="235"/>
      <c r="AO30" s="237"/>
      <c r="AP30" s="237">
        <v>4</v>
      </c>
      <c r="AQ30" s="236"/>
      <c r="AR30" s="235"/>
      <c r="AS30" s="235"/>
      <c r="AT30" s="235"/>
      <c r="AU30" s="236"/>
      <c r="AV30" s="235"/>
      <c r="AW30" s="237"/>
      <c r="AX30" s="237">
        <v>4.0999999999999996</v>
      </c>
      <c r="AY30" s="236"/>
      <c r="AZ30" s="235"/>
      <c r="BA30" s="237"/>
      <c r="BB30" s="237">
        <v>4.3</v>
      </c>
      <c r="BC30" s="236"/>
      <c r="BD30" s="235"/>
      <c r="BE30" s="237"/>
      <c r="BF30" s="235">
        <v>4.4000000000000004</v>
      </c>
      <c r="BG30" s="236"/>
    </row>
    <row r="31" spans="1:59" ht="12.75" customHeight="1" x14ac:dyDescent="0.25">
      <c r="A31" s="93">
        <v>22</v>
      </c>
      <c r="B31" s="603" t="str">
        <f>'Listado de Estudiantes'!G25</f>
        <v>Palacio, Esthefany</v>
      </c>
      <c r="C31" s="603"/>
      <c r="D31" s="232"/>
      <c r="E31" s="232"/>
      <c r="F31" s="233"/>
      <c r="G31" s="234"/>
      <c r="H31" s="235"/>
      <c r="I31" s="235"/>
      <c r="J31" s="235"/>
      <c r="K31" s="236"/>
      <c r="L31" s="235"/>
      <c r="M31" s="235"/>
      <c r="N31" s="235"/>
      <c r="O31" s="236"/>
      <c r="P31" s="237"/>
      <c r="Q31" s="237"/>
      <c r="R31" s="237">
        <v>4.7</v>
      </c>
      <c r="S31" s="236"/>
      <c r="T31" s="235"/>
      <c r="U31" s="235"/>
      <c r="V31" s="235"/>
      <c r="W31" s="236"/>
      <c r="X31" s="237"/>
      <c r="Y31" s="237"/>
      <c r="Z31" s="237">
        <v>4.9000000000000004</v>
      </c>
      <c r="AA31" s="236"/>
      <c r="AB31" s="235"/>
      <c r="AC31" s="235"/>
      <c r="AD31" s="235"/>
      <c r="AE31" s="236"/>
      <c r="AF31" s="235"/>
      <c r="AG31" s="235"/>
      <c r="AH31" s="235"/>
      <c r="AI31" s="236"/>
      <c r="AJ31" s="235"/>
      <c r="AK31" s="237"/>
      <c r="AL31" s="237">
        <v>4.2</v>
      </c>
      <c r="AM31" s="236"/>
      <c r="AN31" s="235"/>
      <c r="AO31" s="237"/>
      <c r="AP31" s="237">
        <v>4.7</v>
      </c>
      <c r="AQ31" s="236"/>
      <c r="AR31" s="235"/>
      <c r="AS31" s="235"/>
      <c r="AT31" s="235"/>
      <c r="AU31" s="236"/>
      <c r="AV31" s="235"/>
      <c r="AW31" s="237"/>
      <c r="AX31" s="237">
        <v>4.8</v>
      </c>
      <c r="AY31" s="236"/>
      <c r="AZ31" s="235"/>
      <c r="BA31" s="237"/>
      <c r="BB31" s="237">
        <v>4.5999999999999996</v>
      </c>
      <c r="BC31" s="236"/>
      <c r="BD31" s="235"/>
      <c r="BE31" s="237"/>
      <c r="BF31" s="235">
        <v>4.4000000000000004</v>
      </c>
      <c r="BG31" s="236"/>
    </row>
    <row r="32" spans="1:59" ht="12.75" customHeight="1" x14ac:dyDescent="0.25">
      <c r="A32" s="93">
        <v>23</v>
      </c>
      <c r="B32" s="603" t="str">
        <f>'Listado de Estudiantes'!G26</f>
        <v>Palacio, Idalia</v>
      </c>
      <c r="C32" s="603"/>
      <c r="D32" s="232"/>
      <c r="E32" s="232"/>
      <c r="F32" s="233"/>
      <c r="G32" s="234"/>
      <c r="H32" s="235"/>
      <c r="I32" s="235"/>
      <c r="J32" s="235"/>
      <c r="K32" s="236"/>
      <c r="L32" s="235"/>
      <c r="M32" s="235"/>
      <c r="N32" s="235"/>
      <c r="O32" s="236"/>
      <c r="P32" s="237"/>
      <c r="Q32" s="237"/>
      <c r="R32" s="237">
        <v>3</v>
      </c>
      <c r="S32" s="236"/>
      <c r="T32" s="235"/>
      <c r="U32" s="235"/>
      <c r="V32" s="235"/>
      <c r="W32" s="236"/>
      <c r="X32" s="237"/>
      <c r="Y32" s="237"/>
      <c r="Z32" s="237">
        <v>3.4</v>
      </c>
      <c r="AA32" s="236"/>
      <c r="AB32" s="235"/>
      <c r="AC32" s="235"/>
      <c r="AD32" s="235"/>
      <c r="AE32" s="236"/>
      <c r="AF32" s="235"/>
      <c r="AG32" s="235"/>
      <c r="AH32" s="235"/>
      <c r="AI32" s="236"/>
      <c r="AJ32" s="235"/>
      <c r="AK32" s="237"/>
      <c r="AL32" s="237">
        <v>4.2</v>
      </c>
      <c r="AM32" s="236"/>
      <c r="AN32" s="235"/>
      <c r="AO32" s="237"/>
      <c r="AP32" s="237">
        <v>3.8</v>
      </c>
      <c r="AQ32" s="236"/>
      <c r="AR32" s="235"/>
      <c r="AS32" s="235"/>
      <c r="AT32" s="235"/>
      <c r="AU32" s="236"/>
      <c r="AV32" s="235"/>
      <c r="AW32" s="237"/>
      <c r="AX32" s="237">
        <v>3.8</v>
      </c>
      <c r="AY32" s="236"/>
      <c r="AZ32" s="235"/>
      <c r="BA32" s="237"/>
      <c r="BB32" s="237">
        <v>3.8</v>
      </c>
      <c r="BC32" s="236"/>
      <c r="BD32" s="235"/>
      <c r="BE32" s="237"/>
      <c r="BF32" s="235">
        <v>4.5</v>
      </c>
      <c r="BG32" s="236"/>
    </row>
    <row r="33" spans="1:59" ht="12.75" customHeight="1" x14ac:dyDescent="0.25">
      <c r="A33" s="93">
        <v>24</v>
      </c>
      <c r="B33" s="603" t="str">
        <f>'Listado de Estudiantes'!G27</f>
        <v>Quintero, Alicia</v>
      </c>
      <c r="C33" s="603"/>
      <c r="D33" s="232"/>
      <c r="E33" s="232"/>
      <c r="F33" s="233"/>
      <c r="G33" s="234"/>
      <c r="H33" s="235"/>
      <c r="I33" s="235"/>
      <c r="J33" s="235"/>
      <c r="K33" s="236"/>
      <c r="L33" s="235"/>
      <c r="M33" s="235"/>
      <c r="N33" s="235"/>
      <c r="O33" s="236"/>
      <c r="P33" s="237"/>
      <c r="Q33" s="235"/>
      <c r="R33" s="237">
        <v>3</v>
      </c>
      <c r="S33" s="236"/>
      <c r="T33" s="235"/>
      <c r="U33" s="235"/>
      <c r="V33" s="235"/>
      <c r="W33" s="236"/>
      <c r="X33" s="237"/>
      <c r="Y33" s="235"/>
      <c r="Z33" s="237" t="s">
        <v>212</v>
      </c>
      <c r="AA33" s="236"/>
      <c r="AB33" s="235"/>
      <c r="AC33" s="235"/>
      <c r="AD33" s="235"/>
      <c r="AE33" s="236"/>
      <c r="AF33" s="235"/>
      <c r="AG33" s="235"/>
      <c r="AH33" s="235"/>
      <c r="AI33" s="236"/>
      <c r="AJ33" s="235"/>
      <c r="AK33" s="235"/>
      <c r="AL33" s="237">
        <v>4.5</v>
      </c>
      <c r="AM33" s="236"/>
      <c r="AN33" s="235"/>
      <c r="AO33" s="235"/>
      <c r="AP33" s="237" t="s">
        <v>212</v>
      </c>
      <c r="AQ33" s="236"/>
      <c r="AR33" s="235"/>
      <c r="AS33" s="235"/>
      <c r="AT33" s="235"/>
      <c r="AU33" s="236"/>
      <c r="AV33" s="235"/>
      <c r="AW33" s="235"/>
      <c r="AX33" s="237" t="s">
        <v>212</v>
      </c>
      <c r="AY33" s="236"/>
      <c r="AZ33" s="235"/>
      <c r="BA33" s="235"/>
      <c r="BB33" s="237">
        <v>3.1</v>
      </c>
      <c r="BC33" s="236"/>
      <c r="BD33" s="235"/>
      <c r="BE33" s="237"/>
      <c r="BF33" s="235" t="s">
        <v>212</v>
      </c>
      <c r="BG33" s="236"/>
    </row>
    <row r="34" spans="1:59" ht="12.75" customHeight="1" x14ac:dyDescent="0.25">
      <c r="A34" s="93">
        <v>25</v>
      </c>
      <c r="B34" s="603" t="str">
        <f>'Listado de Estudiantes'!G28</f>
        <v>Quintero, Gisela</v>
      </c>
      <c r="C34" s="603"/>
      <c r="D34" s="232"/>
      <c r="E34" s="232"/>
      <c r="F34" s="233"/>
      <c r="G34" s="234"/>
      <c r="H34" s="235"/>
      <c r="I34" s="235"/>
      <c r="J34" s="235"/>
      <c r="K34" s="236"/>
      <c r="L34" s="235"/>
      <c r="M34" s="235"/>
      <c r="N34" s="235"/>
      <c r="O34" s="236"/>
      <c r="P34" s="237"/>
      <c r="Q34" s="235"/>
      <c r="R34" s="237">
        <v>3.6</v>
      </c>
      <c r="S34" s="236"/>
      <c r="T34" s="235"/>
      <c r="U34" s="235"/>
      <c r="V34" s="235"/>
      <c r="W34" s="236"/>
      <c r="X34" s="237"/>
      <c r="Y34" s="235"/>
      <c r="Z34" s="237">
        <v>4.8</v>
      </c>
      <c r="AA34" s="236"/>
      <c r="AB34" s="235"/>
      <c r="AC34" s="235"/>
      <c r="AD34" s="235"/>
      <c r="AE34" s="236"/>
      <c r="AF34" s="235"/>
      <c r="AG34" s="235"/>
      <c r="AH34" s="235"/>
      <c r="AI34" s="236"/>
      <c r="AJ34" s="235"/>
      <c r="AK34" s="235"/>
      <c r="AL34" s="237">
        <v>4.5</v>
      </c>
      <c r="AM34" s="236"/>
      <c r="AN34" s="235"/>
      <c r="AO34" s="235"/>
      <c r="AP34" s="237">
        <v>4.3</v>
      </c>
      <c r="AQ34" s="236"/>
      <c r="AR34" s="235"/>
      <c r="AS34" s="235"/>
      <c r="AT34" s="235"/>
      <c r="AU34" s="236"/>
      <c r="AV34" s="235"/>
      <c r="AW34" s="235"/>
      <c r="AX34" s="237">
        <v>4.8</v>
      </c>
      <c r="AY34" s="236"/>
      <c r="AZ34" s="235"/>
      <c r="BA34" s="235"/>
      <c r="BB34" s="237">
        <v>3.6</v>
      </c>
      <c r="BC34" s="236"/>
      <c r="BD34" s="235"/>
      <c r="BE34" s="235"/>
      <c r="BF34" s="235">
        <v>4.5999999999999996</v>
      </c>
      <c r="BG34" s="236"/>
    </row>
    <row r="35" spans="1:59" ht="12.75" customHeight="1" x14ac:dyDescent="0.25">
      <c r="A35" s="93">
        <v>26</v>
      </c>
      <c r="B35" s="603" t="str">
        <f>'Listado de Estudiantes'!G29</f>
        <v>Quintero, Lorena</v>
      </c>
      <c r="C35" s="603"/>
      <c r="D35" s="232"/>
      <c r="E35" s="232"/>
      <c r="F35" s="233"/>
      <c r="G35" s="234"/>
      <c r="H35" s="235"/>
      <c r="I35" s="235"/>
      <c r="J35" s="235"/>
      <c r="K35" s="236"/>
      <c r="L35" s="235"/>
      <c r="M35" s="235"/>
      <c r="N35" s="235"/>
      <c r="O35" s="236"/>
      <c r="P35" s="237"/>
      <c r="Q35" s="235"/>
      <c r="R35" s="237">
        <v>4.9000000000000004</v>
      </c>
      <c r="S35" s="236"/>
      <c r="T35" s="235"/>
      <c r="U35" s="235"/>
      <c r="V35" s="235"/>
      <c r="W35" s="236"/>
      <c r="X35" s="237"/>
      <c r="Y35" s="235"/>
      <c r="Z35" s="237">
        <v>5</v>
      </c>
      <c r="AA35" s="236"/>
      <c r="AB35" s="235"/>
      <c r="AC35" s="235"/>
      <c r="AD35" s="235"/>
      <c r="AE35" s="236"/>
      <c r="AF35" s="235"/>
      <c r="AG35" s="235"/>
      <c r="AH35" s="235"/>
      <c r="AI35" s="236"/>
      <c r="AJ35" s="235"/>
      <c r="AK35" s="235"/>
      <c r="AL35" s="237">
        <v>4.2</v>
      </c>
      <c r="AM35" s="236"/>
      <c r="AN35" s="235"/>
      <c r="AO35" s="235"/>
      <c r="AP35" s="237">
        <v>4.5</v>
      </c>
      <c r="AQ35" s="236"/>
      <c r="AR35" s="235"/>
      <c r="AS35" s="235"/>
      <c r="AT35" s="235"/>
      <c r="AU35" s="236"/>
      <c r="AV35" s="235"/>
      <c r="AW35" s="235"/>
      <c r="AX35" s="237">
        <v>4.9000000000000004</v>
      </c>
      <c r="AY35" s="236"/>
      <c r="AZ35" s="235"/>
      <c r="BA35" s="235"/>
      <c r="BB35" s="237">
        <v>3.8</v>
      </c>
      <c r="BC35" s="236"/>
      <c r="BD35" s="235"/>
      <c r="BE35" s="235"/>
      <c r="BF35" s="235">
        <v>4.5</v>
      </c>
      <c r="BG35" s="236"/>
    </row>
    <row r="36" spans="1:59" ht="12.75" customHeight="1" x14ac:dyDescent="0.25">
      <c r="A36" s="93">
        <v>27</v>
      </c>
      <c r="B36" s="603" t="str">
        <f>'Listado de Estudiantes'!G30</f>
        <v>Sanchez, Luis</v>
      </c>
      <c r="C36" s="603"/>
      <c r="D36" s="232"/>
      <c r="E36" s="232"/>
      <c r="F36" s="233"/>
      <c r="G36" s="234"/>
      <c r="H36" s="235"/>
      <c r="I36" s="235"/>
      <c r="J36" s="235"/>
      <c r="K36" s="236"/>
      <c r="L36" s="235"/>
      <c r="M36" s="235"/>
      <c r="N36" s="235"/>
      <c r="O36" s="236"/>
      <c r="P36" s="237"/>
      <c r="Q36" s="235"/>
      <c r="R36" s="237">
        <v>4.7</v>
      </c>
      <c r="S36" s="236"/>
      <c r="T36" s="235"/>
      <c r="U36" s="235"/>
      <c r="V36" s="235"/>
      <c r="W36" s="236"/>
      <c r="X36" s="237"/>
      <c r="Y36" s="235"/>
      <c r="Z36" s="237">
        <v>3</v>
      </c>
      <c r="AA36" s="236"/>
      <c r="AB36" s="235"/>
      <c r="AC36" s="235"/>
      <c r="AD36" s="235"/>
      <c r="AE36" s="236"/>
      <c r="AF36" s="235"/>
      <c r="AG36" s="235"/>
      <c r="AH36" s="235"/>
      <c r="AI36" s="236"/>
      <c r="AJ36" s="235"/>
      <c r="AK36" s="235"/>
      <c r="AL36" s="237">
        <v>4.5</v>
      </c>
      <c r="AM36" s="236"/>
      <c r="AN36" s="235"/>
      <c r="AO36" s="235"/>
      <c r="AP36" s="237">
        <v>4.8</v>
      </c>
      <c r="AQ36" s="236"/>
      <c r="AR36" s="235"/>
      <c r="AS36" s="235"/>
      <c r="AT36" s="235"/>
      <c r="AU36" s="236"/>
      <c r="AV36" s="235"/>
      <c r="AW36" s="235"/>
      <c r="AX36" s="237">
        <v>5</v>
      </c>
      <c r="AY36" s="236"/>
      <c r="AZ36" s="235"/>
      <c r="BA36" s="235"/>
      <c r="BB36" s="237">
        <v>4.5</v>
      </c>
      <c r="BC36" s="236"/>
      <c r="BD36" s="235"/>
      <c r="BE36" s="235"/>
      <c r="BF36" s="235">
        <v>4.5</v>
      </c>
      <c r="BG36" s="236"/>
    </row>
    <row r="37" spans="1:59" ht="12.75" customHeight="1" x14ac:dyDescent="0.25">
      <c r="A37" s="93">
        <v>28</v>
      </c>
      <c r="B37" s="603" t="str">
        <f>'Listado de Estudiantes'!G31</f>
        <v>Sanchez, Reynel</v>
      </c>
      <c r="C37" s="603"/>
      <c r="D37" s="232"/>
      <c r="E37" s="232"/>
      <c r="F37" s="233"/>
      <c r="G37" s="234"/>
      <c r="H37" s="235"/>
      <c r="I37" s="235"/>
      <c r="J37" s="235"/>
      <c r="K37" s="236"/>
      <c r="L37" s="235"/>
      <c r="M37" s="235"/>
      <c r="N37" s="235"/>
      <c r="O37" s="236"/>
      <c r="P37" s="237"/>
      <c r="Q37" s="235"/>
      <c r="R37" s="237">
        <v>3.4</v>
      </c>
      <c r="S37" s="236"/>
      <c r="T37" s="235"/>
      <c r="U37" s="235"/>
      <c r="V37" s="235"/>
      <c r="W37" s="236"/>
      <c r="X37" s="237"/>
      <c r="Y37" s="235"/>
      <c r="Z37" s="237">
        <v>4.4000000000000004</v>
      </c>
      <c r="AA37" s="236"/>
      <c r="AB37" s="235"/>
      <c r="AC37" s="235"/>
      <c r="AD37" s="235"/>
      <c r="AE37" s="236"/>
      <c r="AF37" s="235"/>
      <c r="AG37" s="235"/>
      <c r="AH37" s="235"/>
      <c r="AI37" s="236"/>
      <c r="AJ37" s="235"/>
      <c r="AK37" s="235"/>
      <c r="AL37" s="237">
        <v>4.4000000000000004</v>
      </c>
      <c r="AM37" s="236"/>
      <c r="AN37" s="235"/>
      <c r="AO37" s="235"/>
      <c r="AP37" s="237">
        <v>4.2</v>
      </c>
      <c r="AQ37" s="236"/>
      <c r="AR37" s="235"/>
      <c r="AS37" s="235"/>
      <c r="AT37" s="235"/>
      <c r="AU37" s="236"/>
      <c r="AV37" s="235"/>
      <c r="AW37" s="235"/>
      <c r="AX37" s="237">
        <v>5</v>
      </c>
      <c r="AY37" s="236"/>
      <c r="AZ37" s="235"/>
      <c r="BA37" s="235"/>
      <c r="BB37" s="237">
        <v>3.8</v>
      </c>
      <c r="BC37" s="236"/>
      <c r="BD37" s="235"/>
      <c r="BE37" s="235"/>
      <c r="BF37" s="235">
        <v>4.2</v>
      </c>
      <c r="BG37" s="236"/>
    </row>
    <row r="38" spans="1:59" ht="12.75" customHeight="1" x14ac:dyDescent="0.25">
      <c r="A38" s="93">
        <v>29</v>
      </c>
      <c r="B38" s="603" t="str">
        <f>'Listado de Estudiantes'!G32</f>
        <v>Santos, Yuribeth</v>
      </c>
      <c r="C38" s="603"/>
      <c r="D38" s="232"/>
      <c r="E38" s="232"/>
      <c r="F38" s="233"/>
      <c r="G38" s="234"/>
      <c r="H38" s="235"/>
      <c r="I38" s="235"/>
      <c r="J38" s="235"/>
      <c r="K38" s="236"/>
      <c r="L38" s="235"/>
      <c r="M38" s="235"/>
      <c r="N38" s="235"/>
      <c r="O38" s="236"/>
      <c r="P38" s="237"/>
      <c r="Q38" s="235"/>
      <c r="R38" s="237">
        <v>3.8</v>
      </c>
      <c r="S38" s="236"/>
      <c r="T38" s="235"/>
      <c r="U38" s="235"/>
      <c r="V38" s="235"/>
      <c r="W38" s="236"/>
      <c r="X38" s="237"/>
      <c r="Y38" s="235"/>
      <c r="Z38" s="237">
        <v>4.4000000000000004</v>
      </c>
      <c r="AA38" s="236"/>
      <c r="AB38" s="235"/>
      <c r="AC38" s="235"/>
      <c r="AD38" s="235"/>
      <c r="AE38" s="236"/>
      <c r="AF38" s="235"/>
      <c r="AG38" s="235"/>
      <c r="AH38" s="235"/>
      <c r="AI38" s="236"/>
      <c r="AJ38" s="235"/>
      <c r="AK38" s="235"/>
      <c r="AL38" s="237">
        <v>4.2</v>
      </c>
      <c r="AM38" s="236"/>
      <c r="AN38" s="235"/>
      <c r="AO38" s="235"/>
      <c r="AP38" s="237">
        <v>4.5</v>
      </c>
      <c r="AQ38" s="236"/>
      <c r="AR38" s="235"/>
      <c r="AS38" s="235"/>
      <c r="AT38" s="235"/>
      <c r="AU38" s="236"/>
      <c r="AV38" s="235"/>
      <c r="AW38" s="235"/>
      <c r="AX38" s="237">
        <v>4.5999999999999996</v>
      </c>
      <c r="AY38" s="236"/>
      <c r="AZ38" s="235"/>
      <c r="BA38" s="235"/>
      <c r="BB38" s="237">
        <v>4.0999999999999996</v>
      </c>
      <c r="BC38" s="236"/>
      <c r="BD38" s="235"/>
      <c r="BE38" s="235"/>
      <c r="BF38" s="235">
        <v>4.4000000000000004</v>
      </c>
      <c r="BG38" s="236"/>
    </row>
    <row r="39" spans="1:59" ht="12.75" customHeight="1" x14ac:dyDescent="0.25">
      <c r="A39" s="93">
        <v>30</v>
      </c>
      <c r="B39" s="603" t="str">
        <f>'Listado de Estudiantes'!G33</f>
        <v>Santos, Yuritza</v>
      </c>
      <c r="C39" s="603"/>
      <c r="D39" s="232"/>
      <c r="E39" s="232"/>
      <c r="F39" s="233"/>
      <c r="G39" s="234"/>
      <c r="H39" s="235"/>
      <c r="I39" s="235"/>
      <c r="J39" s="235"/>
      <c r="K39" s="236"/>
      <c r="L39" s="235"/>
      <c r="M39" s="235"/>
      <c r="N39" s="235"/>
      <c r="O39" s="236"/>
      <c r="P39" s="237"/>
      <c r="Q39" s="235"/>
      <c r="R39" s="237" t="s">
        <v>212</v>
      </c>
      <c r="S39" s="236"/>
      <c r="T39" s="235"/>
      <c r="U39" s="235"/>
      <c r="V39" s="235"/>
      <c r="W39" s="236"/>
      <c r="X39" s="237"/>
      <c r="Y39" s="235"/>
      <c r="Z39" s="237" t="s">
        <v>212</v>
      </c>
      <c r="AA39" s="236"/>
      <c r="AB39" s="235"/>
      <c r="AC39" s="235"/>
      <c r="AD39" s="235"/>
      <c r="AE39" s="236"/>
      <c r="AF39" s="235"/>
      <c r="AG39" s="235"/>
      <c r="AH39" s="235"/>
      <c r="AI39" s="236"/>
      <c r="AJ39" s="235"/>
      <c r="AK39" s="235"/>
      <c r="AL39" s="237" t="s">
        <v>212</v>
      </c>
      <c r="AM39" s="236"/>
      <c r="AN39" s="235"/>
      <c r="AO39" s="235"/>
      <c r="AP39" s="237" t="s">
        <v>212</v>
      </c>
      <c r="AQ39" s="236"/>
      <c r="AR39" s="235"/>
      <c r="AS39" s="235"/>
      <c r="AT39" s="235"/>
      <c r="AU39" s="236"/>
      <c r="AV39" s="235"/>
      <c r="AW39" s="235"/>
      <c r="AX39" s="237" t="s">
        <v>212</v>
      </c>
      <c r="AY39" s="236"/>
      <c r="AZ39" s="235"/>
      <c r="BA39" s="235"/>
      <c r="BB39" s="237" t="s">
        <v>212</v>
      </c>
      <c r="BC39" s="236"/>
      <c r="BD39" s="235"/>
      <c r="BE39" s="235"/>
      <c r="BF39" s="235" t="s">
        <v>212</v>
      </c>
      <c r="BG39" s="236"/>
    </row>
    <row r="40" spans="1:59" ht="12.75" customHeight="1" x14ac:dyDescent="0.25">
      <c r="A40" s="93">
        <v>31</v>
      </c>
      <c r="B40" s="603" t="str">
        <f>'Listado de Estudiantes'!G34</f>
        <v>Serrano, Isaac</v>
      </c>
      <c r="C40" s="603"/>
      <c r="D40" s="232"/>
      <c r="E40" s="232"/>
      <c r="F40" s="233"/>
      <c r="G40" s="234"/>
      <c r="H40" s="235"/>
      <c r="I40" s="235"/>
      <c r="J40" s="235"/>
      <c r="K40" s="236"/>
      <c r="L40" s="235"/>
      <c r="M40" s="235"/>
      <c r="N40" s="235"/>
      <c r="O40" s="236"/>
      <c r="P40" s="237"/>
      <c r="Q40" s="235"/>
      <c r="R40" s="237" t="s">
        <v>212</v>
      </c>
      <c r="S40" s="236"/>
      <c r="T40" s="235"/>
      <c r="U40" s="235"/>
      <c r="V40" s="235"/>
      <c r="W40" s="236"/>
      <c r="X40" s="237"/>
      <c r="Y40" s="235"/>
      <c r="Z40" s="237" t="s">
        <v>212</v>
      </c>
      <c r="AA40" s="236"/>
      <c r="AB40" s="235"/>
      <c r="AC40" s="235"/>
      <c r="AD40" s="235"/>
      <c r="AE40" s="236"/>
      <c r="AF40" s="235"/>
      <c r="AG40" s="235"/>
      <c r="AH40" s="235"/>
      <c r="AI40" s="236"/>
      <c r="AJ40" s="235"/>
      <c r="AK40" s="235"/>
      <c r="AL40" s="237" t="s">
        <v>212</v>
      </c>
      <c r="AM40" s="236"/>
      <c r="AN40" s="235"/>
      <c r="AO40" s="235"/>
      <c r="AP40" s="237" t="s">
        <v>212</v>
      </c>
      <c r="AQ40" s="236"/>
      <c r="AR40" s="235"/>
      <c r="AS40" s="235"/>
      <c r="AT40" s="235"/>
      <c r="AU40" s="236"/>
      <c r="AV40" s="235"/>
      <c r="AW40" s="235"/>
      <c r="AX40" s="237" t="s">
        <v>212</v>
      </c>
      <c r="AY40" s="236"/>
      <c r="AZ40" s="235"/>
      <c r="BA40" s="235"/>
      <c r="BB40" s="237" t="s">
        <v>212</v>
      </c>
      <c r="BC40" s="236"/>
      <c r="BD40" s="235"/>
      <c r="BE40" s="235"/>
      <c r="BF40" s="235" t="s">
        <v>212</v>
      </c>
      <c r="BG40" s="236"/>
    </row>
    <row r="41" spans="1:59" ht="12.75" customHeight="1" x14ac:dyDescent="0.25">
      <c r="A41" s="93">
        <v>32</v>
      </c>
      <c r="B41" s="603" t="str">
        <f>'Listado de Estudiantes'!G35</f>
        <v>Serrano, Kevin</v>
      </c>
      <c r="C41" s="603"/>
      <c r="D41" s="232"/>
      <c r="E41" s="232"/>
      <c r="F41" s="233"/>
      <c r="G41" s="234"/>
      <c r="H41" s="235"/>
      <c r="I41" s="235"/>
      <c r="J41" s="235"/>
      <c r="K41" s="236"/>
      <c r="L41" s="235"/>
      <c r="M41" s="235"/>
      <c r="N41" s="235"/>
      <c r="O41" s="236"/>
      <c r="P41" s="237"/>
      <c r="Q41" s="235"/>
      <c r="R41" s="237">
        <v>4.8</v>
      </c>
      <c r="S41" s="236"/>
      <c r="T41" s="235"/>
      <c r="U41" s="235"/>
      <c r="V41" s="235"/>
      <c r="W41" s="236"/>
      <c r="X41" s="237"/>
      <c r="Y41" s="235"/>
      <c r="Z41" s="237">
        <v>4.5999999999999996</v>
      </c>
      <c r="AA41" s="236"/>
      <c r="AB41" s="235"/>
      <c r="AC41" s="235"/>
      <c r="AD41" s="235"/>
      <c r="AE41" s="236"/>
      <c r="AF41" s="235"/>
      <c r="AG41" s="235"/>
      <c r="AH41" s="235"/>
      <c r="AI41" s="236"/>
      <c r="AJ41" s="235"/>
      <c r="AK41" s="235"/>
      <c r="AL41" s="237">
        <v>4.4000000000000004</v>
      </c>
      <c r="AM41" s="236"/>
      <c r="AN41" s="235"/>
      <c r="AO41" s="235"/>
      <c r="AP41" s="237">
        <v>3.6</v>
      </c>
      <c r="AQ41" s="236"/>
      <c r="AR41" s="235"/>
      <c r="AS41" s="235"/>
      <c r="AT41" s="235"/>
      <c r="AU41" s="236"/>
      <c r="AV41" s="235"/>
      <c r="AW41" s="235"/>
      <c r="AX41" s="237">
        <v>4.8</v>
      </c>
      <c r="AY41" s="236"/>
      <c r="AZ41" s="235"/>
      <c r="BA41" s="235"/>
      <c r="BB41" s="237">
        <v>3.7</v>
      </c>
      <c r="BC41" s="236"/>
      <c r="BD41" s="235"/>
      <c r="BE41" s="235"/>
      <c r="BF41" s="235">
        <v>4</v>
      </c>
      <c r="BG41" s="236"/>
    </row>
    <row r="42" spans="1:59" ht="12.75" customHeight="1" x14ac:dyDescent="0.25">
      <c r="A42" s="248">
        <v>33</v>
      </c>
      <c r="B42" s="603" t="str">
        <f>'Listado de Estudiantes'!G36</f>
        <v>Smith, Leydi</v>
      </c>
      <c r="C42" s="603"/>
      <c r="D42" s="286"/>
      <c r="E42" s="286"/>
      <c r="F42" s="287"/>
      <c r="G42" s="288"/>
      <c r="H42" s="289"/>
      <c r="I42" s="289"/>
      <c r="J42" s="289"/>
      <c r="K42" s="290"/>
      <c r="L42" s="289"/>
      <c r="M42" s="289"/>
      <c r="N42" s="289"/>
      <c r="O42" s="290"/>
      <c r="P42" s="296"/>
      <c r="Q42" s="289"/>
      <c r="R42" s="296">
        <v>4.4000000000000004</v>
      </c>
      <c r="S42" s="290"/>
      <c r="T42" s="289"/>
      <c r="U42" s="289"/>
      <c r="V42" s="289"/>
      <c r="W42" s="290"/>
      <c r="X42" s="296"/>
      <c r="Y42" s="289"/>
      <c r="Z42" s="296">
        <v>4.9000000000000004</v>
      </c>
      <c r="AA42" s="290"/>
      <c r="AB42" s="289"/>
      <c r="AC42" s="289"/>
      <c r="AD42" s="289"/>
      <c r="AE42" s="290"/>
      <c r="AF42" s="289"/>
      <c r="AG42" s="289"/>
      <c r="AH42" s="289"/>
      <c r="AI42" s="290"/>
      <c r="AJ42" s="289"/>
      <c r="AK42" s="289"/>
      <c r="AL42" s="296">
        <v>4.5999999999999996</v>
      </c>
      <c r="AM42" s="290"/>
      <c r="AN42" s="289"/>
      <c r="AO42" s="289"/>
      <c r="AP42" s="296">
        <v>4.7</v>
      </c>
      <c r="AQ42" s="290"/>
      <c r="AR42" s="289"/>
      <c r="AS42" s="289"/>
      <c r="AT42" s="289"/>
      <c r="AU42" s="290"/>
      <c r="AV42" s="289"/>
      <c r="AW42" s="289"/>
      <c r="AX42" s="296">
        <v>4.9000000000000004</v>
      </c>
      <c r="AY42" s="290"/>
      <c r="AZ42" s="289"/>
      <c r="BA42" s="289"/>
      <c r="BB42" s="296">
        <v>4.7</v>
      </c>
      <c r="BC42" s="290"/>
      <c r="BD42" s="289"/>
      <c r="BE42" s="289"/>
      <c r="BF42" s="289">
        <v>4</v>
      </c>
      <c r="BG42" s="290"/>
    </row>
    <row r="43" spans="1:59" ht="12.75" customHeight="1" x14ac:dyDescent="0.25">
      <c r="A43" s="248">
        <v>34</v>
      </c>
      <c r="B43" s="603" t="str">
        <f>'Listado de Estudiantes'!G37</f>
        <v>Pineda, Yesenia</v>
      </c>
      <c r="C43" s="603"/>
      <c r="D43" s="286"/>
      <c r="E43" s="286"/>
      <c r="F43" s="287"/>
      <c r="G43" s="288"/>
      <c r="H43" s="289"/>
      <c r="I43" s="289"/>
      <c r="J43" s="289"/>
      <c r="K43" s="290"/>
      <c r="L43" s="289"/>
      <c r="M43" s="289"/>
      <c r="N43" s="289"/>
      <c r="O43" s="290"/>
      <c r="P43" s="296"/>
      <c r="Q43" s="289"/>
      <c r="R43" s="296">
        <v>4.5999999999999996</v>
      </c>
      <c r="S43" s="290"/>
      <c r="T43" s="289"/>
      <c r="U43" s="289"/>
      <c r="V43" s="289"/>
      <c r="W43" s="290"/>
      <c r="X43" s="296"/>
      <c r="Y43" s="289"/>
      <c r="Z43" s="296">
        <v>4.2</v>
      </c>
      <c r="AA43" s="290"/>
      <c r="AB43" s="289"/>
      <c r="AC43" s="289"/>
      <c r="AD43" s="289"/>
      <c r="AE43" s="290"/>
      <c r="AF43" s="289"/>
      <c r="AG43" s="289"/>
      <c r="AH43" s="289"/>
      <c r="AI43" s="290"/>
      <c r="AJ43" s="289"/>
      <c r="AK43" s="289"/>
      <c r="AL43" s="296">
        <v>4.4000000000000004</v>
      </c>
      <c r="AM43" s="290"/>
      <c r="AN43" s="289"/>
      <c r="AO43" s="289"/>
      <c r="AP43" s="296">
        <v>3.8</v>
      </c>
      <c r="AQ43" s="290"/>
      <c r="AR43" s="289"/>
      <c r="AS43" s="289"/>
      <c r="AT43" s="289"/>
      <c r="AU43" s="290"/>
      <c r="AV43" s="289"/>
      <c r="AW43" s="289"/>
      <c r="AX43" s="296">
        <v>4.7</v>
      </c>
      <c r="AY43" s="290"/>
      <c r="AZ43" s="289"/>
      <c r="BA43" s="289"/>
      <c r="BB43" s="296">
        <v>4.2</v>
      </c>
      <c r="BC43" s="290"/>
      <c r="BD43" s="289"/>
      <c r="BE43" s="289"/>
      <c r="BF43" s="289">
        <v>4.5999999999999996</v>
      </c>
      <c r="BG43" s="290"/>
    </row>
    <row r="44" spans="1:59" ht="12.75" customHeight="1" x14ac:dyDescent="0.25">
      <c r="A44" s="248">
        <v>35</v>
      </c>
      <c r="B44" s="603">
        <f>'Listado de Estudiantes'!G38</f>
        <v>0</v>
      </c>
      <c r="C44" s="603"/>
      <c r="D44" s="286"/>
      <c r="E44" s="286"/>
      <c r="F44" s="287"/>
      <c r="G44" s="288"/>
      <c r="H44" s="289"/>
      <c r="I44" s="289"/>
      <c r="J44" s="289"/>
      <c r="K44" s="290"/>
      <c r="L44" s="289"/>
      <c r="M44" s="289"/>
      <c r="N44" s="289"/>
      <c r="O44" s="290"/>
      <c r="P44" s="296"/>
      <c r="Q44" s="289"/>
      <c r="R44" s="296">
        <v>4.9000000000000004</v>
      </c>
      <c r="S44" s="290"/>
      <c r="T44" s="289"/>
      <c r="U44" s="289"/>
      <c r="V44" s="289"/>
      <c r="W44" s="290"/>
      <c r="X44" s="296"/>
      <c r="Y44" s="289"/>
      <c r="Z44" s="296">
        <v>4.9000000000000004</v>
      </c>
      <c r="AA44" s="290"/>
      <c r="AB44" s="289"/>
      <c r="AC44" s="289"/>
      <c r="AD44" s="289"/>
      <c r="AE44" s="290"/>
      <c r="AF44" s="289"/>
      <c r="AG44" s="289"/>
      <c r="AH44" s="289"/>
      <c r="AI44" s="290"/>
      <c r="AJ44" s="289"/>
      <c r="AK44" s="289"/>
      <c r="AL44" s="296">
        <v>4.3</v>
      </c>
      <c r="AM44" s="290"/>
      <c r="AN44" s="289"/>
      <c r="AO44" s="289"/>
      <c r="AP44" s="296">
        <v>4.5999999999999996</v>
      </c>
      <c r="AQ44" s="290"/>
      <c r="AR44" s="289"/>
      <c r="AS44" s="289"/>
      <c r="AT44" s="289"/>
      <c r="AU44" s="290"/>
      <c r="AV44" s="289"/>
      <c r="AW44" s="289"/>
      <c r="AX44" s="296">
        <v>4.8</v>
      </c>
      <c r="AY44" s="290"/>
      <c r="AZ44" s="289"/>
      <c r="BA44" s="289"/>
      <c r="BB44" s="296">
        <v>3.8</v>
      </c>
      <c r="BC44" s="290"/>
      <c r="BD44" s="289"/>
      <c r="BE44" s="289"/>
      <c r="BF44" s="289">
        <v>4.9000000000000004</v>
      </c>
      <c r="BG44" s="290"/>
    </row>
    <row r="45" spans="1:59" ht="12.75" customHeight="1" x14ac:dyDescent="0.25">
      <c r="A45" s="248">
        <v>36</v>
      </c>
      <c r="B45" s="603">
        <f>'Listado de Estudiantes'!G39</f>
        <v>0</v>
      </c>
      <c r="C45" s="603"/>
      <c r="D45" s="286"/>
      <c r="E45" s="286"/>
      <c r="F45" s="287"/>
      <c r="G45" s="288"/>
      <c r="H45" s="289"/>
      <c r="I45" s="289"/>
      <c r="J45" s="289"/>
      <c r="K45" s="290"/>
      <c r="L45" s="289"/>
      <c r="M45" s="289"/>
      <c r="N45" s="289"/>
      <c r="O45" s="290"/>
      <c r="P45" s="296"/>
      <c r="Q45" s="289"/>
      <c r="R45" s="296">
        <v>3.9</v>
      </c>
      <c r="S45" s="290"/>
      <c r="T45" s="289"/>
      <c r="U45" s="289"/>
      <c r="V45" s="289"/>
      <c r="W45" s="290"/>
      <c r="X45" s="296"/>
      <c r="Y45" s="289"/>
      <c r="Z45" s="296">
        <v>3.7</v>
      </c>
      <c r="AA45" s="290"/>
      <c r="AB45" s="289"/>
      <c r="AC45" s="289"/>
      <c r="AD45" s="289"/>
      <c r="AE45" s="290"/>
      <c r="AF45" s="289"/>
      <c r="AG45" s="289"/>
      <c r="AH45" s="289"/>
      <c r="AI45" s="290"/>
      <c r="AJ45" s="289"/>
      <c r="AK45" s="289"/>
      <c r="AL45" s="296">
        <v>4.3</v>
      </c>
      <c r="AM45" s="290"/>
      <c r="AN45" s="289"/>
      <c r="AO45" s="289"/>
      <c r="AP45" s="296">
        <v>4.5999999999999996</v>
      </c>
      <c r="AQ45" s="290"/>
      <c r="AR45" s="289"/>
      <c r="AS45" s="289"/>
      <c r="AT45" s="289"/>
      <c r="AU45" s="290"/>
      <c r="AV45" s="289"/>
      <c r="AW45" s="289"/>
      <c r="AX45" s="296">
        <v>4.3</v>
      </c>
      <c r="AY45" s="290"/>
      <c r="AZ45" s="289"/>
      <c r="BA45" s="289"/>
      <c r="BB45" s="296">
        <v>4</v>
      </c>
      <c r="BC45" s="290"/>
      <c r="BD45" s="289"/>
      <c r="BE45" s="289"/>
      <c r="BF45" s="289">
        <v>4.8</v>
      </c>
      <c r="BG45" s="290"/>
    </row>
    <row r="46" spans="1:59" ht="12.75" customHeight="1" x14ac:dyDescent="0.25">
      <c r="A46" s="248">
        <v>37</v>
      </c>
      <c r="B46" s="603">
        <f>'Listado de Estudiantes'!G40</f>
        <v>0</v>
      </c>
      <c r="C46" s="603"/>
      <c r="D46" s="286"/>
      <c r="E46" s="286"/>
      <c r="F46" s="287"/>
      <c r="G46" s="288"/>
      <c r="H46" s="289"/>
      <c r="I46" s="289"/>
      <c r="J46" s="289"/>
      <c r="K46" s="290"/>
      <c r="L46" s="289"/>
      <c r="M46" s="289"/>
      <c r="N46" s="289"/>
      <c r="O46" s="290"/>
      <c r="P46" s="296"/>
      <c r="Q46" s="289"/>
      <c r="R46" s="296">
        <v>3.8</v>
      </c>
      <c r="S46" s="290"/>
      <c r="T46" s="289"/>
      <c r="U46" s="289"/>
      <c r="V46" s="289"/>
      <c r="W46" s="290"/>
      <c r="X46" s="296"/>
      <c r="Y46" s="289"/>
      <c r="Z46" s="296">
        <v>4.0999999999999996</v>
      </c>
      <c r="AA46" s="290"/>
      <c r="AB46" s="289"/>
      <c r="AC46" s="289"/>
      <c r="AD46" s="289"/>
      <c r="AE46" s="290"/>
      <c r="AF46" s="289"/>
      <c r="AG46" s="289"/>
      <c r="AH46" s="289"/>
      <c r="AI46" s="290"/>
      <c r="AJ46" s="289"/>
      <c r="AK46" s="289"/>
      <c r="AL46" s="296">
        <v>4.3</v>
      </c>
      <c r="AM46" s="290"/>
      <c r="AN46" s="289"/>
      <c r="AO46" s="289"/>
      <c r="AP46" s="296">
        <v>4.7</v>
      </c>
      <c r="AQ46" s="290"/>
      <c r="AR46" s="289"/>
      <c r="AS46" s="289"/>
      <c r="AT46" s="289"/>
      <c r="AU46" s="290"/>
      <c r="AV46" s="289"/>
      <c r="AW46" s="289"/>
      <c r="AX46" s="296">
        <v>4.3</v>
      </c>
      <c r="AY46" s="290"/>
      <c r="AZ46" s="289"/>
      <c r="BA46" s="289"/>
      <c r="BB46" s="296">
        <v>4.0999999999999996</v>
      </c>
      <c r="BC46" s="290"/>
      <c r="BD46" s="289"/>
      <c r="BE46" s="289"/>
      <c r="BF46" s="289">
        <v>4.5999999999999996</v>
      </c>
      <c r="BG46" s="290"/>
    </row>
    <row r="47" spans="1:59" ht="12.75" customHeight="1" x14ac:dyDescent="0.25">
      <c r="A47" s="248">
        <v>38</v>
      </c>
      <c r="B47" s="603">
        <f>'Listado de Estudiantes'!G41</f>
        <v>0</v>
      </c>
      <c r="C47" s="603"/>
      <c r="D47" s="286"/>
      <c r="E47" s="286"/>
      <c r="F47" s="287"/>
      <c r="G47" s="288"/>
      <c r="H47" s="289"/>
      <c r="I47" s="289"/>
      <c r="J47" s="289"/>
      <c r="K47" s="290"/>
      <c r="L47" s="289"/>
      <c r="M47" s="289"/>
      <c r="N47" s="289"/>
      <c r="O47" s="290"/>
      <c r="P47" s="296"/>
      <c r="Q47" s="289"/>
      <c r="R47" s="296" t="s">
        <v>212</v>
      </c>
      <c r="S47" s="290"/>
      <c r="T47" s="289"/>
      <c r="U47" s="289"/>
      <c r="V47" s="289"/>
      <c r="W47" s="290"/>
      <c r="X47" s="296"/>
      <c r="Y47" s="289"/>
      <c r="Z47" s="296" t="s">
        <v>212</v>
      </c>
      <c r="AA47" s="290"/>
      <c r="AB47" s="289"/>
      <c r="AC47" s="289"/>
      <c r="AD47" s="289"/>
      <c r="AE47" s="290"/>
      <c r="AF47" s="289"/>
      <c r="AG47" s="289"/>
      <c r="AH47" s="289"/>
      <c r="AI47" s="290"/>
      <c r="AJ47" s="289"/>
      <c r="AK47" s="289"/>
      <c r="AL47" s="296" t="s">
        <v>212</v>
      </c>
      <c r="AM47" s="290"/>
      <c r="AN47" s="289"/>
      <c r="AO47" s="289"/>
      <c r="AP47" s="296" t="s">
        <v>212</v>
      </c>
      <c r="AQ47" s="290"/>
      <c r="AR47" s="289"/>
      <c r="AS47" s="289"/>
      <c r="AT47" s="289"/>
      <c r="AU47" s="290"/>
      <c r="AV47" s="289"/>
      <c r="AW47" s="289"/>
      <c r="AX47" s="296" t="s">
        <v>212</v>
      </c>
      <c r="AY47" s="290"/>
      <c r="AZ47" s="289"/>
      <c r="BA47" s="289"/>
      <c r="BB47" s="296">
        <v>3.2</v>
      </c>
      <c r="BC47" s="290"/>
      <c r="BD47" s="289"/>
      <c r="BE47" s="289"/>
      <c r="BF47" s="289" t="s">
        <v>212</v>
      </c>
      <c r="BG47" s="290"/>
    </row>
    <row r="48" spans="1:59" ht="12.75" customHeight="1" x14ac:dyDescent="0.25">
      <c r="A48" s="248">
        <v>39</v>
      </c>
      <c r="B48" s="603">
        <f>'Listado de Estudiantes'!G42</f>
        <v>0</v>
      </c>
      <c r="C48" s="603"/>
      <c r="D48" s="286"/>
      <c r="E48" s="286"/>
      <c r="F48" s="287"/>
      <c r="G48" s="288"/>
      <c r="H48" s="289"/>
      <c r="I48" s="289"/>
      <c r="J48" s="289"/>
      <c r="K48" s="290"/>
      <c r="L48" s="289"/>
      <c r="M48" s="289"/>
      <c r="N48" s="289"/>
      <c r="O48" s="290"/>
      <c r="P48" s="296"/>
      <c r="Q48" s="289"/>
      <c r="R48" s="296">
        <v>5</v>
      </c>
      <c r="S48" s="290"/>
      <c r="T48" s="289"/>
      <c r="U48" s="289"/>
      <c r="V48" s="289"/>
      <c r="W48" s="290"/>
      <c r="X48" s="296"/>
      <c r="Y48" s="289"/>
      <c r="Z48" s="296">
        <v>5</v>
      </c>
      <c r="AA48" s="290"/>
      <c r="AB48" s="289"/>
      <c r="AC48" s="289"/>
      <c r="AD48" s="289"/>
      <c r="AE48" s="290"/>
      <c r="AF48" s="289"/>
      <c r="AG48" s="289"/>
      <c r="AH48" s="289"/>
      <c r="AI48" s="290"/>
      <c r="AJ48" s="289"/>
      <c r="AK48" s="289"/>
      <c r="AL48" s="296">
        <v>4.3</v>
      </c>
      <c r="AM48" s="290"/>
      <c r="AN48" s="289"/>
      <c r="AO48" s="289"/>
      <c r="AP48" s="296">
        <v>4.8</v>
      </c>
      <c r="AQ48" s="290"/>
      <c r="AR48" s="289"/>
      <c r="AS48" s="289"/>
      <c r="AT48" s="289"/>
      <c r="AU48" s="290"/>
      <c r="AV48" s="289"/>
      <c r="AW48" s="289"/>
      <c r="AX48" s="296">
        <v>5</v>
      </c>
      <c r="AY48" s="290"/>
      <c r="AZ48" s="289"/>
      <c r="BA48" s="289"/>
      <c r="BB48" s="296">
        <v>4.4000000000000004</v>
      </c>
      <c r="BC48" s="290"/>
      <c r="BD48" s="289"/>
      <c r="BE48" s="289"/>
      <c r="BF48" s="289">
        <v>4.8</v>
      </c>
      <c r="BG48" s="290"/>
    </row>
    <row r="49" spans="1:59" ht="12.75" customHeight="1" x14ac:dyDescent="0.25">
      <c r="A49" s="248">
        <v>40</v>
      </c>
      <c r="B49" s="603">
        <f>'Listado de Estudiantes'!G43</f>
        <v>0</v>
      </c>
      <c r="C49" s="603"/>
      <c r="D49" s="286"/>
      <c r="E49" s="286"/>
      <c r="F49" s="287"/>
      <c r="G49" s="288"/>
      <c r="H49" s="289"/>
      <c r="I49" s="289"/>
      <c r="J49" s="289"/>
      <c r="K49" s="290"/>
      <c r="L49" s="289"/>
      <c r="M49" s="289"/>
      <c r="N49" s="289"/>
      <c r="O49" s="290"/>
      <c r="P49" s="296"/>
      <c r="Q49" s="289"/>
      <c r="R49" s="296">
        <v>5</v>
      </c>
      <c r="S49" s="290"/>
      <c r="T49" s="289"/>
      <c r="U49" s="289"/>
      <c r="V49" s="289"/>
      <c r="W49" s="290"/>
      <c r="X49" s="296"/>
      <c r="Y49" s="289"/>
      <c r="Z49" s="296">
        <v>4.3</v>
      </c>
      <c r="AA49" s="290"/>
      <c r="AB49" s="289"/>
      <c r="AC49" s="289"/>
      <c r="AD49" s="289"/>
      <c r="AE49" s="290"/>
      <c r="AF49" s="289"/>
      <c r="AG49" s="289"/>
      <c r="AH49" s="289"/>
      <c r="AI49" s="290"/>
      <c r="AJ49" s="289"/>
      <c r="AK49" s="289"/>
      <c r="AL49" s="296">
        <v>4</v>
      </c>
      <c r="AM49" s="290"/>
      <c r="AN49" s="289"/>
      <c r="AO49" s="289"/>
      <c r="AP49" s="296">
        <v>4.0999999999999996</v>
      </c>
      <c r="AQ49" s="290"/>
      <c r="AR49" s="289"/>
      <c r="AS49" s="289"/>
      <c r="AT49" s="289"/>
      <c r="AU49" s="290"/>
      <c r="AV49" s="289"/>
      <c r="AW49" s="289"/>
      <c r="AX49" s="296">
        <v>4.3</v>
      </c>
      <c r="AY49" s="290"/>
      <c r="AZ49" s="289"/>
      <c r="BA49" s="289"/>
      <c r="BB49" s="296">
        <v>3.6</v>
      </c>
      <c r="BC49" s="290"/>
      <c r="BD49" s="289"/>
      <c r="BE49" s="289"/>
      <c r="BF49" s="289">
        <v>4.5999999999999996</v>
      </c>
      <c r="BG49" s="290"/>
    </row>
    <row r="50" spans="1:59" ht="12.75" customHeight="1" x14ac:dyDescent="0.25">
      <c r="A50" s="248">
        <v>41</v>
      </c>
      <c r="B50" s="603">
        <f>'Listado de Estudiantes'!G44</f>
        <v>0</v>
      </c>
      <c r="C50" s="603"/>
      <c r="D50" s="286"/>
      <c r="E50" s="286"/>
      <c r="F50" s="287"/>
      <c r="G50" s="288"/>
      <c r="H50" s="289"/>
      <c r="I50" s="289"/>
      <c r="J50" s="289"/>
      <c r="K50" s="290"/>
      <c r="L50" s="289"/>
      <c r="M50" s="289"/>
      <c r="N50" s="289"/>
      <c r="O50" s="290"/>
      <c r="P50" s="296"/>
      <c r="Q50" s="289"/>
      <c r="R50" s="296">
        <v>3.6</v>
      </c>
      <c r="S50" s="290"/>
      <c r="T50" s="289"/>
      <c r="U50" s="289"/>
      <c r="V50" s="289"/>
      <c r="W50" s="290"/>
      <c r="X50" s="296"/>
      <c r="Y50" s="289"/>
      <c r="Z50" s="296">
        <v>4.5999999999999996</v>
      </c>
      <c r="AA50" s="290"/>
      <c r="AB50" s="289"/>
      <c r="AC50" s="289"/>
      <c r="AD50" s="289"/>
      <c r="AE50" s="290"/>
      <c r="AF50" s="289"/>
      <c r="AG50" s="289"/>
      <c r="AH50" s="289"/>
      <c r="AI50" s="290"/>
      <c r="AJ50" s="289"/>
      <c r="AK50" s="289"/>
      <c r="AL50" s="296">
        <v>3.9</v>
      </c>
      <c r="AM50" s="290"/>
      <c r="AN50" s="289"/>
      <c r="AO50" s="289"/>
      <c r="AP50" s="296">
        <v>3.8</v>
      </c>
      <c r="AQ50" s="290"/>
      <c r="AR50" s="289"/>
      <c r="AS50" s="289"/>
      <c r="AT50" s="289"/>
      <c r="AU50" s="290"/>
      <c r="AV50" s="289"/>
      <c r="AW50" s="289"/>
      <c r="AX50" s="296">
        <v>3.9</v>
      </c>
      <c r="AY50" s="290"/>
      <c r="AZ50" s="289"/>
      <c r="BA50" s="289"/>
      <c r="BB50" s="296">
        <v>3.3</v>
      </c>
      <c r="BC50" s="290"/>
      <c r="BD50" s="289"/>
      <c r="BE50" s="289"/>
      <c r="BF50" s="289">
        <v>4</v>
      </c>
      <c r="BG50" s="290"/>
    </row>
    <row r="51" spans="1:59" ht="12.75" customHeight="1" x14ac:dyDescent="0.25">
      <c r="A51" s="248">
        <v>42</v>
      </c>
      <c r="B51" s="603">
        <f>'Listado de Estudiantes'!G45</f>
        <v>0</v>
      </c>
      <c r="C51" s="603"/>
      <c r="D51" s="286"/>
      <c r="E51" s="286"/>
      <c r="F51" s="287"/>
      <c r="G51" s="288"/>
      <c r="H51" s="289"/>
      <c r="I51" s="289"/>
      <c r="J51" s="289"/>
      <c r="K51" s="290"/>
      <c r="L51" s="289"/>
      <c r="M51" s="289"/>
      <c r="N51" s="289"/>
      <c r="O51" s="290"/>
      <c r="P51" s="296"/>
      <c r="Q51" s="289"/>
      <c r="R51" s="296">
        <v>4.4000000000000004</v>
      </c>
      <c r="S51" s="290"/>
      <c r="T51" s="289"/>
      <c r="U51" s="289"/>
      <c r="V51" s="289"/>
      <c r="W51" s="290"/>
      <c r="X51" s="296"/>
      <c r="Y51" s="289"/>
      <c r="Z51" s="296">
        <v>4.7</v>
      </c>
      <c r="AA51" s="290"/>
      <c r="AB51" s="289"/>
      <c r="AC51" s="289"/>
      <c r="AD51" s="289"/>
      <c r="AE51" s="290"/>
      <c r="AF51" s="289"/>
      <c r="AG51" s="289"/>
      <c r="AH51" s="289"/>
      <c r="AI51" s="290"/>
      <c r="AJ51" s="289"/>
      <c r="AK51" s="289"/>
      <c r="AL51" s="296">
        <v>4.3</v>
      </c>
      <c r="AM51" s="290"/>
      <c r="AN51" s="289"/>
      <c r="AO51" s="289"/>
      <c r="AP51" s="296">
        <v>4.7</v>
      </c>
      <c r="AQ51" s="290"/>
      <c r="AR51" s="289"/>
      <c r="AS51" s="289"/>
      <c r="AT51" s="289"/>
      <c r="AU51" s="290"/>
      <c r="AV51" s="289"/>
      <c r="AW51" s="289"/>
      <c r="AX51" s="296">
        <v>4.0999999999999996</v>
      </c>
      <c r="AY51" s="290"/>
      <c r="AZ51" s="289"/>
      <c r="BA51" s="289"/>
      <c r="BB51" s="296">
        <v>4.0999999999999996</v>
      </c>
      <c r="BC51" s="290"/>
      <c r="BD51" s="289"/>
      <c r="BE51" s="289"/>
      <c r="BF51" s="289">
        <v>4.4000000000000004</v>
      </c>
      <c r="BG51" s="290"/>
    </row>
    <row r="52" spans="1:59" ht="12.75" customHeight="1" x14ac:dyDescent="0.25">
      <c r="A52" s="248">
        <v>43</v>
      </c>
      <c r="B52" s="603">
        <f>'Listado de Estudiantes'!G46</f>
        <v>0</v>
      </c>
      <c r="C52" s="603"/>
      <c r="D52" s="286"/>
      <c r="E52" s="286"/>
      <c r="F52" s="287"/>
      <c r="G52" s="288"/>
      <c r="H52" s="289"/>
      <c r="I52" s="289"/>
      <c r="J52" s="289"/>
      <c r="K52" s="290"/>
      <c r="L52" s="289"/>
      <c r="M52" s="289"/>
      <c r="N52" s="289"/>
      <c r="O52" s="290"/>
      <c r="P52" s="296"/>
      <c r="Q52" s="289"/>
      <c r="R52" s="296">
        <v>4.2</v>
      </c>
      <c r="S52" s="290"/>
      <c r="T52" s="289"/>
      <c r="U52" s="289"/>
      <c r="V52" s="289"/>
      <c r="W52" s="290"/>
      <c r="X52" s="296"/>
      <c r="Y52" s="289"/>
      <c r="Z52" s="296">
        <v>3.9</v>
      </c>
      <c r="AA52" s="290"/>
      <c r="AB52" s="289"/>
      <c r="AC52" s="289"/>
      <c r="AD52" s="289"/>
      <c r="AE52" s="290"/>
      <c r="AF52" s="289"/>
      <c r="AG52" s="289"/>
      <c r="AH52" s="289"/>
      <c r="AI52" s="290"/>
      <c r="AJ52" s="289"/>
      <c r="AK52" s="289"/>
      <c r="AL52" s="296">
        <v>4.2</v>
      </c>
      <c r="AM52" s="290"/>
      <c r="AN52" s="289"/>
      <c r="AO52" s="289"/>
      <c r="AP52" s="296">
        <v>3.8</v>
      </c>
      <c r="AQ52" s="290"/>
      <c r="AR52" s="289"/>
      <c r="AS52" s="289"/>
      <c r="AT52" s="289"/>
      <c r="AU52" s="290"/>
      <c r="AV52" s="289"/>
      <c r="AW52" s="289"/>
      <c r="AX52" s="296">
        <v>5</v>
      </c>
      <c r="AY52" s="290"/>
      <c r="AZ52" s="289"/>
      <c r="BA52" s="289"/>
      <c r="BB52" s="296">
        <v>3</v>
      </c>
      <c r="BC52" s="290"/>
      <c r="BD52" s="289"/>
      <c r="BE52" s="289"/>
      <c r="BF52" s="289">
        <v>4.3</v>
      </c>
      <c r="BG52" s="290"/>
    </row>
    <row r="53" spans="1:59" ht="12.75" customHeight="1" x14ac:dyDescent="0.25">
      <c r="A53" s="248">
        <v>44</v>
      </c>
      <c r="B53" s="603">
        <f>'Listado de Estudiantes'!G47</f>
        <v>0</v>
      </c>
      <c r="C53" s="603"/>
      <c r="D53" s="286"/>
      <c r="E53" s="286"/>
      <c r="F53" s="287"/>
      <c r="G53" s="288"/>
      <c r="H53" s="289"/>
      <c r="I53" s="289"/>
      <c r="J53" s="289"/>
      <c r="K53" s="290"/>
      <c r="L53" s="289"/>
      <c r="M53" s="289"/>
      <c r="N53" s="289"/>
      <c r="O53" s="290"/>
      <c r="P53" s="296"/>
      <c r="Q53" s="289"/>
      <c r="R53" s="296">
        <v>3.7</v>
      </c>
      <c r="S53" s="290"/>
      <c r="T53" s="289"/>
      <c r="U53" s="289"/>
      <c r="V53" s="289"/>
      <c r="W53" s="290"/>
      <c r="X53" s="296"/>
      <c r="Y53" s="289"/>
      <c r="Z53" s="296">
        <v>3.3</v>
      </c>
      <c r="AA53" s="290"/>
      <c r="AB53" s="289"/>
      <c r="AC53" s="289"/>
      <c r="AD53" s="289"/>
      <c r="AE53" s="290"/>
      <c r="AF53" s="289"/>
      <c r="AG53" s="289"/>
      <c r="AH53" s="289"/>
      <c r="AI53" s="290"/>
      <c r="AJ53" s="289"/>
      <c r="AK53" s="289"/>
      <c r="AL53" s="296">
        <v>4.0999999999999996</v>
      </c>
      <c r="AM53" s="290"/>
      <c r="AN53" s="289"/>
      <c r="AO53" s="289"/>
      <c r="AP53" s="296">
        <v>3.6</v>
      </c>
      <c r="AQ53" s="290"/>
      <c r="AR53" s="289"/>
      <c r="AS53" s="289"/>
      <c r="AT53" s="289"/>
      <c r="AU53" s="290"/>
      <c r="AV53" s="289"/>
      <c r="AW53" s="289"/>
      <c r="AX53" s="296">
        <v>4.7</v>
      </c>
      <c r="AY53" s="290"/>
      <c r="AZ53" s="289"/>
      <c r="BA53" s="289"/>
      <c r="BB53" s="296">
        <v>3.3</v>
      </c>
      <c r="BC53" s="290"/>
      <c r="BD53" s="289"/>
      <c r="BE53" s="289"/>
      <c r="BF53" s="289">
        <v>3.8</v>
      </c>
      <c r="BG53" s="290"/>
    </row>
    <row r="54" spans="1:59" ht="12.75" customHeight="1" x14ac:dyDescent="0.25">
      <c r="A54" s="248">
        <v>45</v>
      </c>
      <c r="B54" s="603">
        <f>'Listado de Estudiantes'!G48</f>
        <v>0</v>
      </c>
      <c r="C54" s="603"/>
      <c r="D54" s="286"/>
      <c r="E54" s="286"/>
      <c r="F54" s="287"/>
      <c r="G54" s="288"/>
      <c r="H54" s="289"/>
      <c r="I54" s="289"/>
      <c r="J54" s="289"/>
      <c r="K54" s="290"/>
      <c r="L54" s="289"/>
      <c r="M54" s="289"/>
      <c r="N54" s="289"/>
      <c r="O54" s="290"/>
      <c r="P54" s="296"/>
      <c r="Q54" s="289"/>
      <c r="R54" s="296">
        <v>4.5999999999999996</v>
      </c>
      <c r="S54" s="290"/>
      <c r="T54" s="289"/>
      <c r="U54" s="289"/>
      <c r="V54" s="289"/>
      <c r="W54" s="290"/>
      <c r="X54" s="296"/>
      <c r="Y54" s="289"/>
      <c r="Z54" s="296">
        <v>4.4000000000000004</v>
      </c>
      <c r="AA54" s="290"/>
      <c r="AB54" s="289"/>
      <c r="AC54" s="289"/>
      <c r="AD54" s="289"/>
      <c r="AE54" s="290"/>
      <c r="AF54" s="289"/>
      <c r="AG54" s="289"/>
      <c r="AH54" s="289"/>
      <c r="AI54" s="290"/>
      <c r="AJ54" s="289"/>
      <c r="AK54" s="289"/>
      <c r="AL54" s="296">
        <v>4.5</v>
      </c>
      <c r="AM54" s="290"/>
      <c r="AN54" s="289"/>
      <c r="AO54" s="289"/>
      <c r="AP54" s="296">
        <v>4.0999999999999996</v>
      </c>
      <c r="AQ54" s="290"/>
      <c r="AR54" s="289"/>
      <c r="AS54" s="289"/>
      <c r="AT54" s="289"/>
      <c r="AU54" s="290"/>
      <c r="AV54" s="289"/>
      <c r="AW54" s="289"/>
      <c r="AX54" s="296">
        <v>4.3</v>
      </c>
      <c r="AY54" s="290"/>
      <c r="AZ54" s="289"/>
      <c r="BA54" s="289"/>
      <c r="BB54" s="296">
        <v>4.3</v>
      </c>
      <c r="BC54" s="290"/>
      <c r="BD54" s="289"/>
      <c r="BE54" s="289"/>
      <c r="BF54" s="289">
        <v>4.2</v>
      </c>
      <c r="BG54" s="290"/>
    </row>
    <row r="55" spans="1:59" ht="12.75" customHeight="1" x14ac:dyDescent="0.25">
      <c r="A55" s="93">
        <v>46</v>
      </c>
      <c r="B55" s="603" t="s">
        <v>290</v>
      </c>
      <c r="C55" s="603"/>
      <c r="D55" s="232"/>
      <c r="E55" s="232"/>
      <c r="F55" s="233"/>
      <c r="G55" s="234"/>
      <c r="H55" s="235"/>
      <c r="I55" s="235"/>
      <c r="J55" s="235"/>
      <c r="K55" s="236"/>
      <c r="L55" s="235"/>
      <c r="M55" s="235"/>
      <c r="N55" s="235"/>
      <c r="O55" s="236"/>
      <c r="P55" s="237"/>
      <c r="Q55" s="235"/>
      <c r="R55" s="237">
        <v>3</v>
      </c>
      <c r="S55" s="236"/>
      <c r="T55" s="235"/>
      <c r="U55" s="235"/>
      <c r="V55" s="235"/>
      <c r="W55" s="236"/>
      <c r="X55" s="237"/>
      <c r="Y55" s="235"/>
      <c r="Z55" s="237" t="s">
        <v>212</v>
      </c>
      <c r="AA55" s="236"/>
      <c r="AB55" s="235"/>
      <c r="AC55" s="235"/>
      <c r="AD55" s="235"/>
      <c r="AE55" s="236"/>
      <c r="AF55" s="235"/>
      <c r="AG55" s="235"/>
      <c r="AH55" s="235"/>
      <c r="AI55" s="236"/>
      <c r="AJ55" s="235"/>
      <c r="AK55" s="235"/>
      <c r="AL55" s="237" t="s">
        <v>212</v>
      </c>
      <c r="AM55" s="236"/>
      <c r="AN55" s="235"/>
      <c r="AO55" s="235"/>
      <c r="AP55" s="237" t="s">
        <v>212</v>
      </c>
      <c r="AQ55" s="236"/>
      <c r="AR55" s="235"/>
      <c r="AS55" s="235"/>
      <c r="AT55" s="235"/>
      <c r="AU55" s="236"/>
      <c r="AV55" s="235"/>
      <c r="AW55" s="235"/>
      <c r="AX55" s="237" t="s">
        <v>212</v>
      </c>
      <c r="AY55" s="236"/>
      <c r="AZ55" s="235"/>
      <c r="BA55" s="235"/>
      <c r="BB55" s="237" t="s">
        <v>212</v>
      </c>
      <c r="BC55" s="236"/>
      <c r="BD55" s="235"/>
      <c r="BE55" s="235"/>
      <c r="BF55" s="235" t="s">
        <v>212</v>
      </c>
      <c r="BG55" s="236"/>
    </row>
    <row r="56" spans="1:59" ht="15" customHeight="1" x14ac:dyDescent="0.25">
      <c r="D56" s="95" t="s">
        <v>142</v>
      </c>
      <c r="E56" s="96"/>
      <c r="F56" s="97"/>
      <c r="G56" s="97"/>
      <c r="H56" s="97"/>
      <c r="I56" s="96"/>
      <c r="J56" s="98"/>
      <c r="K56" s="96"/>
      <c r="L56" s="96"/>
      <c r="M56" s="96"/>
      <c r="N56" s="98"/>
      <c r="O56" s="98"/>
      <c r="P56" s="100"/>
      <c r="Q56" s="98" t="s">
        <v>143</v>
      </c>
      <c r="R56" s="90"/>
      <c r="S56" s="96"/>
      <c r="T56" s="98"/>
      <c r="U56" s="98"/>
      <c r="V56" s="96"/>
      <c r="W56" s="98"/>
      <c r="X56" s="298"/>
      <c r="Y56" s="96"/>
      <c r="Z56" s="98"/>
      <c r="AA56" s="100"/>
      <c r="AB56" s="100"/>
      <c r="AC56" s="101"/>
      <c r="AD56" s="87" t="s">
        <v>144</v>
      </c>
      <c r="AE56" s="89"/>
      <c r="AG56" s="87"/>
      <c r="AH56" s="102"/>
      <c r="AI56" s="87"/>
      <c r="AJ56" s="87"/>
      <c r="AK56" s="102"/>
      <c r="AL56" s="102"/>
      <c r="AM56" s="87"/>
      <c r="AN56" s="102"/>
      <c r="AO56" s="87"/>
      <c r="AP56" s="102"/>
    </row>
    <row r="58" spans="1:59" ht="14.1" customHeight="1" x14ac:dyDescent="0.25">
      <c r="A58" s="609"/>
      <c r="B58" s="609"/>
      <c r="C58" s="609"/>
      <c r="D58" s="609"/>
      <c r="E58" s="609"/>
      <c r="F58" s="609"/>
      <c r="G58" s="609"/>
      <c r="H58" s="609"/>
      <c r="I58" s="609"/>
      <c r="J58" s="609"/>
      <c r="K58" s="609"/>
      <c r="L58" s="609"/>
      <c r="M58" s="609"/>
      <c r="N58" s="609"/>
      <c r="O58" s="609"/>
      <c r="P58" s="609"/>
      <c r="Q58" s="609"/>
      <c r="R58" s="609"/>
      <c r="S58" s="609"/>
      <c r="T58" s="609"/>
      <c r="U58" s="609"/>
      <c r="V58" s="609"/>
      <c r="W58" s="609"/>
      <c r="X58" s="609"/>
      <c r="Y58" s="609"/>
      <c r="Z58" s="609"/>
      <c r="AA58" s="609"/>
      <c r="AB58" s="609"/>
      <c r="AC58" s="609"/>
      <c r="AD58" s="609"/>
      <c r="AE58" s="609"/>
      <c r="AF58" s="609"/>
      <c r="AG58" s="609"/>
      <c r="AH58" s="609"/>
      <c r="AI58" s="609"/>
      <c r="AJ58" s="609"/>
      <c r="AK58" s="609"/>
      <c r="AL58" s="609"/>
      <c r="AM58" s="609"/>
      <c r="AN58" s="609"/>
      <c r="AO58" s="609"/>
      <c r="AP58" s="609"/>
      <c r="AQ58" s="609"/>
      <c r="AR58" s="609"/>
      <c r="AS58" s="609"/>
      <c r="AT58" s="609"/>
      <c r="AU58" s="609"/>
      <c r="AV58" s="609"/>
      <c r="AW58" s="609"/>
      <c r="AX58" s="609"/>
      <c r="AY58" s="609"/>
    </row>
  </sheetData>
  <mergeCells count="97">
    <mergeCell ref="A7:A9"/>
    <mergeCell ref="B7:C9"/>
    <mergeCell ref="D7:G7"/>
    <mergeCell ref="H7:K7"/>
    <mergeCell ref="L7:O7"/>
    <mergeCell ref="H8:J8"/>
    <mergeCell ref="O8:O9"/>
    <mergeCell ref="A1:AY1"/>
    <mergeCell ref="A2:AY2"/>
    <mergeCell ref="A3:AY3"/>
    <mergeCell ref="A4:AY4"/>
    <mergeCell ref="C5:H5"/>
    <mergeCell ref="AD5:AF5"/>
    <mergeCell ref="AR7:AU7"/>
    <mergeCell ref="AV7:AY7"/>
    <mergeCell ref="AJ7:AM7"/>
    <mergeCell ref="AN7:AQ7"/>
    <mergeCell ref="AR8:AT8"/>
    <mergeCell ref="AU8:AU9"/>
    <mergeCell ref="AV8:AX8"/>
    <mergeCell ref="AY8:AY9"/>
    <mergeCell ref="AM8:AM9"/>
    <mergeCell ref="AJ8:AL8"/>
    <mergeCell ref="T8:V8"/>
    <mergeCell ref="W8:W9"/>
    <mergeCell ref="X8:Z8"/>
    <mergeCell ref="AA8:AA9"/>
    <mergeCell ref="AB8:AD8"/>
    <mergeCell ref="AE8:AE9"/>
    <mergeCell ref="B22:C22"/>
    <mergeCell ref="AF7:AI7"/>
    <mergeCell ref="B11:C11"/>
    <mergeCell ref="AF8:AH8"/>
    <mergeCell ref="AI8:AI9"/>
    <mergeCell ref="S8:S9"/>
    <mergeCell ref="D8:F8"/>
    <mergeCell ref="G8:G9"/>
    <mergeCell ref="K8:K9"/>
    <mergeCell ref="L8:N8"/>
    <mergeCell ref="P8:R8"/>
    <mergeCell ref="P7:S7"/>
    <mergeCell ref="T7:W7"/>
    <mergeCell ref="X7:AA7"/>
    <mergeCell ref="AB7:AE7"/>
    <mergeCell ref="B17:C17"/>
    <mergeCell ref="B18:C18"/>
    <mergeCell ref="B19:C19"/>
    <mergeCell ref="B20:C20"/>
    <mergeCell ref="B21:C21"/>
    <mergeCell ref="A58:AY58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31:C31"/>
    <mergeCell ref="B32:C32"/>
    <mergeCell ref="B33:C33"/>
    <mergeCell ref="B34:C34"/>
    <mergeCell ref="BD7:BG7"/>
    <mergeCell ref="AZ8:BB8"/>
    <mergeCell ref="BC8:BC9"/>
    <mergeCell ref="BD8:BF8"/>
    <mergeCell ref="BG8:BG9"/>
    <mergeCell ref="AZ7:BC7"/>
    <mergeCell ref="B23:C23"/>
    <mergeCell ref="B12:C12"/>
    <mergeCell ref="B13:C13"/>
    <mergeCell ref="B14:C14"/>
    <mergeCell ref="B15:C15"/>
    <mergeCell ref="B16:C16"/>
    <mergeCell ref="B10:C10"/>
    <mergeCell ref="AN8:AP8"/>
    <mergeCell ref="AQ8:AQ9"/>
    <mergeCell ref="B55:C55"/>
    <mergeCell ref="B51:C51"/>
    <mergeCell ref="B52:C52"/>
    <mergeCell ref="B53:C53"/>
    <mergeCell ref="B54:C54"/>
    <mergeCell ref="B35:C35"/>
    <mergeCell ref="B24:C24"/>
    <mergeCell ref="B25:C25"/>
    <mergeCell ref="B26:C26"/>
    <mergeCell ref="B27:C27"/>
    <mergeCell ref="B28:C28"/>
    <mergeCell ref="B29:C29"/>
    <mergeCell ref="B30:C30"/>
  </mergeCells>
  <conditionalFormatting sqref="B10:C55">
    <cfRule type="cellIs" dxfId="215" priority="35" operator="equal">
      <formula>0</formula>
    </cfRule>
  </conditionalFormatting>
  <conditionalFormatting sqref="D10:D55">
    <cfRule type="containsErrors" dxfId="214" priority="33">
      <formula>ISERROR(D10)</formula>
    </cfRule>
    <cfRule type="cellIs" dxfId="213" priority="34" operator="equal">
      <formula>0</formula>
    </cfRule>
  </conditionalFormatting>
  <conditionalFormatting sqref="E10:E55">
    <cfRule type="containsErrors" dxfId="212" priority="32">
      <formula>ISERROR(E10)</formula>
    </cfRule>
  </conditionalFormatting>
  <conditionalFormatting sqref="F10:F55">
    <cfRule type="containsErrors" dxfId="211" priority="31">
      <formula>ISERROR(F10)</formula>
    </cfRule>
  </conditionalFormatting>
  <conditionalFormatting sqref="H10:H55">
    <cfRule type="containsErrors" dxfId="210" priority="30">
      <formula>ISERROR(H10)</formula>
    </cfRule>
  </conditionalFormatting>
  <conditionalFormatting sqref="G10:G55">
    <cfRule type="containsErrors" dxfId="209" priority="29">
      <formula>ISERROR(G10)</formula>
    </cfRule>
  </conditionalFormatting>
  <conditionalFormatting sqref="I10:I55">
    <cfRule type="containsErrors" dxfId="208" priority="28">
      <formula>ISERROR(I10)</formula>
    </cfRule>
  </conditionalFormatting>
  <conditionalFormatting sqref="J10:J55">
    <cfRule type="containsErrors" dxfId="207" priority="27">
      <formula>ISERROR(J10)</formula>
    </cfRule>
  </conditionalFormatting>
  <conditionalFormatting sqref="K10:K55">
    <cfRule type="containsErrors" dxfId="206" priority="26">
      <formula>ISERROR(K10)</formula>
    </cfRule>
  </conditionalFormatting>
  <conditionalFormatting sqref="L10:N55">
    <cfRule type="containsErrors" dxfId="205" priority="25">
      <formula>ISERROR(L10)</formula>
    </cfRule>
  </conditionalFormatting>
  <conditionalFormatting sqref="O10:O55">
    <cfRule type="containsErrors" dxfId="204" priority="24">
      <formula>ISERROR(O10)</formula>
    </cfRule>
  </conditionalFormatting>
  <conditionalFormatting sqref="P10:R55">
    <cfRule type="containsErrors" dxfId="203" priority="23">
      <formula>ISERROR(P10)</formula>
    </cfRule>
  </conditionalFormatting>
  <conditionalFormatting sqref="S10:S55">
    <cfRule type="containsErrors" dxfId="202" priority="22">
      <formula>ISERROR(S10)</formula>
    </cfRule>
  </conditionalFormatting>
  <conditionalFormatting sqref="T10:V55">
    <cfRule type="containsErrors" dxfId="201" priority="21">
      <formula>ISERROR(T10)</formula>
    </cfRule>
  </conditionalFormatting>
  <conditionalFormatting sqref="W10:W55">
    <cfRule type="containsErrors" dxfId="200" priority="20">
      <formula>ISERROR(W10)</formula>
    </cfRule>
  </conditionalFormatting>
  <conditionalFormatting sqref="X10:Z55">
    <cfRule type="containsErrors" dxfId="199" priority="19">
      <formula>ISERROR(X10)</formula>
    </cfRule>
  </conditionalFormatting>
  <conditionalFormatting sqref="AA10:AA55">
    <cfRule type="containsErrors" dxfId="198" priority="18">
      <formula>ISERROR(AA10)</formula>
    </cfRule>
  </conditionalFormatting>
  <conditionalFormatting sqref="AB10:AD55">
    <cfRule type="containsErrors" dxfId="197" priority="17">
      <formula>ISERROR(AB10)</formula>
    </cfRule>
  </conditionalFormatting>
  <conditionalFormatting sqref="AE10:AE55">
    <cfRule type="containsErrors" dxfId="196" priority="16">
      <formula>ISERROR(AE10)</formula>
    </cfRule>
  </conditionalFormatting>
  <conditionalFormatting sqref="AF10:AH55">
    <cfRule type="containsErrors" dxfId="195" priority="15">
      <formula>ISERROR(AF10)</formula>
    </cfRule>
  </conditionalFormatting>
  <conditionalFormatting sqref="AI10:AI55">
    <cfRule type="containsErrors" dxfId="194" priority="14">
      <formula>ISERROR(AI10)</formula>
    </cfRule>
  </conditionalFormatting>
  <conditionalFormatting sqref="AJ10:AL55">
    <cfRule type="containsErrors" dxfId="193" priority="13">
      <formula>ISERROR(AJ10)</formula>
    </cfRule>
  </conditionalFormatting>
  <conditionalFormatting sqref="AM10:AM55">
    <cfRule type="containsErrors" dxfId="192" priority="12">
      <formula>ISERROR(AM10)</formula>
    </cfRule>
  </conditionalFormatting>
  <conditionalFormatting sqref="AN10:AP55">
    <cfRule type="containsErrors" dxfId="191" priority="11">
      <formula>ISERROR(AN10)</formula>
    </cfRule>
  </conditionalFormatting>
  <conditionalFormatting sqref="AQ10:AQ55">
    <cfRule type="containsErrors" dxfId="190" priority="10">
      <formula>ISERROR(AQ10)</formula>
    </cfRule>
  </conditionalFormatting>
  <conditionalFormatting sqref="AR10:AT55">
    <cfRule type="containsErrors" dxfId="189" priority="9">
      <formula>ISERROR(AR10)</formula>
    </cfRule>
  </conditionalFormatting>
  <conditionalFormatting sqref="AU10:AU55">
    <cfRule type="containsErrors" dxfId="188" priority="8">
      <formula>ISERROR(AU10)</formula>
    </cfRule>
  </conditionalFormatting>
  <conditionalFormatting sqref="AV10:AX55">
    <cfRule type="containsErrors" dxfId="187" priority="7">
      <formula>ISERROR(AV10)</formula>
    </cfRule>
  </conditionalFormatting>
  <conditionalFormatting sqref="AY10:AY55">
    <cfRule type="containsErrors" dxfId="186" priority="6">
      <formula>ISERROR(AY10)</formula>
    </cfRule>
  </conditionalFormatting>
  <conditionalFormatting sqref="AZ10:BB55">
    <cfRule type="containsErrors" dxfId="185" priority="5">
      <formula>ISERROR(AZ10)</formula>
    </cfRule>
  </conditionalFormatting>
  <conditionalFormatting sqref="BC10:BC55">
    <cfRule type="containsErrors" dxfId="184" priority="4">
      <formula>ISERROR(BC10)</formula>
    </cfRule>
  </conditionalFormatting>
  <conditionalFormatting sqref="BD10:BF55">
    <cfRule type="containsErrors" dxfId="183" priority="3">
      <formula>ISERROR(BD10)</formula>
    </cfRule>
  </conditionalFormatting>
  <conditionalFormatting sqref="BG10:BG55">
    <cfRule type="containsErrors" dxfId="182" priority="2">
      <formula>ISERROR(BG10)</formula>
    </cfRule>
  </conditionalFormatting>
  <conditionalFormatting sqref="AZ10:BG55">
    <cfRule type="cellIs" dxfId="181" priority="1" operator="equal">
      <formula>0</formula>
    </cfRule>
  </conditionalFormatting>
  <pageMargins left="0.15" right="0.15748031496063" top="0" bottom="0" header="0.118110236220472" footer="0.118110236220472"/>
  <pageSetup paperSize="5" orientation="landscape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G44"/>
  <sheetViews>
    <sheetView showWhiteSpace="0" view="pageLayout" topLeftCell="A24" zoomScale="80" zoomScaleNormal="100" zoomScalePageLayoutView="80" workbookViewId="0">
      <selection activeCell="Z5" sqref="Z5"/>
    </sheetView>
  </sheetViews>
  <sheetFormatPr defaultColWidth="11.42578125" defaultRowHeight="15" customHeight="1" x14ac:dyDescent="0.25"/>
  <cols>
    <col min="1" max="1" width="2.85546875" style="94" customWidth="1"/>
    <col min="2" max="2" width="10.85546875" style="94" customWidth="1"/>
    <col min="3" max="3" width="7.5703125" customWidth="1"/>
    <col min="4" max="4" width="3" style="103" customWidth="1"/>
    <col min="5" max="7" width="3" style="104" customWidth="1"/>
    <col min="8" max="8" width="3" style="103" customWidth="1"/>
    <col min="9" max="9" width="3" style="105" customWidth="1"/>
    <col min="10" max="12" width="3" style="103" customWidth="1"/>
    <col min="13" max="14" width="3" style="105" customWidth="1"/>
    <col min="15" max="15" width="3" style="103" customWidth="1"/>
    <col min="16" max="17" width="3" style="90" customWidth="1"/>
    <col min="18" max="18" width="3" style="85" customWidth="1"/>
    <col min="19" max="20" width="3" style="90" customWidth="1"/>
    <col min="21" max="21" width="3" style="85" customWidth="1"/>
    <col min="22" max="22" width="3" style="90" customWidth="1"/>
    <col min="23" max="23" width="3" style="88" customWidth="1"/>
    <col min="24" max="24" width="3" style="85" customWidth="1"/>
    <col min="25" max="25" width="3" style="90" customWidth="1"/>
    <col min="26" max="27" width="3" style="89" customWidth="1"/>
    <col min="28" max="29" width="3" style="90" customWidth="1"/>
    <col min="30" max="30" width="3" style="89" customWidth="1"/>
    <col min="31" max="32" width="3" style="85" customWidth="1"/>
    <col min="33" max="33" width="3" style="89" customWidth="1"/>
    <col min="34" max="35" width="3" style="85" customWidth="1"/>
    <col min="36" max="36" width="3" style="89" customWidth="1"/>
    <col min="37" max="38" width="3" style="85" customWidth="1"/>
    <col min="39" max="39" width="3" style="89" customWidth="1"/>
    <col min="40" max="41" width="3" style="85" customWidth="1"/>
    <col min="42" max="50" width="3" customWidth="1"/>
    <col min="51" max="51" width="3.42578125" customWidth="1"/>
    <col min="52" max="58" width="3" customWidth="1"/>
    <col min="59" max="59" width="3.42578125" customWidth="1"/>
  </cols>
  <sheetData>
    <row r="1" spans="1:59" x14ac:dyDescent="0.25">
      <c r="A1" s="613" t="s">
        <v>132</v>
      </c>
      <c r="B1" s="613"/>
      <c r="C1" s="613"/>
      <c r="D1" s="613"/>
      <c r="E1" s="613"/>
      <c r="F1" s="613"/>
      <c r="G1" s="613"/>
      <c r="H1" s="613"/>
      <c r="I1" s="613"/>
      <c r="J1" s="613"/>
      <c r="K1" s="613"/>
      <c r="L1" s="613"/>
      <c r="M1" s="613"/>
      <c r="N1" s="613"/>
      <c r="O1" s="613"/>
      <c r="P1" s="613"/>
      <c r="Q1" s="613"/>
      <c r="R1" s="613"/>
      <c r="S1" s="613"/>
      <c r="T1" s="613"/>
      <c r="U1" s="613"/>
      <c r="V1" s="613"/>
      <c r="W1" s="613"/>
      <c r="X1" s="613"/>
      <c r="Y1" s="613"/>
      <c r="Z1" s="613"/>
      <c r="AA1" s="613"/>
      <c r="AB1" s="613"/>
      <c r="AC1" s="613"/>
      <c r="AD1" s="613"/>
      <c r="AE1" s="613"/>
      <c r="AF1" s="613"/>
      <c r="AG1" s="613"/>
      <c r="AH1" s="613"/>
      <c r="AI1" s="613"/>
      <c r="AJ1" s="613"/>
      <c r="AK1" s="613"/>
      <c r="AL1" s="613"/>
      <c r="AM1" s="613"/>
      <c r="AN1" s="613"/>
      <c r="AO1" s="613"/>
      <c r="AP1" s="613"/>
      <c r="AQ1" s="613"/>
      <c r="AR1" s="613"/>
      <c r="AS1" s="613"/>
      <c r="AT1" s="613"/>
      <c r="AU1" s="613"/>
      <c r="AV1" s="613"/>
      <c r="AW1" s="613"/>
      <c r="AX1" s="613"/>
      <c r="AY1" s="613"/>
    </row>
    <row r="2" spans="1:59" ht="10.5" customHeight="1" x14ac:dyDescent="0.25">
      <c r="A2" s="614" t="s">
        <v>133</v>
      </c>
      <c r="B2" s="614"/>
      <c r="C2" s="614"/>
      <c r="D2" s="614"/>
      <c r="E2" s="614"/>
      <c r="F2" s="614"/>
      <c r="G2" s="614"/>
      <c r="H2" s="614"/>
      <c r="I2" s="614"/>
      <c r="J2" s="614"/>
      <c r="K2" s="614"/>
      <c r="L2" s="614"/>
      <c r="M2" s="614"/>
      <c r="N2" s="614"/>
      <c r="O2" s="614"/>
      <c r="P2" s="614"/>
      <c r="Q2" s="614"/>
      <c r="R2" s="614"/>
      <c r="S2" s="614"/>
      <c r="T2" s="614"/>
      <c r="U2" s="614"/>
      <c r="V2" s="614"/>
      <c r="W2" s="614"/>
      <c r="X2" s="614"/>
      <c r="Y2" s="614"/>
      <c r="Z2" s="614"/>
      <c r="AA2" s="614"/>
      <c r="AB2" s="614"/>
      <c r="AC2" s="614"/>
      <c r="AD2" s="614"/>
      <c r="AE2" s="614"/>
      <c r="AF2" s="614"/>
      <c r="AG2" s="614"/>
      <c r="AH2" s="614"/>
      <c r="AI2" s="614"/>
      <c r="AJ2" s="614"/>
      <c r="AK2" s="614"/>
      <c r="AL2" s="614"/>
      <c r="AM2" s="614"/>
      <c r="AN2" s="614"/>
      <c r="AO2" s="614"/>
      <c r="AP2" s="614"/>
      <c r="AQ2" s="614"/>
      <c r="AR2" s="614"/>
      <c r="AS2" s="614"/>
      <c r="AT2" s="614"/>
      <c r="AU2" s="614"/>
      <c r="AV2" s="614"/>
      <c r="AW2" s="614"/>
      <c r="AX2" s="614"/>
      <c r="AY2" s="614"/>
    </row>
    <row r="3" spans="1:59" ht="12" customHeight="1" x14ac:dyDescent="0.25">
      <c r="A3" s="614" t="s">
        <v>234</v>
      </c>
      <c r="B3" s="614"/>
      <c r="C3" s="614"/>
      <c r="D3" s="614"/>
      <c r="E3" s="614"/>
      <c r="F3" s="614"/>
      <c r="G3" s="614"/>
      <c r="H3" s="614"/>
      <c r="I3" s="614"/>
      <c r="J3" s="614"/>
      <c r="K3" s="614"/>
      <c r="L3" s="614"/>
      <c r="M3" s="614"/>
      <c r="N3" s="614"/>
      <c r="O3" s="614"/>
      <c r="P3" s="614"/>
      <c r="Q3" s="614"/>
      <c r="R3" s="614"/>
      <c r="S3" s="614"/>
      <c r="T3" s="614"/>
      <c r="U3" s="614"/>
      <c r="V3" s="614"/>
      <c r="W3" s="614"/>
      <c r="X3" s="614"/>
      <c r="Y3" s="614"/>
      <c r="Z3" s="614"/>
      <c r="AA3" s="614"/>
      <c r="AB3" s="614"/>
      <c r="AC3" s="614"/>
      <c r="AD3" s="614"/>
      <c r="AE3" s="614"/>
      <c r="AF3" s="614"/>
      <c r="AG3" s="614"/>
      <c r="AH3" s="614"/>
      <c r="AI3" s="614"/>
      <c r="AJ3" s="614"/>
      <c r="AK3" s="614"/>
      <c r="AL3" s="614"/>
      <c r="AM3" s="614"/>
      <c r="AN3" s="614"/>
      <c r="AO3" s="614"/>
      <c r="AP3" s="614"/>
      <c r="AQ3" s="614"/>
      <c r="AR3" s="614"/>
      <c r="AS3" s="614"/>
      <c r="AT3" s="614"/>
      <c r="AU3" s="614"/>
      <c r="AV3" s="614"/>
      <c r="AW3" s="614"/>
      <c r="AX3" s="614"/>
      <c r="AY3" s="614"/>
    </row>
    <row r="4" spans="1:59" ht="11.25" customHeight="1" x14ac:dyDescent="0.25">
      <c r="A4" s="614" t="s">
        <v>134</v>
      </c>
      <c r="B4" s="614"/>
      <c r="C4" s="614"/>
      <c r="D4" s="614"/>
      <c r="E4" s="614"/>
      <c r="F4" s="614"/>
      <c r="G4" s="614"/>
      <c r="H4" s="614"/>
      <c r="I4" s="614"/>
      <c r="J4" s="614"/>
      <c r="K4" s="614"/>
      <c r="L4" s="614"/>
      <c r="M4" s="614"/>
      <c r="N4" s="614"/>
      <c r="O4" s="614"/>
      <c r="P4" s="614"/>
      <c r="Q4" s="614"/>
      <c r="R4" s="614"/>
      <c r="S4" s="614"/>
      <c r="T4" s="614"/>
      <c r="U4" s="614"/>
      <c r="V4" s="614"/>
      <c r="W4" s="614"/>
      <c r="X4" s="614"/>
      <c r="Y4" s="614"/>
      <c r="Z4" s="614"/>
      <c r="AA4" s="614"/>
      <c r="AB4" s="614"/>
      <c r="AC4" s="614"/>
      <c r="AD4" s="614"/>
      <c r="AE4" s="614"/>
      <c r="AF4" s="614"/>
      <c r="AG4" s="614"/>
      <c r="AH4" s="614"/>
      <c r="AI4" s="614"/>
      <c r="AJ4" s="614"/>
      <c r="AK4" s="614"/>
      <c r="AL4" s="614"/>
      <c r="AM4" s="614"/>
      <c r="AN4" s="614"/>
      <c r="AO4" s="614"/>
      <c r="AP4" s="614"/>
      <c r="AQ4" s="614"/>
      <c r="AR4" s="614"/>
      <c r="AS4" s="614"/>
      <c r="AT4" s="614"/>
      <c r="AU4" s="614"/>
      <c r="AV4" s="614"/>
      <c r="AW4" s="614"/>
      <c r="AX4" s="614"/>
      <c r="AY4" s="614"/>
    </row>
    <row r="5" spans="1:59" ht="12.75" customHeight="1" x14ac:dyDescent="0.25">
      <c r="A5" s="70" t="s">
        <v>135</v>
      </c>
      <c r="B5" s="70"/>
      <c r="C5" s="615" t="str">
        <f>'Datos Generales'!D3</f>
        <v>Misay Herrera Bilay</v>
      </c>
      <c r="D5" s="615"/>
      <c r="E5" s="615"/>
      <c r="F5" s="615"/>
      <c r="G5" s="615"/>
      <c r="H5" s="615"/>
      <c r="I5" s="71"/>
      <c r="J5" s="71"/>
      <c r="K5" s="71"/>
      <c r="L5" s="71"/>
      <c r="M5" s="71"/>
      <c r="N5" s="71"/>
      <c r="O5" s="72"/>
      <c r="P5" s="73"/>
      <c r="Q5" s="73"/>
      <c r="R5" s="74" t="s">
        <v>136</v>
      </c>
      <c r="S5" s="75"/>
      <c r="T5" s="73"/>
      <c r="U5" s="72"/>
      <c r="V5" s="229"/>
      <c r="W5" s="76"/>
      <c r="X5" s="230"/>
      <c r="Y5" s="73"/>
      <c r="Z5" s="230">
        <v>3</v>
      </c>
      <c r="AA5" s="77"/>
      <c r="AB5" s="73" t="s">
        <v>137</v>
      </c>
      <c r="AC5" s="75"/>
      <c r="AD5" s="616" t="s">
        <v>222</v>
      </c>
      <c r="AE5" s="616"/>
      <c r="AF5" s="616"/>
      <c r="AG5" s="77"/>
      <c r="AH5" s="72"/>
      <c r="AI5" s="78"/>
      <c r="AJ5" s="77"/>
      <c r="AK5" s="78"/>
      <c r="AL5" s="228"/>
      <c r="AM5" s="77"/>
      <c r="AN5" s="79" t="s">
        <v>223</v>
      </c>
      <c r="AO5" s="72"/>
      <c r="AP5" s="80"/>
      <c r="AQ5" s="80"/>
      <c r="AR5" s="80"/>
      <c r="AS5" s="80"/>
      <c r="AT5" s="80"/>
      <c r="AU5" s="80"/>
      <c r="AV5" s="80"/>
      <c r="AW5" s="80"/>
      <c r="AX5" s="80"/>
      <c r="AY5" s="80"/>
    </row>
    <row r="6" spans="1:59" ht="4.5" customHeight="1" x14ac:dyDescent="0.25">
      <c r="A6" s="81"/>
      <c r="B6" s="81"/>
      <c r="C6" s="81"/>
      <c r="D6" s="81"/>
      <c r="E6" s="81"/>
      <c r="F6" s="81"/>
      <c r="G6" s="81"/>
      <c r="H6" s="81"/>
      <c r="I6" s="82"/>
      <c r="J6" s="82"/>
      <c r="K6" s="82"/>
      <c r="L6" s="82"/>
      <c r="M6" s="82"/>
      <c r="N6" s="82"/>
      <c r="O6" s="83"/>
      <c r="P6" s="84"/>
      <c r="Q6" s="84"/>
      <c r="S6" s="84"/>
      <c r="T6" s="84"/>
      <c r="U6" s="86"/>
      <c r="V6" s="87"/>
      <c r="Y6" s="84"/>
      <c r="AA6" s="84"/>
      <c r="AE6" s="86"/>
      <c r="AI6" s="91"/>
      <c r="AN6" s="86"/>
      <c r="AO6" s="86"/>
    </row>
    <row r="7" spans="1:59" ht="22.5" customHeight="1" x14ac:dyDescent="0.25">
      <c r="A7" s="617" t="s">
        <v>97</v>
      </c>
      <c r="B7" s="618" t="s">
        <v>138</v>
      </c>
      <c r="C7" s="618"/>
      <c r="D7" s="604" t="str">
        <f>'Datos Generales'!E6</f>
        <v>Español</v>
      </c>
      <c r="E7" s="619"/>
      <c r="F7" s="619"/>
      <c r="G7" s="619"/>
      <c r="H7" s="604" t="str">
        <f>'Datos Generales'!E7</f>
        <v>Ingles</v>
      </c>
      <c r="I7" s="604"/>
      <c r="J7" s="604"/>
      <c r="K7" s="604"/>
      <c r="L7" s="604" t="str">
        <f>'Datos Generales'!E8</f>
        <v>Matematica</v>
      </c>
      <c r="M7" s="604"/>
      <c r="N7" s="604"/>
      <c r="O7" s="604"/>
      <c r="P7" s="608" t="str">
        <f>'Datos Generales'!E9</f>
        <v>Historia</v>
      </c>
      <c r="Q7" s="608"/>
      <c r="R7" s="608"/>
      <c r="S7" s="608"/>
      <c r="T7" s="604" t="str">
        <f>'Datos Generales'!E10</f>
        <v>Geografia</v>
      </c>
      <c r="U7" s="604"/>
      <c r="V7" s="604"/>
      <c r="W7" s="604"/>
      <c r="X7" s="604" t="str">
        <f>'Datos Generales'!E11</f>
        <v>Civica</v>
      </c>
      <c r="Y7" s="604"/>
      <c r="Z7" s="604"/>
      <c r="AA7" s="604"/>
      <c r="AB7" s="604" t="str">
        <f>'Datos Generales'!E12</f>
        <v>Religion</v>
      </c>
      <c r="AC7" s="604"/>
      <c r="AD7" s="604"/>
      <c r="AE7" s="604"/>
      <c r="AF7" s="604" t="str">
        <f>'Datos Generales'!E13</f>
        <v>Educacion Física</v>
      </c>
      <c r="AG7" s="604"/>
      <c r="AH7" s="604"/>
      <c r="AI7" s="604"/>
      <c r="AJ7" s="604" t="str">
        <f>'Datos Generales'!E14</f>
        <v>Informatica</v>
      </c>
      <c r="AK7" s="604"/>
      <c r="AL7" s="604"/>
      <c r="AM7" s="604"/>
      <c r="AN7" s="604" t="str">
        <f>'Datos Generales'!E15</f>
        <v>Ciencias Naturales</v>
      </c>
      <c r="AO7" s="604"/>
      <c r="AP7" s="604"/>
      <c r="AQ7" s="604"/>
      <c r="AR7" s="608" t="str">
        <f>'Datos Generales'!E16</f>
        <v>Artistica</v>
      </c>
      <c r="AS7" s="608"/>
      <c r="AT7" s="608"/>
      <c r="AU7" s="608"/>
      <c r="AV7" s="604" t="str">
        <f>'Datos Generales'!E17</f>
        <v>Música</v>
      </c>
      <c r="AW7" s="604"/>
      <c r="AX7" s="604"/>
      <c r="AY7" s="604"/>
      <c r="AZ7" s="608" t="s">
        <v>232</v>
      </c>
      <c r="BA7" s="608"/>
      <c r="BB7" s="608"/>
      <c r="BC7" s="608"/>
      <c r="BD7" s="604" t="s">
        <v>238</v>
      </c>
      <c r="BE7" s="604"/>
      <c r="BF7" s="604"/>
      <c r="BG7" s="604"/>
    </row>
    <row r="8" spans="1:59" ht="17.25" customHeight="1" x14ac:dyDescent="0.25">
      <c r="A8" s="617"/>
      <c r="B8" s="618"/>
      <c r="C8" s="618"/>
      <c r="D8" s="610" t="s">
        <v>139</v>
      </c>
      <c r="E8" s="610"/>
      <c r="F8" s="610"/>
      <c r="G8" s="605" t="s">
        <v>140</v>
      </c>
      <c r="H8" s="604" t="s">
        <v>141</v>
      </c>
      <c r="I8" s="604"/>
      <c r="J8" s="604"/>
      <c r="K8" s="605" t="s">
        <v>140</v>
      </c>
      <c r="L8" s="604" t="s">
        <v>141</v>
      </c>
      <c r="M8" s="604"/>
      <c r="N8" s="604"/>
      <c r="O8" s="605" t="s">
        <v>140</v>
      </c>
      <c r="P8" s="604" t="s">
        <v>141</v>
      </c>
      <c r="Q8" s="604"/>
      <c r="R8" s="604"/>
      <c r="S8" s="605" t="s">
        <v>140</v>
      </c>
      <c r="T8" s="604" t="s">
        <v>141</v>
      </c>
      <c r="U8" s="604"/>
      <c r="V8" s="604"/>
      <c r="W8" s="605" t="s">
        <v>140</v>
      </c>
      <c r="X8" s="604" t="s">
        <v>141</v>
      </c>
      <c r="Y8" s="604"/>
      <c r="Z8" s="604"/>
      <c r="AA8" s="605" t="s">
        <v>140</v>
      </c>
      <c r="AB8" s="604" t="s">
        <v>141</v>
      </c>
      <c r="AC8" s="604"/>
      <c r="AD8" s="604"/>
      <c r="AE8" s="605" t="s">
        <v>140</v>
      </c>
      <c r="AF8" s="604" t="s">
        <v>141</v>
      </c>
      <c r="AG8" s="604"/>
      <c r="AH8" s="604"/>
      <c r="AI8" s="605" t="s">
        <v>140</v>
      </c>
      <c r="AJ8" s="604" t="s">
        <v>141</v>
      </c>
      <c r="AK8" s="604"/>
      <c r="AL8" s="604"/>
      <c r="AM8" s="611" t="s">
        <v>140</v>
      </c>
      <c r="AN8" s="604" t="s">
        <v>141</v>
      </c>
      <c r="AO8" s="604"/>
      <c r="AP8" s="604"/>
      <c r="AQ8" s="605" t="s">
        <v>140</v>
      </c>
      <c r="AR8" s="604" t="s">
        <v>141</v>
      </c>
      <c r="AS8" s="604"/>
      <c r="AT8" s="604"/>
      <c r="AU8" s="605" t="s">
        <v>140</v>
      </c>
      <c r="AV8" s="604" t="s">
        <v>141</v>
      </c>
      <c r="AW8" s="604"/>
      <c r="AX8" s="604"/>
      <c r="AY8" s="605" t="s">
        <v>140</v>
      </c>
      <c r="AZ8" s="604" t="s">
        <v>141</v>
      </c>
      <c r="BA8" s="604"/>
      <c r="BB8" s="604"/>
      <c r="BC8" s="605" t="s">
        <v>140</v>
      </c>
      <c r="BD8" s="604" t="s">
        <v>141</v>
      </c>
      <c r="BE8" s="604"/>
      <c r="BF8" s="604"/>
      <c r="BG8" s="605" t="s">
        <v>140</v>
      </c>
    </row>
    <row r="9" spans="1:59" ht="12" customHeight="1" x14ac:dyDescent="0.25">
      <c r="A9" s="617"/>
      <c r="B9" s="618"/>
      <c r="C9" s="618"/>
      <c r="D9" s="92" t="s">
        <v>23</v>
      </c>
      <c r="E9" s="92" t="s">
        <v>24</v>
      </c>
      <c r="F9" s="231" t="s">
        <v>25</v>
      </c>
      <c r="G9" s="605"/>
      <c r="H9" s="92" t="s">
        <v>23</v>
      </c>
      <c r="I9" s="92" t="s">
        <v>24</v>
      </c>
      <c r="J9" s="231" t="s">
        <v>25</v>
      </c>
      <c r="K9" s="605"/>
      <c r="L9" s="92" t="s">
        <v>23</v>
      </c>
      <c r="M9" s="92" t="s">
        <v>24</v>
      </c>
      <c r="N9" s="231" t="s">
        <v>25</v>
      </c>
      <c r="O9" s="605"/>
      <c r="P9" s="92" t="s">
        <v>23</v>
      </c>
      <c r="Q9" s="92" t="s">
        <v>24</v>
      </c>
      <c r="R9" s="231" t="s">
        <v>25</v>
      </c>
      <c r="S9" s="605"/>
      <c r="T9" s="92" t="s">
        <v>23</v>
      </c>
      <c r="U9" s="92" t="s">
        <v>24</v>
      </c>
      <c r="V9" s="231" t="s">
        <v>25</v>
      </c>
      <c r="W9" s="606"/>
      <c r="X9" s="92" t="s">
        <v>23</v>
      </c>
      <c r="Y9" s="92" t="s">
        <v>24</v>
      </c>
      <c r="Z9" s="231" t="s">
        <v>25</v>
      </c>
      <c r="AA9" s="606"/>
      <c r="AB9" s="92" t="s">
        <v>23</v>
      </c>
      <c r="AC9" s="92" t="s">
        <v>24</v>
      </c>
      <c r="AD9" s="231" t="s">
        <v>25</v>
      </c>
      <c r="AE9" s="605"/>
      <c r="AF9" s="92" t="s">
        <v>23</v>
      </c>
      <c r="AG9" s="92" t="s">
        <v>24</v>
      </c>
      <c r="AH9" s="231" t="s">
        <v>25</v>
      </c>
      <c r="AI9" s="605"/>
      <c r="AJ9" s="92" t="s">
        <v>23</v>
      </c>
      <c r="AK9" s="92" t="s">
        <v>24</v>
      </c>
      <c r="AL9" s="231" t="s">
        <v>25</v>
      </c>
      <c r="AM9" s="612"/>
      <c r="AN9" s="92" t="s">
        <v>23</v>
      </c>
      <c r="AO9" s="92" t="s">
        <v>24</v>
      </c>
      <c r="AP9" s="231" t="s">
        <v>25</v>
      </c>
      <c r="AQ9" s="606"/>
      <c r="AR9" s="92" t="s">
        <v>23</v>
      </c>
      <c r="AS9" s="92" t="s">
        <v>24</v>
      </c>
      <c r="AT9" s="231" t="s">
        <v>25</v>
      </c>
      <c r="AU9" s="607"/>
      <c r="AV9" s="92" t="s">
        <v>23</v>
      </c>
      <c r="AW9" s="92" t="s">
        <v>24</v>
      </c>
      <c r="AX9" s="231" t="s">
        <v>25</v>
      </c>
      <c r="AY9" s="605"/>
      <c r="AZ9" s="92" t="s">
        <v>23</v>
      </c>
      <c r="BA9" s="92" t="s">
        <v>24</v>
      </c>
      <c r="BB9" s="231" t="s">
        <v>25</v>
      </c>
      <c r="BC9" s="607"/>
      <c r="BD9" s="92" t="s">
        <v>23</v>
      </c>
      <c r="BE9" s="92" t="s">
        <v>24</v>
      </c>
      <c r="BF9" s="231" t="s">
        <v>25</v>
      </c>
      <c r="BG9" s="605"/>
    </row>
    <row r="10" spans="1:59" ht="12.75" customHeight="1" x14ac:dyDescent="0.25">
      <c r="A10" s="93">
        <v>1</v>
      </c>
      <c r="B10" s="603">
        <f>'Inf. 8°A QB'!B11</f>
        <v>0</v>
      </c>
      <c r="C10" s="603"/>
      <c r="D10" s="232"/>
      <c r="E10" s="232"/>
      <c r="F10" s="233"/>
      <c r="G10" s="234"/>
      <c r="H10" s="235"/>
      <c r="I10" s="235"/>
      <c r="J10" s="235"/>
      <c r="K10" s="236"/>
      <c r="L10" s="235"/>
      <c r="M10" s="235"/>
      <c r="N10" s="235"/>
      <c r="O10" s="236"/>
      <c r="P10" s="235"/>
      <c r="Q10" s="237"/>
      <c r="R10" s="235">
        <v>4.7</v>
      </c>
      <c r="S10" s="236"/>
      <c r="T10" s="235"/>
      <c r="U10" s="235"/>
      <c r="V10" s="235"/>
      <c r="W10" s="236"/>
      <c r="X10" s="235"/>
      <c r="Y10" s="237"/>
      <c r="Z10" s="235">
        <v>4.5999999999999996</v>
      </c>
      <c r="AA10" s="236"/>
      <c r="AB10" s="235"/>
      <c r="AC10" s="235"/>
      <c r="AD10" s="235"/>
      <c r="AE10" s="236"/>
      <c r="AF10" s="235"/>
      <c r="AG10" s="235"/>
      <c r="AH10" s="235"/>
      <c r="AI10" s="236"/>
      <c r="AJ10" s="235"/>
      <c r="AK10" s="235"/>
      <c r="AL10" s="235">
        <v>4.7</v>
      </c>
      <c r="AM10" s="236"/>
      <c r="AN10" s="235"/>
      <c r="AO10" s="237"/>
      <c r="AP10" s="235">
        <v>4.7</v>
      </c>
      <c r="AQ10" s="236"/>
      <c r="AR10" s="235"/>
      <c r="AS10" s="235"/>
      <c r="AT10" s="235"/>
      <c r="AU10" s="236"/>
      <c r="AV10" s="235"/>
      <c r="AW10" s="237"/>
      <c r="AX10" s="235">
        <v>4.8</v>
      </c>
      <c r="AY10" s="236"/>
      <c r="AZ10" s="235"/>
      <c r="BA10" s="237"/>
      <c r="BB10" s="235">
        <v>4</v>
      </c>
      <c r="BC10" s="236"/>
      <c r="BD10" s="235"/>
      <c r="BE10" s="237"/>
      <c r="BF10" s="235">
        <v>4.4000000000000004</v>
      </c>
      <c r="BG10" s="236"/>
    </row>
    <row r="11" spans="1:59" ht="12.75" customHeight="1" x14ac:dyDescent="0.25">
      <c r="A11" s="93">
        <v>2</v>
      </c>
      <c r="B11" s="603">
        <f>'Inf. 8°A QB'!B12</f>
        <v>0</v>
      </c>
      <c r="C11" s="603"/>
      <c r="D11" s="232"/>
      <c r="E11" s="232"/>
      <c r="F11" s="233"/>
      <c r="G11" s="234"/>
      <c r="H11" s="235"/>
      <c r="I11" s="235"/>
      <c r="J11" s="235"/>
      <c r="K11" s="236"/>
      <c r="L11" s="235"/>
      <c r="M11" s="235"/>
      <c r="N11" s="235"/>
      <c r="O11" s="236"/>
      <c r="P11" s="235"/>
      <c r="Q11" s="237"/>
      <c r="R11" s="235"/>
      <c r="S11" s="236"/>
      <c r="T11" s="235"/>
      <c r="U11" s="235"/>
      <c r="V11" s="235"/>
      <c r="W11" s="236"/>
      <c r="X11" s="235"/>
      <c r="Y11" s="237"/>
      <c r="Z11" s="235"/>
      <c r="AA11" s="236"/>
      <c r="AB11" s="235"/>
      <c r="AC11" s="235"/>
      <c r="AD11" s="235"/>
      <c r="AE11" s="236"/>
      <c r="AF11" s="235"/>
      <c r="AG11" s="235"/>
      <c r="AH11" s="235"/>
      <c r="AI11" s="236"/>
      <c r="AJ11" s="235"/>
      <c r="AK11" s="235"/>
      <c r="AL11" s="235"/>
      <c r="AM11" s="236"/>
      <c r="AN11" s="235"/>
      <c r="AO11" s="237"/>
      <c r="AP11" s="235"/>
      <c r="AQ11" s="236"/>
      <c r="AR11" s="235"/>
      <c r="AS11" s="235"/>
      <c r="AT11" s="235"/>
      <c r="AU11" s="236"/>
      <c r="AV11" s="235"/>
      <c r="AW11" s="237"/>
      <c r="AX11" s="235"/>
      <c r="AY11" s="236"/>
      <c r="AZ11" s="235"/>
      <c r="BA11" s="237"/>
      <c r="BB11" s="235"/>
      <c r="BC11" s="236"/>
      <c r="BD11" s="235"/>
      <c r="BE11" s="237"/>
      <c r="BF11" s="235"/>
      <c r="BG11" s="236"/>
    </row>
    <row r="12" spans="1:59" ht="12.75" customHeight="1" x14ac:dyDescent="0.25">
      <c r="A12" s="93">
        <v>3</v>
      </c>
      <c r="B12" s="603">
        <f>'Inf. 8°A QB'!B13</f>
        <v>0</v>
      </c>
      <c r="C12" s="603"/>
      <c r="D12" s="232"/>
      <c r="E12" s="232"/>
      <c r="F12" s="233"/>
      <c r="G12" s="234"/>
      <c r="H12" s="235"/>
      <c r="I12" s="235"/>
      <c r="J12" s="235"/>
      <c r="K12" s="236"/>
      <c r="L12" s="235"/>
      <c r="M12" s="235"/>
      <c r="N12" s="235"/>
      <c r="O12" s="236"/>
      <c r="P12" s="235"/>
      <c r="Q12" s="237"/>
      <c r="R12" s="235"/>
      <c r="S12" s="236"/>
      <c r="T12" s="235"/>
      <c r="U12" s="235"/>
      <c r="V12" s="235"/>
      <c r="W12" s="236"/>
      <c r="X12" s="235"/>
      <c r="Y12" s="237"/>
      <c r="Z12" s="235"/>
      <c r="AA12" s="236"/>
      <c r="AB12" s="235"/>
      <c r="AC12" s="235"/>
      <c r="AD12" s="235"/>
      <c r="AE12" s="236"/>
      <c r="AF12" s="235"/>
      <c r="AG12" s="235"/>
      <c r="AH12" s="235"/>
      <c r="AI12" s="236"/>
      <c r="AJ12" s="235"/>
      <c r="AK12" s="235"/>
      <c r="AL12" s="235"/>
      <c r="AM12" s="236"/>
      <c r="AN12" s="235"/>
      <c r="AO12" s="237"/>
      <c r="AP12" s="235"/>
      <c r="AQ12" s="236"/>
      <c r="AR12" s="235"/>
      <c r="AS12" s="235"/>
      <c r="AT12" s="235"/>
      <c r="AU12" s="236"/>
      <c r="AV12" s="235"/>
      <c r="AW12" s="237"/>
      <c r="AX12" s="235"/>
      <c r="AY12" s="236"/>
      <c r="AZ12" s="235"/>
      <c r="BA12" s="237"/>
      <c r="BB12" s="235"/>
      <c r="BC12" s="236"/>
      <c r="BD12" s="235"/>
      <c r="BE12" s="237"/>
      <c r="BF12" s="235"/>
      <c r="BG12" s="236"/>
    </row>
    <row r="13" spans="1:59" ht="12.75" customHeight="1" x14ac:dyDescent="0.25">
      <c r="A13" s="93">
        <v>4</v>
      </c>
      <c r="B13" s="603"/>
      <c r="C13" s="603"/>
      <c r="D13" s="232"/>
      <c r="E13" s="232"/>
      <c r="F13" s="233"/>
      <c r="G13" s="234"/>
      <c r="H13" s="235"/>
      <c r="I13" s="235"/>
      <c r="J13" s="235"/>
      <c r="K13" s="236"/>
      <c r="L13" s="235"/>
      <c r="M13" s="235"/>
      <c r="N13" s="235"/>
      <c r="O13" s="236"/>
      <c r="P13" s="235"/>
      <c r="Q13" s="237"/>
      <c r="R13" s="235"/>
      <c r="S13" s="236"/>
      <c r="T13" s="235"/>
      <c r="U13" s="235"/>
      <c r="V13" s="235"/>
      <c r="W13" s="236"/>
      <c r="X13" s="235"/>
      <c r="Y13" s="237"/>
      <c r="Z13" s="235"/>
      <c r="AA13" s="236"/>
      <c r="AB13" s="235"/>
      <c r="AC13" s="235"/>
      <c r="AD13" s="235"/>
      <c r="AE13" s="236"/>
      <c r="AF13" s="235"/>
      <c r="AG13" s="235"/>
      <c r="AH13" s="235"/>
      <c r="AI13" s="236"/>
      <c r="AJ13" s="235"/>
      <c r="AK13" s="235"/>
      <c r="AL13" s="235"/>
      <c r="AM13" s="236"/>
      <c r="AN13" s="235"/>
      <c r="AO13" s="237"/>
      <c r="AP13" s="235"/>
      <c r="AQ13" s="236"/>
      <c r="AR13" s="235"/>
      <c r="AS13" s="235"/>
      <c r="AT13" s="235"/>
      <c r="AU13" s="236"/>
      <c r="AV13" s="235"/>
      <c r="AW13" s="235"/>
      <c r="AX13" s="235"/>
      <c r="AY13" s="236"/>
      <c r="AZ13" s="235"/>
      <c r="BA13" s="235"/>
      <c r="BB13" s="235"/>
      <c r="BC13" s="236"/>
      <c r="BD13" s="235"/>
      <c r="BE13" s="235"/>
      <c r="BF13" s="235"/>
      <c r="BG13" s="236"/>
    </row>
    <row r="14" spans="1:59" ht="12.75" customHeight="1" x14ac:dyDescent="0.25">
      <c r="A14" s="93">
        <v>5</v>
      </c>
      <c r="B14" s="603"/>
      <c r="C14" s="603"/>
      <c r="D14" s="232"/>
      <c r="E14" s="232"/>
      <c r="F14" s="233"/>
      <c r="G14" s="234"/>
      <c r="H14" s="235"/>
      <c r="I14" s="235"/>
      <c r="J14" s="235"/>
      <c r="K14" s="236"/>
      <c r="L14" s="235"/>
      <c r="M14" s="235"/>
      <c r="N14" s="235"/>
      <c r="O14" s="236"/>
      <c r="P14" s="235"/>
      <c r="Q14" s="237"/>
      <c r="R14" s="235"/>
      <c r="S14" s="236"/>
      <c r="T14" s="235"/>
      <c r="U14" s="235"/>
      <c r="V14" s="235"/>
      <c r="W14" s="236"/>
      <c r="X14" s="235"/>
      <c r="Y14" s="237"/>
      <c r="Z14" s="235"/>
      <c r="AA14" s="236"/>
      <c r="AB14" s="235"/>
      <c r="AC14" s="235"/>
      <c r="AD14" s="235"/>
      <c r="AE14" s="236"/>
      <c r="AF14" s="235"/>
      <c r="AG14" s="235"/>
      <c r="AH14" s="235"/>
      <c r="AI14" s="236"/>
      <c r="AJ14" s="235"/>
      <c r="AK14" s="235"/>
      <c r="AL14" s="235"/>
      <c r="AM14" s="236"/>
      <c r="AN14" s="235"/>
      <c r="AO14" s="237"/>
      <c r="AP14" s="235"/>
      <c r="AQ14" s="236"/>
      <c r="AR14" s="235"/>
      <c r="AS14" s="235"/>
      <c r="AT14" s="235"/>
      <c r="AU14" s="236"/>
      <c r="AV14" s="235"/>
      <c r="AW14" s="235"/>
      <c r="AX14" s="235"/>
      <c r="AY14" s="236"/>
      <c r="AZ14" s="235"/>
      <c r="BA14" s="235"/>
      <c r="BB14" s="235"/>
      <c r="BC14" s="236"/>
      <c r="BD14" s="235"/>
      <c r="BE14" s="235"/>
      <c r="BF14" s="235"/>
      <c r="BG14" s="236"/>
    </row>
    <row r="15" spans="1:59" ht="12.75" customHeight="1" x14ac:dyDescent="0.25">
      <c r="A15" s="93">
        <v>6</v>
      </c>
      <c r="B15" s="603"/>
      <c r="C15" s="603"/>
      <c r="D15" s="232"/>
      <c r="E15" s="232"/>
      <c r="F15" s="233"/>
      <c r="G15" s="234"/>
      <c r="H15" s="235"/>
      <c r="I15" s="235"/>
      <c r="J15" s="235"/>
      <c r="K15" s="236"/>
      <c r="L15" s="235"/>
      <c r="M15" s="235"/>
      <c r="N15" s="235"/>
      <c r="O15" s="236"/>
      <c r="P15" s="235"/>
      <c r="Q15" s="237"/>
      <c r="R15" s="235"/>
      <c r="S15" s="236"/>
      <c r="T15" s="235"/>
      <c r="U15" s="235"/>
      <c r="V15" s="235"/>
      <c r="W15" s="236"/>
      <c r="X15" s="235"/>
      <c r="Y15" s="237"/>
      <c r="Z15" s="235"/>
      <c r="AA15" s="236"/>
      <c r="AB15" s="235"/>
      <c r="AC15" s="235"/>
      <c r="AD15" s="235"/>
      <c r="AE15" s="236"/>
      <c r="AF15" s="235"/>
      <c r="AG15" s="235"/>
      <c r="AH15" s="235"/>
      <c r="AI15" s="236"/>
      <c r="AJ15" s="235"/>
      <c r="AK15" s="235"/>
      <c r="AL15" s="235"/>
      <c r="AM15" s="236"/>
      <c r="AN15" s="235"/>
      <c r="AO15" s="237"/>
      <c r="AP15" s="235"/>
      <c r="AQ15" s="236"/>
      <c r="AR15" s="235"/>
      <c r="AS15" s="235"/>
      <c r="AT15" s="235"/>
      <c r="AU15" s="236"/>
      <c r="AV15" s="235"/>
      <c r="AW15" s="235"/>
      <c r="AX15" s="235"/>
      <c r="AY15" s="236"/>
      <c r="AZ15" s="235"/>
      <c r="BA15" s="235"/>
      <c r="BB15" s="235"/>
      <c r="BC15" s="236"/>
      <c r="BD15" s="235"/>
      <c r="BE15" s="235"/>
      <c r="BF15" s="235"/>
      <c r="BG15" s="236"/>
    </row>
    <row r="16" spans="1:59" ht="12.75" customHeight="1" x14ac:dyDescent="0.25">
      <c r="A16" s="93">
        <v>7</v>
      </c>
      <c r="B16" s="603"/>
      <c r="C16" s="603"/>
      <c r="D16" s="232"/>
      <c r="E16" s="232"/>
      <c r="F16" s="233"/>
      <c r="G16" s="234"/>
      <c r="H16" s="235"/>
      <c r="I16" s="235"/>
      <c r="J16" s="235"/>
      <c r="K16" s="236"/>
      <c r="L16" s="235"/>
      <c r="M16" s="235"/>
      <c r="N16" s="235"/>
      <c r="O16" s="236"/>
      <c r="P16" s="235"/>
      <c r="Q16" s="237"/>
      <c r="R16" s="235"/>
      <c r="S16" s="236"/>
      <c r="T16" s="235"/>
      <c r="U16" s="235"/>
      <c r="V16" s="235"/>
      <c r="W16" s="236"/>
      <c r="X16" s="235"/>
      <c r="Y16" s="237"/>
      <c r="Z16" s="235"/>
      <c r="AA16" s="236"/>
      <c r="AB16" s="235"/>
      <c r="AC16" s="235"/>
      <c r="AD16" s="235"/>
      <c r="AE16" s="236"/>
      <c r="AF16" s="235"/>
      <c r="AG16" s="235"/>
      <c r="AH16" s="235"/>
      <c r="AI16" s="236"/>
      <c r="AJ16" s="235"/>
      <c r="AK16" s="235"/>
      <c r="AL16" s="235"/>
      <c r="AM16" s="236"/>
      <c r="AN16" s="235"/>
      <c r="AO16" s="237"/>
      <c r="AP16" s="235"/>
      <c r="AQ16" s="236"/>
      <c r="AR16" s="235"/>
      <c r="AS16" s="235"/>
      <c r="AT16" s="235"/>
      <c r="AU16" s="236"/>
      <c r="AV16" s="235"/>
      <c r="AW16" s="235"/>
      <c r="AX16" s="235"/>
      <c r="AY16" s="236"/>
      <c r="AZ16" s="235"/>
      <c r="BA16" s="235"/>
      <c r="BB16" s="235"/>
      <c r="BC16" s="236"/>
      <c r="BD16" s="235"/>
      <c r="BE16" s="235"/>
      <c r="BF16" s="235"/>
      <c r="BG16" s="236"/>
    </row>
    <row r="17" spans="1:59" ht="12.75" customHeight="1" x14ac:dyDescent="0.25">
      <c r="A17" s="93">
        <v>8</v>
      </c>
      <c r="B17" s="603"/>
      <c r="C17" s="603"/>
      <c r="D17" s="232"/>
      <c r="E17" s="232"/>
      <c r="F17" s="233"/>
      <c r="G17" s="234"/>
      <c r="H17" s="235"/>
      <c r="I17" s="235"/>
      <c r="J17" s="235"/>
      <c r="K17" s="236"/>
      <c r="L17" s="235"/>
      <c r="M17" s="235"/>
      <c r="N17" s="235"/>
      <c r="O17" s="236"/>
      <c r="P17" s="235"/>
      <c r="Q17" s="237"/>
      <c r="R17" s="235"/>
      <c r="S17" s="236"/>
      <c r="T17" s="235"/>
      <c r="U17" s="235"/>
      <c r="V17" s="235"/>
      <c r="W17" s="236"/>
      <c r="X17" s="235"/>
      <c r="Y17" s="237"/>
      <c r="Z17" s="235"/>
      <c r="AA17" s="236"/>
      <c r="AB17" s="235"/>
      <c r="AC17" s="235"/>
      <c r="AD17" s="235"/>
      <c r="AE17" s="236"/>
      <c r="AF17" s="235"/>
      <c r="AG17" s="235"/>
      <c r="AH17" s="235"/>
      <c r="AI17" s="236"/>
      <c r="AJ17" s="235"/>
      <c r="AK17" s="235"/>
      <c r="AL17" s="235"/>
      <c r="AM17" s="236"/>
      <c r="AN17" s="235"/>
      <c r="AO17" s="237"/>
      <c r="AP17" s="235"/>
      <c r="AQ17" s="236"/>
      <c r="AR17" s="235"/>
      <c r="AS17" s="235"/>
      <c r="AT17" s="235"/>
      <c r="AU17" s="236"/>
      <c r="AV17" s="235"/>
      <c r="AW17" s="235"/>
      <c r="AX17" s="235"/>
      <c r="AY17" s="236"/>
      <c r="AZ17" s="235"/>
      <c r="BA17" s="235"/>
      <c r="BB17" s="235"/>
      <c r="BC17" s="236"/>
      <c r="BD17" s="235"/>
      <c r="BE17" s="235"/>
      <c r="BF17" s="235"/>
      <c r="BG17" s="236"/>
    </row>
    <row r="18" spans="1:59" ht="12.75" customHeight="1" x14ac:dyDescent="0.25">
      <c r="A18" s="93">
        <v>9</v>
      </c>
      <c r="B18" s="603"/>
      <c r="C18" s="603"/>
      <c r="D18" s="232"/>
      <c r="E18" s="232"/>
      <c r="F18" s="233"/>
      <c r="G18" s="234"/>
      <c r="H18" s="235"/>
      <c r="I18" s="235"/>
      <c r="J18" s="235"/>
      <c r="K18" s="236"/>
      <c r="L18" s="235"/>
      <c r="M18" s="235"/>
      <c r="N18" s="235"/>
      <c r="O18" s="236"/>
      <c r="P18" s="235"/>
      <c r="Q18" s="237"/>
      <c r="R18" s="235"/>
      <c r="S18" s="236"/>
      <c r="T18" s="235"/>
      <c r="U18" s="235"/>
      <c r="V18" s="235"/>
      <c r="W18" s="236"/>
      <c r="X18" s="235"/>
      <c r="Y18" s="237"/>
      <c r="Z18" s="235"/>
      <c r="AA18" s="236"/>
      <c r="AB18" s="235"/>
      <c r="AC18" s="235"/>
      <c r="AD18" s="235"/>
      <c r="AE18" s="236"/>
      <c r="AF18" s="235"/>
      <c r="AG18" s="235"/>
      <c r="AH18" s="235"/>
      <c r="AI18" s="236"/>
      <c r="AJ18" s="235"/>
      <c r="AK18" s="235"/>
      <c r="AL18" s="235"/>
      <c r="AM18" s="236"/>
      <c r="AN18" s="235"/>
      <c r="AO18" s="237"/>
      <c r="AP18" s="235"/>
      <c r="AQ18" s="236"/>
      <c r="AR18" s="235"/>
      <c r="AS18" s="235"/>
      <c r="AT18" s="235"/>
      <c r="AU18" s="236"/>
      <c r="AV18" s="235"/>
      <c r="AW18" s="235"/>
      <c r="AX18" s="235"/>
      <c r="AY18" s="236"/>
      <c r="AZ18" s="235"/>
      <c r="BA18" s="235"/>
      <c r="BB18" s="235"/>
      <c r="BC18" s="236"/>
      <c r="BD18" s="235"/>
      <c r="BE18" s="235"/>
      <c r="BF18" s="235"/>
      <c r="BG18" s="236"/>
    </row>
    <row r="19" spans="1:59" ht="12.75" customHeight="1" x14ac:dyDescent="0.25">
      <c r="A19" s="93">
        <v>10</v>
      </c>
      <c r="B19" s="603"/>
      <c r="C19" s="603"/>
      <c r="D19" s="232"/>
      <c r="E19" s="232"/>
      <c r="F19" s="233"/>
      <c r="G19" s="234"/>
      <c r="H19" s="235"/>
      <c r="I19" s="235"/>
      <c r="J19" s="235"/>
      <c r="K19" s="236"/>
      <c r="L19" s="235"/>
      <c r="M19" s="235"/>
      <c r="N19" s="235"/>
      <c r="O19" s="236"/>
      <c r="P19" s="235"/>
      <c r="Q19" s="237"/>
      <c r="R19" s="235"/>
      <c r="S19" s="236"/>
      <c r="T19" s="235"/>
      <c r="U19" s="235"/>
      <c r="V19" s="235"/>
      <c r="W19" s="236"/>
      <c r="X19" s="235"/>
      <c r="Y19" s="237"/>
      <c r="Z19" s="235"/>
      <c r="AA19" s="236"/>
      <c r="AB19" s="235"/>
      <c r="AC19" s="235"/>
      <c r="AD19" s="235"/>
      <c r="AE19" s="236"/>
      <c r="AF19" s="235"/>
      <c r="AG19" s="235"/>
      <c r="AH19" s="235"/>
      <c r="AI19" s="236"/>
      <c r="AJ19" s="235"/>
      <c r="AK19" s="235"/>
      <c r="AL19" s="235"/>
      <c r="AM19" s="236"/>
      <c r="AN19" s="235"/>
      <c r="AO19" s="237"/>
      <c r="AP19" s="235"/>
      <c r="AQ19" s="236"/>
      <c r="AR19" s="235"/>
      <c r="AS19" s="235"/>
      <c r="AT19" s="235"/>
      <c r="AU19" s="236"/>
      <c r="AV19" s="235"/>
      <c r="AW19" s="235"/>
      <c r="AX19" s="235"/>
      <c r="AY19" s="236"/>
      <c r="AZ19" s="235"/>
      <c r="BA19" s="235"/>
      <c r="BB19" s="235"/>
      <c r="BC19" s="236"/>
      <c r="BD19" s="235"/>
      <c r="BE19" s="235"/>
      <c r="BF19" s="235"/>
      <c r="BG19" s="236"/>
    </row>
    <row r="20" spans="1:59" ht="12.75" customHeight="1" x14ac:dyDescent="0.25">
      <c r="A20" s="93">
        <v>11</v>
      </c>
      <c r="B20" s="603"/>
      <c r="C20" s="603"/>
      <c r="D20" s="232"/>
      <c r="E20" s="232"/>
      <c r="F20" s="233"/>
      <c r="G20" s="234"/>
      <c r="H20" s="235"/>
      <c r="I20" s="235"/>
      <c r="J20" s="235"/>
      <c r="K20" s="236"/>
      <c r="L20" s="235"/>
      <c r="M20" s="235"/>
      <c r="N20" s="235"/>
      <c r="O20" s="236"/>
      <c r="P20" s="235"/>
      <c r="Q20" s="237"/>
      <c r="R20" s="235"/>
      <c r="S20" s="236"/>
      <c r="T20" s="235"/>
      <c r="U20" s="235"/>
      <c r="V20" s="235"/>
      <c r="W20" s="236"/>
      <c r="X20" s="235"/>
      <c r="Y20" s="237"/>
      <c r="Z20" s="235"/>
      <c r="AA20" s="236"/>
      <c r="AB20" s="235"/>
      <c r="AC20" s="235"/>
      <c r="AD20" s="235"/>
      <c r="AE20" s="236"/>
      <c r="AF20" s="235"/>
      <c r="AG20" s="235"/>
      <c r="AH20" s="235"/>
      <c r="AI20" s="236"/>
      <c r="AJ20" s="235"/>
      <c r="AK20" s="235"/>
      <c r="AL20" s="235"/>
      <c r="AM20" s="236"/>
      <c r="AN20" s="235"/>
      <c r="AO20" s="237"/>
      <c r="AP20" s="235"/>
      <c r="AQ20" s="236"/>
      <c r="AR20" s="235"/>
      <c r="AS20" s="235"/>
      <c r="AT20" s="235"/>
      <c r="AU20" s="236"/>
      <c r="AV20" s="235"/>
      <c r="AW20" s="235"/>
      <c r="AX20" s="235"/>
      <c r="AY20" s="236"/>
      <c r="AZ20" s="235"/>
      <c r="BA20" s="235"/>
      <c r="BB20" s="235"/>
      <c r="BC20" s="236"/>
      <c r="BD20" s="235"/>
      <c r="BE20" s="235"/>
      <c r="BF20" s="235"/>
      <c r="BG20" s="236"/>
    </row>
    <row r="21" spans="1:59" ht="12.75" customHeight="1" x14ac:dyDescent="0.25">
      <c r="A21" s="93">
        <v>12</v>
      </c>
      <c r="B21" s="603"/>
      <c r="C21" s="603"/>
      <c r="D21" s="232"/>
      <c r="E21" s="232"/>
      <c r="F21" s="233"/>
      <c r="G21" s="234"/>
      <c r="H21" s="235"/>
      <c r="I21" s="235"/>
      <c r="J21" s="235"/>
      <c r="K21" s="236"/>
      <c r="L21" s="235"/>
      <c r="M21" s="235"/>
      <c r="N21" s="235"/>
      <c r="O21" s="236"/>
      <c r="P21" s="235"/>
      <c r="Q21" s="237"/>
      <c r="R21" s="235"/>
      <c r="S21" s="236"/>
      <c r="T21" s="235"/>
      <c r="U21" s="235"/>
      <c r="V21" s="235"/>
      <c r="W21" s="236"/>
      <c r="X21" s="235"/>
      <c r="Y21" s="237"/>
      <c r="Z21" s="235"/>
      <c r="AA21" s="236"/>
      <c r="AB21" s="235"/>
      <c r="AC21" s="235"/>
      <c r="AD21" s="235"/>
      <c r="AE21" s="236"/>
      <c r="AF21" s="235"/>
      <c r="AG21" s="235"/>
      <c r="AH21" s="235"/>
      <c r="AI21" s="236"/>
      <c r="AJ21" s="235"/>
      <c r="AK21" s="235"/>
      <c r="AL21" s="235"/>
      <c r="AM21" s="236"/>
      <c r="AN21" s="235"/>
      <c r="AO21" s="237"/>
      <c r="AP21" s="235"/>
      <c r="AQ21" s="236"/>
      <c r="AR21" s="235"/>
      <c r="AS21" s="235"/>
      <c r="AT21" s="235"/>
      <c r="AU21" s="236"/>
      <c r="AV21" s="235"/>
      <c r="AW21" s="235"/>
      <c r="AX21" s="235"/>
      <c r="AY21" s="236"/>
      <c r="AZ21" s="235"/>
      <c r="BA21" s="235"/>
      <c r="BB21" s="235"/>
      <c r="BC21" s="236"/>
      <c r="BD21" s="235"/>
      <c r="BE21" s="235"/>
      <c r="BF21" s="235"/>
      <c r="BG21" s="236"/>
    </row>
    <row r="22" spans="1:59" ht="12.75" customHeight="1" x14ac:dyDescent="0.25">
      <c r="A22" s="93">
        <v>13</v>
      </c>
      <c r="B22" s="603"/>
      <c r="C22" s="603"/>
      <c r="D22" s="232"/>
      <c r="E22" s="232"/>
      <c r="F22" s="233"/>
      <c r="G22" s="234"/>
      <c r="H22" s="235"/>
      <c r="I22" s="235"/>
      <c r="J22" s="235"/>
      <c r="K22" s="236"/>
      <c r="L22" s="235"/>
      <c r="M22" s="235"/>
      <c r="N22" s="235"/>
      <c r="O22" s="236"/>
      <c r="P22" s="235"/>
      <c r="Q22" s="237"/>
      <c r="R22" s="235"/>
      <c r="S22" s="236"/>
      <c r="T22" s="235"/>
      <c r="U22" s="235"/>
      <c r="V22" s="235"/>
      <c r="W22" s="236"/>
      <c r="X22" s="235"/>
      <c r="Y22" s="237"/>
      <c r="Z22" s="235"/>
      <c r="AA22" s="236"/>
      <c r="AB22" s="235"/>
      <c r="AC22" s="235"/>
      <c r="AD22" s="235"/>
      <c r="AE22" s="236"/>
      <c r="AF22" s="235"/>
      <c r="AG22" s="235"/>
      <c r="AH22" s="235"/>
      <c r="AI22" s="236"/>
      <c r="AJ22" s="235"/>
      <c r="AK22" s="235"/>
      <c r="AL22" s="235"/>
      <c r="AM22" s="236"/>
      <c r="AN22" s="235"/>
      <c r="AO22" s="237"/>
      <c r="AP22" s="235"/>
      <c r="AQ22" s="236"/>
      <c r="AR22" s="235"/>
      <c r="AS22" s="235"/>
      <c r="AT22" s="235"/>
      <c r="AU22" s="236"/>
      <c r="AV22" s="235"/>
      <c r="AW22" s="235"/>
      <c r="AX22" s="235"/>
      <c r="AY22" s="236"/>
      <c r="AZ22" s="235"/>
      <c r="BA22" s="235"/>
      <c r="BB22" s="235"/>
      <c r="BC22" s="236"/>
      <c r="BD22" s="235"/>
      <c r="BE22" s="235"/>
      <c r="BF22" s="235"/>
      <c r="BG22" s="236"/>
    </row>
    <row r="23" spans="1:59" ht="12.75" customHeight="1" x14ac:dyDescent="0.25">
      <c r="A23" s="93">
        <v>14</v>
      </c>
      <c r="B23" s="603"/>
      <c r="C23" s="603"/>
      <c r="D23" s="232"/>
      <c r="E23" s="232"/>
      <c r="F23" s="233"/>
      <c r="G23" s="234"/>
      <c r="H23" s="235"/>
      <c r="I23" s="235"/>
      <c r="J23" s="235"/>
      <c r="K23" s="236"/>
      <c r="L23" s="235"/>
      <c r="M23" s="235"/>
      <c r="N23" s="235"/>
      <c r="O23" s="236"/>
      <c r="P23" s="235"/>
      <c r="Q23" s="237"/>
      <c r="R23" s="235"/>
      <c r="S23" s="236"/>
      <c r="T23" s="235"/>
      <c r="U23" s="235"/>
      <c r="V23" s="235"/>
      <c r="W23" s="236"/>
      <c r="X23" s="235"/>
      <c r="Y23" s="237"/>
      <c r="Z23" s="235"/>
      <c r="AA23" s="236"/>
      <c r="AB23" s="235"/>
      <c r="AC23" s="235"/>
      <c r="AD23" s="235"/>
      <c r="AE23" s="236"/>
      <c r="AF23" s="235"/>
      <c r="AG23" s="235"/>
      <c r="AH23" s="235"/>
      <c r="AI23" s="236"/>
      <c r="AJ23" s="235"/>
      <c r="AK23" s="235"/>
      <c r="AL23" s="235"/>
      <c r="AM23" s="236"/>
      <c r="AN23" s="235"/>
      <c r="AO23" s="237"/>
      <c r="AP23" s="235"/>
      <c r="AQ23" s="236"/>
      <c r="AR23" s="235"/>
      <c r="AS23" s="235"/>
      <c r="AT23" s="235"/>
      <c r="AU23" s="236"/>
      <c r="AV23" s="235"/>
      <c r="AW23" s="235"/>
      <c r="AX23" s="235"/>
      <c r="AY23" s="236"/>
      <c r="AZ23" s="235"/>
      <c r="BA23" s="235"/>
      <c r="BB23" s="235"/>
      <c r="BC23" s="236"/>
      <c r="BD23" s="235"/>
      <c r="BE23" s="235"/>
      <c r="BF23" s="235"/>
      <c r="BG23" s="236"/>
    </row>
    <row r="24" spans="1:59" ht="12.75" customHeight="1" x14ac:dyDescent="0.25">
      <c r="A24" s="93">
        <v>15</v>
      </c>
      <c r="B24" s="603"/>
      <c r="C24" s="603"/>
      <c r="D24" s="232"/>
      <c r="E24" s="232"/>
      <c r="F24" s="233"/>
      <c r="G24" s="234"/>
      <c r="H24" s="235"/>
      <c r="I24" s="235"/>
      <c r="J24" s="235"/>
      <c r="K24" s="236"/>
      <c r="L24" s="235"/>
      <c r="M24" s="235"/>
      <c r="N24" s="235"/>
      <c r="O24" s="236"/>
      <c r="P24" s="235"/>
      <c r="Q24" s="237"/>
      <c r="R24" s="235"/>
      <c r="S24" s="236"/>
      <c r="T24" s="235"/>
      <c r="U24" s="235"/>
      <c r="V24" s="235"/>
      <c r="W24" s="236"/>
      <c r="X24" s="235"/>
      <c r="Y24" s="237"/>
      <c r="Z24" s="235"/>
      <c r="AA24" s="236"/>
      <c r="AB24" s="235"/>
      <c r="AC24" s="235"/>
      <c r="AD24" s="235"/>
      <c r="AE24" s="236"/>
      <c r="AF24" s="235"/>
      <c r="AG24" s="235"/>
      <c r="AH24" s="235"/>
      <c r="AI24" s="236"/>
      <c r="AJ24" s="235"/>
      <c r="AK24" s="235"/>
      <c r="AL24" s="235"/>
      <c r="AM24" s="236"/>
      <c r="AN24" s="235"/>
      <c r="AO24" s="237"/>
      <c r="AP24" s="235"/>
      <c r="AQ24" s="236"/>
      <c r="AR24" s="235"/>
      <c r="AS24" s="235"/>
      <c r="AT24" s="235"/>
      <c r="AU24" s="236"/>
      <c r="AV24" s="235"/>
      <c r="AW24" s="235"/>
      <c r="AX24" s="235"/>
      <c r="AY24" s="236"/>
      <c r="AZ24" s="235"/>
      <c r="BA24" s="235"/>
      <c r="BB24" s="235"/>
      <c r="BC24" s="236"/>
      <c r="BD24" s="235"/>
      <c r="BE24" s="235"/>
      <c r="BF24" s="235"/>
      <c r="BG24" s="236"/>
    </row>
    <row r="25" spans="1:59" ht="12.75" customHeight="1" x14ac:dyDescent="0.25">
      <c r="A25" s="93">
        <v>16</v>
      </c>
      <c r="B25" s="603"/>
      <c r="C25" s="603"/>
      <c r="D25" s="232"/>
      <c r="E25" s="232"/>
      <c r="F25" s="233"/>
      <c r="G25" s="234"/>
      <c r="H25" s="235"/>
      <c r="I25" s="235"/>
      <c r="J25" s="235"/>
      <c r="K25" s="236"/>
      <c r="L25" s="235"/>
      <c r="M25" s="235"/>
      <c r="N25" s="235"/>
      <c r="O25" s="236"/>
      <c r="P25" s="235"/>
      <c r="Q25" s="237"/>
      <c r="R25" s="235"/>
      <c r="S25" s="236"/>
      <c r="T25" s="235"/>
      <c r="U25" s="235"/>
      <c r="V25" s="235"/>
      <c r="W25" s="236"/>
      <c r="X25" s="235"/>
      <c r="Y25" s="237"/>
      <c r="Z25" s="235"/>
      <c r="AA25" s="236"/>
      <c r="AB25" s="235"/>
      <c r="AC25" s="235"/>
      <c r="AD25" s="235"/>
      <c r="AE25" s="236"/>
      <c r="AF25" s="235"/>
      <c r="AG25" s="235"/>
      <c r="AH25" s="235"/>
      <c r="AI25" s="236"/>
      <c r="AJ25" s="235"/>
      <c r="AK25" s="235"/>
      <c r="AL25" s="235"/>
      <c r="AM25" s="236"/>
      <c r="AN25" s="235"/>
      <c r="AO25" s="237"/>
      <c r="AP25" s="235"/>
      <c r="AQ25" s="236"/>
      <c r="AR25" s="235"/>
      <c r="AS25" s="235"/>
      <c r="AT25" s="235"/>
      <c r="AU25" s="236"/>
      <c r="AV25" s="235"/>
      <c r="AW25" s="235"/>
      <c r="AX25" s="235"/>
      <c r="AY25" s="236"/>
      <c r="AZ25" s="235"/>
      <c r="BA25" s="235"/>
      <c r="BB25" s="235"/>
      <c r="BC25" s="236"/>
      <c r="BD25" s="235"/>
      <c r="BE25" s="235"/>
      <c r="BF25" s="235"/>
      <c r="BG25" s="236"/>
    </row>
    <row r="26" spans="1:59" ht="12.75" customHeight="1" x14ac:dyDescent="0.25">
      <c r="A26" s="93">
        <v>17</v>
      </c>
      <c r="B26" s="603"/>
      <c r="C26" s="603"/>
      <c r="D26" s="232"/>
      <c r="E26" s="232"/>
      <c r="F26" s="233"/>
      <c r="G26" s="234"/>
      <c r="H26" s="235"/>
      <c r="I26" s="235"/>
      <c r="J26" s="235"/>
      <c r="K26" s="236"/>
      <c r="L26" s="235"/>
      <c r="M26" s="235"/>
      <c r="N26" s="235"/>
      <c r="O26" s="236"/>
      <c r="P26" s="235"/>
      <c r="Q26" s="237"/>
      <c r="R26" s="235"/>
      <c r="S26" s="236"/>
      <c r="T26" s="235"/>
      <c r="U26" s="235"/>
      <c r="V26" s="235"/>
      <c r="W26" s="236"/>
      <c r="X26" s="235"/>
      <c r="Y26" s="237"/>
      <c r="Z26" s="235"/>
      <c r="AA26" s="236"/>
      <c r="AB26" s="235"/>
      <c r="AC26" s="235"/>
      <c r="AD26" s="235"/>
      <c r="AE26" s="236"/>
      <c r="AF26" s="235"/>
      <c r="AG26" s="235"/>
      <c r="AH26" s="235"/>
      <c r="AI26" s="236"/>
      <c r="AJ26" s="235"/>
      <c r="AK26" s="235"/>
      <c r="AL26" s="235"/>
      <c r="AM26" s="236"/>
      <c r="AN26" s="235"/>
      <c r="AO26" s="237"/>
      <c r="AP26" s="235"/>
      <c r="AQ26" s="236"/>
      <c r="AR26" s="235"/>
      <c r="AS26" s="235"/>
      <c r="AT26" s="235"/>
      <c r="AU26" s="236"/>
      <c r="AV26" s="235"/>
      <c r="AW26" s="235"/>
      <c r="AX26" s="235"/>
      <c r="AY26" s="236"/>
      <c r="AZ26" s="235"/>
      <c r="BA26" s="235"/>
      <c r="BB26" s="235"/>
      <c r="BC26" s="236"/>
      <c r="BD26" s="235"/>
      <c r="BE26" s="235"/>
      <c r="BF26" s="235"/>
      <c r="BG26" s="236"/>
    </row>
    <row r="27" spans="1:59" ht="12.75" customHeight="1" x14ac:dyDescent="0.25">
      <c r="A27" s="93">
        <v>18</v>
      </c>
      <c r="B27" s="603"/>
      <c r="C27" s="603"/>
      <c r="D27" s="232"/>
      <c r="E27" s="232"/>
      <c r="F27" s="233"/>
      <c r="G27" s="234"/>
      <c r="H27" s="235"/>
      <c r="I27" s="235"/>
      <c r="J27" s="235"/>
      <c r="K27" s="236"/>
      <c r="L27" s="235"/>
      <c r="M27" s="235"/>
      <c r="N27" s="235"/>
      <c r="O27" s="236"/>
      <c r="P27" s="235"/>
      <c r="Q27" s="237"/>
      <c r="R27" s="235"/>
      <c r="S27" s="236"/>
      <c r="T27" s="235"/>
      <c r="U27" s="235"/>
      <c r="V27" s="235"/>
      <c r="W27" s="236"/>
      <c r="X27" s="235"/>
      <c r="Y27" s="237"/>
      <c r="Z27" s="235"/>
      <c r="AA27" s="236"/>
      <c r="AB27" s="235"/>
      <c r="AC27" s="235"/>
      <c r="AD27" s="235"/>
      <c r="AE27" s="236"/>
      <c r="AF27" s="235"/>
      <c r="AG27" s="235"/>
      <c r="AH27" s="235"/>
      <c r="AI27" s="236"/>
      <c r="AJ27" s="235"/>
      <c r="AK27" s="235"/>
      <c r="AL27" s="235"/>
      <c r="AM27" s="236"/>
      <c r="AN27" s="235"/>
      <c r="AO27" s="237"/>
      <c r="AP27" s="235"/>
      <c r="AQ27" s="236"/>
      <c r="AR27" s="235"/>
      <c r="AS27" s="235"/>
      <c r="AT27" s="235"/>
      <c r="AU27" s="236"/>
      <c r="AV27" s="235"/>
      <c r="AW27" s="235"/>
      <c r="AX27" s="235"/>
      <c r="AY27" s="236"/>
      <c r="AZ27" s="235"/>
      <c r="BA27" s="235"/>
      <c r="BB27" s="235"/>
      <c r="BC27" s="236"/>
      <c r="BD27" s="235"/>
      <c r="BE27" s="235"/>
      <c r="BF27" s="235"/>
      <c r="BG27" s="236"/>
    </row>
    <row r="28" spans="1:59" ht="12.75" customHeight="1" x14ac:dyDescent="0.25">
      <c r="A28" s="93">
        <v>19</v>
      </c>
      <c r="B28" s="603"/>
      <c r="C28" s="603"/>
      <c r="D28" s="232"/>
      <c r="E28" s="232"/>
      <c r="F28" s="233"/>
      <c r="G28" s="234"/>
      <c r="H28" s="235"/>
      <c r="I28" s="235"/>
      <c r="J28" s="235"/>
      <c r="K28" s="236"/>
      <c r="L28" s="235"/>
      <c r="M28" s="235"/>
      <c r="N28" s="235"/>
      <c r="O28" s="236"/>
      <c r="P28" s="235"/>
      <c r="Q28" s="237"/>
      <c r="R28" s="235"/>
      <c r="S28" s="236"/>
      <c r="T28" s="235"/>
      <c r="U28" s="235"/>
      <c r="V28" s="235"/>
      <c r="W28" s="236"/>
      <c r="X28" s="235"/>
      <c r="Y28" s="237"/>
      <c r="Z28" s="235"/>
      <c r="AA28" s="236"/>
      <c r="AB28" s="235"/>
      <c r="AC28" s="235"/>
      <c r="AD28" s="235"/>
      <c r="AE28" s="236"/>
      <c r="AF28" s="235"/>
      <c r="AG28" s="235"/>
      <c r="AH28" s="235"/>
      <c r="AI28" s="236"/>
      <c r="AJ28" s="235"/>
      <c r="AK28" s="235"/>
      <c r="AL28" s="235"/>
      <c r="AM28" s="236"/>
      <c r="AN28" s="235"/>
      <c r="AO28" s="237"/>
      <c r="AP28" s="235"/>
      <c r="AQ28" s="236"/>
      <c r="AR28" s="235"/>
      <c r="AS28" s="235"/>
      <c r="AT28" s="235"/>
      <c r="AU28" s="236"/>
      <c r="AV28" s="235"/>
      <c r="AW28" s="235"/>
      <c r="AX28" s="235"/>
      <c r="AY28" s="236"/>
      <c r="AZ28" s="235"/>
      <c r="BA28" s="235"/>
      <c r="BB28" s="235"/>
      <c r="BC28" s="236"/>
      <c r="BD28" s="235"/>
      <c r="BE28" s="235"/>
      <c r="BF28" s="235"/>
      <c r="BG28" s="236"/>
    </row>
    <row r="29" spans="1:59" ht="12.75" customHeight="1" x14ac:dyDescent="0.25">
      <c r="A29" s="93">
        <v>20</v>
      </c>
      <c r="B29" s="603"/>
      <c r="C29" s="603"/>
      <c r="D29" s="232"/>
      <c r="E29" s="232"/>
      <c r="F29" s="233"/>
      <c r="G29" s="234"/>
      <c r="H29" s="235"/>
      <c r="I29" s="235"/>
      <c r="J29" s="235"/>
      <c r="K29" s="236"/>
      <c r="L29" s="235"/>
      <c r="M29" s="235"/>
      <c r="N29" s="235"/>
      <c r="O29" s="236"/>
      <c r="P29" s="235"/>
      <c r="Q29" s="237"/>
      <c r="R29" s="235"/>
      <c r="S29" s="236"/>
      <c r="T29" s="235"/>
      <c r="U29" s="235"/>
      <c r="V29" s="235"/>
      <c r="W29" s="236"/>
      <c r="X29" s="235"/>
      <c r="Y29" s="237"/>
      <c r="Z29" s="235"/>
      <c r="AA29" s="236"/>
      <c r="AB29" s="235"/>
      <c r="AC29" s="235"/>
      <c r="AD29" s="235"/>
      <c r="AE29" s="236"/>
      <c r="AF29" s="235"/>
      <c r="AG29" s="235"/>
      <c r="AH29" s="235"/>
      <c r="AI29" s="236"/>
      <c r="AJ29" s="235"/>
      <c r="AK29" s="235"/>
      <c r="AL29" s="235"/>
      <c r="AM29" s="236"/>
      <c r="AN29" s="235"/>
      <c r="AO29" s="237"/>
      <c r="AP29" s="235"/>
      <c r="AQ29" s="236"/>
      <c r="AR29" s="235"/>
      <c r="AS29" s="235"/>
      <c r="AT29" s="235"/>
      <c r="AU29" s="236"/>
      <c r="AV29" s="235"/>
      <c r="AW29" s="235"/>
      <c r="AX29" s="235"/>
      <c r="AY29" s="236"/>
      <c r="AZ29" s="235"/>
      <c r="BA29" s="235"/>
      <c r="BB29" s="235"/>
      <c r="BC29" s="236"/>
      <c r="BD29" s="235"/>
      <c r="BE29" s="235"/>
      <c r="BF29" s="235"/>
      <c r="BG29" s="236"/>
    </row>
    <row r="30" spans="1:59" ht="12.75" customHeight="1" x14ac:dyDescent="0.25">
      <c r="A30" s="93">
        <v>21</v>
      </c>
      <c r="B30" s="603"/>
      <c r="C30" s="603"/>
      <c r="D30" s="232"/>
      <c r="E30" s="232"/>
      <c r="F30" s="233"/>
      <c r="G30" s="234"/>
      <c r="H30" s="235"/>
      <c r="I30" s="235"/>
      <c r="J30" s="235"/>
      <c r="K30" s="236"/>
      <c r="L30" s="235"/>
      <c r="M30" s="235"/>
      <c r="N30" s="235"/>
      <c r="O30" s="236"/>
      <c r="P30" s="235"/>
      <c r="Q30" s="237"/>
      <c r="R30" s="235"/>
      <c r="S30" s="236"/>
      <c r="T30" s="235"/>
      <c r="U30" s="235"/>
      <c r="V30" s="235"/>
      <c r="W30" s="236"/>
      <c r="X30" s="235"/>
      <c r="Y30" s="237"/>
      <c r="Z30" s="235"/>
      <c r="AA30" s="236"/>
      <c r="AB30" s="235"/>
      <c r="AC30" s="235"/>
      <c r="AD30" s="235"/>
      <c r="AE30" s="236"/>
      <c r="AF30" s="235"/>
      <c r="AG30" s="235"/>
      <c r="AH30" s="235"/>
      <c r="AI30" s="236"/>
      <c r="AJ30" s="235"/>
      <c r="AK30" s="235"/>
      <c r="AL30" s="235"/>
      <c r="AM30" s="236"/>
      <c r="AN30" s="235"/>
      <c r="AO30" s="237"/>
      <c r="AP30" s="235"/>
      <c r="AQ30" s="236"/>
      <c r="AR30" s="235"/>
      <c r="AS30" s="235"/>
      <c r="AT30" s="235"/>
      <c r="AU30" s="236"/>
      <c r="AV30" s="235"/>
      <c r="AW30" s="235"/>
      <c r="AX30" s="235"/>
      <c r="AY30" s="236"/>
      <c r="AZ30" s="235"/>
      <c r="BA30" s="235"/>
      <c r="BB30" s="235"/>
      <c r="BC30" s="236"/>
      <c r="BD30" s="235"/>
      <c r="BE30" s="235"/>
      <c r="BF30" s="235"/>
      <c r="BG30" s="236"/>
    </row>
    <row r="31" spans="1:59" ht="12.75" customHeight="1" x14ac:dyDescent="0.25">
      <c r="A31" s="93">
        <v>22</v>
      </c>
      <c r="B31" s="603"/>
      <c r="C31" s="603"/>
      <c r="D31" s="232"/>
      <c r="E31" s="232"/>
      <c r="F31" s="233"/>
      <c r="G31" s="234"/>
      <c r="H31" s="235"/>
      <c r="I31" s="235"/>
      <c r="J31" s="235"/>
      <c r="K31" s="236"/>
      <c r="L31" s="235"/>
      <c r="M31" s="235"/>
      <c r="N31" s="235"/>
      <c r="O31" s="236"/>
      <c r="P31" s="235"/>
      <c r="Q31" s="237"/>
      <c r="R31" s="235"/>
      <c r="S31" s="236"/>
      <c r="T31" s="235"/>
      <c r="U31" s="235"/>
      <c r="V31" s="235"/>
      <c r="W31" s="236"/>
      <c r="X31" s="235"/>
      <c r="Y31" s="237"/>
      <c r="Z31" s="235"/>
      <c r="AA31" s="236"/>
      <c r="AB31" s="235"/>
      <c r="AC31" s="235"/>
      <c r="AD31" s="235"/>
      <c r="AE31" s="236"/>
      <c r="AF31" s="235"/>
      <c r="AG31" s="235"/>
      <c r="AH31" s="235"/>
      <c r="AI31" s="236"/>
      <c r="AJ31" s="235"/>
      <c r="AK31" s="235"/>
      <c r="AL31" s="235"/>
      <c r="AM31" s="236"/>
      <c r="AN31" s="235"/>
      <c r="AO31" s="237"/>
      <c r="AP31" s="235"/>
      <c r="AQ31" s="236"/>
      <c r="AR31" s="235"/>
      <c r="AS31" s="235"/>
      <c r="AT31" s="235"/>
      <c r="AU31" s="236"/>
      <c r="AV31" s="235"/>
      <c r="AW31" s="235"/>
      <c r="AX31" s="235"/>
      <c r="AY31" s="236"/>
      <c r="AZ31" s="235"/>
      <c r="BA31" s="235"/>
      <c r="BB31" s="235"/>
      <c r="BC31" s="236"/>
      <c r="BD31" s="235"/>
      <c r="BE31" s="235"/>
      <c r="BF31" s="235"/>
      <c r="BG31" s="236"/>
    </row>
    <row r="32" spans="1:59" ht="12.75" customHeight="1" x14ac:dyDescent="0.25">
      <c r="A32" s="93">
        <v>23</v>
      </c>
      <c r="B32" s="603"/>
      <c r="C32" s="603"/>
      <c r="D32" s="232"/>
      <c r="E32" s="232"/>
      <c r="F32" s="233"/>
      <c r="G32" s="234"/>
      <c r="H32" s="235"/>
      <c r="I32" s="235"/>
      <c r="J32" s="235"/>
      <c r="K32" s="236"/>
      <c r="L32" s="235"/>
      <c r="M32" s="235"/>
      <c r="N32" s="235"/>
      <c r="O32" s="236"/>
      <c r="P32" s="235"/>
      <c r="Q32" s="237"/>
      <c r="R32" s="235"/>
      <c r="S32" s="236"/>
      <c r="T32" s="235"/>
      <c r="U32" s="235"/>
      <c r="V32" s="235"/>
      <c r="W32" s="236"/>
      <c r="X32" s="235"/>
      <c r="Y32" s="237"/>
      <c r="Z32" s="235"/>
      <c r="AA32" s="236"/>
      <c r="AB32" s="235"/>
      <c r="AC32" s="235"/>
      <c r="AD32" s="235"/>
      <c r="AE32" s="236"/>
      <c r="AF32" s="235"/>
      <c r="AG32" s="235"/>
      <c r="AH32" s="235"/>
      <c r="AI32" s="236"/>
      <c r="AJ32" s="235"/>
      <c r="AK32" s="235"/>
      <c r="AL32" s="235"/>
      <c r="AM32" s="236"/>
      <c r="AN32" s="235"/>
      <c r="AO32" s="237"/>
      <c r="AP32" s="235"/>
      <c r="AQ32" s="236"/>
      <c r="AR32" s="235"/>
      <c r="AS32" s="235"/>
      <c r="AT32" s="235"/>
      <c r="AU32" s="236"/>
      <c r="AV32" s="235"/>
      <c r="AW32" s="235"/>
      <c r="AX32" s="235"/>
      <c r="AY32" s="236"/>
      <c r="AZ32" s="235"/>
      <c r="BA32" s="235"/>
      <c r="BB32" s="235"/>
      <c r="BC32" s="236"/>
      <c r="BD32" s="235"/>
      <c r="BE32" s="235"/>
      <c r="BF32" s="235"/>
      <c r="BG32" s="236"/>
    </row>
    <row r="33" spans="1:59" ht="12.75" customHeight="1" x14ac:dyDescent="0.25">
      <c r="A33" s="93">
        <v>24</v>
      </c>
      <c r="B33" s="603"/>
      <c r="C33" s="603"/>
      <c r="D33" s="232"/>
      <c r="E33" s="232"/>
      <c r="F33" s="233"/>
      <c r="G33" s="234"/>
      <c r="H33" s="235"/>
      <c r="I33" s="235"/>
      <c r="J33" s="235"/>
      <c r="K33" s="236"/>
      <c r="L33" s="235"/>
      <c r="M33" s="235"/>
      <c r="N33" s="235"/>
      <c r="O33" s="236"/>
      <c r="P33" s="235"/>
      <c r="Q33" s="235"/>
      <c r="R33" s="235"/>
      <c r="S33" s="236"/>
      <c r="T33" s="235"/>
      <c r="U33" s="235"/>
      <c r="V33" s="235"/>
      <c r="W33" s="236"/>
      <c r="X33" s="235"/>
      <c r="Y33" s="235"/>
      <c r="Z33" s="235"/>
      <c r="AA33" s="236"/>
      <c r="AB33" s="235"/>
      <c r="AC33" s="235"/>
      <c r="AD33" s="235"/>
      <c r="AE33" s="236"/>
      <c r="AF33" s="235"/>
      <c r="AG33" s="235"/>
      <c r="AH33" s="235"/>
      <c r="AI33" s="236"/>
      <c r="AJ33" s="235"/>
      <c r="AK33" s="235"/>
      <c r="AL33" s="235"/>
      <c r="AM33" s="236"/>
      <c r="AN33" s="235"/>
      <c r="AO33" s="235"/>
      <c r="AP33" s="235"/>
      <c r="AQ33" s="236"/>
      <c r="AR33" s="235"/>
      <c r="AS33" s="235"/>
      <c r="AT33" s="235"/>
      <c r="AU33" s="236"/>
      <c r="AV33" s="235"/>
      <c r="AW33" s="235"/>
      <c r="AX33" s="235"/>
      <c r="AY33" s="236"/>
      <c r="AZ33" s="235"/>
      <c r="BA33" s="235"/>
      <c r="BB33" s="235"/>
      <c r="BC33" s="236"/>
      <c r="BD33" s="235"/>
      <c r="BE33" s="235"/>
      <c r="BF33" s="235"/>
      <c r="BG33" s="236"/>
    </row>
    <row r="34" spans="1:59" ht="12.75" customHeight="1" x14ac:dyDescent="0.25">
      <c r="A34" s="93">
        <v>25</v>
      </c>
      <c r="B34" s="603"/>
      <c r="C34" s="603"/>
      <c r="D34" s="232"/>
      <c r="E34" s="232"/>
      <c r="F34" s="233"/>
      <c r="G34" s="234"/>
      <c r="H34" s="235"/>
      <c r="I34" s="235"/>
      <c r="J34" s="235"/>
      <c r="K34" s="236"/>
      <c r="L34" s="235"/>
      <c r="M34" s="235"/>
      <c r="N34" s="235"/>
      <c r="O34" s="236"/>
      <c r="P34" s="235"/>
      <c r="Q34" s="235"/>
      <c r="R34" s="235"/>
      <c r="S34" s="236"/>
      <c r="T34" s="235"/>
      <c r="U34" s="235"/>
      <c r="V34" s="235"/>
      <c r="W34" s="236"/>
      <c r="X34" s="235"/>
      <c r="Y34" s="235"/>
      <c r="Z34" s="235"/>
      <c r="AA34" s="236"/>
      <c r="AB34" s="235"/>
      <c r="AC34" s="235"/>
      <c r="AD34" s="235"/>
      <c r="AE34" s="236"/>
      <c r="AF34" s="235"/>
      <c r="AG34" s="235"/>
      <c r="AH34" s="235"/>
      <c r="AI34" s="236"/>
      <c r="AJ34" s="235"/>
      <c r="AK34" s="235"/>
      <c r="AL34" s="235"/>
      <c r="AM34" s="236"/>
      <c r="AN34" s="235"/>
      <c r="AO34" s="235"/>
      <c r="AP34" s="235"/>
      <c r="AQ34" s="236"/>
      <c r="AR34" s="235"/>
      <c r="AS34" s="235"/>
      <c r="AT34" s="235"/>
      <c r="AU34" s="236"/>
      <c r="AV34" s="235"/>
      <c r="AW34" s="235"/>
      <c r="AX34" s="235"/>
      <c r="AY34" s="236"/>
      <c r="AZ34" s="235"/>
      <c r="BA34" s="235"/>
      <c r="BB34" s="235"/>
      <c r="BC34" s="236"/>
      <c r="BD34" s="235"/>
      <c r="BE34" s="235"/>
      <c r="BF34" s="235"/>
      <c r="BG34" s="236"/>
    </row>
    <row r="35" spans="1:59" ht="12.75" customHeight="1" x14ac:dyDescent="0.25">
      <c r="A35" s="93">
        <v>26</v>
      </c>
      <c r="B35" s="603"/>
      <c r="C35" s="603"/>
      <c r="D35" s="232"/>
      <c r="E35" s="232"/>
      <c r="F35" s="233"/>
      <c r="G35" s="234"/>
      <c r="H35" s="235"/>
      <c r="I35" s="235"/>
      <c r="J35" s="235"/>
      <c r="K35" s="236"/>
      <c r="L35" s="235"/>
      <c r="M35" s="235"/>
      <c r="N35" s="235"/>
      <c r="O35" s="236"/>
      <c r="P35" s="235"/>
      <c r="Q35" s="235"/>
      <c r="R35" s="235"/>
      <c r="S35" s="236"/>
      <c r="T35" s="235"/>
      <c r="U35" s="235"/>
      <c r="V35" s="235"/>
      <c r="W35" s="236"/>
      <c r="X35" s="235"/>
      <c r="Y35" s="235"/>
      <c r="Z35" s="235"/>
      <c r="AA35" s="236"/>
      <c r="AB35" s="235"/>
      <c r="AC35" s="235"/>
      <c r="AD35" s="235"/>
      <c r="AE35" s="236"/>
      <c r="AF35" s="235"/>
      <c r="AG35" s="235"/>
      <c r="AH35" s="235"/>
      <c r="AI35" s="236"/>
      <c r="AJ35" s="235"/>
      <c r="AK35" s="235"/>
      <c r="AL35" s="235"/>
      <c r="AM35" s="236"/>
      <c r="AN35" s="235"/>
      <c r="AO35" s="235"/>
      <c r="AP35" s="235"/>
      <c r="AQ35" s="236"/>
      <c r="AR35" s="235"/>
      <c r="AS35" s="235"/>
      <c r="AT35" s="235"/>
      <c r="AU35" s="236"/>
      <c r="AV35" s="235"/>
      <c r="AW35" s="235"/>
      <c r="AX35" s="235"/>
      <c r="AY35" s="236"/>
      <c r="AZ35" s="235"/>
      <c r="BA35" s="235"/>
      <c r="BB35" s="235"/>
      <c r="BC35" s="236"/>
      <c r="BD35" s="235"/>
      <c r="BE35" s="235"/>
      <c r="BF35" s="235"/>
      <c r="BG35" s="236"/>
    </row>
    <row r="36" spans="1:59" ht="12.75" customHeight="1" x14ac:dyDescent="0.25">
      <c r="A36" s="93">
        <v>27</v>
      </c>
      <c r="B36" s="603"/>
      <c r="C36" s="603"/>
      <c r="D36" s="232"/>
      <c r="E36" s="232"/>
      <c r="F36" s="233"/>
      <c r="G36" s="234"/>
      <c r="H36" s="235"/>
      <c r="I36" s="235"/>
      <c r="J36" s="235"/>
      <c r="K36" s="236"/>
      <c r="L36" s="235"/>
      <c r="M36" s="235"/>
      <c r="N36" s="235"/>
      <c r="O36" s="236"/>
      <c r="P36" s="235"/>
      <c r="Q36" s="235"/>
      <c r="R36" s="235"/>
      <c r="S36" s="236"/>
      <c r="T36" s="235"/>
      <c r="U36" s="235"/>
      <c r="V36" s="235"/>
      <c r="W36" s="236"/>
      <c r="X36" s="235"/>
      <c r="Y36" s="235"/>
      <c r="Z36" s="235"/>
      <c r="AA36" s="236"/>
      <c r="AB36" s="235"/>
      <c r="AC36" s="235"/>
      <c r="AD36" s="235"/>
      <c r="AE36" s="236"/>
      <c r="AF36" s="235"/>
      <c r="AG36" s="235"/>
      <c r="AH36" s="235"/>
      <c r="AI36" s="236"/>
      <c r="AJ36" s="235"/>
      <c r="AK36" s="235"/>
      <c r="AL36" s="235"/>
      <c r="AM36" s="236"/>
      <c r="AN36" s="235"/>
      <c r="AO36" s="235"/>
      <c r="AP36" s="235"/>
      <c r="AQ36" s="236"/>
      <c r="AR36" s="235"/>
      <c r="AS36" s="235"/>
      <c r="AT36" s="235"/>
      <c r="AU36" s="236"/>
      <c r="AV36" s="235"/>
      <c r="AW36" s="235"/>
      <c r="AX36" s="235"/>
      <c r="AY36" s="236"/>
      <c r="AZ36" s="235"/>
      <c r="BA36" s="235"/>
      <c r="BB36" s="235"/>
      <c r="BC36" s="236"/>
      <c r="BD36" s="235"/>
      <c r="BE36" s="235"/>
      <c r="BF36" s="235"/>
      <c r="BG36" s="236"/>
    </row>
    <row r="37" spans="1:59" ht="12.75" customHeight="1" x14ac:dyDescent="0.25">
      <c r="A37" s="93">
        <v>28</v>
      </c>
      <c r="B37" s="603"/>
      <c r="C37" s="603"/>
      <c r="D37" s="232"/>
      <c r="E37" s="232"/>
      <c r="F37" s="233"/>
      <c r="G37" s="234"/>
      <c r="H37" s="235"/>
      <c r="I37" s="235"/>
      <c r="J37" s="235"/>
      <c r="K37" s="236"/>
      <c r="L37" s="235"/>
      <c r="M37" s="235"/>
      <c r="N37" s="235"/>
      <c r="O37" s="236"/>
      <c r="P37" s="235"/>
      <c r="Q37" s="235"/>
      <c r="R37" s="235"/>
      <c r="S37" s="236"/>
      <c r="T37" s="235"/>
      <c r="U37" s="235"/>
      <c r="V37" s="235"/>
      <c r="W37" s="236"/>
      <c r="X37" s="235"/>
      <c r="Y37" s="235"/>
      <c r="Z37" s="235"/>
      <c r="AA37" s="236"/>
      <c r="AB37" s="235"/>
      <c r="AC37" s="235"/>
      <c r="AD37" s="235"/>
      <c r="AE37" s="236"/>
      <c r="AF37" s="235"/>
      <c r="AG37" s="235"/>
      <c r="AH37" s="235"/>
      <c r="AI37" s="236"/>
      <c r="AJ37" s="235"/>
      <c r="AK37" s="235"/>
      <c r="AL37" s="235"/>
      <c r="AM37" s="236"/>
      <c r="AN37" s="235"/>
      <c r="AO37" s="235"/>
      <c r="AP37" s="235"/>
      <c r="AQ37" s="236"/>
      <c r="AR37" s="235"/>
      <c r="AS37" s="235"/>
      <c r="AT37" s="235"/>
      <c r="AU37" s="236"/>
      <c r="AV37" s="235"/>
      <c r="AW37" s="235"/>
      <c r="AX37" s="235"/>
      <c r="AY37" s="236"/>
      <c r="AZ37" s="235"/>
      <c r="BA37" s="235"/>
      <c r="BB37" s="235"/>
      <c r="BC37" s="236"/>
      <c r="BD37" s="235"/>
      <c r="BE37" s="235"/>
      <c r="BF37" s="235"/>
      <c r="BG37" s="236"/>
    </row>
    <row r="38" spans="1:59" ht="12.75" customHeight="1" x14ac:dyDescent="0.25">
      <c r="A38" s="93">
        <v>29</v>
      </c>
      <c r="B38" s="603"/>
      <c r="C38" s="603"/>
      <c r="D38" s="232"/>
      <c r="E38" s="232"/>
      <c r="F38" s="233"/>
      <c r="G38" s="234"/>
      <c r="H38" s="235"/>
      <c r="I38" s="235"/>
      <c r="J38" s="235"/>
      <c r="K38" s="236"/>
      <c r="L38" s="235"/>
      <c r="M38" s="235"/>
      <c r="N38" s="235"/>
      <c r="O38" s="236"/>
      <c r="P38" s="235"/>
      <c r="Q38" s="235"/>
      <c r="R38" s="235"/>
      <c r="S38" s="236"/>
      <c r="T38" s="235"/>
      <c r="U38" s="235"/>
      <c r="V38" s="235"/>
      <c r="W38" s="236"/>
      <c r="X38" s="235"/>
      <c r="Y38" s="235"/>
      <c r="Z38" s="235"/>
      <c r="AA38" s="236"/>
      <c r="AB38" s="235"/>
      <c r="AC38" s="235"/>
      <c r="AD38" s="235"/>
      <c r="AE38" s="236"/>
      <c r="AF38" s="235"/>
      <c r="AG38" s="235"/>
      <c r="AH38" s="235"/>
      <c r="AI38" s="236"/>
      <c r="AJ38" s="235"/>
      <c r="AK38" s="235"/>
      <c r="AL38" s="235"/>
      <c r="AM38" s="236"/>
      <c r="AN38" s="235"/>
      <c r="AO38" s="235"/>
      <c r="AP38" s="235"/>
      <c r="AQ38" s="236"/>
      <c r="AR38" s="235"/>
      <c r="AS38" s="235"/>
      <c r="AT38" s="235"/>
      <c r="AU38" s="236"/>
      <c r="AV38" s="235"/>
      <c r="AW38" s="235"/>
      <c r="AX38" s="235"/>
      <c r="AY38" s="236"/>
      <c r="AZ38" s="235"/>
      <c r="BA38" s="235"/>
      <c r="BB38" s="235"/>
      <c r="BC38" s="236"/>
      <c r="BD38" s="235"/>
      <c r="BE38" s="235"/>
      <c r="BF38" s="235"/>
      <c r="BG38" s="236"/>
    </row>
    <row r="39" spans="1:59" ht="12.75" customHeight="1" x14ac:dyDescent="0.25">
      <c r="A39" s="93">
        <v>30</v>
      </c>
      <c r="B39" s="603"/>
      <c r="C39" s="603"/>
      <c r="D39" s="232"/>
      <c r="E39" s="232"/>
      <c r="F39" s="233"/>
      <c r="G39" s="234"/>
      <c r="H39" s="235"/>
      <c r="I39" s="235"/>
      <c r="J39" s="235"/>
      <c r="K39" s="236"/>
      <c r="L39" s="235"/>
      <c r="M39" s="235"/>
      <c r="N39" s="235"/>
      <c r="O39" s="236"/>
      <c r="P39" s="235"/>
      <c r="Q39" s="235"/>
      <c r="R39" s="235"/>
      <c r="S39" s="236"/>
      <c r="T39" s="235"/>
      <c r="U39" s="235"/>
      <c r="V39" s="235"/>
      <c r="W39" s="236"/>
      <c r="X39" s="235"/>
      <c r="Y39" s="235"/>
      <c r="Z39" s="235"/>
      <c r="AA39" s="236"/>
      <c r="AB39" s="235"/>
      <c r="AC39" s="235"/>
      <c r="AD39" s="235"/>
      <c r="AE39" s="236"/>
      <c r="AF39" s="235"/>
      <c r="AG39" s="235"/>
      <c r="AH39" s="235"/>
      <c r="AI39" s="236"/>
      <c r="AJ39" s="235"/>
      <c r="AK39" s="235"/>
      <c r="AL39" s="235"/>
      <c r="AM39" s="236"/>
      <c r="AN39" s="235"/>
      <c r="AO39" s="235"/>
      <c r="AP39" s="235"/>
      <c r="AQ39" s="236"/>
      <c r="AR39" s="235"/>
      <c r="AS39" s="235"/>
      <c r="AT39" s="235"/>
      <c r="AU39" s="236"/>
      <c r="AV39" s="235"/>
      <c r="AW39" s="235"/>
      <c r="AX39" s="235"/>
      <c r="AY39" s="236"/>
      <c r="AZ39" s="235"/>
      <c r="BA39" s="235"/>
      <c r="BB39" s="235"/>
      <c r="BC39" s="236"/>
      <c r="BD39" s="235"/>
      <c r="BE39" s="235"/>
      <c r="BF39" s="235"/>
      <c r="BG39" s="236"/>
    </row>
    <row r="40" spans="1:59" ht="12.75" customHeight="1" x14ac:dyDescent="0.25">
      <c r="A40" s="93">
        <v>31</v>
      </c>
      <c r="B40" s="603"/>
      <c r="C40" s="603"/>
      <c r="D40" s="232"/>
      <c r="E40" s="232"/>
      <c r="F40" s="233"/>
      <c r="G40" s="234"/>
      <c r="H40" s="235"/>
      <c r="I40" s="235"/>
      <c r="J40" s="235"/>
      <c r="K40" s="236"/>
      <c r="L40" s="235"/>
      <c r="M40" s="235"/>
      <c r="N40" s="235"/>
      <c r="O40" s="236"/>
      <c r="P40" s="235"/>
      <c r="Q40" s="235"/>
      <c r="R40" s="235"/>
      <c r="S40" s="236"/>
      <c r="T40" s="235"/>
      <c r="U40" s="235"/>
      <c r="V40" s="235"/>
      <c r="W40" s="236"/>
      <c r="X40" s="235"/>
      <c r="Y40" s="235"/>
      <c r="Z40" s="235"/>
      <c r="AA40" s="236"/>
      <c r="AB40" s="235"/>
      <c r="AC40" s="235"/>
      <c r="AD40" s="235"/>
      <c r="AE40" s="236"/>
      <c r="AF40" s="235"/>
      <c r="AG40" s="235"/>
      <c r="AH40" s="235"/>
      <c r="AI40" s="236"/>
      <c r="AJ40" s="235"/>
      <c r="AK40" s="235"/>
      <c r="AL40" s="235"/>
      <c r="AM40" s="236"/>
      <c r="AN40" s="235"/>
      <c r="AO40" s="235"/>
      <c r="AP40" s="235"/>
      <c r="AQ40" s="236"/>
      <c r="AR40" s="235"/>
      <c r="AS40" s="235"/>
      <c r="AT40" s="235"/>
      <c r="AU40" s="236"/>
      <c r="AV40" s="235"/>
      <c r="AW40" s="235"/>
      <c r="AX40" s="235"/>
      <c r="AY40" s="236"/>
      <c r="AZ40" s="235"/>
      <c r="BA40" s="235"/>
      <c r="BB40" s="235"/>
      <c r="BC40" s="236"/>
      <c r="BD40" s="235"/>
      <c r="BE40" s="235"/>
      <c r="BF40" s="235"/>
      <c r="BG40" s="236"/>
    </row>
    <row r="41" spans="1:59" ht="12.75" customHeight="1" x14ac:dyDescent="0.25">
      <c r="A41" s="93">
        <v>32</v>
      </c>
      <c r="B41" s="603"/>
      <c r="C41" s="603"/>
      <c r="D41" s="232"/>
      <c r="E41" s="232"/>
      <c r="F41" s="233"/>
      <c r="G41" s="234"/>
      <c r="H41" s="235"/>
      <c r="I41" s="235"/>
      <c r="J41" s="235"/>
      <c r="K41" s="236"/>
      <c r="L41" s="235"/>
      <c r="M41" s="235"/>
      <c r="N41" s="235"/>
      <c r="O41" s="236"/>
      <c r="P41" s="235"/>
      <c r="Q41" s="235"/>
      <c r="R41" s="235"/>
      <c r="S41" s="236"/>
      <c r="T41" s="235"/>
      <c r="U41" s="235"/>
      <c r="V41" s="235"/>
      <c r="W41" s="236"/>
      <c r="X41" s="235"/>
      <c r="Y41" s="235"/>
      <c r="Z41" s="235"/>
      <c r="AA41" s="236"/>
      <c r="AB41" s="235"/>
      <c r="AC41" s="235"/>
      <c r="AD41" s="235"/>
      <c r="AE41" s="236"/>
      <c r="AF41" s="235"/>
      <c r="AG41" s="235"/>
      <c r="AH41" s="235"/>
      <c r="AI41" s="236"/>
      <c r="AJ41" s="235"/>
      <c r="AK41" s="235"/>
      <c r="AL41" s="235"/>
      <c r="AM41" s="236"/>
      <c r="AN41" s="235"/>
      <c r="AO41" s="235"/>
      <c r="AP41" s="235"/>
      <c r="AQ41" s="236"/>
      <c r="AR41" s="235"/>
      <c r="AS41" s="235"/>
      <c r="AT41" s="235"/>
      <c r="AU41" s="236"/>
      <c r="AV41" s="235"/>
      <c r="AW41" s="235"/>
      <c r="AX41" s="235"/>
      <c r="AY41" s="236"/>
      <c r="AZ41" s="235"/>
      <c r="BA41" s="235"/>
      <c r="BB41" s="235"/>
      <c r="BC41" s="236"/>
      <c r="BD41" s="235"/>
      <c r="BE41" s="235"/>
      <c r="BF41" s="235"/>
      <c r="BG41" s="236"/>
    </row>
    <row r="42" spans="1:59" ht="15" customHeight="1" x14ac:dyDescent="0.25">
      <c r="D42" s="95" t="s">
        <v>142</v>
      </c>
      <c r="E42" s="96"/>
      <c r="F42" s="97"/>
      <c r="G42" s="97"/>
      <c r="H42" s="97"/>
      <c r="I42" s="96"/>
      <c r="J42" s="98"/>
      <c r="K42" s="96"/>
      <c r="L42" s="96"/>
      <c r="M42" s="96"/>
      <c r="N42" s="98"/>
      <c r="O42" s="98"/>
      <c r="P42" s="96"/>
      <c r="Q42" s="98" t="s">
        <v>143</v>
      </c>
      <c r="R42" s="90"/>
      <c r="S42" s="96"/>
      <c r="T42" s="98"/>
      <c r="U42" s="98"/>
      <c r="V42" s="96"/>
      <c r="W42" s="98"/>
      <c r="X42" s="99"/>
      <c r="Y42" s="96"/>
      <c r="Z42" s="98"/>
      <c r="AA42" s="100"/>
      <c r="AB42" s="100"/>
      <c r="AC42" s="101"/>
      <c r="AD42" s="87" t="s">
        <v>144</v>
      </c>
      <c r="AE42" s="89"/>
      <c r="AG42" s="87"/>
      <c r="AH42" s="102"/>
      <c r="AI42" s="87"/>
      <c r="AJ42" s="87"/>
      <c r="AK42" s="102"/>
      <c r="AL42" s="87"/>
      <c r="AM42" s="87"/>
      <c r="AN42" s="102"/>
      <c r="AO42" s="87"/>
      <c r="AP42" s="87"/>
    </row>
    <row r="44" spans="1:59" ht="14.1" customHeight="1" x14ac:dyDescent="0.25">
      <c r="A44" s="609"/>
      <c r="B44" s="609"/>
      <c r="C44" s="609"/>
      <c r="D44" s="609"/>
      <c r="E44" s="609"/>
      <c r="F44" s="609"/>
      <c r="G44" s="609"/>
      <c r="H44" s="609"/>
      <c r="I44" s="609"/>
      <c r="J44" s="609"/>
      <c r="K44" s="609"/>
      <c r="L44" s="609"/>
      <c r="M44" s="609"/>
      <c r="N44" s="609"/>
      <c r="O44" s="609"/>
      <c r="P44" s="609"/>
      <c r="Q44" s="609"/>
      <c r="R44" s="609"/>
      <c r="S44" s="609"/>
      <c r="T44" s="609"/>
      <c r="U44" s="609"/>
      <c r="V44" s="609"/>
      <c r="W44" s="609"/>
      <c r="X44" s="609"/>
      <c r="Y44" s="609"/>
      <c r="Z44" s="609"/>
      <c r="AA44" s="609"/>
      <c r="AB44" s="609"/>
      <c r="AC44" s="609"/>
      <c r="AD44" s="609"/>
      <c r="AE44" s="609"/>
      <c r="AF44" s="609"/>
      <c r="AG44" s="609"/>
      <c r="AH44" s="609"/>
      <c r="AI44" s="609"/>
      <c r="AJ44" s="609"/>
      <c r="AK44" s="609"/>
      <c r="AL44" s="609"/>
      <c r="AM44" s="609"/>
      <c r="AN44" s="609"/>
      <c r="AO44" s="609"/>
      <c r="AP44" s="609"/>
      <c r="AQ44" s="609"/>
      <c r="AR44" s="609"/>
      <c r="AS44" s="609"/>
      <c r="AT44" s="609"/>
      <c r="AU44" s="609"/>
      <c r="AV44" s="609"/>
      <c r="AW44" s="609"/>
      <c r="AX44" s="609"/>
      <c r="AY44" s="609"/>
    </row>
  </sheetData>
  <mergeCells count="83">
    <mergeCell ref="B38:C38"/>
    <mergeCell ref="B39:C39"/>
    <mergeCell ref="B40:C40"/>
    <mergeCell ref="B41:C41"/>
    <mergeCell ref="A44:AY4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10:C10"/>
    <mergeCell ref="B11:C11"/>
    <mergeCell ref="B12:C12"/>
    <mergeCell ref="AZ8:BB8"/>
    <mergeCell ref="BC8:BC9"/>
    <mergeCell ref="AE8:AE9"/>
    <mergeCell ref="B13:C13"/>
    <mergeCell ref="AR8:AT8"/>
    <mergeCell ref="AU8:AU9"/>
    <mergeCell ref="AV8:AX8"/>
    <mergeCell ref="AY8:AY9"/>
    <mergeCell ref="AF8:AH8"/>
    <mergeCell ref="AI8:AI9"/>
    <mergeCell ref="AJ8:AL8"/>
    <mergeCell ref="AM8:AM9"/>
    <mergeCell ref="AN8:AP8"/>
    <mergeCell ref="AQ8:AQ9"/>
    <mergeCell ref="T8:V8"/>
    <mergeCell ref="W8:W9"/>
    <mergeCell ref="X8:Z8"/>
    <mergeCell ref="AA8:AA9"/>
    <mergeCell ref="AB8:AD8"/>
    <mergeCell ref="AZ7:BC7"/>
    <mergeCell ref="BD7:BG7"/>
    <mergeCell ref="D8:F8"/>
    <mergeCell ref="G8:G9"/>
    <mergeCell ref="H8:J8"/>
    <mergeCell ref="K8:K9"/>
    <mergeCell ref="L8:N8"/>
    <mergeCell ref="O8:O9"/>
    <mergeCell ref="T7:W7"/>
    <mergeCell ref="X7:AA7"/>
    <mergeCell ref="AB7:AE7"/>
    <mergeCell ref="AF7:AI7"/>
    <mergeCell ref="AJ7:AM7"/>
    <mergeCell ref="AN7:AQ7"/>
    <mergeCell ref="BD8:BF8"/>
    <mergeCell ref="BG8:BG9"/>
    <mergeCell ref="P7:S7"/>
    <mergeCell ref="P8:R8"/>
    <mergeCell ref="S8:S9"/>
    <mergeCell ref="A1:AY1"/>
    <mergeCell ref="A2:AY2"/>
    <mergeCell ref="A3:AY3"/>
    <mergeCell ref="A4:AY4"/>
    <mergeCell ref="C5:H5"/>
    <mergeCell ref="AD5:AF5"/>
    <mergeCell ref="A7:A9"/>
    <mergeCell ref="B7:C9"/>
    <mergeCell ref="D7:G7"/>
    <mergeCell ref="H7:K7"/>
    <mergeCell ref="L7:O7"/>
    <mergeCell ref="AR7:AU7"/>
    <mergeCell ref="AV7:AY7"/>
  </mergeCells>
  <conditionalFormatting sqref="B10:C41">
    <cfRule type="cellIs" dxfId="180" priority="35" operator="equal">
      <formula>0</formula>
    </cfRule>
  </conditionalFormatting>
  <conditionalFormatting sqref="D10:D41">
    <cfRule type="containsErrors" dxfId="179" priority="33">
      <formula>ISERROR(D10)</formula>
    </cfRule>
    <cfRule type="cellIs" dxfId="178" priority="34" operator="equal">
      <formula>0</formula>
    </cfRule>
  </conditionalFormatting>
  <conditionalFormatting sqref="E10:E41">
    <cfRule type="containsErrors" dxfId="177" priority="32">
      <formula>ISERROR(E10)</formula>
    </cfRule>
  </conditionalFormatting>
  <conditionalFormatting sqref="F10:F41">
    <cfRule type="containsErrors" dxfId="176" priority="31">
      <formula>ISERROR(F10)</formula>
    </cfRule>
  </conditionalFormatting>
  <conditionalFormatting sqref="H10:H41">
    <cfRule type="containsErrors" dxfId="175" priority="30">
      <formula>ISERROR(H10)</formula>
    </cfRule>
  </conditionalFormatting>
  <conditionalFormatting sqref="G10:G41">
    <cfRule type="containsErrors" dxfId="174" priority="29">
      <formula>ISERROR(G10)</formula>
    </cfRule>
  </conditionalFormatting>
  <conditionalFormatting sqref="I10:I41">
    <cfRule type="containsErrors" dxfId="173" priority="28">
      <formula>ISERROR(I10)</formula>
    </cfRule>
  </conditionalFormatting>
  <conditionalFormatting sqref="J10:J41">
    <cfRule type="containsErrors" dxfId="172" priority="27">
      <formula>ISERROR(J10)</formula>
    </cfRule>
  </conditionalFormatting>
  <conditionalFormatting sqref="K10:K41">
    <cfRule type="containsErrors" dxfId="171" priority="26">
      <formula>ISERROR(K10)</formula>
    </cfRule>
  </conditionalFormatting>
  <conditionalFormatting sqref="L10:N41">
    <cfRule type="containsErrors" dxfId="170" priority="25">
      <formula>ISERROR(L10)</formula>
    </cfRule>
  </conditionalFormatting>
  <conditionalFormatting sqref="O10:O41">
    <cfRule type="containsErrors" dxfId="169" priority="24">
      <formula>ISERROR(O10)</formula>
    </cfRule>
  </conditionalFormatting>
  <conditionalFormatting sqref="P10:R41">
    <cfRule type="containsErrors" dxfId="168" priority="23">
      <formula>ISERROR(P10)</formula>
    </cfRule>
  </conditionalFormatting>
  <conditionalFormatting sqref="S10:S41">
    <cfRule type="containsErrors" dxfId="167" priority="22">
      <formula>ISERROR(S10)</formula>
    </cfRule>
  </conditionalFormatting>
  <conditionalFormatting sqref="T10:V41">
    <cfRule type="containsErrors" dxfId="166" priority="21">
      <formula>ISERROR(T10)</formula>
    </cfRule>
  </conditionalFormatting>
  <conditionalFormatting sqref="W10:W41">
    <cfRule type="containsErrors" dxfId="165" priority="20">
      <formula>ISERROR(W10)</formula>
    </cfRule>
  </conditionalFormatting>
  <conditionalFormatting sqref="X10:Z41">
    <cfRule type="containsErrors" dxfId="164" priority="19">
      <formula>ISERROR(X10)</formula>
    </cfRule>
  </conditionalFormatting>
  <conditionalFormatting sqref="AA10:AA41">
    <cfRule type="containsErrors" dxfId="163" priority="18">
      <formula>ISERROR(AA10)</formula>
    </cfRule>
  </conditionalFormatting>
  <conditionalFormatting sqref="AB10:AD41">
    <cfRule type="containsErrors" dxfId="162" priority="17">
      <formula>ISERROR(AB10)</formula>
    </cfRule>
  </conditionalFormatting>
  <conditionalFormatting sqref="AE10:AE41">
    <cfRule type="containsErrors" dxfId="161" priority="16">
      <formula>ISERROR(AE10)</formula>
    </cfRule>
  </conditionalFormatting>
  <conditionalFormatting sqref="AF10:AH41">
    <cfRule type="containsErrors" dxfId="160" priority="15">
      <formula>ISERROR(AF10)</formula>
    </cfRule>
  </conditionalFormatting>
  <conditionalFormatting sqref="AI10:AI41">
    <cfRule type="containsErrors" dxfId="159" priority="14">
      <formula>ISERROR(AI10)</formula>
    </cfRule>
  </conditionalFormatting>
  <conditionalFormatting sqref="AJ10:AL41">
    <cfRule type="containsErrors" dxfId="158" priority="13">
      <formula>ISERROR(AJ10)</formula>
    </cfRule>
  </conditionalFormatting>
  <conditionalFormatting sqref="AM10:AM41">
    <cfRule type="containsErrors" dxfId="157" priority="12">
      <formula>ISERROR(AM10)</formula>
    </cfRule>
  </conditionalFormatting>
  <conditionalFormatting sqref="AN10:AP41">
    <cfRule type="containsErrors" dxfId="156" priority="11">
      <formula>ISERROR(AN10)</formula>
    </cfRule>
  </conditionalFormatting>
  <conditionalFormatting sqref="AQ10:AQ41">
    <cfRule type="containsErrors" dxfId="155" priority="10">
      <formula>ISERROR(AQ10)</formula>
    </cfRule>
  </conditionalFormatting>
  <conditionalFormatting sqref="AR10:AT41">
    <cfRule type="containsErrors" dxfId="154" priority="9">
      <formula>ISERROR(AR10)</formula>
    </cfRule>
  </conditionalFormatting>
  <conditionalFormatting sqref="AU10:AU41">
    <cfRule type="containsErrors" dxfId="153" priority="8">
      <formula>ISERROR(AU10)</formula>
    </cfRule>
  </conditionalFormatting>
  <conditionalFormatting sqref="AV10:AX41">
    <cfRule type="containsErrors" dxfId="152" priority="7">
      <formula>ISERROR(AV10)</formula>
    </cfRule>
  </conditionalFormatting>
  <conditionalFormatting sqref="AY10:AY41">
    <cfRule type="containsErrors" dxfId="151" priority="6">
      <formula>ISERROR(AY10)</formula>
    </cfRule>
  </conditionalFormatting>
  <conditionalFormatting sqref="AZ10:BB41">
    <cfRule type="containsErrors" dxfId="150" priority="5">
      <formula>ISERROR(AZ10)</formula>
    </cfRule>
  </conditionalFormatting>
  <conditionalFormatting sqref="BC10:BC41">
    <cfRule type="containsErrors" dxfId="149" priority="4">
      <formula>ISERROR(BC10)</formula>
    </cfRule>
  </conditionalFormatting>
  <conditionalFormatting sqref="BD10:BF41">
    <cfRule type="containsErrors" dxfId="148" priority="3">
      <formula>ISERROR(BD10)</formula>
    </cfRule>
  </conditionalFormatting>
  <conditionalFormatting sqref="BG10:BG41">
    <cfRule type="containsErrors" dxfId="147" priority="2">
      <formula>ISERROR(BG10)</formula>
    </cfRule>
  </conditionalFormatting>
  <conditionalFormatting sqref="AZ10:BG41">
    <cfRule type="cellIs" dxfId="146" priority="1" operator="equal">
      <formula>0</formula>
    </cfRule>
  </conditionalFormatting>
  <pageMargins left="0.15" right="0.15748031496063" top="0" bottom="0" header="0.118110236220472" footer="0.118110236220472"/>
  <pageSetup paperSize="5" orientation="landscape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G44"/>
  <sheetViews>
    <sheetView showWhiteSpace="0" view="pageLayout" topLeftCell="A24" zoomScale="80" zoomScaleNormal="100" zoomScalePageLayoutView="80" workbookViewId="0">
      <selection activeCell="Z5" sqref="Z5"/>
    </sheetView>
  </sheetViews>
  <sheetFormatPr defaultColWidth="11.42578125" defaultRowHeight="15" customHeight="1" x14ac:dyDescent="0.25"/>
  <cols>
    <col min="1" max="1" width="2.85546875" style="94" customWidth="1"/>
    <col min="2" max="2" width="10.85546875" style="94" customWidth="1"/>
    <col min="3" max="3" width="6.42578125" customWidth="1"/>
    <col min="4" max="4" width="3" style="103" customWidth="1"/>
    <col min="5" max="7" width="3" style="104" customWidth="1"/>
    <col min="8" max="8" width="3" style="103" customWidth="1"/>
    <col min="9" max="9" width="3" style="105" customWidth="1"/>
    <col min="10" max="12" width="3" style="103" customWidth="1"/>
    <col min="13" max="14" width="3" style="105" customWidth="1"/>
    <col min="15" max="15" width="3" style="103" customWidth="1"/>
    <col min="16" max="17" width="3" style="90" customWidth="1"/>
    <col min="18" max="18" width="3" style="85" customWidth="1"/>
    <col min="19" max="20" width="3" style="90" customWidth="1"/>
    <col min="21" max="21" width="3" style="85" customWidth="1"/>
    <col min="22" max="22" width="3" style="90" customWidth="1"/>
    <col min="23" max="23" width="3" style="88" customWidth="1"/>
    <col min="24" max="24" width="3" style="85" customWidth="1"/>
    <col min="25" max="25" width="3" style="90" customWidth="1"/>
    <col min="26" max="27" width="3" style="89" customWidth="1"/>
    <col min="28" max="29" width="3" style="90" customWidth="1"/>
    <col min="30" max="30" width="3" style="89" customWidth="1"/>
    <col min="31" max="32" width="3" style="85" customWidth="1"/>
    <col min="33" max="33" width="3" style="89" customWidth="1"/>
    <col min="34" max="35" width="3" style="85" customWidth="1"/>
    <col min="36" max="36" width="3" style="89" customWidth="1"/>
    <col min="37" max="38" width="3" style="85" customWidth="1"/>
    <col min="39" max="39" width="3" style="89" customWidth="1"/>
    <col min="40" max="41" width="3" style="85" customWidth="1"/>
    <col min="42" max="49" width="3" customWidth="1"/>
    <col min="50" max="50" width="3" style="172" customWidth="1"/>
    <col min="51" max="51" width="3.42578125" customWidth="1"/>
    <col min="52" max="58" width="3" customWidth="1"/>
    <col min="59" max="59" width="3.42578125" customWidth="1"/>
  </cols>
  <sheetData>
    <row r="1" spans="1:59" x14ac:dyDescent="0.25">
      <c r="A1" s="613" t="s">
        <v>132</v>
      </c>
      <c r="B1" s="613"/>
      <c r="C1" s="613"/>
      <c r="D1" s="613"/>
      <c r="E1" s="613"/>
      <c r="F1" s="613"/>
      <c r="G1" s="613"/>
      <c r="H1" s="613"/>
      <c r="I1" s="613"/>
      <c r="J1" s="613"/>
      <c r="K1" s="613"/>
      <c r="L1" s="613"/>
      <c r="M1" s="613"/>
      <c r="N1" s="613"/>
      <c r="O1" s="613"/>
      <c r="P1" s="613"/>
      <c r="Q1" s="613"/>
      <c r="R1" s="613"/>
      <c r="S1" s="613"/>
      <c r="T1" s="613"/>
      <c r="U1" s="613"/>
      <c r="V1" s="613"/>
      <c r="W1" s="613"/>
      <c r="X1" s="613"/>
      <c r="Y1" s="613"/>
      <c r="Z1" s="613"/>
      <c r="AA1" s="613"/>
      <c r="AB1" s="613"/>
      <c r="AC1" s="613"/>
      <c r="AD1" s="613"/>
      <c r="AE1" s="613"/>
      <c r="AF1" s="613"/>
      <c r="AG1" s="613"/>
      <c r="AH1" s="613"/>
      <c r="AI1" s="613"/>
      <c r="AJ1" s="613"/>
      <c r="AK1" s="613"/>
      <c r="AL1" s="613"/>
      <c r="AM1" s="613"/>
      <c r="AN1" s="613"/>
      <c r="AO1" s="613"/>
      <c r="AP1" s="613"/>
      <c r="AQ1" s="613"/>
      <c r="AR1" s="613"/>
      <c r="AS1" s="613"/>
      <c r="AT1" s="613"/>
      <c r="AU1" s="613"/>
      <c r="AV1" s="613"/>
      <c r="AW1" s="613"/>
      <c r="AX1" s="613"/>
      <c r="AY1" s="613"/>
    </row>
    <row r="2" spans="1:59" ht="10.5" customHeight="1" x14ac:dyDescent="0.25">
      <c r="A2" s="614" t="s">
        <v>133</v>
      </c>
      <c r="B2" s="614"/>
      <c r="C2" s="614"/>
      <c r="D2" s="614"/>
      <c r="E2" s="614"/>
      <c r="F2" s="614"/>
      <c r="G2" s="614"/>
      <c r="H2" s="614"/>
      <c r="I2" s="614"/>
      <c r="J2" s="614"/>
      <c r="K2" s="614"/>
      <c r="L2" s="614"/>
      <c r="M2" s="614"/>
      <c r="N2" s="614"/>
      <c r="O2" s="614"/>
      <c r="P2" s="614"/>
      <c r="Q2" s="614"/>
      <c r="R2" s="614"/>
      <c r="S2" s="614"/>
      <c r="T2" s="614"/>
      <c r="U2" s="614"/>
      <c r="V2" s="614"/>
      <c r="W2" s="614"/>
      <c r="X2" s="614"/>
      <c r="Y2" s="614"/>
      <c r="Z2" s="614"/>
      <c r="AA2" s="614"/>
      <c r="AB2" s="614"/>
      <c r="AC2" s="614"/>
      <c r="AD2" s="614"/>
      <c r="AE2" s="614"/>
      <c r="AF2" s="614"/>
      <c r="AG2" s="614"/>
      <c r="AH2" s="614"/>
      <c r="AI2" s="614"/>
      <c r="AJ2" s="614"/>
      <c r="AK2" s="614"/>
      <c r="AL2" s="614"/>
      <c r="AM2" s="614"/>
      <c r="AN2" s="614"/>
      <c r="AO2" s="614"/>
      <c r="AP2" s="614"/>
      <c r="AQ2" s="614"/>
      <c r="AR2" s="614"/>
      <c r="AS2" s="614"/>
      <c r="AT2" s="614"/>
      <c r="AU2" s="614"/>
      <c r="AV2" s="614"/>
      <c r="AW2" s="614"/>
      <c r="AX2" s="614"/>
      <c r="AY2" s="614"/>
    </row>
    <row r="3" spans="1:59" ht="12" customHeight="1" x14ac:dyDescent="0.25">
      <c r="A3" s="614" t="s">
        <v>234</v>
      </c>
      <c r="B3" s="614"/>
      <c r="C3" s="614"/>
      <c r="D3" s="614"/>
      <c r="E3" s="614"/>
      <c r="F3" s="614"/>
      <c r="G3" s="614"/>
      <c r="H3" s="614"/>
      <c r="I3" s="614"/>
      <c r="J3" s="614"/>
      <c r="K3" s="614"/>
      <c r="L3" s="614"/>
      <c r="M3" s="614"/>
      <c r="N3" s="614"/>
      <c r="O3" s="614"/>
      <c r="P3" s="614"/>
      <c r="Q3" s="614"/>
      <c r="R3" s="614"/>
      <c r="S3" s="614"/>
      <c r="T3" s="614"/>
      <c r="U3" s="614"/>
      <c r="V3" s="614"/>
      <c r="W3" s="614"/>
      <c r="X3" s="614"/>
      <c r="Y3" s="614"/>
      <c r="Z3" s="614"/>
      <c r="AA3" s="614"/>
      <c r="AB3" s="614"/>
      <c r="AC3" s="614"/>
      <c r="AD3" s="614"/>
      <c r="AE3" s="614"/>
      <c r="AF3" s="614"/>
      <c r="AG3" s="614"/>
      <c r="AH3" s="614"/>
      <c r="AI3" s="614"/>
      <c r="AJ3" s="614"/>
      <c r="AK3" s="614"/>
      <c r="AL3" s="614"/>
      <c r="AM3" s="614"/>
      <c r="AN3" s="614"/>
      <c r="AO3" s="614"/>
      <c r="AP3" s="614"/>
      <c r="AQ3" s="614"/>
      <c r="AR3" s="614"/>
      <c r="AS3" s="614"/>
      <c r="AT3" s="614"/>
      <c r="AU3" s="614"/>
      <c r="AV3" s="614"/>
      <c r="AW3" s="614"/>
      <c r="AX3" s="614"/>
      <c r="AY3" s="614"/>
    </row>
    <row r="4" spans="1:59" ht="11.25" customHeight="1" x14ac:dyDescent="0.25">
      <c r="A4" s="614" t="s">
        <v>134</v>
      </c>
      <c r="B4" s="614"/>
      <c r="C4" s="614"/>
      <c r="D4" s="614"/>
      <c r="E4" s="614"/>
      <c r="F4" s="614"/>
      <c r="G4" s="614"/>
      <c r="H4" s="614"/>
      <c r="I4" s="614"/>
      <c r="J4" s="614"/>
      <c r="K4" s="614"/>
      <c r="L4" s="614"/>
      <c r="M4" s="614"/>
      <c r="N4" s="614"/>
      <c r="O4" s="614"/>
      <c r="P4" s="614"/>
      <c r="Q4" s="614"/>
      <c r="R4" s="614"/>
      <c r="S4" s="614"/>
      <c r="T4" s="614"/>
      <c r="U4" s="614"/>
      <c r="V4" s="614"/>
      <c r="W4" s="614"/>
      <c r="X4" s="614"/>
      <c r="Y4" s="614"/>
      <c r="Z4" s="614"/>
      <c r="AA4" s="614"/>
      <c r="AB4" s="614"/>
      <c r="AC4" s="614"/>
      <c r="AD4" s="614"/>
      <c r="AE4" s="614"/>
      <c r="AF4" s="614"/>
      <c r="AG4" s="614"/>
      <c r="AH4" s="614"/>
      <c r="AI4" s="614"/>
      <c r="AJ4" s="614"/>
      <c r="AK4" s="614"/>
      <c r="AL4" s="614"/>
      <c r="AM4" s="614"/>
      <c r="AN4" s="614"/>
      <c r="AO4" s="614"/>
      <c r="AP4" s="614"/>
      <c r="AQ4" s="614"/>
      <c r="AR4" s="614"/>
      <c r="AS4" s="614"/>
      <c r="AT4" s="614"/>
      <c r="AU4" s="614"/>
      <c r="AV4" s="614"/>
      <c r="AW4" s="614"/>
      <c r="AX4" s="614"/>
      <c r="AY4" s="614"/>
    </row>
    <row r="5" spans="1:59" ht="12.75" customHeight="1" x14ac:dyDescent="0.25">
      <c r="A5" s="70" t="s">
        <v>135</v>
      </c>
      <c r="B5" s="70"/>
      <c r="C5" s="615" t="str">
        <f>'Datos Generales'!D3</f>
        <v>Misay Herrera Bilay</v>
      </c>
      <c r="D5" s="615"/>
      <c r="E5" s="615"/>
      <c r="F5" s="615"/>
      <c r="G5" s="615"/>
      <c r="H5" s="615"/>
      <c r="I5" s="71"/>
      <c r="J5" s="71"/>
      <c r="K5" s="71"/>
      <c r="L5" s="71"/>
      <c r="M5" s="71"/>
      <c r="N5" s="71"/>
      <c r="O5" s="72"/>
      <c r="P5" s="73"/>
      <c r="Q5" s="73"/>
      <c r="R5" s="74" t="s">
        <v>136</v>
      </c>
      <c r="S5" s="75"/>
      <c r="T5" s="73"/>
      <c r="U5" s="72"/>
      <c r="V5" s="229"/>
      <c r="W5" s="76"/>
      <c r="X5" s="230"/>
      <c r="Y5" s="73"/>
      <c r="Z5" s="230">
        <v>3</v>
      </c>
      <c r="AA5" s="77"/>
      <c r="AB5" s="73" t="s">
        <v>137</v>
      </c>
      <c r="AC5" s="75"/>
      <c r="AD5" s="616" t="s">
        <v>222</v>
      </c>
      <c r="AE5" s="616"/>
      <c r="AF5" s="616"/>
      <c r="AG5" s="77"/>
      <c r="AH5" s="72"/>
      <c r="AI5" s="78"/>
      <c r="AJ5" s="77"/>
      <c r="AK5" s="78"/>
      <c r="AL5" s="228"/>
      <c r="AM5" s="77"/>
      <c r="AN5" s="79" t="s">
        <v>223</v>
      </c>
      <c r="AO5" s="72"/>
      <c r="AP5" s="80"/>
      <c r="AQ5" s="80"/>
      <c r="AR5" s="80"/>
      <c r="AS5" s="80"/>
      <c r="AT5" s="80"/>
      <c r="AU5" s="80"/>
      <c r="AV5" s="80"/>
      <c r="AW5" s="80"/>
      <c r="AX5" s="300"/>
      <c r="AY5" s="80"/>
    </row>
    <row r="6" spans="1:59" ht="4.5" customHeight="1" x14ac:dyDescent="0.25">
      <c r="A6" s="81"/>
      <c r="B6" s="81"/>
      <c r="C6" s="81"/>
      <c r="D6" s="81"/>
      <c r="E6" s="81"/>
      <c r="F6" s="81"/>
      <c r="G6" s="81"/>
      <c r="H6" s="81"/>
      <c r="I6" s="82"/>
      <c r="J6" s="82"/>
      <c r="K6" s="82"/>
      <c r="L6" s="82"/>
      <c r="M6" s="82"/>
      <c r="N6" s="82"/>
      <c r="O6" s="83"/>
      <c r="P6" s="84"/>
      <c r="Q6" s="84"/>
      <c r="S6" s="84"/>
      <c r="T6" s="84"/>
      <c r="U6" s="86"/>
      <c r="V6" s="87"/>
      <c r="Y6" s="84"/>
      <c r="AA6" s="84"/>
      <c r="AE6" s="86"/>
      <c r="AI6" s="91"/>
      <c r="AN6" s="86"/>
      <c r="AO6" s="86"/>
    </row>
    <row r="7" spans="1:59" ht="22.5" customHeight="1" x14ac:dyDescent="0.25">
      <c r="A7" s="617" t="s">
        <v>97</v>
      </c>
      <c r="B7" s="618" t="s">
        <v>138</v>
      </c>
      <c r="C7" s="618"/>
      <c r="D7" s="604" t="str">
        <f>'Datos Generales'!E6</f>
        <v>Español</v>
      </c>
      <c r="E7" s="619"/>
      <c r="F7" s="619"/>
      <c r="G7" s="619"/>
      <c r="H7" s="604" t="str">
        <f>'Datos Generales'!E7</f>
        <v>Ingles</v>
      </c>
      <c r="I7" s="604"/>
      <c r="J7" s="604"/>
      <c r="K7" s="604"/>
      <c r="L7" s="604" t="str">
        <f>'Datos Generales'!E8</f>
        <v>Matematica</v>
      </c>
      <c r="M7" s="604"/>
      <c r="N7" s="604"/>
      <c r="O7" s="604"/>
      <c r="P7" s="608" t="str">
        <f>'Datos Generales'!E9</f>
        <v>Historia</v>
      </c>
      <c r="Q7" s="608"/>
      <c r="R7" s="608"/>
      <c r="S7" s="608"/>
      <c r="T7" s="604" t="str">
        <f>'Datos Generales'!E10</f>
        <v>Geografia</v>
      </c>
      <c r="U7" s="604"/>
      <c r="V7" s="604"/>
      <c r="W7" s="604"/>
      <c r="X7" s="604" t="str">
        <f>'Datos Generales'!E11</f>
        <v>Civica</v>
      </c>
      <c r="Y7" s="604"/>
      <c r="Z7" s="604"/>
      <c r="AA7" s="604"/>
      <c r="AB7" s="604" t="str">
        <f>'Datos Generales'!E12</f>
        <v>Religion</v>
      </c>
      <c r="AC7" s="604"/>
      <c r="AD7" s="604"/>
      <c r="AE7" s="604"/>
      <c r="AF7" s="604" t="str">
        <f>'Datos Generales'!E13</f>
        <v>Educacion Física</v>
      </c>
      <c r="AG7" s="604"/>
      <c r="AH7" s="604"/>
      <c r="AI7" s="604"/>
      <c r="AJ7" s="604" t="str">
        <f>'Datos Generales'!E14</f>
        <v>Informatica</v>
      </c>
      <c r="AK7" s="604"/>
      <c r="AL7" s="604"/>
      <c r="AM7" s="604"/>
      <c r="AN7" s="604" t="str">
        <f>'Datos Generales'!E15</f>
        <v>Ciencias Naturales</v>
      </c>
      <c r="AO7" s="604"/>
      <c r="AP7" s="604"/>
      <c r="AQ7" s="604"/>
      <c r="AR7" s="608" t="str">
        <f>'Datos Generales'!E16</f>
        <v>Artistica</v>
      </c>
      <c r="AS7" s="608"/>
      <c r="AT7" s="608"/>
      <c r="AU7" s="608"/>
      <c r="AV7" s="604" t="str">
        <f>'Datos Generales'!E17</f>
        <v>Música</v>
      </c>
      <c r="AW7" s="604"/>
      <c r="AX7" s="604"/>
      <c r="AY7" s="604"/>
      <c r="AZ7" s="608" t="s">
        <v>232</v>
      </c>
      <c r="BA7" s="608"/>
      <c r="BB7" s="608"/>
      <c r="BC7" s="608"/>
      <c r="BD7" s="604" t="s">
        <v>238</v>
      </c>
      <c r="BE7" s="604"/>
      <c r="BF7" s="604"/>
      <c r="BG7" s="604"/>
    </row>
    <row r="8" spans="1:59" ht="17.25" customHeight="1" x14ac:dyDescent="0.25">
      <c r="A8" s="617"/>
      <c r="B8" s="618"/>
      <c r="C8" s="618"/>
      <c r="D8" s="610" t="s">
        <v>139</v>
      </c>
      <c r="E8" s="610"/>
      <c r="F8" s="610"/>
      <c r="G8" s="605" t="s">
        <v>140</v>
      </c>
      <c r="H8" s="604" t="s">
        <v>141</v>
      </c>
      <c r="I8" s="604"/>
      <c r="J8" s="604"/>
      <c r="K8" s="605" t="s">
        <v>140</v>
      </c>
      <c r="L8" s="604" t="s">
        <v>141</v>
      </c>
      <c r="M8" s="604"/>
      <c r="N8" s="604"/>
      <c r="O8" s="605" t="s">
        <v>140</v>
      </c>
      <c r="P8" s="604" t="s">
        <v>141</v>
      </c>
      <c r="Q8" s="604"/>
      <c r="R8" s="604"/>
      <c r="S8" s="605" t="s">
        <v>140</v>
      </c>
      <c r="T8" s="604" t="s">
        <v>141</v>
      </c>
      <c r="U8" s="604"/>
      <c r="V8" s="604"/>
      <c r="W8" s="605" t="s">
        <v>140</v>
      </c>
      <c r="X8" s="604" t="s">
        <v>141</v>
      </c>
      <c r="Y8" s="604"/>
      <c r="Z8" s="604"/>
      <c r="AA8" s="605" t="s">
        <v>140</v>
      </c>
      <c r="AB8" s="604" t="s">
        <v>141</v>
      </c>
      <c r="AC8" s="604"/>
      <c r="AD8" s="604"/>
      <c r="AE8" s="605" t="s">
        <v>140</v>
      </c>
      <c r="AF8" s="604" t="s">
        <v>141</v>
      </c>
      <c r="AG8" s="604"/>
      <c r="AH8" s="604"/>
      <c r="AI8" s="605" t="s">
        <v>140</v>
      </c>
      <c r="AJ8" s="604" t="s">
        <v>141</v>
      </c>
      <c r="AK8" s="604"/>
      <c r="AL8" s="604"/>
      <c r="AM8" s="611" t="s">
        <v>140</v>
      </c>
      <c r="AN8" s="604" t="s">
        <v>141</v>
      </c>
      <c r="AO8" s="604"/>
      <c r="AP8" s="604"/>
      <c r="AQ8" s="605" t="s">
        <v>140</v>
      </c>
      <c r="AR8" s="604" t="s">
        <v>141</v>
      </c>
      <c r="AS8" s="604"/>
      <c r="AT8" s="604"/>
      <c r="AU8" s="605" t="s">
        <v>140</v>
      </c>
      <c r="AV8" s="604" t="s">
        <v>141</v>
      </c>
      <c r="AW8" s="604"/>
      <c r="AX8" s="604"/>
      <c r="AY8" s="605" t="s">
        <v>140</v>
      </c>
      <c r="AZ8" s="604" t="s">
        <v>141</v>
      </c>
      <c r="BA8" s="604"/>
      <c r="BB8" s="604"/>
      <c r="BC8" s="605" t="s">
        <v>140</v>
      </c>
      <c r="BD8" s="604" t="s">
        <v>141</v>
      </c>
      <c r="BE8" s="604"/>
      <c r="BF8" s="604"/>
      <c r="BG8" s="605" t="s">
        <v>140</v>
      </c>
    </row>
    <row r="9" spans="1:59" ht="12" customHeight="1" x14ac:dyDescent="0.25">
      <c r="A9" s="617"/>
      <c r="B9" s="618"/>
      <c r="C9" s="618"/>
      <c r="D9" s="92" t="s">
        <v>23</v>
      </c>
      <c r="E9" s="92" t="s">
        <v>24</v>
      </c>
      <c r="F9" s="231" t="s">
        <v>25</v>
      </c>
      <c r="G9" s="605"/>
      <c r="H9" s="92" t="s">
        <v>23</v>
      </c>
      <c r="I9" s="92" t="s">
        <v>24</v>
      </c>
      <c r="J9" s="231" t="s">
        <v>25</v>
      </c>
      <c r="K9" s="605"/>
      <c r="L9" s="92" t="s">
        <v>23</v>
      </c>
      <c r="M9" s="92" t="s">
        <v>24</v>
      </c>
      <c r="N9" s="231" t="s">
        <v>25</v>
      </c>
      <c r="O9" s="605"/>
      <c r="P9" s="92" t="s">
        <v>23</v>
      </c>
      <c r="Q9" s="92" t="s">
        <v>24</v>
      </c>
      <c r="R9" s="231" t="s">
        <v>25</v>
      </c>
      <c r="S9" s="605"/>
      <c r="T9" s="92" t="s">
        <v>23</v>
      </c>
      <c r="U9" s="92" t="s">
        <v>24</v>
      </c>
      <c r="V9" s="231" t="s">
        <v>25</v>
      </c>
      <c r="W9" s="606"/>
      <c r="X9" s="92" t="s">
        <v>23</v>
      </c>
      <c r="Y9" s="92" t="s">
        <v>24</v>
      </c>
      <c r="Z9" s="231" t="s">
        <v>25</v>
      </c>
      <c r="AA9" s="606"/>
      <c r="AB9" s="92" t="s">
        <v>23</v>
      </c>
      <c r="AC9" s="92" t="s">
        <v>24</v>
      </c>
      <c r="AD9" s="231" t="s">
        <v>25</v>
      </c>
      <c r="AE9" s="605"/>
      <c r="AF9" s="92" t="s">
        <v>23</v>
      </c>
      <c r="AG9" s="92" t="s">
        <v>24</v>
      </c>
      <c r="AH9" s="231" t="s">
        <v>25</v>
      </c>
      <c r="AI9" s="605"/>
      <c r="AJ9" s="92" t="s">
        <v>23</v>
      </c>
      <c r="AK9" s="92" t="s">
        <v>24</v>
      </c>
      <c r="AL9" s="231" t="s">
        <v>25</v>
      </c>
      <c r="AM9" s="612"/>
      <c r="AN9" s="92" t="s">
        <v>23</v>
      </c>
      <c r="AO9" s="92" t="s">
        <v>24</v>
      </c>
      <c r="AP9" s="231" t="s">
        <v>25</v>
      </c>
      <c r="AQ9" s="606"/>
      <c r="AR9" s="92" t="s">
        <v>23</v>
      </c>
      <c r="AS9" s="92" t="s">
        <v>24</v>
      </c>
      <c r="AT9" s="231" t="s">
        <v>25</v>
      </c>
      <c r="AU9" s="607"/>
      <c r="AV9" s="92" t="s">
        <v>23</v>
      </c>
      <c r="AW9" s="92" t="s">
        <v>24</v>
      </c>
      <c r="AX9" s="299" t="s">
        <v>25</v>
      </c>
      <c r="AY9" s="605"/>
      <c r="AZ9" s="92" t="s">
        <v>23</v>
      </c>
      <c r="BA9" s="92" t="s">
        <v>24</v>
      </c>
      <c r="BB9" s="231" t="s">
        <v>25</v>
      </c>
      <c r="BC9" s="607"/>
      <c r="BD9" s="92" t="s">
        <v>23</v>
      </c>
      <c r="BE9" s="92" t="s">
        <v>24</v>
      </c>
      <c r="BF9" s="231" t="s">
        <v>25</v>
      </c>
      <c r="BG9" s="605"/>
    </row>
    <row r="10" spans="1:59" ht="12.75" customHeight="1" x14ac:dyDescent="0.25">
      <c r="A10" s="93">
        <v>1</v>
      </c>
      <c r="B10" s="603">
        <f>'Listado de Estudiantes'!BT4</f>
        <v>0</v>
      </c>
      <c r="C10" s="603"/>
      <c r="D10" s="232"/>
      <c r="E10" s="232"/>
      <c r="F10" s="233"/>
      <c r="G10" s="234"/>
      <c r="H10" s="235"/>
      <c r="I10" s="235"/>
      <c r="J10" s="235"/>
      <c r="K10" s="236"/>
      <c r="L10" s="235"/>
      <c r="M10" s="235"/>
      <c r="N10" s="235"/>
      <c r="O10" s="236"/>
      <c r="P10" s="235"/>
      <c r="Q10" s="237"/>
      <c r="R10" s="237" t="s">
        <v>212</v>
      </c>
      <c r="S10" s="236"/>
      <c r="T10" s="235"/>
      <c r="U10" s="235"/>
      <c r="V10" s="235"/>
      <c r="W10" s="236"/>
      <c r="X10" s="235"/>
      <c r="Y10" s="237"/>
      <c r="Z10" s="237" t="s">
        <v>212</v>
      </c>
      <c r="AA10" s="236"/>
      <c r="AB10" s="235"/>
      <c r="AC10" s="235"/>
      <c r="AD10" s="235"/>
      <c r="AE10" s="236"/>
      <c r="AF10" s="235"/>
      <c r="AG10" s="235"/>
      <c r="AH10" s="235"/>
      <c r="AI10" s="236"/>
      <c r="AJ10" s="235"/>
      <c r="AK10" s="235"/>
      <c r="AL10" s="235">
        <v>4.5</v>
      </c>
      <c r="AM10" s="236"/>
      <c r="AN10" s="235"/>
      <c r="AO10" s="237"/>
      <c r="AP10" s="237" t="s">
        <v>212</v>
      </c>
      <c r="AQ10" s="236"/>
      <c r="AR10" s="235"/>
      <c r="AS10" s="235"/>
      <c r="AT10" s="235"/>
      <c r="AU10" s="236"/>
      <c r="AV10" s="235"/>
      <c r="AW10" s="235"/>
      <c r="AX10" s="237" t="s">
        <v>212</v>
      </c>
      <c r="AY10" s="236"/>
      <c r="AZ10" s="235"/>
      <c r="BA10" s="235"/>
      <c r="BB10" s="237" t="s">
        <v>212</v>
      </c>
      <c r="BC10" s="236"/>
      <c r="BD10" s="235"/>
      <c r="BE10" s="235"/>
      <c r="BF10" s="235" t="s">
        <v>212</v>
      </c>
      <c r="BG10" s="236"/>
    </row>
    <row r="11" spans="1:59" ht="12.75" customHeight="1" x14ac:dyDescent="0.25">
      <c r="A11" s="93">
        <v>2</v>
      </c>
      <c r="B11" s="603">
        <f>'Listado de Estudiantes'!BT5</f>
        <v>0</v>
      </c>
      <c r="C11" s="603"/>
      <c r="D11" s="232"/>
      <c r="E11" s="232"/>
      <c r="F11" s="233"/>
      <c r="G11" s="234"/>
      <c r="H11" s="235"/>
      <c r="I11" s="235"/>
      <c r="J11" s="235"/>
      <c r="K11" s="236"/>
      <c r="L11" s="235"/>
      <c r="M11" s="235"/>
      <c r="N11" s="235"/>
      <c r="O11" s="236"/>
      <c r="P11" s="235"/>
      <c r="Q11" s="237"/>
      <c r="R11" s="237">
        <v>4.4000000000000004</v>
      </c>
      <c r="S11" s="236"/>
      <c r="T11" s="235"/>
      <c r="U11" s="235"/>
      <c r="V11" s="235"/>
      <c r="W11" s="236"/>
      <c r="X11" s="235"/>
      <c r="Y11" s="237"/>
      <c r="Z11" s="237">
        <v>4.5999999999999996</v>
      </c>
      <c r="AA11" s="236"/>
      <c r="AB11" s="235"/>
      <c r="AC11" s="235"/>
      <c r="AD11" s="235"/>
      <c r="AE11" s="236"/>
      <c r="AF11" s="235"/>
      <c r="AG11" s="235"/>
      <c r="AH11" s="235"/>
      <c r="AI11" s="236"/>
      <c r="AJ11" s="235"/>
      <c r="AK11" s="235"/>
      <c r="AL11" s="235">
        <v>4.5</v>
      </c>
      <c r="AM11" s="236"/>
      <c r="AN11" s="235"/>
      <c r="AO11" s="237"/>
      <c r="AP11" s="237">
        <v>4.7</v>
      </c>
      <c r="AQ11" s="236"/>
      <c r="AR11" s="235"/>
      <c r="AS11" s="235"/>
      <c r="AT11" s="235"/>
      <c r="AU11" s="236"/>
      <c r="AV11" s="235"/>
      <c r="AW11" s="235"/>
      <c r="AX11" s="237">
        <v>5</v>
      </c>
      <c r="AY11" s="236"/>
      <c r="AZ11" s="235"/>
      <c r="BA11" s="235"/>
      <c r="BB11" s="237">
        <v>4.3</v>
      </c>
      <c r="BC11" s="236"/>
      <c r="BD11" s="235"/>
      <c r="BE11" s="235"/>
      <c r="BF11" s="235">
        <v>4.4000000000000004</v>
      </c>
      <c r="BG11" s="236"/>
    </row>
    <row r="12" spans="1:59" ht="12.75" customHeight="1" x14ac:dyDescent="0.25">
      <c r="A12" s="93">
        <v>3</v>
      </c>
      <c r="B12" s="603">
        <f>'Listado de Estudiantes'!BT6</f>
        <v>0</v>
      </c>
      <c r="C12" s="603"/>
      <c r="D12" s="232"/>
      <c r="E12" s="232"/>
      <c r="F12" s="233"/>
      <c r="G12" s="234"/>
      <c r="H12" s="235"/>
      <c r="I12" s="235"/>
      <c r="J12" s="235"/>
      <c r="K12" s="236"/>
      <c r="L12" s="235"/>
      <c r="M12" s="235"/>
      <c r="N12" s="235"/>
      <c r="O12" s="236"/>
      <c r="P12" s="235"/>
      <c r="Q12" s="237"/>
      <c r="R12" s="237">
        <v>4.2</v>
      </c>
      <c r="S12" s="236"/>
      <c r="T12" s="235"/>
      <c r="U12" s="235"/>
      <c r="V12" s="235"/>
      <c r="W12" s="236"/>
      <c r="X12" s="235"/>
      <c r="Y12" s="237"/>
      <c r="Z12" s="237">
        <v>4.2</v>
      </c>
      <c r="AA12" s="236"/>
      <c r="AB12" s="235"/>
      <c r="AC12" s="235"/>
      <c r="AD12" s="235"/>
      <c r="AE12" s="236"/>
      <c r="AF12" s="235"/>
      <c r="AG12" s="235"/>
      <c r="AH12" s="235"/>
      <c r="AI12" s="236"/>
      <c r="AJ12" s="235"/>
      <c r="AK12" s="235"/>
      <c r="AL12" s="235">
        <v>4.7</v>
      </c>
      <c r="AM12" s="236"/>
      <c r="AN12" s="235"/>
      <c r="AO12" s="237"/>
      <c r="AP12" s="237">
        <v>4.7</v>
      </c>
      <c r="AQ12" s="236"/>
      <c r="AR12" s="235"/>
      <c r="AS12" s="235"/>
      <c r="AT12" s="235"/>
      <c r="AU12" s="236"/>
      <c r="AV12" s="235"/>
      <c r="AW12" s="235"/>
      <c r="AX12" s="237">
        <v>3.6</v>
      </c>
      <c r="AY12" s="236"/>
      <c r="AZ12" s="235"/>
      <c r="BA12" s="235"/>
      <c r="BB12" s="237">
        <v>4.4000000000000004</v>
      </c>
      <c r="BC12" s="236"/>
      <c r="BD12" s="235"/>
      <c r="BE12" s="235"/>
      <c r="BF12" s="235">
        <v>4.2</v>
      </c>
      <c r="BG12" s="236"/>
    </row>
    <row r="13" spans="1:59" ht="12.75" customHeight="1" x14ac:dyDescent="0.25">
      <c r="A13" s="93">
        <v>4</v>
      </c>
      <c r="B13" s="603">
        <f>'Listado de Estudiantes'!BT7</f>
        <v>0</v>
      </c>
      <c r="C13" s="603"/>
      <c r="D13" s="232"/>
      <c r="E13" s="232"/>
      <c r="F13" s="233"/>
      <c r="G13" s="234"/>
      <c r="H13" s="235"/>
      <c r="I13" s="235"/>
      <c r="J13" s="235"/>
      <c r="K13" s="236"/>
      <c r="L13" s="235"/>
      <c r="M13" s="235"/>
      <c r="N13" s="235"/>
      <c r="O13" s="236"/>
      <c r="P13" s="235"/>
      <c r="Q13" s="237"/>
      <c r="R13" s="237">
        <v>3.4</v>
      </c>
      <c r="S13" s="236"/>
      <c r="T13" s="235"/>
      <c r="U13" s="235"/>
      <c r="V13" s="235"/>
      <c r="W13" s="236"/>
      <c r="X13" s="235"/>
      <c r="Y13" s="237"/>
      <c r="Z13" s="237">
        <v>3</v>
      </c>
      <c r="AA13" s="236"/>
      <c r="AB13" s="235"/>
      <c r="AC13" s="235"/>
      <c r="AD13" s="235"/>
      <c r="AE13" s="236"/>
      <c r="AF13" s="235"/>
      <c r="AG13" s="235"/>
      <c r="AH13" s="235"/>
      <c r="AI13" s="236"/>
      <c r="AJ13" s="235"/>
      <c r="AK13" s="235"/>
      <c r="AL13" s="235">
        <v>4.5</v>
      </c>
      <c r="AM13" s="236"/>
      <c r="AN13" s="235"/>
      <c r="AO13" s="237"/>
      <c r="AP13" s="237">
        <v>3</v>
      </c>
      <c r="AQ13" s="236"/>
      <c r="AR13" s="235"/>
      <c r="AS13" s="235"/>
      <c r="AT13" s="235"/>
      <c r="AU13" s="236"/>
      <c r="AV13" s="235"/>
      <c r="AW13" s="235"/>
      <c r="AX13" s="237" t="s">
        <v>212</v>
      </c>
      <c r="AY13" s="236"/>
      <c r="AZ13" s="235"/>
      <c r="BA13" s="235"/>
      <c r="BB13" s="237">
        <v>3.9</v>
      </c>
      <c r="BC13" s="236"/>
      <c r="BD13" s="235"/>
      <c r="BE13" s="235"/>
      <c r="BF13" s="235">
        <v>3.4</v>
      </c>
      <c r="BG13" s="236"/>
    </row>
    <row r="14" spans="1:59" ht="12.75" customHeight="1" x14ac:dyDescent="0.25">
      <c r="A14" s="93">
        <v>5</v>
      </c>
      <c r="B14" s="603">
        <f>'Listado de Estudiantes'!BT8</f>
        <v>0</v>
      </c>
      <c r="C14" s="603"/>
      <c r="D14" s="232"/>
      <c r="E14" s="232"/>
      <c r="F14" s="233"/>
      <c r="G14" s="234"/>
      <c r="H14" s="235"/>
      <c r="I14" s="235"/>
      <c r="J14" s="235"/>
      <c r="K14" s="236"/>
      <c r="L14" s="235"/>
      <c r="M14" s="235"/>
      <c r="N14" s="235"/>
      <c r="O14" s="236"/>
      <c r="P14" s="235"/>
      <c r="Q14" s="237"/>
      <c r="R14" s="235"/>
      <c r="S14" s="236"/>
      <c r="T14" s="235"/>
      <c r="U14" s="235"/>
      <c r="V14" s="235"/>
      <c r="W14" s="236"/>
      <c r="X14" s="235"/>
      <c r="Y14" s="237"/>
      <c r="Z14" s="235"/>
      <c r="AA14" s="236"/>
      <c r="AB14" s="235"/>
      <c r="AC14" s="235"/>
      <c r="AD14" s="235"/>
      <c r="AE14" s="236"/>
      <c r="AF14" s="235"/>
      <c r="AG14" s="235"/>
      <c r="AH14" s="235"/>
      <c r="AI14" s="236"/>
      <c r="AJ14" s="235"/>
      <c r="AK14" s="235"/>
      <c r="AL14" s="235"/>
      <c r="AM14" s="236"/>
      <c r="AN14" s="235"/>
      <c r="AO14" s="237"/>
      <c r="AP14" s="235"/>
      <c r="AQ14" s="236"/>
      <c r="AR14" s="235"/>
      <c r="AS14" s="235"/>
      <c r="AT14" s="235"/>
      <c r="AU14" s="236"/>
      <c r="AV14" s="235"/>
      <c r="AW14" s="235"/>
      <c r="AX14" s="237"/>
      <c r="AY14" s="236"/>
      <c r="AZ14" s="235"/>
      <c r="BA14" s="235"/>
      <c r="BB14" s="235"/>
      <c r="BC14" s="236"/>
      <c r="BD14" s="235"/>
      <c r="BE14" s="235"/>
      <c r="BF14" s="235"/>
      <c r="BG14" s="236"/>
    </row>
    <row r="15" spans="1:59" ht="12.75" customHeight="1" x14ac:dyDescent="0.25">
      <c r="A15" s="93">
        <v>6</v>
      </c>
      <c r="B15" s="603"/>
      <c r="C15" s="603"/>
      <c r="D15" s="232"/>
      <c r="E15" s="232"/>
      <c r="F15" s="233"/>
      <c r="G15" s="234"/>
      <c r="H15" s="235"/>
      <c r="I15" s="235"/>
      <c r="J15" s="235"/>
      <c r="K15" s="236"/>
      <c r="L15" s="235"/>
      <c r="M15" s="235"/>
      <c r="N15" s="235"/>
      <c r="O15" s="236"/>
      <c r="P15" s="235"/>
      <c r="Q15" s="237"/>
      <c r="R15" s="235"/>
      <c r="S15" s="236"/>
      <c r="T15" s="235"/>
      <c r="U15" s="235"/>
      <c r="V15" s="235"/>
      <c r="W15" s="236"/>
      <c r="X15" s="235"/>
      <c r="Y15" s="237"/>
      <c r="Z15" s="235"/>
      <c r="AA15" s="236"/>
      <c r="AB15" s="235"/>
      <c r="AC15" s="235"/>
      <c r="AD15" s="235"/>
      <c r="AE15" s="236"/>
      <c r="AF15" s="235"/>
      <c r="AG15" s="235"/>
      <c r="AH15" s="235"/>
      <c r="AI15" s="236"/>
      <c r="AJ15" s="235"/>
      <c r="AK15" s="235"/>
      <c r="AL15" s="235"/>
      <c r="AM15" s="236"/>
      <c r="AN15" s="235"/>
      <c r="AO15" s="237"/>
      <c r="AP15" s="235"/>
      <c r="AQ15" s="236"/>
      <c r="AR15" s="235"/>
      <c r="AS15" s="235"/>
      <c r="AT15" s="235"/>
      <c r="AU15" s="236"/>
      <c r="AV15" s="235"/>
      <c r="AW15" s="235"/>
      <c r="AX15" s="237"/>
      <c r="AY15" s="236"/>
      <c r="AZ15" s="235"/>
      <c r="BA15" s="235"/>
      <c r="BB15" s="235"/>
      <c r="BC15" s="236"/>
      <c r="BD15" s="235"/>
      <c r="BE15" s="235"/>
      <c r="BF15" s="235"/>
      <c r="BG15" s="236"/>
    </row>
    <row r="16" spans="1:59" ht="12.75" customHeight="1" x14ac:dyDescent="0.25">
      <c r="A16" s="93">
        <v>7</v>
      </c>
      <c r="B16" s="603"/>
      <c r="C16" s="603"/>
      <c r="D16" s="232"/>
      <c r="E16" s="232"/>
      <c r="F16" s="233"/>
      <c r="G16" s="234"/>
      <c r="H16" s="235"/>
      <c r="I16" s="235"/>
      <c r="J16" s="235"/>
      <c r="K16" s="236"/>
      <c r="L16" s="235"/>
      <c r="M16" s="235"/>
      <c r="N16" s="235"/>
      <c r="O16" s="236"/>
      <c r="P16" s="235"/>
      <c r="Q16" s="237"/>
      <c r="R16" s="235"/>
      <c r="S16" s="236"/>
      <c r="T16" s="235"/>
      <c r="U16" s="235"/>
      <c r="V16" s="235"/>
      <c r="W16" s="236"/>
      <c r="X16" s="235"/>
      <c r="Y16" s="237"/>
      <c r="Z16" s="235"/>
      <c r="AA16" s="236"/>
      <c r="AB16" s="235"/>
      <c r="AC16" s="235"/>
      <c r="AD16" s="235"/>
      <c r="AE16" s="236"/>
      <c r="AF16" s="235"/>
      <c r="AG16" s="235"/>
      <c r="AH16" s="235"/>
      <c r="AI16" s="236"/>
      <c r="AJ16" s="235"/>
      <c r="AK16" s="235"/>
      <c r="AL16" s="235"/>
      <c r="AM16" s="236"/>
      <c r="AN16" s="235"/>
      <c r="AO16" s="237"/>
      <c r="AP16" s="235"/>
      <c r="AQ16" s="236"/>
      <c r="AR16" s="235"/>
      <c r="AS16" s="235"/>
      <c r="AT16" s="235"/>
      <c r="AU16" s="236"/>
      <c r="AV16" s="235"/>
      <c r="AW16" s="235"/>
      <c r="AX16" s="237"/>
      <c r="AY16" s="236"/>
      <c r="AZ16" s="235"/>
      <c r="BA16" s="235"/>
      <c r="BB16" s="235"/>
      <c r="BC16" s="236"/>
      <c r="BD16" s="235"/>
      <c r="BE16" s="235"/>
      <c r="BF16" s="235"/>
      <c r="BG16" s="236"/>
    </row>
    <row r="17" spans="1:59" ht="12.75" customHeight="1" x14ac:dyDescent="0.25">
      <c r="A17" s="93">
        <v>8</v>
      </c>
      <c r="B17" s="603"/>
      <c r="C17" s="603"/>
      <c r="D17" s="232"/>
      <c r="E17" s="232"/>
      <c r="F17" s="233"/>
      <c r="G17" s="234"/>
      <c r="H17" s="235"/>
      <c r="I17" s="235"/>
      <c r="J17" s="235"/>
      <c r="K17" s="236"/>
      <c r="L17" s="235"/>
      <c r="M17" s="235"/>
      <c r="N17" s="235"/>
      <c r="O17" s="236"/>
      <c r="P17" s="235"/>
      <c r="Q17" s="237"/>
      <c r="R17" s="235"/>
      <c r="S17" s="236"/>
      <c r="T17" s="235"/>
      <c r="U17" s="235"/>
      <c r="V17" s="235"/>
      <c r="W17" s="236"/>
      <c r="X17" s="235"/>
      <c r="Y17" s="237"/>
      <c r="Z17" s="235"/>
      <c r="AA17" s="236"/>
      <c r="AB17" s="235"/>
      <c r="AC17" s="235"/>
      <c r="AD17" s="235"/>
      <c r="AE17" s="236"/>
      <c r="AF17" s="235"/>
      <c r="AG17" s="235"/>
      <c r="AH17" s="235"/>
      <c r="AI17" s="236"/>
      <c r="AJ17" s="235"/>
      <c r="AK17" s="235"/>
      <c r="AL17" s="235"/>
      <c r="AM17" s="236"/>
      <c r="AN17" s="235"/>
      <c r="AO17" s="237"/>
      <c r="AP17" s="235"/>
      <c r="AQ17" s="236"/>
      <c r="AR17" s="235"/>
      <c r="AS17" s="235"/>
      <c r="AT17" s="235"/>
      <c r="AU17" s="236"/>
      <c r="AV17" s="235"/>
      <c r="AW17" s="235"/>
      <c r="AX17" s="237"/>
      <c r="AY17" s="236"/>
      <c r="AZ17" s="235"/>
      <c r="BA17" s="235"/>
      <c r="BB17" s="235"/>
      <c r="BC17" s="236"/>
      <c r="BD17" s="235"/>
      <c r="BE17" s="235"/>
      <c r="BF17" s="235"/>
      <c r="BG17" s="236"/>
    </row>
    <row r="18" spans="1:59" ht="12.75" customHeight="1" x14ac:dyDescent="0.25">
      <c r="A18" s="93">
        <v>9</v>
      </c>
      <c r="B18" s="603"/>
      <c r="C18" s="603"/>
      <c r="D18" s="232"/>
      <c r="E18" s="232"/>
      <c r="F18" s="233"/>
      <c r="G18" s="234"/>
      <c r="H18" s="235"/>
      <c r="I18" s="235"/>
      <c r="J18" s="235"/>
      <c r="K18" s="236"/>
      <c r="L18" s="235"/>
      <c r="M18" s="235"/>
      <c r="N18" s="235"/>
      <c r="O18" s="236"/>
      <c r="P18" s="235"/>
      <c r="Q18" s="237"/>
      <c r="R18" s="235"/>
      <c r="S18" s="236"/>
      <c r="T18" s="235"/>
      <c r="U18" s="235"/>
      <c r="V18" s="235"/>
      <c r="W18" s="236"/>
      <c r="X18" s="235"/>
      <c r="Y18" s="237"/>
      <c r="Z18" s="235"/>
      <c r="AA18" s="236"/>
      <c r="AB18" s="235"/>
      <c r="AC18" s="235"/>
      <c r="AD18" s="235"/>
      <c r="AE18" s="236"/>
      <c r="AF18" s="235"/>
      <c r="AG18" s="235"/>
      <c r="AH18" s="235"/>
      <c r="AI18" s="236"/>
      <c r="AJ18" s="235"/>
      <c r="AK18" s="235"/>
      <c r="AL18" s="235"/>
      <c r="AM18" s="236"/>
      <c r="AN18" s="235"/>
      <c r="AO18" s="237"/>
      <c r="AP18" s="235"/>
      <c r="AQ18" s="236"/>
      <c r="AR18" s="235"/>
      <c r="AS18" s="235"/>
      <c r="AT18" s="235"/>
      <c r="AU18" s="236"/>
      <c r="AV18" s="235"/>
      <c r="AW18" s="235"/>
      <c r="AX18" s="237"/>
      <c r="AY18" s="236"/>
      <c r="AZ18" s="235"/>
      <c r="BA18" s="235"/>
      <c r="BB18" s="235"/>
      <c r="BC18" s="236"/>
      <c r="BD18" s="235"/>
      <c r="BE18" s="235"/>
      <c r="BF18" s="235"/>
      <c r="BG18" s="236"/>
    </row>
    <row r="19" spans="1:59" ht="12.75" customHeight="1" x14ac:dyDescent="0.25">
      <c r="A19" s="93">
        <v>10</v>
      </c>
      <c r="B19" s="603"/>
      <c r="C19" s="603"/>
      <c r="D19" s="232"/>
      <c r="E19" s="232"/>
      <c r="F19" s="233"/>
      <c r="G19" s="234"/>
      <c r="H19" s="235"/>
      <c r="I19" s="235"/>
      <c r="J19" s="235"/>
      <c r="K19" s="236"/>
      <c r="L19" s="235"/>
      <c r="M19" s="235"/>
      <c r="N19" s="235"/>
      <c r="O19" s="236"/>
      <c r="P19" s="235"/>
      <c r="Q19" s="237"/>
      <c r="R19" s="235"/>
      <c r="S19" s="236"/>
      <c r="T19" s="235"/>
      <c r="U19" s="235"/>
      <c r="V19" s="235"/>
      <c r="W19" s="236"/>
      <c r="X19" s="235"/>
      <c r="Y19" s="237"/>
      <c r="Z19" s="235"/>
      <c r="AA19" s="236"/>
      <c r="AB19" s="235"/>
      <c r="AC19" s="235"/>
      <c r="AD19" s="235"/>
      <c r="AE19" s="236"/>
      <c r="AF19" s="235"/>
      <c r="AG19" s="235"/>
      <c r="AH19" s="235"/>
      <c r="AI19" s="236"/>
      <c r="AJ19" s="235"/>
      <c r="AK19" s="235"/>
      <c r="AL19" s="235"/>
      <c r="AM19" s="236"/>
      <c r="AN19" s="235"/>
      <c r="AO19" s="237"/>
      <c r="AP19" s="235"/>
      <c r="AQ19" s="236"/>
      <c r="AR19" s="235"/>
      <c r="AS19" s="235"/>
      <c r="AT19" s="235"/>
      <c r="AU19" s="236"/>
      <c r="AV19" s="235"/>
      <c r="AW19" s="235"/>
      <c r="AX19" s="237"/>
      <c r="AY19" s="236"/>
      <c r="AZ19" s="235"/>
      <c r="BA19" s="235"/>
      <c r="BB19" s="235"/>
      <c r="BC19" s="236"/>
      <c r="BD19" s="235"/>
      <c r="BE19" s="235"/>
      <c r="BF19" s="235"/>
      <c r="BG19" s="236"/>
    </row>
    <row r="20" spans="1:59" ht="12.75" customHeight="1" x14ac:dyDescent="0.25">
      <c r="A20" s="93">
        <v>11</v>
      </c>
      <c r="B20" s="603"/>
      <c r="C20" s="603"/>
      <c r="D20" s="232"/>
      <c r="E20" s="232"/>
      <c r="F20" s="233"/>
      <c r="G20" s="234"/>
      <c r="H20" s="235"/>
      <c r="I20" s="235"/>
      <c r="J20" s="235"/>
      <c r="K20" s="236"/>
      <c r="L20" s="235"/>
      <c r="M20" s="235"/>
      <c r="N20" s="235"/>
      <c r="O20" s="236"/>
      <c r="P20" s="235"/>
      <c r="Q20" s="237"/>
      <c r="R20" s="235"/>
      <c r="S20" s="236"/>
      <c r="T20" s="235"/>
      <c r="U20" s="235"/>
      <c r="V20" s="235"/>
      <c r="W20" s="236"/>
      <c r="X20" s="235"/>
      <c r="Y20" s="237"/>
      <c r="Z20" s="235"/>
      <c r="AA20" s="236"/>
      <c r="AB20" s="235"/>
      <c r="AC20" s="235"/>
      <c r="AD20" s="235"/>
      <c r="AE20" s="236"/>
      <c r="AF20" s="235"/>
      <c r="AG20" s="235"/>
      <c r="AH20" s="235"/>
      <c r="AI20" s="236"/>
      <c r="AJ20" s="235"/>
      <c r="AK20" s="235"/>
      <c r="AL20" s="235"/>
      <c r="AM20" s="236"/>
      <c r="AN20" s="235"/>
      <c r="AO20" s="237"/>
      <c r="AP20" s="235"/>
      <c r="AQ20" s="236"/>
      <c r="AR20" s="235"/>
      <c r="AS20" s="235"/>
      <c r="AT20" s="235"/>
      <c r="AU20" s="236"/>
      <c r="AV20" s="235"/>
      <c r="AW20" s="235"/>
      <c r="AX20" s="237"/>
      <c r="AY20" s="236"/>
      <c r="AZ20" s="235"/>
      <c r="BA20" s="235"/>
      <c r="BB20" s="235"/>
      <c r="BC20" s="236"/>
      <c r="BD20" s="235"/>
      <c r="BE20" s="235"/>
      <c r="BF20" s="235"/>
      <c r="BG20" s="236"/>
    </row>
    <row r="21" spans="1:59" ht="12.75" customHeight="1" x14ac:dyDescent="0.25">
      <c r="A21" s="93">
        <v>12</v>
      </c>
      <c r="B21" s="603"/>
      <c r="C21" s="603"/>
      <c r="D21" s="232"/>
      <c r="E21" s="232"/>
      <c r="F21" s="233"/>
      <c r="G21" s="234"/>
      <c r="H21" s="235"/>
      <c r="I21" s="235"/>
      <c r="J21" s="235"/>
      <c r="K21" s="236"/>
      <c r="L21" s="235"/>
      <c r="M21" s="235"/>
      <c r="N21" s="235"/>
      <c r="O21" s="236"/>
      <c r="P21" s="235"/>
      <c r="Q21" s="237"/>
      <c r="R21" s="235"/>
      <c r="S21" s="236"/>
      <c r="T21" s="235"/>
      <c r="U21" s="235"/>
      <c r="V21" s="235"/>
      <c r="W21" s="236"/>
      <c r="X21" s="235"/>
      <c r="Y21" s="237"/>
      <c r="Z21" s="235"/>
      <c r="AA21" s="236"/>
      <c r="AB21" s="235"/>
      <c r="AC21" s="235"/>
      <c r="AD21" s="235"/>
      <c r="AE21" s="236"/>
      <c r="AF21" s="235"/>
      <c r="AG21" s="235"/>
      <c r="AH21" s="235"/>
      <c r="AI21" s="236"/>
      <c r="AJ21" s="235"/>
      <c r="AK21" s="235"/>
      <c r="AL21" s="235"/>
      <c r="AM21" s="236"/>
      <c r="AN21" s="235"/>
      <c r="AO21" s="237"/>
      <c r="AP21" s="235"/>
      <c r="AQ21" s="236"/>
      <c r="AR21" s="235"/>
      <c r="AS21" s="235"/>
      <c r="AT21" s="235"/>
      <c r="AU21" s="236"/>
      <c r="AV21" s="235"/>
      <c r="AW21" s="235"/>
      <c r="AX21" s="237"/>
      <c r="AY21" s="236"/>
      <c r="AZ21" s="235"/>
      <c r="BA21" s="235"/>
      <c r="BB21" s="235"/>
      <c r="BC21" s="236"/>
      <c r="BD21" s="235"/>
      <c r="BE21" s="235"/>
      <c r="BF21" s="235"/>
      <c r="BG21" s="236"/>
    </row>
    <row r="22" spans="1:59" ht="12.75" customHeight="1" x14ac:dyDescent="0.25">
      <c r="A22" s="93">
        <v>13</v>
      </c>
      <c r="B22" s="603"/>
      <c r="C22" s="603"/>
      <c r="D22" s="232"/>
      <c r="E22" s="232"/>
      <c r="F22" s="233"/>
      <c r="G22" s="234"/>
      <c r="H22" s="235"/>
      <c r="I22" s="235"/>
      <c r="J22" s="235"/>
      <c r="K22" s="236"/>
      <c r="L22" s="235"/>
      <c r="M22" s="235"/>
      <c r="N22" s="235"/>
      <c r="O22" s="236"/>
      <c r="P22" s="235"/>
      <c r="Q22" s="237"/>
      <c r="R22" s="235"/>
      <c r="S22" s="236"/>
      <c r="T22" s="235"/>
      <c r="U22" s="235"/>
      <c r="V22" s="235"/>
      <c r="W22" s="236"/>
      <c r="X22" s="235"/>
      <c r="Y22" s="237"/>
      <c r="Z22" s="235"/>
      <c r="AA22" s="236"/>
      <c r="AB22" s="235"/>
      <c r="AC22" s="235"/>
      <c r="AD22" s="235"/>
      <c r="AE22" s="236"/>
      <c r="AF22" s="235"/>
      <c r="AG22" s="235"/>
      <c r="AH22" s="235"/>
      <c r="AI22" s="236"/>
      <c r="AJ22" s="235"/>
      <c r="AK22" s="235"/>
      <c r="AL22" s="235"/>
      <c r="AM22" s="236"/>
      <c r="AN22" s="235"/>
      <c r="AO22" s="237"/>
      <c r="AP22" s="235"/>
      <c r="AQ22" s="236"/>
      <c r="AR22" s="235"/>
      <c r="AS22" s="235"/>
      <c r="AT22" s="235"/>
      <c r="AU22" s="236"/>
      <c r="AV22" s="235"/>
      <c r="AW22" s="235"/>
      <c r="AX22" s="237"/>
      <c r="AY22" s="236"/>
      <c r="AZ22" s="235"/>
      <c r="BA22" s="235"/>
      <c r="BB22" s="235"/>
      <c r="BC22" s="236"/>
      <c r="BD22" s="235"/>
      <c r="BE22" s="235"/>
      <c r="BF22" s="235"/>
      <c r="BG22" s="236"/>
    </row>
    <row r="23" spans="1:59" ht="12.75" customHeight="1" x14ac:dyDescent="0.25">
      <c r="A23" s="93">
        <v>14</v>
      </c>
      <c r="B23" s="603"/>
      <c r="C23" s="603"/>
      <c r="D23" s="232"/>
      <c r="E23" s="232"/>
      <c r="F23" s="233"/>
      <c r="G23" s="234"/>
      <c r="H23" s="235"/>
      <c r="I23" s="235"/>
      <c r="J23" s="235"/>
      <c r="K23" s="236"/>
      <c r="L23" s="235"/>
      <c r="M23" s="235"/>
      <c r="N23" s="235"/>
      <c r="O23" s="236"/>
      <c r="P23" s="235"/>
      <c r="Q23" s="237"/>
      <c r="R23" s="235"/>
      <c r="S23" s="236"/>
      <c r="T23" s="235"/>
      <c r="U23" s="235"/>
      <c r="V23" s="235"/>
      <c r="W23" s="236"/>
      <c r="X23" s="235"/>
      <c r="Y23" s="237"/>
      <c r="Z23" s="235"/>
      <c r="AA23" s="236"/>
      <c r="AB23" s="235"/>
      <c r="AC23" s="235"/>
      <c r="AD23" s="235"/>
      <c r="AE23" s="236"/>
      <c r="AF23" s="235"/>
      <c r="AG23" s="235"/>
      <c r="AH23" s="235"/>
      <c r="AI23" s="236"/>
      <c r="AJ23" s="235"/>
      <c r="AK23" s="235"/>
      <c r="AL23" s="235"/>
      <c r="AM23" s="236"/>
      <c r="AN23" s="235"/>
      <c r="AO23" s="237"/>
      <c r="AP23" s="235"/>
      <c r="AQ23" s="236"/>
      <c r="AR23" s="235"/>
      <c r="AS23" s="235"/>
      <c r="AT23" s="235"/>
      <c r="AU23" s="236"/>
      <c r="AV23" s="235"/>
      <c r="AW23" s="235"/>
      <c r="AX23" s="237"/>
      <c r="AY23" s="236"/>
      <c r="AZ23" s="235"/>
      <c r="BA23" s="235"/>
      <c r="BB23" s="235"/>
      <c r="BC23" s="236"/>
      <c r="BD23" s="235"/>
      <c r="BE23" s="235"/>
      <c r="BF23" s="235"/>
      <c r="BG23" s="236"/>
    </row>
    <row r="24" spans="1:59" ht="12.75" customHeight="1" x14ac:dyDescent="0.25">
      <c r="A24" s="93">
        <v>15</v>
      </c>
      <c r="B24" s="603"/>
      <c r="C24" s="603"/>
      <c r="D24" s="232"/>
      <c r="E24" s="232"/>
      <c r="F24" s="233"/>
      <c r="G24" s="234"/>
      <c r="H24" s="235"/>
      <c r="I24" s="235"/>
      <c r="J24" s="235"/>
      <c r="K24" s="236"/>
      <c r="L24" s="235"/>
      <c r="M24" s="235"/>
      <c r="N24" s="235"/>
      <c r="O24" s="236"/>
      <c r="P24" s="235"/>
      <c r="Q24" s="237"/>
      <c r="R24" s="235"/>
      <c r="S24" s="236"/>
      <c r="T24" s="235"/>
      <c r="U24" s="235"/>
      <c r="V24" s="235"/>
      <c r="W24" s="236"/>
      <c r="X24" s="235"/>
      <c r="Y24" s="237"/>
      <c r="Z24" s="235"/>
      <c r="AA24" s="236"/>
      <c r="AB24" s="235"/>
      <c r="AC24" s="235"/>
      <c r="AD24" s="235"/>
      <c r="AE24" s="236"/>
      <c r="AF24" s="235"/>
      <c r="AG24" s="235"/>
      <c r="AH24" s="235"/>
      <c r="AI24" s="236"/>
      <c r="AJ24" s="235"/>
      <c r="AK24" s="235"/>
      <c r="AL24" s="235"/>
      <c r="AM24" s="236"/>
      <c r="AN24" s="235"/>
      <c r="AO24" s="237"/>
      <c r="AP24" s="235"/>
      <c r="AQ24" s="236"/>
      <c r="AR24" s="235"/>
      <c r="AS24" s="235"/>
      <c r="AT24" s="235"/>
      <c r="AU24" s="236"/>
      <c r="AV24" s="235"/>
      <c r="AW24" s="235"/>
      <c r="AX24" s="237"/>
      <c r="AY24" s="236"/>
      <c r="AZ24" s="235"/>
      <c r="BA24" s="235"/>
      <c r="BB24" s="235"/>
      <c r="BC24" s="236"/>
      <c r="BD24" s="235"/>
      <c r="BE24" s="235"/>
      <c r="BF24" s="235"/>
      <c r="BG24" s="236"/>
    </row>
    <row r="25" spans="1:59" ht="12.75" customHeight="1" x14ac:dyDescent="0.25">
      <c r="A25" s="93">
        <v>16</v>
      </c>
      <c r="B25" s="603"/>
      <c r="C25" s="603"/>
      <c r="D25" s="232"/>
      <c r="E25" s="232"/>
      <c r="F25" s="233"/>
      <c r="G25" s="234"/>
      <c r="H25" s="235"/>
      <c r="I25" s="235"/>
      <c r="J25" s="235"/>
      <c r="K25" s="236"/>
      <c r="L25" s="235"/>
      <c r="M25" s="235"/>
      <c r="N25" s="235"/>
      <c r="O25" s="236"/>
      <c r="P25" s="235"/>
      <c r="Q25" s="237"/>
      <c r="R25" s="235"/>
      <c r="S25" s="236"/>
      <c r="T25" s="235"/>
      <c r="U25" s="235"/>
      <c r="V25" s="235"/>
      <c r="W25" s="236"/>
      <c r="X25" s="235"/>
      <c r="Y25" s="237"/>
      <c r="Z25" s="235"/>
      <c r="AA25" s="236"/>
      <c r="AB25" s="235"/>
      <c r="AC25" s="235"/>
      <c r="AD25" s="235"/>
      <c r="AE25" s="236"/>
      <c r="AF25" s="235"/>
      <c r="AG25" s="235"/>
      <c r="AH25" s="235"/>
      <c r="AI25" s="236"/>
      <c r="AJ25" s="235"/>
      <c r="AK25" s="235"/>
      <c r="AL25" s="235"/>
      <c r="AM25" s="236"/>
      <c r="AN25" s="235"/>
      <c r="AO25" s="237"/>
      <c r="AP25" s="235"/>
      <c r="AQ25" s="236"/>
      <c r="AR25" s="235"/>
      <c r="AS25" s="235"/>
      <c r="AT25" s="235"/>
      <c r="AU25" s="236"/>
      <c r="AV25" s="235"/>
      <c r="AW25" s="235"/>
      <c r="AX25" s="237"/>
      <c r="AY25" s="236"/>
      <c r="AZ25" s="235"/>
      <c r="BA25" s="235"/>
      <c r="BB25" s="235"/>
      <c r="BC25" s="236"/>
      <c r="BD25" s="235"/>
      <c r="BE25" s="235"/>
      <c r="BF25" s="235"/>
      <c r="BG25" s="236"/>
    </row>
    <row r="26" spans="1:59" ht="12.75" customHeight="1" x14ac:dyDescent="0.25">
      <c r="A26" s="93">
        <v>17</v>
      </c>
      <c r="B26" s="603"/>
      <c r="C26" s="603"/>
      <c r="D26" s="232"/>
      <c r="E26" s="232"/>
      <c r="F26" s="233"/>
      <c r="G26" s="234"/>
      <c r="H26" s="235"/>
      <c r="I26" s="235"/>
      <c r="J26" s="235"/>
      <c r="K26" s="236"/>
      <c r="L26" s="235"/>
      <c r="M26" s="235"/>
      <c r="N26" s="235"/>
      <c r="O26" s="236"/>
      <c r="P26" s="235"/>
      <c r="Q26" s="237"/>
      <c r="R26" s="235"/>
      <c r="S26" s="236"/>
      <c r="T26" s="235"/>
      <c r="U26" s="235"/>
      <c r="V26" s="235"/>
      <c r="W26" s="236"/>
      <c r="X26" s="235"/>
      <c r="Y26" s="237"/>
      <c r="Z26" s="235"/>
      <c r="AA26" s="236"/>
      <c r="AB26" s="235"/>
      <c r="AC26" s="235"/>
      <c r="AD26" s="235"/>
      <c r="AE26" s="236"/>
      <c r="AF26" s="235"/>
      <c r="AG26" s="235"/>
      <c r="AH26" s="235"/>
      <c r="AI26" s="236"/>
      <c r="AJ26" s="235"/>
      <c r="AK26" s="235"/>
      <c r="AL26" s="235"/>
      <c r="AM26" s="236"/>
      <c r="AN26" s="235"/>
      <c r="AO26" s="237"/>
      <c r="AP26" s="235"/>
      <c r="AQ26" s="236"/>
      <c r="AR26" s="235"/>
      <c r="AS26" s="235"/>
      <c r="AT26" s="235"/>
      <c r="AU26" s="236"/>
      <c r="AV26" s="235"/>
      <c r="AW26" s="235"/>
      <c r="AX26" s="237"/>
      <c r="AY26" s="236"/>
      <c r="AZ26" s="235"/>
      <c r="BA26" s="235"/>
      <c r="BB26" s="235"/>
      <c r="BC26" s="236"/>
      <c r="BD26" s="235"/>
      <c r="BE26" s="235"/>
      <c r="BF26" s="235"/>
      <c r="BG26" s="236"/>
    </row>
    <row r="27" spans="1:59" ht="12.75" customHeight="1" x14ac:dyDescent="0.25">
      <c r="A27" s="93">
        <v>18</v>
      </c>
      <c r="B27" s="603"/>
      <c r="C27" s="603"/>
      <c r="D27" s="232"/>
      <c r="E27" s="232"/>
      <c r="F27" s="233"/>
      <c r="G27" s="234"/>
      <c r="H27" s="235"/>
      <c r="I27" s="235"/>
      <c r="J27" s="235"/>
      <c r="K27" s="236"/>
      <c r="L27" s="235"/>
      <c r="M27" s="235"/>
      <c r="N27" s="235"/>
      <c r="O27" s="236"/>
      <c r="P27" s="235"/>
      <c r="Q27" s="237"/>
      <c r="R27" s="235"/>
      <c r="S27" s="236"/>
      <c r="T27" s="235"/>
      <c r="U27" s="235"/>
      <c r="V27" s="235"/>
      <c r="W27" s="236"/>
      <c r="X27" s="235"/>
      <c r="Y27" s="237"/>
      <c r="Z27" s="235"/>
      <c r="AA27" s="236"/>
      <c r="AB27" s="235"/>
      <c r="AC27" s="235"/>
      <c r="AD27" s="235"/>
      <c r="AE27" s="236"/>
      <c r="AF27" s="235"/>
      <c r="AG27" s="235"/>
      <c r="AH27" s="235"/>
      <c r="AI27" s="236"/>
      <c r="AJ27" s="235"/>
      <c r="AK27" s="235"/>
      <c r="AL27" s="235"/>
      <c r="AM27" s="236"/>
      <c r="AN27" s="235"/>
      <c r="AO27" s="237"/>
      <c r="AP27" s="235"/>
      <c r="AQ27" s="236"/>
      <c r="AR27" s="235"/>
      <c r="AS27" s="235"/>
      <c r="AT27" s="235"/>
      <c r="AU27" s="236"/>
      <c r="AV27" s="235"/>
      <c r="AW27" s="235"/>
      <c r="AX27" s="237"/>
      <c r="AY27" s="236"/>
      <c r="AZ27" s="235"/>
      <c r="BA27" s="235"/>
      <c r="BB27" s="235"/>
      <c r="BC27" s="236"/>
      <c r="BD27" s="235"/>
      <c r="BE27" s="235"/>
      <c r="BF27" s="235"/>
      <c r="BG27" s="236"/>
    </row>
    <row r="28" spans="1:59" ht="12.75" customHeight="1" x14ac:dyDescent="0.25">
      <c r="A28" s="93">
        <v>19</v>
      </c>
      <c r="B28" s="603"/>
      <c r="C28" s="603"/>
      <c r="D28" s="232"/>
      <c r="E28" s="232"/>
      <c r="F28" s="233"/>
      <c r="G28" s="234"/>
      <c r="H28" s="235"/>
      <c r="I28" s="235"/>
      <c r="J28" s="235"/>
      <c r="K28" s="236"/>
      <c r="L28" s="235"/>
      <c r="M28" s="235"/>
      <c r="N28" s="235"/>
      <c r="O28" s="236"/>
      <c r="P28" s="235"/>
      <c r="Q28" s="237"/>
      <c r="R28" s="235"/>
      <c r="S28" s="236"/>
      <c r="T28" s="235"/>
      <c r="U28" s="235"/>
      <c r="V28" s="235"/>
      <c r="W28" s="236"/>
      <c r="X28" s="235"/>
      <c r="Y28" s="237"/>
      <c r="Z28" s="235"/>
      <c r="AA28" s="236"/>
      <c r="AB28" s="235"/>
      <c r="AC28" s="235"/>
      <c r="AD28" s="235"/>
      <c r="AE28" s="236"/>
      <c r="AF28" s="235"/>
      <c r="AG28" s="235"/>
      <c r="AH28" s="235"/>
      <c r="AI28" s="236"/>
      <c r="AJ28" s="235"/>
      <c r="AK28" s="235"/>
      <c r="AL28" s="235"/>
      <c r="AM28" s="236"/>
      <c r="AN28" s="235"/>
      <c r="AO28" s="237"/>
      <c r="AP28" s="235"/>
      <c r="AQ28" s="236"/>
      <c r="AR28" s="235"/>
      <c r="AS28" s="235"/>
      <c r="AT28" s="235"/>
      <c r="AU28" s="236"/>
      <c r="AV28" s="235"/>
      <c r="AW28" s="235"/>
      <c r="AX28" s="237"/>
      <c r="AY28" s="236"/>
      <c r="AZ28" s="235"/>
      <c r="BA28" s="235"/>
      <c r="BB28" s="235"/>
      <c r="BC28" s="236"/>
      <c r="BD28" s="235"/>
      <c r="BE28" s="235"/>
      <c r="BF28" s="235"/>
      <c r="BG28" s="236"/>
    </row>
    <row r="29" spans="1:59" ht="12.75" customHeight="1" x14ac:dyDescent="0.25">
      <c r="A29" s="93">
        <v>20</v>
      </c>
      <c r="B29" s="603"/>
      <c r="C29" s="603"/>
      <c r="D29" s="232"/>
      <c r="E29" s="232"/>
      <c r="F29" s="233"/>
      <c r="G29" s="234"/>
      <c r="H29" s="235"/>
      <c r="I29" s="235"/>
      <c r="J29" s="235"/>
      <c r="K29" s="236"/>
      <c r="L29" s="235"/>
      <c r="M29" s="235"/>
      <c r="N29" s="235"/>
      <c r="O29" s="236"/>
      <c r="P29" s="235"/>
      <c r="Q29" s="237"/>
      <c r="R29" s="235"/>
      <c r="S29" s="236"/>
      <c r="T29" s="235"/>
      <c r="U29" s="235"/>
      <c r="V29" s="235"/>
      <c r="W29" s="236"/>
      <c r="X29" s="235"/>
      <c r="Y29" s="237"/>
      <c r="Z29" s="235"/>
      <c r="AA29" s="236"/>
      <c r="AB29" s="235"/>
      <c r="AC29" s="235"/>
      <c r="AD29" s="235"/>
      <c r="AE29" s="236"/>
      <c r="AF29" s="235"/>
      <c r="AG29" s="235"/>
      <c r="AH29" s="235"/>
      <c r="AI29" s="236"/>
      <c r="AJ29" s="235"/>
      <c r="AK29" s="235"/>
      <c r="AL29" s="235"/>
      <c r="AM29" s="236"/>
      <c r="AN29" s="235"/>
      <c r="AO29" s="237"/>
      <c r="AP29" s="235"/>
      <c r="AQ29" s="236"/>
      <c r="AR29" s="235"/>
      <c r="AS29" s="235"/>
      <c r="AT29" s="235"/>
      <c r="AU29" s="236"/>
      <c r="AV29" s="235"/>
      <c r="AW29" s="235"/>
      <c r="AX29" s="237"/>
      <c r="AY29" s="236"/>
      <c r="AZ29" s="235"/>
      <c r="BA29" s="235"/>
      <c r="BB29" s="235"/>
      <c r="BC29" s="236"/>
      <c r="BD29" s="235"/>
      <c r="BE29" s="235"/>
      <c r="BF29" s="235"/>
      <c r="BG29" s="236"/>
    </row>
    <row r="30" spans="1:59" ht="12.75" customHeight="1" x14ac:dyDescent="0.25">
      <c r="A30" s="93">
        <v>21</v>
      </c>
      <c r="B30" s="603"/>
      <c r="C30" s="603"/>
      <c r="D30" s="232"/>
      <c r="E30" s="232"/>
      <c r="F30" s="233"/>
      <c r="G30" s="234"/>
      <c r="H30" s="235"/>
      <c r="I30" s="235"/>
      <c r="J30" s="235"/>
      <c r="K30" s="236"/>
      <c r="L30" s="235"/>
      <c r="M30" s="235"/>
      <c r="N30" s="235"/>
      <c r="O30" s="236"/>
      <c r="P30" s="235"/>
      <c r="Q30" s="237"/>
      <c r="R30" s="235"/>
      <c r="S30" s="236"/>
      <c r="T30" s="235"/>
      <c r="U30" s="235"/>
      <c r="V30" s="235"/>
      <c r="W30" s="236"/>
      <c r="X30" s="235"/>
      <c r="Y30" s="237"/>
      <c r="Z30" s="235"/>
      <c r="AA30" s="236"/>
      <c r="AB30" s="235"/>
      <c r="AC30" s="235"/>
      <c r="AD30" s="235"/>
      <c r="AE30" s="236"/>
      <c r="AF30" s="235"/>
      <c r="AG30" s="235"/>
      <c r="AH30" s="235"/>
      <c r="AI30" s="236"/>
      <c r="AJ30" s="235"/>
      <c r="AK30" s="235"/>
      <c r="AL30" s="235"/>
      <c r="AM30" s="236"/>
      <c r="AN30" s="235"/>
      <c r="AO30" s="237"/>
      <c r="AP30" s="235"/>
      <c r="AQ30" s="236"/>
      <c r="AR30" s="235"/>
      <c r="AS30" s="235"/>
      <c r="AT30" s="235"/>
      <c r="AU30" s="236"/>
      <c r="AV30" s="235"/>
      <c r="AW30" s="235"/>
      <c r="AX30" s="237"/>
      <c r="AY30" s="236"/>
      <c r="AZ30" s="235"/>
      <c r="BA30" s="235"/>
      <c r="BB30" s="235"/>
      <c r="BC30" s="236"/>
      <c r="BD30" s="235"/>
      <c r="BE30" s="235"/>
      <c r="BF30" s="235"/>
      <c r="BG30" s="236"/>
    </row>
    <row r="31" spans="1:59" ht="12.75" customHeight="1" x14ac:dyDescent="0.25">
      <c r="A31" s="93">
        <v>22</v>
      </c>
      <c r="B31" s="603"/>
      <c r="C31" s="603"/>
      <c r="D31" s="232"/>
      <c r="E31" s="232"/>
      <c r="F31" s="233"/>
      <c r="G31" s="234"/>
      <c r="H31" s="235"/>
      <c r="I31" s="235"/>
      <c r="J31" s="235"/>
      <c r="K31" s="236"/>
      <c r="L31" s="235"/>
      <c r="M31" s="235"/>
      <c r="N31" s="235"/>
      <c r="O31" s="236"/>
      <c r="P31" s="235"/>
      <c r="Q31" s="237"/>
      <c r="R31" s="235"/>
      <c r="S31" s="236"/>
      <c r="T31" s="235"/>
      <c r="U31" s="235"/>
      <c r="V31" s="235"/>
      <c r="W31" s="236"/>
      <c r="X31" s="235"/>
      <c r="Y31" s="237"/>
      <c r="Z31" s="235"/>
      <c r="AA31" s="236"/>
      <c r="AB31" s="235"/>
      <c r="AC31" s="235"/>
      <c r="AD31" s="235"/>
      <c r="AE31" s="236"/>
      <c r="AF31" s="235"/>
      <c r="AG31" s="235"/>
      <c r="AH31" s="235"/>
      <c r="AI31" s="236"/>
      <c r="AJ31" s="235"/>
      <c r="AK31" s="235"/>
      <c r="AL31" s="235"/>
      <c r="AM31" s="236"/>
      <c r="AN31" s="235"/>
      <c r="AO31" s="237"/>
      <c r="AP31" s="235"/>
      <c r="AQ31" s="236"/>
      <c r="AR31" s="235"/>
      <c r="AS31" s="235"/>
      <c r="AT31" s="235"/>
      <c r="AU31" s="236"/>
      <c r="AV31" s="235"/>
      <c r="AW31" s="235"/>
      <c r="AX31" s="237"/>
      <c r="AY31" s="236"/>
      <c r="AZ31" s="235"/>
      <c r="BA31" s="235"/>
      <c r="BB31" s="235"/>
      <c r="BC31" s="236"/>
      <c r="BD31" s="235"/>
      <c r="BE31" s="235"/>
      <c r="BF31" s="235"/>
      <c r="BG31" s="236"/>
    </row>
    <row r="32" spans="1:59" ht="12.75" customHeight="1" x14ac:dyDescent="0.25">
      <c r="A32" s="93">
        <v>23</v>
      </c>
      <c r="B32" s="603"/>
      <c r="C32" s="603"/>
      <c r="D32" s="232"/>
      <c r="E32" s="232"/>
      <c r="F32" s="233"/>
      <c r="G32" s="234"/>
      <c r="H32" s="235"/>
      <c r="I32" s="235"/>
      <c r="J32" s="235"/>
      <c r="K32" s="236"/>
      <c r="L32" s="235"/>
      <c r="M32" s="235"/>
      <c r="N32" s="235"/>
      <c r="O32" s="236"/>
      <c r="P32" s="235"/>
      <c r="Q32" s="237"/>
      <c r="R32" s="235"/>
      <c r="S32" s="236"/>
      <c r="T32" s="235"/>
      <c r="U32" s="235"/>
      <c r="V32" s="235"/>
      <c r="W32" s="236"/>
      <c r="X32" s="235"/>
      <c r="Y32" s="237"/>
      <c r="Z32" s="235"/>
      <c r="AA32" s="236"/>
      <c r="AB32" s="235"/>
      <c r="AC32" s="235"/>
      <c r="AD32" s="235"/>
      <c r="AE32" s="236"/>
      <c r="AF32" s="235"/>
      <c r="AG32" s="235"/>
      <c r="AH32" s="235"/>
      <c r="AI32" s="236"/>
      <c r="AJ32" s="235"/>
      <c r="AK32" s="235"/>
      <c r="AL32" s="235"/>
      <c r="AM32" s="236"/>
      <c r="AN32" s="235"/>
      <c r="AO32" s="237"/>
      <c r="AP32" s="235"/>
      <c r="AQ32" s="236"/>
      <c r="AR32" s="235"/>
      <c r="AS32" s="235"/>
      <c r="AT32" s="235"/>
      <c r="AU32" s="236"/>
      <c r="AV32" s="235"/>
      <c r="AW32" s="235"/>
      <c r="AX32" s="237"/>
      <c r="AY32" s="236"/>
      <c r="AZ32" s="235"/>
      <c r="BA32" s="235"/>
      <c r="BB32" s="235"/>
      <c r="BC32" s="236"/>
      <c r="BD32" s="235"/>
      <c r="BE32" s="235"/>
      <c r="BF32" s="235"/>
      <c r="BG32" s="236"/>
    </row>
    <row r="33" spans="1:59" ht="12.75" customHeight="1" x14ac:dyDescent="0.25">
      <c r="A33" s="93">
        <v>24</v>
      </c>
      <c r="B33" s="603"/>
      <c r="C33" s="603"/>
      <c r="D33" s="232"/>
      <c r="E33" s="232"/>
      <c r="F33" s="233"/>
      <c r="G33" s="234"/>
      <c r="H33" s="235"/>
      <c r="I33" s="235"/>
      <c r="J33" s="235"/>
      <c r="K33" s="236"/>
      <c r="L33" s="235"/>
      <c r="M33" s="235"/>
      <c r="N33" s="235"/>
      <c r="O33" s="236"/>
      <c r="P33" s="235"/>
      <c r="Q33" s="235"/>
      <c r="R33" s="235"/>
      <c r="S33" s="236"/>
      <c r="T33" s="235"/>
      <c r="U33" s="235"/>
      <c r="V33" s="235"/>
      <c r="W33" s="236"/>
      <c r="X33" s="235"/>
      <c r="Y33" s="235"/>
      <c r="Z33" s="235"/>
      <c r="AA33" s="236"/>
      <c r="AB33" s="235"/>
      <c r="AC33" s="235"/>
      <c r="AD33" s="235"/>
      <c r="AE33" s="236"/>
      <c r="AF33" s="235"/>
      <c r="AG33" s="235"/>
      <c r="AH33" s="235"/>
      <c r="AI33" s="236"/>
      <c r="AJ33" s="235"/>
      <c r="AK33" s="235"/>
      <c r="AL33" s="235"/>
      <c r="AM33" s="236"/>
      <c r="AN33" s="235"/>
      <c r="AO33" s="235"/>
      <c r="AP33" s="235"/>
      <c r="AQ33" s="236"/>
      <c r="AR33" s="235"/>
      <c r="AS33" s="235"/>
      <c r="AT33" s="235"/>
      <c r="AU33" s="236"/>
      <c r="AV33" s="235"/>
      <c r="AW33" s="235"/>
      <c r="AX33" s="237"/>
      <c r="AY33" s="236"/>
      <c r="AZ33" s="235"/>
      <c r="BA33" s="235"/>
      <c r="BB33" s="235"/>
      <c r="BC33" s="236"/>
      <c r="BD33" s="235"/>
      <c r="BE33" s="235"/>
      <c r="BF33" s="235"/>
      <c r="BG33" s="236"/>
    </row>
    <row r="34" spans="1:59" ht="12.75" customHeight="1" x14ac:dyDescent="0.25">
      <c r="A34" s="93">
        <v>25</v>
      </c>
      <c r="B34" s="603"/>
      <c r="C34" s="603"/>
      <c r="D34" s="232"/>
      <c r="E34" s="232"/>
      <c r="F34" s="233"/>
      <c r="G34" s="234"/>
      <c r="H34" s="235"/>
      <c r="I34" s="235"/>
      <c r="J34" s="235"/>
      <c r="K34" s="236"/>
      <c r="L34" s="235"/>
      <c r="M34" s="235"/>
      <c r="N34" s="235"/>
      <c r="O34" s="236"/>
      <c r="P34" s="235"/>
      <c r="Q34" s="235"/>
      <c r="R34" s="235"/>
      <c r="S34" s="236"/>
      <c r="T34" s="235"/>
      <c r="U34" s="235"/>
      <c r="V34" s="235"/>
      <c r="W34" s="236"/>
      <c r="X34" s="235"/>
      <c r="Y34" s="235"/>
      <c r="Z34" s="235"/>
      <c r="AA34" s="236"/>
      <c r="AB34" s="235"/>
      <c r="AC34" s="235"/>
      <c r="AD34" s="235"/>
      <c r="AE34" s="236"/>
      <c r="AF34" s="235"/>
      <c r="AG34" s="235"/>
      <c r="AH34" s="235"/>
      <c r="AI34" s="236"/>
      <c r="AJ34" s="235"/>
      <c r="AK34" s="235"/>
      <c r="AL34" s="235"/>
      <c r="AM34" s="236"/>
      <c r="AN34" s="235"/>
      <c r="AO34" s="235"/>
      <c r="AP34" s="235"/>
      <c r="AQ34" s="236"/>
      <c r="AR34" s="235"/>
      <c r="AS34" s="235"/>
      <c r="AT34" s="235"/>
      <c r="AU34" s="236"/>
      <c r="AV34" s="235"/>
      <c r="AW34" s="235"/>
      <c r="AX34" s="237"/>
      <c r="AY34" s="236"/>
      <c r="AZ34" s="235"/>
      <c r="BA34" s="235"/>
      <c r="BB34" s="235"/>
      <c r="BC34" s="236"/>
      <c r="BD34" s="235"/>
      <c r="BE34" s="235"/>
      <c r="BF34" s="235"/>
      <c r="BG34" s="236"/>
    </row>
    <row r="35" spans="1:59" ht="12.75" customHeight="1" x14ac:dyDescent="0.25">
      <c r="A35" s="93">
        <v>26</v>
      </c>
      <c r="B35" s="603"/>
      <c r="C35" s="603"/>
      <c r="D35" s="232"/>
      <c r="E35" s="232"/>
      <c r="F35" s="233"/>
      <c r="G35" s="234"/>
      <c r="H35" s="235"/>
      <c r="I35" s="235"/>
      <c r="J35" s="235"/>
      <c r="K35" s="236"/>
      <c r="L35" s="235"/>
      <c r="M35" s="235"/>
      <c r="N35" s="235"/>
      <c r="O35" s="236"/>
      <c r="P35" s="235"/>
      <c r="Q35" s="235"/>
      <c r="R35" s="235"/>
      <c r="S35" s="236"/>
      <c r="T35" s="235"/>
      <c r="U35" s="235"/>
      <c r="V35" s="235"/>
      <c r="W35" s="236"/>
      <c r="X35" s="235"/>
      <c r="Y35" s="235"/>
      <c r="Z35" s="235"/>
      <c r="AA35" s="236"/>
      <c r="AB35" s="235"/>
      <c r="AC35" s="235"/>
      <c r="AD35" s="235"/>
      <c r="AE35" s="236"/>
      <c r="AF35" s="235"/>
      <c r="AG35" s="235"/>
      <c r="AH35" s="235"/>
      <c r="AI35" s="236"/>
      <c r="AJ35" s="235"/>
      <c r="AK35" s="235"/>
      <c r="AL35" s="235"/>
      <c r="AM35" s="236"/>
      <c r="AN35" s="235"/>
      <c r="AO35" s="235"/>
      <c r="AP35" s="235"/>
      <c r="AQ35" s="236"/>
      <c r="AR35" s="235"/>
      <c r="AS35" s="235"/>
      <c r="AT35" s="235"/>
      <c r="AU35" s="236"/>
      <c r="AV35" s="235"/>
      <c r="AW35" s="235"/>
      <c r="AX35" s="237"/>
      <c r="AY35" s="236"/>
      <c r="AZ35" s="235"/>
      <c r="BA35" s="235"/>
      <c r="BB35" s="235"/>
      <c r="BC35" s="236"/>
      <c r="BD35" s="235"/>
      <c r="BE35" s="235"/>
      <c r="BF35" s="235"/>
      <c r="BG35" s="236"/>
    </row>
    <row r="36" spans="1:59" ht="12.75" customHeight="1" x14ac:dyDescent="0.25">
      <c r="A36" s="93">
        <v>27</v>
      </c>
      <c r="B36" s="603"/>
      <c r="C36" s="603"/>
      <c r="D36" s="232"/>
      <c r="E36" s="232"/>
      <c r="F36" s="233"/>
      <c r="G36" s="234"/>
      <c r="H36" s="235"/>
      <c r="I36" s="235"/>
      <c r="J36" s="235"/>
      <c r="K36" s="236"/>
      <c r="L36" s="235"/>
      <c r="M36" s="235"/>
      <c r="N36" s="235"/>
      <c r="O36" s="236"/>
      <c r="P36" s="235"/>
      <c r="Q36" s="235"/>
      <c r="R36" s="235"/>
      <c r="S36" s="236"/>
      <c r="T36" s="235"/>
      <c r="U36" s="235"/>
      <c r="V36" s="235"/>
      <c r="W36" s="236"/>
      <c r="X36" s="235"/>
      <c r="Y36" s="235"/>
      <c r="Z36" s="235"/>
      <c r="AA36" s="236"/>
      <c r="AB36" s="235"/>
      <c r="AC36" s="235"/>
      <c r="AD36" s="235"/>
      <c r="AE36" s="236"/>
      <c r="AF36" s="235"/>
      <c r="AG36" s="235"/>
      <c r="AH36" s="235"/>
      <c r="AI36" s="236"/>
      <c r="AJ36" s="235"/>
      <c r="AK36" s="235"/>
      <c r="AL36" s="235"/>
      <c r="AM36" s="236"/>
      <c r="AN36" s="235"/>
      <c r="AO36" s="235"/>
      <c r="AP36" s="235"/>
      <c r="AQ36" s="236"/>
      <c r="AR36" s="235"/>
      <c r="AS36" s="235"/>
      <c r="AT36" s="235"/>
      <c r="AU36" s="236"/>
      <c r="AV36" s="235"/>
      <c r="AW36" s="235"/>
      <c r="AX36" s="237"/>
      <c r="AY36" s="236"/>
      <c r="AZ36" s="235"/>
      <c r="BA36" s="235"/>
      <c r="BB36" s="235"/>
      <c r="BC36" s="236"/>
      <c r="BD36" s="235"/>
      <c r="BE36" s="235"/>
      <c r="BF36" s="235"/>
      <c r="BG36" s="236"/>
    </row>
    <row r="37" spans="1:59" ht="12.75" customHeight="1" x14ac:dyDescent="0.25">
      <c r="A37" s="93">
        <v>28</v>
      </c>
      <c r="B37" s="603"/>
      <c r="C37" s="603"/>
      <c r="D37" s="232"/>
      <c r="E37" s="232"/>
      <c r="F37" s="233"/>
      <c r="G37" s="234"/>
      <c r="H37" s="235"/>
      <c r="I37" s="235"/>
      <c r="J37" s="235"/>
      <c r="K37" s="236"/>
      <c r="L37" s="235"/>
      <c r="M37" s="235"/>
      <c r="N37" s="235"/>
      <c r="O37" s="236"/>
      <c r="P37" s="235"/>
      <c r="Q37" s="235"/>
      <c r="R37" s="235"/>
      <c r="S37" s="236"/>
      <c r="T37" s="235"/>
      <c r="U37" s="235"/>
      <c r="V37" s="235"/>
      <c r="W37" s="236"/>
      <c r="X37" s="235"/>
      <c r="Y37" s="235"/>
      <c r="Z37" s="235"/>
      <c r="AA37" s="236"/>
      <c r="AB37" s="235"/>
      <c r="AC37" s="235"/>
      <c r="AD37" s="235"/>
      <c r="AE37" s="236"/>
      <c r="AF37" s="235"/>
      <c r="AG37" s="235"/>
      <c r="AH37" s="235"/>
      <c r="AI37" s="236"/>
      <c r="AJ37" s="235"/>
      <c r="AK37" s="235"/>
      <c r="AL37" s="235"/>
      <c r="AM37" s="236"/>
      <c r="AN37" s="235"/>
      <c r="AO37" s="235"/>
      <c r="AP37" s="235"/>
      <c r="AQ37" s="236"/>
      <c r="AR37" s="235"/>
      <c r="AS37" s="235"/>
      <c r="AT37" s="235"/>
      <c r="AU37" s="236"/>
      <c r="AV37" s="235"/>
      <c r="AW37" s="235"/>
      <c r="AX37" s="237"/>
      <c r="AY37" s="236"/>
      <c r="AZ37" s="235"/>
      <c r="BA37" s="235"/>
      <c r="BB37" s="235"/>
      <c r="BC37" s="236"/>
      <c r="BD37" s="235"/>
      <c r="BE37" s="235"/>
      <c r="BF37" s="235"/>
      <c r="BG37" s="236"/>
    </row>
    <row r="38" spans="1:59" ht="12.75" customHeight="1" x14ac:dyDescent="0.25">
      <c r="A38" s="93">
        <v>29</v>
      </c>
      <c r="B38" s="603"/>
      <c r="C38" s="603"/>
      <c r="D38" s="232"/>
      <c r="E38" s="232"/>
      <c r="F38" s="233"/>
      <c r="G38" s="234"/>
      <c r="H38" s="235"/>
      <c r="I38" s="235"/>
      <c r="J38" s="235"/>
      <c r="K38" s="236"/>
      <c r="L38" s="235"/>
      <c r="M38" s="235"/>
      <c r="N38" s="235"/>
      <c r="O38" s="236"/>
      <c r="P38" s="235"/>
      <c r="Q38" s="235"/>
      <c r="R38" s="235"/>
      <c r="S38" s="236"/>
      <c r="T38" s="235"/>
      <c r="U38" s="235"/>
      <c r="V38" s="235"/>
      <c r="W38" s="236"/>
      <c r="X38" s="235"/>
      <c r="Y38" s="235"/>
      <c r="Z38" s="235"/>
      <c r="AA38" s="236"/>
      <c r="AB38" s="235"/>
      <c r="AC38" s="235"/>
      <c r="AD38" s="235"/>
      <c r="AE38" s="236"/>
      <c r="AF38" s="235"/>
      <c r="AG38" s="235"/>
      <c r="AH38" s="235"/>
      <c r="AI38" s="236"/>
      <c r="AJ38" s="235"/>
      <c r="AK38" s="235"/>
      <c r="AL38" s="235"/>
      <c r="AM38" s="236"/>
      <c r="AN38" s="235"/>
      <c r="AO38" s="235"/>
      <c r="AP38" s="235"/>
      <c r="AQ38" s="236"/>
      <c r="AR38" s="235"/>
      <c r="AS38" s="235"/>
      <c r="AT38" s="235"/>
      <c r="AU38" s="236"/>
      <c r="AV38" s="235"/>
      <c r="AW38" s="235"/>
      <c r="AX38" s="237"/>
      <c r="AY38" s="236"/>
      <c r="AZ38" s="235"/>
      <c r="BA38" s="235"/>
      <c r="BB38" s="235"/>
      <c r="BC38" s="236"/>
      <c r="BD38" s="235"/>
      <c r="BE38" s="235"/>
      <c r="BF38" s="235"/>
      <c r="BG38" s="236"/>
    </row>
    <row r="39" spans="1:59" ht="12.75" customHeight="1" x14ac:dyDescent="0.25">
      <c r="A39" s="93">
        <v>30</v>
      </c>
      <c r="B39" s="603"/>
      <c r="C39" s="603"/>
      <c r="D39" s="232"/>
      <c r="E39" s="232"/>
      <c r="F39" s="233"/>
      <c r="G39" s="234"/>
      <c r="H39" s="235"/>
      <c r="I39" s="235"/>
      <c r="J39" s="235"/>
      <c r="K39" s="236"/>
      <c r="L39" s="235"/>
      <c r="M39" s="235"/>
      <c r="N39" s="235"/>
      <c r="O39" s="236"/>
      <c r="P39" s="235"/>
      <c r="Q39" s="235"/>
      <c r="R39" s="235"/>
      <c r="S39" s="236"/>
      <c r="T39" s="235"/>
      <c r="U39" s="235"/>
      <c r="V39" s="235"/>
      <c r="W39" s="236"/>
      <c r="X39" s="235"/>
      <c r="Y39" s="235"/>
      <c r="Z39" s="235"/>
      <c r="AA39" s="236"/>
      <c r="AB39" s="235"/>
      <c r="AC39" s="235"/>
      <c r="AD39" s="235"/>
      <c r="AE39" s="236"/>
      <c r="AF39" s="235"/>
      <c r="AG39" s="235"/>
      <c r="AH39" s="235"/>
      <c r="AI39" s="236"/>
      <c r="AJ39" s="235"/>
      <c r="AK39" s="235"/>
      <c r="AL39" s="235"/>
      <c r="AM39" s="236"/>
      <c r="AN39" s="235"/>
      <c r="AO39" s="235"/>
      <c r="AP39" s="235"/>
      <c r="AQ39" s="236"/>
      <c r="AR39" s="235"/>
      <c r="AS39" s="235"/>
      <c r="AT39" s="235"/>
      <c r="AU39" s="236"/>
      <c r="AV39" s="235"/>
      <c r="AW39" s="235"/>
      <c r="AX39" s="237"/>
      <c r="AY39" s="236"/>
      <c r="AZ39" s="235"/>
      <c r="BA39" s="235"/>
      <c r="BB39" s="235"/>
      <c r="BC39" s="236"/>
      <c r="BD39" s="235"/>
      <c r="BE39" s="235"/>
      <c r="BF39" s="235"/>
      <c r="BG39" s="236"/>
    </row>
    <row r="40" spans="1:59" ht="12.75" customHeight="1" x14ac:dyDescent="0.25">
      <c r="A40" s="93">
        <v>31</v>
      </c>
      <c r="B40" s="603"/>
      <c r="C40" s="603"/>
      <c r="D40" s="232"/>
      <c r="E40" s="232"/>
      <c r="F40" s="233"/>
      <c r="G40" s="234"/>
      <c r="H40" s="235"/>
      <c r="I40" s="235"/>
      <c r="J40" s="235"/>
      <c r="K40" s="236"/>
      <c r="L40" s="235"/>
      <c r="M40" s="235"/>
      <c r="N40" s="235"/>
      <c r="O40" s="236"/>
      <c r="P40" s="235"/>
      <c r="Q40" s="235"/>
      <c r="R40" s="235"/>
      <c r="S40" s="236"/>
      <c r="T40" s="235"/>
      <c r="U40" s="235"/>
      <c r="V40" s="235"/>
      <c r="W40" s="236"/>
      <c r="X40" s="235"/>
      <c r="Y40" s="235"/>
      <c r="Z40" s="235"/>
      <c r="AA40" s="236"/>
      <c r="AB40" s="235"/>
      <c r="AC40" s="235"/>
      <c r="AD40" s="235"/>
      <c r="AE40" s="236"/>
      <c r="AF40" s="235"/>
      <c r="AG40" s="235"/>
      <c r="AH40" s="235"/>
      <c r="AI40" s="236"/>
      <c r="AJ40" s="235"/>
      <c r="AK40" s="235"/>
      <c r="AL40" s="235"/>
      <c r="AM40" s="236"/>
      <c r="AN40" s="235"/>
      <c r="AO40" s="235"/>
      <c r="AP40" s="235"/>
      <c r="AQ40" s="236"/>
      <c r="AR40" s="235"/>
      <c r="AS40" s="235"/>
      <c r="AT40" s="235"/>
      <c r="AU40" s="236"/>
      <c r="AV40" s="235"/>
      <c r="AW40" s="235"/>
      <c r="AX40" s="237"/>
      <c r="AY40" s="236"/>
      <c r="AZ40" s="235"/>
      <c r="BA40" s="235"/>
      <c r="BB40" s="235"/>
      <c r="BC40" s="236"/>
      <c r="BD40" s="235"/>
      <c r="BE40" s="235"/>
      <c r="BF40" s="235"/>
      <c r="BG40" s="236"/>
    </row>
    <row r="41" spans="1:59" ht="12.75" customHeight="1" x14ac:dyDescent="0.25">
      <c r="A41" s="93">
        <v>32</v>
      </c>
      <c r="B41" s="603"/>
      <c r="C41" s="603"/>
      <c r="D41" s="232"/>
      <c r="E41" s="232"/>
      <c r="F41" s="233"/>
      <c r="G41" s="234"/>
      <c r="H41" s="235"/>
      <c r="I41" s="235"/>
      <c r="J41" s="235"/>
      <c r="K41" s="236"/>
      <c r="L41" s="235"/>
      <c r="M41" s="235"/>
      <c r="N41" s="235"/>
      <c r="O41" s="236"/>
      <c r="P41" s="235"/>
      <c r="Q41" s="235"/>
      <c r="R41" s="235"/>
      <c r="S41" s="236"/>
      <c r="T41" s="235"/>
      <c r="U41" s="235"/>
      <c r="V41" s="235"/>
      <c r="W41" s="236"/>
      <c r="X41" s="235"/>
      <c r="Y41" s="235"/>
      <c r="Z41" s="235"/>
      <c r="AA41" s="236"/>
      <c r="AB41" s="235"/>
      <c r="AC41" s="235"/>
      <c r="AD41" s="235"/>
      <c r="AE41" s="236"/>
      <c r="AF41" s="235"/>
      <c r="AG41" s="235"/>
      <c r="AH41" s="235"/>
      <c r="AI41" s="236"/>
      <c r="AJ41" s="235"/>
      <c r="AK41" s="235"/>
      <c r="AL41" s="235"/>
      <c r="AM41" s="236"/>
      <c r="AN41" s="235"/>
      <c r="AO41" s="235"/>
      <c r="AP41" s="235"/>
      <c r="AQ41" s="236"/>
      <c r="AR41" s="235"/>
      <c r="AS41" s="235"/>
      <c r="AT41" s="235"/>
      <c r="AU41" s="236"/>
      <c r="AV41" s="235"/>
      <c r="AW41" s="235"/>
      <c r="AX41" s="237"/>
      <c r="AY41" s="236"/>
      <c r="AZ41" s="235"/>
      <c r="BA41" s="235"/>
      <c r="BB41" s="235"/>
      <c r="BC41" s="236"/>
      <c r="BD41" s="235"/>
      <c r="BE41" s="235"/>
      <c r="BF41" s="235"/>
      <c r="BG41" s="236"/>
    </row>
    <row r="42" spans="1:59" ht="15" customHeight="1" x14ac:dyDescent="0.25">
      <c r="D42" s="95" t="s">
        <v>142</v>
      </c>
      <c r="E42" s="96"/>
      <c r="F42" s="97"/>
      <c r="G42" s="97"/>
      <c r="H42" s="97"/>
      <c r="I42" s="96"/>
      <c r="J42" s="98"/>
      <c r="K42" s="96"/>
      <c r="L42" s="96"/>
      <c r="M42" s="96"/>
      <c r="N42" s="98"/>
      <c r="O42" s="98"/>
      <c r="P42" s="96"/>
      <c r="Q42" s="98" t="s">
        <v>143</v>
      </c>
      <c r="R42" s="90"/>
      <c r="S42" s="96"/>
      <c r="T42" s="98"/>
      <c r="U42" s="98"/>
      <c r="V42" s="96"/>
      <c r="W42" s="98"/>
      <c r="X42" s="99"/>
      <c r="Y42" s="96"/>
      <c r="Z42" s="98"/>
      <c r="AA42" s="100"/>
      <c r="AB42" s="100"/>
      <c r="AC42" s="101"/>
      <c r="AD42" s="87" t="s">
        <v>144</v>
      </c>
      <c r="AE42" s="89"/>
      <c r="AG42" s="87"/>
      <c r="AH42" s="102"/>
      <c r="AI42" s="87"/>
      <c r="AJ42" s="87"/>
      <c r="AK42" s="102"/>
      <c r="AL42" s="87"/>
      <c r="AM42" s="87"/>
      <c r="AN42" s="102"/>
      <c r="AO42" s="87"/>
      <c r="AP42" s="87"/>
    </row>
    <row r="44" spans="1:59" ht="14.1" customHeight="1" x14ac:dyDescent="0.25">
      <c r="A44" s="609"/>
      <c r="B44" s="609"/>
      <c r="C44" s="609"/>
      <c r="D44" s="609"/>
      <c r="E44" s="609"/>
      <c r="F44" s="609"/>
      <c r="G44" s="609"/>
      <c r="H44" s="609"/>
      <c r="I44" s="609"/>
      <c r="J44" s="609"/>
      <c r="K44" s="609"/>
      <c r="L44" s="609"/>
      <c r="M44" s="609"/>
      <c r="N44" s="609"/>
      <c r="O44" s="609"/>
      <c r="P44" s="609"/>
      <c r="Q44" s="609"/>
      <c r="R44" s="609"/>
      <c r="S44" s="609"/>
      <c r="T44" s="609"/>
      <c r="U44" s="609"/>
      <c r="V44" s="609"/>
      <c r="W44" s="609"/>
      <c r="X44" s="609"/>
      <c r="Y44" s="609"/>
      <c r="Z44" s="609"/>
      <c r="AA44" s="609"/>
      <c r="AB44" s="609"/>
      <c r="AC44" s="609"/>
      <c r="AD44" s="609"/>
      <c r="AE44" s="609"/>
      <c r="AF44" s="609"/>
      <c r="AG44" s="609"/>
      <c r="AH44" s="609"/>
      <c r="AI44" s="609"/>
      <c r="AJ44" s="609"/>
      <c r="AK44" s="609"/>
      <c r="AL44" s="609"/>
      <c r="AM44" s="609"/>
      <c r="AN44" s="609"/>
      <c r="AO44" s="609"/>
      <c r="AP44" s="609"/>
      <c r="AQ44" s="609"/>
      <c r="AR44" s="609"/>
      <c r="AS44" s="609"/>
      <c r="AT44" s="609"/>
      <c r="AU44" s="609"/>
      <c r="AV44" s="609"/>
      <c r="AW44" s="609"/>
      <c r="AX44" s="609"/>
      <c r="AY44" s="609"/>
    </row>
  </sheetData>
  <mergeCells count="83">
    <mergeCell ref="B38:C38"/>
    <mergeCell ref="B39:C39"/>
    <mergeCell ref="B40:C40"/>
    <mergeCell ref="B41:C41"/>
    <mergeCell ref="A44:AY4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10:C10"/>
    <mergeCell ref="B11:C11"/>
    <mergeCell ref="B12:C12"/>
    <mergeCell ref="AZ8:BB8"/>
    <mergeCell ref="BC8:BC9"/>
    <mergeCell ref="AE8:AE9"/>
    <mergeCell ref="B13:C13"/>
    <mergeCell ref="AR8:AT8"/>
    <mergeCell ref="AU8:AU9"/>
    <mergeCell ref="AV8:AX8"/>
    <mergeCell ref="AY8:AY9"/>
    <mergeCell ref="AF8:AH8"/>
    <mergeCell ref="AI8:AI9"/>
    <mergeCell ref="AJ8:AL8"/>
    <mergeCell ref="AM8:AM9"/>
    <mergeCell ref="AN8:AP8"/>
    <mergeCell ref="AQ8:AQ9"/>
    <mergeCell ref="T8:V8"/>
    <mergeCell ref="W8:W9"/>
    <mergeCell ref="X8:Z8"/>
    <mergeCell ref="AA8:AA9"/>
    <mergeCell ref="AB8:AD8"/>
    <mergeCell ref="AZ7:BC7"/>
    <mergeCell ref="BD7:BG7"/>
    <mergeCell ref="D8:F8"/>
    <mergeCell ref="G8:G9"/>
    <mergeCell ref="H8:J8"/>
    <mergeCell ref="K8:K9"/>
    <mergeCell ref="L8:N8"/>
    <mergeCell ref="O8:O9"/>
    <mergeCell ref="T7:W7"/>
    <mergeCell ref="X7:AA7"/>
    <mergeCell ref="AB7:AE7"/>
    <mergeCell ref="AF7:AI7"/>
    <mergeCell ref="AJ7:AM7"/>
    <mergeCell ref="AN7:AQ7"/>
    <mergeCell ref="BD8:BF8"/>
    <mergeCell ref="BG8:BG9"/>
    <mergeCell ref="P7:S7"/>
    <mergeCell ref="P8:R8"/>
    <mergeCell ref="S8:S9"/>
    <mergeCell ref="A1:AY1"/>
    <mergeCell ref="A2:AY2"/>
    <mergeCell ref="A3:AY3"/>
    <mergeCell ref="A4:AY4"/>
    <mergeCell ref="C5:H5"/>
    <mergeCell ref="AD5:AF5"/>
    <mergeCell ref="A7:A9"/>
    <mergeCell ref="B7:C9"/>
    <mergeCell ref="D7:G7"/>
    <mergeCell ref="H7:K7"/>
    <mergeCell ref="L7:O7"/>
    <mergeCell ref="AR7:AU7"/>
    <mergeCell ref="AV7:AY7"/>
  </mergeCells>
  <conditionalFormatting sqref="B10:C41">
    <cfRule type="cellIs" dxfId="145" priority="36" operator="equal">
      <formula>0</formula>
    </cfRule>
  </conditionalFormatting>
  <conditionalFormatting sqref="D10:D41">
    <cfRule type="containsErrors" dxfId="144" priority="34">
      <formula>ISERROR(D10)</formula>
    </cfRule>
    <cfRule type="cellIs" dxfId="143" priority="35" operator="equal">
      <formula>0</formula>
    </cfRule>
  </conditionalFormatting>
  <conditionalFormatting sqref="E10:E41">
    <cfRule type="containsErrors" dxfId="142" priority="33">
      <formula>ISERROR(E10)</formula>
    </cfRule>
  </conditionalFormatting>
  <conditionalFormatting sqref="F10:F41">
    <cfRule type="containsErrors" dxfId="141" priority="32">
      <formula>ISERROR(F10)</formula>
    </cfRule>
  </conditionalFormatting>
  <conditionalFormatting sqref="H10:H41">
    <cfRule type="containsErrors" dxfId="140" priority="31">
      <formula>ISERROR(H10)</formula>
    </cfRule>
  </conditionalFormatting>
  <conditionalFormatting sqref="G10:G41">
    <cfRule type="containsErrors" dxfId="139" priority="30">
      <formula>ISERROR(G10)</formula>
    </cfRule>
  </conditionalFormatting>
  <conditionalFormatting sqref="I10:I41">
    <cfRule type="containsErrors" dxfId="138" priority="29">
      <formula>ISERROR(I10)</formula>
    </cfRule>
  </conditionalFormatting>
  <conditionalFormatting sqref="J10:J41">
    <cfRule type="containsErrors" dxfId="137" priority="28">
      <formula>ISERROR(J10)</formula>
    </cfRule>
  </conditionalFormatting>
  <conditionalFormatting sqref="K10:K41">
    <cfRule type="containsErrors" dxfId="136" priority="27">
      <formula>ISERROR(K10)</formula>
    </cfRule>
  </conditionalFormatting>
  <conditionalFormatting sqref="L10:N41">
    <cfRule type="containsErrors" dxfId="135" priority="26">
      <formula>ISERROR(L10)</formula>
    </cfRule>
  </conditionalFormatting>
  <conditionalFormatting sqref="O10:O41">
    <cfRule type="containsErrors" dxfId="134" priority="25">
      <formula>ISERROR(O10)</formula>
    </cfRule>
  </conditionalFormatting>
  <conditionalFormatting sqref="P14:R41 P10:Q13">
    <cfRule type="containsErrors" dxfId="133" priority="24">
      <formula>ISERROR(P10)</formula>
    </cfRule>
  </conditionalFormatting>
  <conditionalFormatting sqref="S10:S41">
    <cfRule type="containsErrors" dxfId="132" priority="23">
      <formula>ISERROR(S10)</formula>
    </cfRule>
  </conditionalFormatting>
  <conditionalFormatting sqref="T10:V41">
    <cfRule type="containsErrors" dxfId="131" priority="22">
      <formula>ISERROR(T10)</formula>
    </cfRule>
  </conditionalFormatting>
  <conditionalFormatting sqref="W10:W41">
    <cfRule type="containsErrors" dxfId="130" priority="21">
      <formula>ISERROR(W10)</formula>
    </cfRule>
  </conditionalFormatting>
  <conditionalFormatting sqref="X10:Z41">
    <cfRule type="containsErrors" dxfId="129" priority="20">
      <formula>ISERROR(X10)</formula>
    </cfRule>
  </conditionalFormatting>
  <conditionalFormatting sqref="AA10:AA41">
    <cfRule type="containsErrors" dxfId="128" priority="19">
      <formula>ISERROR(AA10)</formula>
    </cfRule>
  </conditionalFormatting>
  <conditionalFormatting sqref="AB10:AD41">
    <cfRule type="containsErrors" dxfId="127" priority="18">
      <formula>ISERROR(AB10)</formula>
    </cfRule>
  </conditionalFormatting>
  <conditionalFormatting sqref="AE10:AE41">
    <cfRule type="containsErrors" dxfId="126" priority="17">
      <formula>ISERROR(AE10)</formula>
    </cfRule>
  </conditionalFormatting>
  <conditionalFormatting sqref="AF10:AH41">
    <cfRule type="containsErrors" dxfId="125" priority="16">
      <formula>ISERROR(AF10)</formula>
    </cfRule>
  </conditionalFormatting>
  <conditionalFormatting sqref="AI10:AI41">
    <cfRule type="containsErrors" dxfId="124" priority="15">
      <formula>ISERROR(AI10)</formula>
    </cfRule>
  </conditionalFormatting>
  <conditionalFormatting sqref="AJ10:AL41">
    <cfRule type="containsErrors" dxfId="123" priority="14">
      <formula>ISERROR(AJ10)</formula>
    </cfRule>
  </conditionalFormatting>
  <conditionalFormatting sqref="AM10:AM41">
    <cfRule type="containsErrors" dxfId="122" priority="13">
      <formula>ISERROR(AM10)</formula>
    </cfRule>
  </conditionalFormatting>
  <conditionalFormatting sqref="AN10:AP41">
    <cfRule type="containsErrors" dxfId="121" priority="12">
      <formula>ISERROR(AN10)</formula>
    </cfRule>
  </conditionalFormatting>
  <conditionalFormatting sqref="AQ10:AQ41">
    <cfRule type="containsErrors" dxfId="120" priority="11">
      <formula>ISERROR(AQ10)</formula>
    </cfRule>
  </conditionalFormatting>
  <conditionalFormatting sqref="AR10:AT41">
    <cfRule type="containsErrors" dxfId="119" priority="10">
      <formula>ISERROR(AR10)</formula>
    </cfRule>
  </conditionalFormatting>
  <conditionalFormatting sqref="AU10:AU41">
    <cfRule type="containsErrors" dxfId="118" priority="9">
      <formula>ISERROR(AU10)</formula>
    </cfRule>
  </conditionalFormatting>
  <conditionalFormatting sqref="AV10:AX41">
    <cfRule type="containsErrors" dxfId="117" priority="8">
      <formula>ISERROR(AV10)</formula>
    </cfRule>
  </conditionalFormatting>
  <conditionalFormatting sqref="AY10:AY41">
    <cfRule type="containsErrors" dxfId="116" priority="7">
      <formula>ISERROR(AY10)</formula>
    </cfRule>
  </conditionalFormatting>
  <conditionalFormatting sqref="AZ10:BB41">
    <cfRule type="containsErrors" dxfId="115" priority="6">
      <formula>ISERROR(AZ10)</formula>
    </cfRule>
  </conditionalFormatting>
  <conditionalFormatting sqref="BC10:BC41">
    <cfRule type="containsErrors" dxfId="114" priority="5">
      <formula>ISERROR(BC10)</formula>
    </cfRule>
  </conditionalFormatting>
  <conditionalFormatting sqref="BD10:BF41">
    <cfRule type="containsErrors" dxfId="113" priority="4">
      <formula>ISERROR(BD10)</formula>
    </cfRule>
  </conditionalFormatting>
  <conditionalFormatting sqref="BG10:BG41">
    <cfRule type="containsErrors" dxfId="112" priority="3">
      <formula>ISERROR(BG10)</formula>
    </cfRule>
  </conditionalFormatting>
  <conditionalFormatting sqref="AZ10:BG41">
    <cfRule type="cellIs" dxfId="111" priority="2" operator="equal">
      <formula>0</formula>
    </cfRule>
  </conditionalFormatting>
  <conditionalFormatting sqref="R10:R13">
    <cfRule type="containsErrors" dxfId="110" priority="1">
      <formula>ISERROR(R10)</formula>
    </cfRule>
  </conditionalFormatting>
  <pageMargins left="0.15" right="0.15748031496063" top="0" bottom="0" header="0.118110236220472" footer="0.118110236220472"/>
  <pageSetup paperSize="5" orientation="landscape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G44"/>
  <sheetViews>
    <sheetView showWhiteSpace="0" view="pageLayout" topLeftCell="A2" zoomScale="71" zoomScaleNormal="100" zoomScalePageLayoutView="71" workbookViewId="0">
      <selection activeCell="Z5" sqref="Z5"/>
    </sheetView>
  </sheetViews>
  <sheetFormatPr defaultColWidth="11.42578125" defaultRowHeight="15" customHeight="1" x14ac:dyDescent="0.25"/>
  <cols>
    <col min="1" max="1" width="2.85546875" style="94" customWidth="1"/>
    <col min="2" max="2" width="10.85546875" style="94" customWidth="1"/>
    <col min="3" max="3" width="4.5703125" customWidth="1"/>
    <col min="4" max="4" width="3" style="103" customWidth="1"/>
    <col min="5" max="7" width="3" style="104" customWidth="1"/>
    <col min="8" max="8" width="3" style="103" customWidth="1"/>
    <col min="9" max="9" width="3" style="105" customWidth="1"/>
    <col min="10" max="12" width="3" style="103" customWidth="1"/>
    <col min="13" max="14" width="3" style="105" customWidth="1"/>
    <col min="15" max="15" width="3" style="103" customWidth="1"/>
    <col min="16" max="17" width="3" style="90" customWidth="1"/>
    <col min="18" max="18" width="3" style="85" customWidth="1"/>
    <col min="19" max="20" width="3" style="90" customWidth="1"/>
    <col min="21" max="21" width="3" style="85" customWidth="1"/>
    <col min="22" max="22" width="3" style="90" customWidth="1"/>
    <col min="23" max="23" width="3" style="88" customWidth="1"/>
    <col min="24" max="24" width="3" style="85" customWidth="1"/>
    <col min="25" max="25" width="3" style="90" customWidth="1"/>
    <col min="26" max="27" width="3" style="89" customWidth="1"/>
    <col min="28" max="29" width="3" style="90" customWidth="1"/>
    <col min="30" max="30" width="3" style="89" customWidth="1"/>
    <col min="31" max="32" width="3" style="85" customWidth="1"/>
    <col min="33" max="33" width="3" style="89" customWidth="1"/>
    <col min="34" max="35" width="3" style="85" customWidth="1"/>
    <col min="36" max="36" width="3" style="89" customWidth="1"/>
    <col min="37" max="38" width="3" style="85" customWidth="1"/>
    <col min="39" max="39" width="3" style="89" customWidth="1"/>
    <col min="40" max="41" width="3" style="85" customWidth="1"/>
    <col min="42" max="50" width="3" customWidth="1"/>
    <col min="51" max="51" width="3.42578125" customWidth="1"/>
    <col min="52" max="58" width="3" customWidth="1"/>
    <col min="59" max="59" width="3.42578125" customWidth="1"/>
  </cols>
  <sheetData>
    <row r="1" spans="1:59" x14ac:dyDescent="0.25">
      <c r="A1" s="613" t="s">
        <v>132</v>
      </c>
      <c r="B1" s="613"/>
      <c r="C1" s="613"/>
      <c r="D1" s="613"/>
      <c r="E1" s="613"/>
      <c r="F1" s="613"/>
      <c r="G1" s="613"/>
      <c r="H1" s="613"/>
      <c r="I1" s="613"/>
      <c r="J1" s="613"/>
      <c r="K1" s="613"/>
      <c r="L1" s="613"/>
      <c r="M1" s="613"/>
      <c r="N1" s="613"/>
      <c r="O1" s="613"/>
      <c r="P1" s="613"/>
      <c r="Q1" s="613"/>
      <c r="R1" s="613"/>
      <c r="S1" s="613"/>
      <c r="T1" s="613"/>
      <c r="U1" s="613"/>
      <c r="V1" s="613"/>
      <c r="W1" s="613"/>
      <c r="X1" s="613"/>
      <c r="Y1" s="613"/>
      <c r="Z1" s="613"/>
      <c r="AA1" s="613"/>
      <c r="AB1" s="613"/>
      <c r="AC1" s="613"/>
      <c r="AD1" s="613"/>
      <c r="AE1" s="613"/>
      <c r="AF1" s="613"/>
      <c r="AG1" s="613"/>
      <c r="AH1" s="613"/>
      <c r="AI1" s="613"/>
      <c r="AJ1" s="613"/>
      <c r="AK1" s="613"/>
      <c r="AL1" s="613"/>
      <c r="AM1" s="613"/>
      <c r="AN1" s="613"/>
      <c r="AO1" s="613"/>
      <c r="AP1" s="613"/>
      <c r="AQ1" s="613"/>
      <c r="AR1" s="613"/>
      <c r="AS1" s="613"/>
      <c r="AT1" s="613"/>
      <c r="AU1" s="613"/>
      <c r="AV1" s="613"/>
      <c r="AW1" s="613"/>
      <c r="AX1" s="613"/>
      <c r="AY1" s="613"/>
    </row>
    <row r="2" spans="1:59" ht="10.5" customHeight="1" x14ac:dyDescent="0.25">
      <c r="A2" s="614" t="s">
        <v>133</v>
      </c>
      <c r="B2" s="614"/>
      <c r="C2" s="614"/>
      <c r="D2" s="614"/>
      <c r="E2" s="614"/>
      <c r="F2" s="614"/>
      <c r="G2" s="614"/>
      <c r="H2" s="614"/>
      <c r="I2" s="614"/>
      <c r="J2" s="614"/>
      <c r="K2" s="614"/>
      <c r="L2" s="614"/>
      <c r="M2" s="614"/>
      <c r="N2" s="614"/>
      <c r="O2" s="614"/>
      <c r="P2" s="614"/>
      <c r="Q2" s="614"/>
      <c r="R2" s="614"/>
      <c r="S2" s="614"/>
      <c r="T2" s="614"/>
      <c r="U2" s="614"/>
      <c r="V2" s="614"/>
      <c r="W2" s="614"/>
      <c r="X2" s="614"/>
      <c r="Y2" s="614"/>
      <c r="Z2" s="614"/>
      <c r="AA2" s="614"/>
      <c r="AB2" s="614"/>
      <c r="AC2" s="614"/>
      <c r="AD2" s="614"/>
      <c r="AE2" s="614"/>
      <c r="AF2" s="614"/>
      <c r="AG2" s="614"/>
      <c r="AH2" s="614"/>
      <c r="AI2" s="614"/>
      <c r="AJ2" s="614"/>
      <c r="AK2" s="614"/>
      <c r="AL2" s="614"/>
      <c r="AM2" s="614"/>
      <c r="AN2" s="614"/>
      <c r="AO2" s="614"/>
      <c r="AP2" s="614"/>
      <c r="AQ2" s="614"/>
      <c r="AR2" s="614"/>
      <c r="AS2" s="614"/>
      <c r="AT2" s="614"/>
      <c r="AU2" s="614"/>
      <c r="AV2" s="614"/>
      <c r="AW2" s="614"/>
      <c r="AX2" s="614"/>
      <c r="AY2" s="614"/>
    </row>
    <row r="3" spans="1:59" ht="12" customHeight="1" x14ac:dyDescent="0.25">
      <c r="A3" s="614" t="s">
        <v>234</v>
      </c>
      <c r="B3" s="614"/>
      <c r="C3" s="614"/>
      <c r="D3" s="614"/>
      <c r="E3" s="614"/>
      <c r="F3" s="614"/>
      <c r="G3" s="614"/>
      <c r="H3" s="614"/>
      <c r="I3" s="614"/>
      <c r="J3" s="614"/>
      <c r="K3" s="614"/>
      <c r="L3" s="614"/>
      <c r="M3" s="614"/>
      <c r="N3" s="614"/>
      <c r="O3" s="614"/>
      <c r="P3" s="614"/>
      <c r="Q3" s="614"/>
      <c r="R3" s="614"/>
      <c r="S3" s="614"/>
      <c r="T3" s="614"/>
      <c r="U3" s="614"/>
      <c r="V3" s="614"/>
      <c r="W3" s="614"/>
      <c r="X3" s="614"/>
      <c r="Y3" s="614"/>
      <c r="Z3" s="614"/>
      <c r="AA3" s="614"/>
      <c r="AB3" s="614"/>
      <c r="AC3" s="614"/>
      <c r="AD3" s="614"/>
      <c r="AE3" s="614"/>
      <c r="AF3" s="614"/>
      <c r="AG3" s="614"/>
      <c r="AH3" s="614"/>
      <c r="AI3" s="614"/>
      <c r="AJ3" s="614"/>
      <c r="AK3" s="614"/>
      <c r="AL3" s="614"/>
      <c r="AM3" s="614"/>
      <c r="AN3" s="614"/>
      <c r="AO3" s="614"/>
      <c r="AP3" s="614"/>
      <c r="AQ3" s="614"/>
      <c r="AR3" s="614"/>
      <c r="AS3" s="614"/>
      <c r="AT3" s="614"/>
      <c r="AU3" s="614"/>
      <c r="AV3" s="614"/>
      <c r="AW3" s="614"/>
      <c r="AX3" s="614"/>
      <c r="AY3" s="614"/>
    </row>
    <row r="4" spans="1:59" ht="11.25" customHeight="1" x14ac:dyDescent="0.25">
      <c r="A4" s="614" t="s">
        <v>134</v>
      </c>
      <c r="B4" s="614"/>
      <c r="C4" s="614"/>
      <c r="D4" s="614"/>
      <c r="E4" s="614"/>
      <c r="F4" s="614"/>
      <c r="G4" s="614"/>
      <c r="H4" s="614"/>
      <c r="I4" s="614"/>
      <c r="J4" s="614"/>
      <c r="K4" s="614"/>
      <c r="L4" s="614"/>
      <c r="M4" s="614"/>
      <c r="N4" s="614"/>
      <c r="O4" s="614"/>
      <c r="P4" s="614"/>
      <c r="Q4" s="614"/>
      <c r="R4" s="614"/>
      <c r="S4" s="614"/>
      <c r="T4" s="614"/>
      <c r="U4" s="614"/>
      <c r="V4" s="614"/>
      <c r="W4" s="614"/>
      <c r="X4" s="614"/>
      <c r="Y4" s="614"/>
      <c r="Z4" s="614"/>
      <c r="AA4" s="614"/>
      <c r="AB4" s="614"/>
      <c r="AC4" s="614"/>
      <c r="AD4" s="614"/>
      <c r="AE4" s="614"/>
      <c r="AF4" s="614"/>
      <c r="AG4" s="614"/>
      <c r="AH4" s="614"/>
      <c r="AI4" s="614"/>
      <c r="AJ4" s="614"/>
      <c r="AK4" s="614"/>
      <c r="AL4" s="614"/>
      <c r="AM4" s="614"/>
      <c r="AN4" s="614"/>
      <c r="AO4" s="614"/>
      <c r="AP4" s="614"/>
      <c r="AQ4" s="614"/>
      <c r="AR4" s="614"/>
      <c r="AS4" s="614"/>
      <c r="AT4" s="614"/>
      <c r="AU4" s="614"/>
      <c r="AV4" s="614"/>
      <c r="AW4" s="614"/>
      <c r="AX4" s="614"/>
      <c r="AY4" s="614"/>
    </row>
    <row r="5" spans="1:59" ht="12.75" customHeight="1" x14ac:dyDescent="0.25">
      <c r="A5" s="70" t="s">
        <v>135</v>
      </c>
      <c r="B5" s="70"/>
      <c r="C5" s="615" t="str">
        <f>'Datos Generales'!D3</f>
        <v>Misay Herrera Bilay</v>
      </c>
      <c r="D5" s="615"/>
      <c r="E5" s="615"/>
      <c r="F5" s="615"/>
      <c r="G5" s="615"/>
      <c r="H5" s="615"/>
      <c r="I5" s="71"/>
      <c r="J5" s="71"/>
      <c r="K5" s="71"/>
      <c r="L5" s="71"/>
      <c r="M5" s="71"/>
      <c r="N5" s="71"/>
      <c r="O5" s="72"/>
      <c r="P5" s="73"/>
      <c r="Q5" s="73"/>
      <c r="R5" s="74" t="s">
        <v>136</v>
      </c>
      <c r="S5" s="75"/>
      <c r="T5" s="73"/>
      <c r="U5" s="72"/>
      <c r="V5" s="229"/>
      <c r="W5" s="76"/>
      <c r="X5" s="230"/>
      <c r="Y5" s="73"/>
      <c r="Z5" s="230">
        <v>3</v>
      </c>
      <c r="AA5" s="77"/>
      <c r="AB5" s="73" t="s">
        <v>137</v>
      </c>
      <c r="AC5" s="75"/>
      <c r="AD5" s="616" t="s">
        <v>222</v>
      </c>
      <c r="AE5" s="616"/>
      <c r="AF5" s="616"/>
      <c r="AG5" s="77"/>
      <c r="AH5" s="72"/>
      <c r="AI5" s="78"/>
      <c r="AJ5" s="77"/>
      <c r="AK5" s="78"/>
      <c r="AL5" s="228"/>
      <c r="AM5" s="77"/>
      <c r="AN5" s="79" t="s">
        <v>223</v>
      </c>
      <c r="AO5" s="72"/>
      <c r="AP5" s="80"/>
      <c r="AQ5" s="80"/>
      <c r="AR5" s="80"/>
      <c r="AS5" s="80"/>
      <c r="AT5" s="80"/>
      <c r="AU5" s="80"/>
      <c r="AV5" s="80"/>
      <c r="AW5" s="80"/>
      <c r="AX5" s="80"/>
      <c r="AY5" s="80"/>
    </row>
    <row r="6" spans="1:59" ht="4.5" customHeight="1" x14ac:dyDescent="0.25">
      <c r="A6" s="81"/>
      <c r="B6" s="81"/>
      <c r="C6" s="81"/>
      <c r="D6" s="81"/>
      <c r="E6" s="81"/>
      <c r="F6" s="81"/>
      <c r="G6" s="81"/>
      <c r="H6" s="81"/>
      <c r="I6" s="82"/>
      <c r="J6" s="82"/>
      <c r="K6" s="82"/>
      <c r="L6" s="82"/>
      <c r="M6" s="82"/>
      <c r="N6" s="82"/>
      <c r="O6" s="83"/>
      <c r="P6" s="84"/>
      <c r="Q6" s="84"/>
      <c r="S6" s="84"/>
      <c r="T6" s="84"/>
      <c r="U6" s="86"/>
      <c r="V6" s="87"/>
      <c r="Y6" s="84"/>
      <c r="AA6" s="84"/>
      <c r="AE6" s="86"/>
      <c r="AI6" s="91"/>
      <c r="AN6" s="86"/>
      <c r="AO6" s="86"/>
    </row>
    <row r="7" spans="1:59" ht="22.5" customHeight="1" x14ac:dyDescent="0.25">
      <c r="A7" s="617" t="s">
        <v>97</v>
      </c>
      <c r="B7" s="618" t="s">
        <v>138</v>
      </c>
      <c r="C7" s="618"/>
      <c r="D7" s="604" t="str">
        <f>'Datos Generales'!E6</f>
        <v>Español</v>
      </c>
      <c r="E7" s="619"/>
      <c r="F7" s="619"/>
      <c r="G7" s="619"/>
      <c r="H7" s="604" t="str">
        <f>'Datos Generales'!E7</f>
        <v>Ingles</v>
      </c>
      <c r="I7" s="604"/>
      <c r="J7" s="604"/>
      <c r="K7" s="604"/>
      <c r="L7" s="604" t="str">
        <f>'Datos Generales'!E8</f>
        <v>Matematica</v>
      </c>
      <c r="M7" s="604"/>
      <c r="N7" s="604"/>
      <c r="O7" s="604"/>
      <c r="P7" s="608" t="str">
        <f>'Datos Generales'!E9</f>
        <v>Historia</v>
      </c>
      <c r="Q7" s="608"/>
      <c r="R7" s="608"/>
      <c r="S7" s="608"/>
      <c r="T7" s="604" t="str">
        <f>'Datos Generales'!E10</f>
        <v>Geografia</v>
      </c>
      <c r="U7" s="604"/>
      <c r="V7" s="604"/>
      <c r="W7" s="604"/>
      <c r="X7" s="604" t="str">
        <f>'Datos Generales'!E11</f>
        <v>Civica</v>
      </c>
      <c r="Y7" s="604"/>
      <c r="Z7" s="604"/>
      <c r="AA7" s="604"/>
      <c r="AB7" s="604" t="str">
        <f>'Datos Generales'!E12</f>
        <v>Religion</v>
      </c>
      <c r="AC7" s="604"/>
      <c r="AD7" s="604"/>
      <c r="AE7" s="604"/>
      <c r="AF7" s="604" t="str">
        <f>'Datos Generales'!E13</f>
        <v>Educacion Física</v>
      </c>
      <c r="AG7" s="604"/>
      <c r="AH7" s="604"/>
      <c r="AI7" s="604"/>
      <c r="AJ7" s="604" t="str">
        <f>'Datos Generales'!E14</f>
        <v>Informatica</v>
      </c>
      <c r="AK7" s="604"/>
      <c r="AL7" s="604"/>
      <c r="AM7" s="604"/>
      <c r="AN7" s="604" t="str">
        <f>'Datos Generales'!E15</f>
        <v>Ciencias Naturales</v>
      </c>
      <c r="AO7" s="604"/>
      <c r="AP7" s="604"/>
      <c r="AQ7" s="604"/>
      <c r="AR7" s="608" t="str">
        <f>'Datos Generales'!E16</f>
        <v>Artistica</v>
      </c>
      <c r="AS7" s="608"/>
      <c r="AT7" s="608"/>
      <c r="AU7" s="608"/>
      <c r="AV7" s="604" t="str">
        <f>'Datos Generales'!E17</f>
        <v>Música</v>
      </c>
      <c r="AW7" s="604"/>
      <c r="AX7" s="604"/>
      <c r="AY7" s="604"/>
      <c r="AZ7" s="608" t="s">
        <v>232</v>
      </c>
      <c r="BA7" s="608"/>
      <c r="BB7" s="608"/>
      <c r="BC7" s="608"/>
      <c r="BD7" s="604" t="s">
        <v>238</v>
      </c>
      <c r="BE7" s="604"/>
      <c r="BF7" s="604"/>
      <c r="BG7" s="604"/>
    </row>
    <row r="8" spans="1:59" ht="17.25" customHeight="1" x14ac:dyDescent="0.25">
      <c r="A8" s="617"/>
      <c r="B8" s="618"/>
      <c r="C8" s="618"/>
      <c r="D8" s="610" t="s">
        <v>139</v>
      </c>
      <c r="E8" s="610"/>
      <c r="F8" s="610"/>
      <c r="G8" s="605" t="s">
        <v>140</v>
      </c>
      <c r="H8" s="604" t="s">
        <v>141</v>
      </c>
      <c r="I8" s="604"/>
      <c r="J8" s="604"/>
      <c r="K8" s="605" t="s">
        <v>140</v>
      </c>
      <c r="L8" s="604" t="s">
        <v>141</v>
      </c>
      <c r="M8" s="604"/>
      <c r="N8" s="604"/>
      <c r="O8" s="605" t="s">
        <v>140</v>
      </c>
      <c r="P8" s="604" t="s">
        <v>141</v>
      </c>
      <c r="Q8" s="604"/>
      <c r="R8" s="604"/>
      <c r="S8" s="605" t="s">
        <v>140</v>
      </c>
      <c r="T8" s="604" t="s">
        <v>141</v>
      </c>
      <c r="U8" s="604"/>
      <c r="V8" s="604"/>
      <c r="W8" s="605" t="s">
        <v>140</v>
      </c>
      <c r="X8" s="604" t="s">
        <v>141</v>
      </c>
      <c r="Y8" s="604"/>
      <c r="Z8" s="604"/>
      <c r="AA8" s="605" t="s">
        <v>140</v>
      </c>
      <c r="AB8" s="604" t="s">
        <v>141</v>
      </c>
      <c r="AC8" s="604"/>
      <c r="AD8" s="604"/>
      <c r="AE8" s="605" t="s">
        <v>140</v>
      </c>
      <c r="AF8" s="604" t="s">
        <v>141</v>
      </c>
      <c r="AG8" s="604"/>
      <c r="AH8" s="604"/>
      <c r="AI8" s="605" t="s">
        <v>140</v>
      </c>
      <c r="AJ8" s="604" t="s">
        <v>141</v>
      </c>
      <c r="AK8" s="604"/>
      <c r="AL8" s="604"/>
      <c r="AM8" s="611" t="s">
        <v>140</v>
      </c>
      <c r="AN8" s="604" t="s">
        <v>141</v>
      </c>
      <c r="AO8" s="604"/>
      <c r="AP8" s="604"/>
      <c r="AQ8" s="605" t="s">
        <v>140</v>
      </c>
      <c r="AR8" s="604" t="s">
        <v>141</v>
      </c>
      <c r="AS8" s="604"/>
      <c r="AT8" s="604"/>
      <c r="AU8" s="605" t="s">
        <v>140</v>
      </c>
      <c r="AV8" s="604" t="s">
        <v>141</v>
      </c>
      <c r="AW8" s="604"/>
      <c r="AX8" s="604"/>
      <c r="AY8" s="605" t="s">
        <v>140</v>
      </c>
      <c r="AZ8" s="604" t="s">
        <v>141</v>
      </c>
      <c r="BA8" s="604"/>
      <c r="BB8" s="604"/>
      <c r="BC8" s="605" t="s">
        <v>140</v>
      </c>
      <c r="BD8" s="604" t="s">
        <v>141</v>
      </c>
      <c r="BE8" s="604"/>
      <c r="BF8" s="604"/>
      <c r="BG8" s="605" t="s">
        <v>140</v>
      </c>
    </row>
    <row r="9" spans="1:59" ht="12" customHeight="1" x14ac:dyDescent="0.25">
      <c r="A9" s="617"/>
      <c r="B9" s="618"/>
      <c r="C9" s="618"/>
      <c r="D9" s="92" t="s">
        <v>23</v>
      </c>
      <c r="E9" s="92" t="s">
        <v>24</v>
      </c>
      <c r="F9" s="231" t="s">
        <v>25</v>
      </c>
      <c r="G9" s="605"/>
      <c r="H9" s="92" t="s">
        <v>23</v>
      </c>
      <c r="I9" s="92" t="s">
        <v>24</v>
      </c>
      <c r="J9" s="231" t="s">
        <v>25</v>
      </c>
      <c r="K9" s="605"/>
      <c r="L9" s="92" t="s">
        <v>23</v>
      </c>
      <c r="M9" s="92" t="s">
        <v>24</v>
      </c>
      <c r="N9" s="231" t="s">
        <v>25</v>
      </c>
      <c r="O9" s="605"/>
      <c r="P9" s="92" t="s">
        <v>23</v>
      </c>
      <c r="Q9" s="291" t="s">
        <v>24</v>
      </c>
      <c r="R9" s="231" t="s">
        <v>25</v>
      </c>
      <c r="S9" s="605"/>
      <c r="T9" s="92" t="s">
        <v>23</v>
      </c>
      <c r="U9" s="92" t="s">
        <v>24</v>
      </c>
      <c r="V9" s="231" t="s">
        <v>25</v>
      </c>
      <c r="W9" s="606"/>
      <c r="X9" s="92" t="s">
        <v>23</v>
      </c>
      <c r="Y9" s="291" t="s">
        <v>24</v>
      </c>
      <c r="Z9" s="231" t="s">
        <v>25</v>
      </c>
      <c r="AA9" s="606"/>
      <c r="AB9" s="92" t="s">
        <v>23</v>
      </c>
      <c r="AC9" s="92" t="s">
        <v>24</v>
      </c>
      <c r="AD9" s="231" t="s">
        <v>25</v>
      </c>
      <c r="AE9" s="605"/>
      <c r="AF9" s="92" t="s">
        <v>23</v>
      </c>
      <c r="AG9" s="92" t="s">
        <v>24</v>
      </c>
      <c r="AH9" s="231" t="s">
        <v>25</v>
      </c>
      <c r="AI9" s="605"/>
      <c r="AJ9" s="92" t="s">
        <v>23</v>
      </c>
      <c r="AK9" s="292" t="s">
        <v>24</v>
      </c>
      <c r="AL9" s="231" t="s">
        <v>25</v>
      </c>
      <c r="AM9" s="612"/>
      <c r="AN9" s="92" t="s">
        <v>23</v>
      </c>
      <c r="AO9" s="291" t="s">
        <v>24</v>
      </c>
      <c r="AP9" s="231" t="s">
        <v>25</v>
      </c>
      <c r="AQ9" s="606"/>
      <c r="AR9" s="92" t="s">
        <v>23</v>
      </c>
      <c r="AS9" s="92" t="s">
        <v>24</v>
      </c>
      <c r="AT9" s="231" t="s">
        <v>25</v>
      </c>
      <c r="AU9" s="607"/>
      <c r="AV9" s="92" t="s">
        <v>23</v>
      </c>
      <c r="AW9" s="291" t="s">
        <v>24</v>
      </c>
      <c r="AX9" s="231" t="s">
        <v>25</v>
      </c>
      <c r="AY9" s="605"/>
      <c r="AZ9" s="92" t="s">
        <v>23</v>
      </c>
      <c r="BA9" s="291" t="s">
        <v>24</v>
      </c>
      <c r="BB9" s="231" t="s">
        <v>25</v>
      </c>
      <c r="BC9" s="607"/>
      <c r="BD9" s="92" t="s">
        <v>23</v>
      </c>
      <c r="BE9" s="291" t="s">
        <v>24</v>
      </c>
      <c r="BF9" s="231" t="s">
        <v>25</v>
      </c>
      <c r="BG9" s="605"/>
    </row>
    <row r="10" spans="1:59" ht="12.75" customHeight="1" x14ac:dyDescent="0.25">
      <c r="A10" s="93">
        <v>1</v>
      </c>
      <c r="B10" s="603">
        <f>'Listado de Estudiantes'!BO4</f>
        <v>0</v>
      </c>
      <c r="C10" s="603"/>
      <c r="D10" s="232"/>
      <c r="E10" s="232"/>
      <c r="F10" s="233"/>
      <c r="G10" s="234"/>
      <c r="H10" s="235"/>
      <c r="I10" s="235"/>
      <c r="J10" s="235"/>
      <c r="K10" s="236"/>
      <c r="L10" s="235"/>
      <c r="M10" s="235"/>
      <c r="N10" s="235"/>
      <c r="O10" s="236"/>
      <c r="P10" s="235"/>
      <c r="Q10" s="237"/>
      <c r="R10" s="237" t="s">
        <v>212</v>
      </c>
      <c r="S10" s="301"/>
      <c r="T10" s="237"/>
      <c r="U10" s="237"/>
      <c r="V10" s="237"/>
      <c r="W10" s="301"/>
      <c r="X10" s="237"/>
      <c r="Y10" s="237"/>
      <c r="Z10" s="237" t="s">
        <v>212</v>
      </c>
      <c r="AA10" s="301"/>
      <c r="AB10" s="237"/>
      <c r="AC10" s="237"/>
      <c r="AD10" s="237"/>
      <c r="AE10" s="301"/>
      <c r="AF10" s="237"/>
      <c r="AG10" s="237"/>
      <c r="AH10" s="237"/>
      <c r="AI10" s="301"/>
      <c r="AJ10" s="237"/>
      <c r="AK10" s="237"/>
      <c r="AL10" s="237">
        <v>4.3</v>
      </c>
      <c r="AM10" s="301"/>
      <c r="AN10" s="237"/>
      <c r="AO10" s="237"/>
      <c r="AP10" s="237" t="s">
        <v>212</v>
      </c>
      <c r="AQ10" s="301"/>
      <c r="AR10" s="237"/>
      <c r="AS10" s="237"/>
      <c r="AT10" s="237"/>
      <c r="AU10" s="301"/>
      <c r="AV10" s="237"/>
      <c r="AW10" s="237"/>
      <c r="AX10" s="237"/>
      <c r="AY10" s="301"/>
      <c r="AZ10" s="237"/>
      <c r="BA10" s="237"/>
      <c r="BB10" s="237" t="s">
        <v>212</v>
      </c>
      <c r="BC10" s="301"/>
      <c r="BD10" s="235"/>
      <c r="BE10" s="237"/>
      <c r="BF10" s="235"/>
      <c r="BG10" s="301" t="s">
        <v>212</v>
      </c>
    </row>
    <row r="11" spans="1:59" ht="12.75" customHeight="1" x14ac:dyDescent="0.25">
      <c r="A11" s="93">
        <v>2</v>
      </c>
      <c r="B11" s="603">
        <f>'Listado de Estudiantes'!BO5</f>
        <v>0</v>
      </c>
      <c r="C11" s="603"/>
      <c r="D11" s="232"/>
      <c r="E11" s="232"/>
      <c r="F11" s="233"/>
      <c r="G11" s="234"/>
      <c r="H11" s="235"/>
      <c r="I11" s="235"/>
      <c r="J11" s="235"/>
      <c r="K11" s="236"/>
      <c r="L11" s="235"/>
      <c r="M11" s="235"/>
      <c r="N11" s="235"/>
      <c r="O11" s="236"/>
      <c r="P11" s="235"/>
      <c r="Q11" s="237"/>
      <c r="R11" s="237" t="s">
        <v>212</v>
      </c>
      <c r="S11" s="301"/>
      <c r="T11" s="237"/>
      <c r="U11" s="237"/>
      <c r="V11" s="237"/>
      <c r="W11" s="301"/>
      <c r="X11" s="237"/>
      <c r="Y11" s="237"/>
      <c r="Z11" s="237" t="s">
        <v>212</v>
      </c>
      <c r="AA11" s="301"/>
      <c r="AB11" s="237"/>
      <c r="AC11" s="237"/>
      <c r="AD11" s="237"/>
      <c r="AE11" s="301"/>
      <c r="AF11" s="237"/>
      <c r="AG11" s="237"/>
      <c r="AH11" s="237"/>
      <c r="AI11" s="301"/>
      <c r="AJ11" s="237"/>
      <c r="AK11" s="237"/>
      <c r="AL11" s="237">
        <v>4.2</v>
      </c>
      <c r="AM11" s="301"/>
      <c r="AN11" s="237"/>
      <c r="AO11" s="237"/>
      <c r="AP11" s="237" t="s">
        <v>212</v>
      </c>
      <c r="AQ11" s="301"/>
      <c r="AR11" s="237"/>
      <c r="AS11" s="237"/>
      <c r="AT11" s="237"/>
      <c r="AU11" s="301"/>
      <c r="AV11" s="237"/>
      <c r="AW11" s="237"/>
      <c r="AX11" s="237"/>
      <c r="AY11" s="301"/>
      <c r="AZ11" s="237"/>
      <c r="BA11" s="237"/>
      <c r="BB11" s="237" t="s">
        <v>212</v>
      </c>
      <c r="BC11" s="301"/>
      <c r="BD11" s="235"/>
      <c r="BE11" s="237"/>
      <c r="BF11" s="235"/>
      <c r="BG11" s="301" t="s">
        <v>212</v>
      </c>
    </row>
    <row r="12" spans="1:59" ht="12.75" customHeight="1" x14ac:dyDescent="0.25">
      <c r="A12" s="93">
        <v>3</v>
      </c>
      <c r="B12" s="603">
        <f>'Listado de Estudiantes'!BO6</f>
        <v>0</v>
      </c>
      <c r="C12" s="603"/>
      <c r="D12" s="232"/>
      <c r="E12" s="232"/>
      <c r="F12" s="233"/>
      <c r="G12" s="234"/>
      <c r="H12" s="235"/>
      <c r="I12" s="235"/>
      <c r="J12" s="235"/>
      <c r="K12" s="236"/>
      <c r="L12" s="235"/>
      <c r="M12" s="235"/>
      <c r="N12" s="235"/>
      <c r="O12" s="236"/>
      <c r="P12" s="235"/>
      <c r="Q12" s="237"/>
      <c r="R12" s="237">
        <v>4.3</v>
      </c>
      <c r="S12" s="301"/>
      <c r="T12" s="237"/>
      <c r="U12" s="237"/>
      <c r="V12" s="237"/>
      <c r="W12" s="301"/>
      <c r="X12" s="237"/>
      <c r="Y12" s="237"/>
      <c r="Z12" s="237">
        <v>4.4000000000000004</v>
      </c>
      <c r="AA12" s="301"/>
      <c r="AB12" s="237"/>
      <c r="AC12" s="237"/>
      <c r="AD12" s="237"/>
      <c r="AE12" s="301"/>
      <c r="AF12" s="237"/>
      <c r="AG12" s="237"/>
      <c r="AH12" s="237"/>
      <c r="AI12" s="301"/>
      <c r="AJ12" s="237"/>
      <c r="AK12" s="237"/>
      <c r="AL12" s="237">
        <v>4.5</v>
      </c>
      <c r="AM12" s="301"/>
      <c r="AN12" s="237"/>
      <c r="AO12" s="237"/>
      <c r="AP12" s="237">
        <v>4.7</v>
      </c>
      <c r="AQ12" s="301"/>
      <c r="AR12" s="237"/>
      <c r="AS12" s="237"/>
      <c r="AT12" s="237"/>
      <c r="AU12" s="301"/>
      <c r="AV12" s="237"/>
      <c r="AW12" s="237"/>
      <c r="AX12" s="237"/>
      <c r="AY12" s="301"/>
      <c r="AZ12" s="237"/>
      <c r="BA12" s="237"/>
      <c r="BB12" s="237">
        <v>5</v>
      </c>
      <c r="BC12" s="301"/>
      <c r="BD12" s="235"/>
      <c r="BE12" s="237"/>
      <c r="BF12" s="235"/>
      <c r="BG12" s="301">
        <v>4.3</v>
      </c>
    </row>
    <row r="13" spans="1:59" ht="12.75" customHeight="1" x14ac:dyDescent="0.25">
      <c r="A13" s="93">
        <v>4</v>
      </c>
      <c r="B13" s="603">
        <f>'Listado de Estudiantes'!BO7</f>
        <v>0</v>
      </c>
      <c r="C13" s="603"/>
      <c r="D13" s="232"/>
      <c r="E13" s="232"/>
      <c r="F13" s="233"/>
      <c r="G13" s="234"/>
      <c r="H13" s="235"/>
      <c r="I13" s="235"/>
      <c r="J13" s="235"/>
      <c r="K13" s="236"/>
      <c r="L13" s="235"/>
      <c r="M13" s="235"/>
      <c r="N13" s="235"/>
      <c r="O13" s="236"/>
      <c r="P13" s="235"/>
      <c r="Q13" s="237"/>
      <c r="R13" s="237" t="s">
        <v>212</v>
      </c>
      <c r="S13" s="301"/>
      <c r="T13" s="237"/>
      <c r="U13" s="237"/>
      <c r="V13" s="237"/>
      <c r="W13" s="301"/>
      <c r="X13" s="237"/>
      <c r="Y13" s="237"/>
      <c r="Z13" s="237" t="s">
        <v>212</v>
      </c>
      <c r="AA13" s="301"/>
      <c r="AB13" s="237"/>
      <c r="AC13" s="237"/>
      <c r="AD13" s="237"/>
      <c r="AE13" s="301"/>
      <c r="AF13" s="237"/>
      <c r="AG13" s="237"/>
      <c r="AH13" s="237"/>
      <c r="AI13" s="301"/>
      <c r="AJ13" s="237"/>
      <c r="AK13" s="237"/>
      <c r="AL13" s="237">
        <v>4.4000000000000004</v>
      </c>
      <c r="AM13" s="301"/>
      <c r="AN13" s="237"/>
      <c r="AO13" s="237"/>
      <c r="AP13" s="237" t="s">
        <v>212</v>
      </c>
      <c r="AQ13" s="301"/>
      <c r="AR13" s="237"/>
      <c r="AS13" s="237"/>
      <c r="AT13" s="237"/>
      <c r="AU13" s="301"/>
      <c r="AV13" s="237"/>
      <c r="AW13" s="237"/>
      <c r="AX13" s="237"/>
      <c r="AY13" s="301"/>
      <c r="AZ13" s="237"/>
      <c r="BA13" s="237"/>
      <c r="BB13" s="237" t="s">
        <v>212</v>
      </c>
      <c r="BC13" s="301"/>
      <c r="BD13" s="235"/>
      <c r="BE13" s="237"/>
      <c r="BF13" s="235"/>
      <c r="BG13" s="301" t="s">
        <v>212</v>
      </c>
    </row>
    <row r="14" spans="1:59" ht="12.75" customHeight="1" x14ac:dyDescent="0.25">
      <c r="A14" s="93">
        <v>5</v>
      </c>
      <c r="B14" s="603">
        <f>'Listado de Estudiantes'!BO8</f>
        <v>0</v>
      </c>
      <c r="C14" s="603"/>
      <c r="D14" s="232"/>
      <c r="E14" s="232"/>
      <c r="F14" s="233"/>
      <c r="G14" s="234"/>
      <c r="H14" s="235"/>
      <c r="I14" s="235"/>
      <c r="J14" s="235"/>
      <c r="K14" s="236"/>
      <c r="L14" s="235"/>
      <c r="M14" s="235"/>
      <c r="N14" s="235"/>
      <c r="O14" s="236"/>
      <c r="P14" s="235"/>
      <c r="Q14" s="237"/>
      <c r="R14" s="237" t="s">
        <v>212</v>
      </c>
      <c r="S14" s="301"/>
      <c r="T14" s="237"/>
      <c r="U14" s="237"/>
      <c r="V14" s="237"/>
      <c r="W14" s="301"/>
      <c r="X14" s="237"/>
      <c r="Y14" s="237"/>
      <c r="Z14" s="237" t="s">
        <v>212</v>
      </c>
      <c r="AA14" s="301"/>
      <c r="AB14" s="237"/>
      <c r="AC14" s="237"/>
      <c r="AD14" s="237"/>
      <c r="AE14" s="301"/>
      <c r="AF14" s="237"/>
      <c r="AG14" s="237"/>
      <c r="AH14" s="237"/>
      <c r="AI14" s="301"/>
      <c r="AJ14" s="237"/>
      <c r="AK14" s="237"/>
      <c r="AL14" s="237">
        <v>4.2</v>
      </c>
      <c r="AM14" s="301"/>
      <c r="AN14" s="237"/>
      <c r="AO14" s="237"/>
      <c r="AP14" s="237" t="s">
        <v>212</v>
      </c>
      <c r="AQ14" s="301"/>
      <c r="AR14" s="237"/>
      <c r="AS14" s="237"/>
      <c r="AT14" s="237"/>
      <c r="AU14" s="301"/>
      <c r="AV14" s="237"/>
      <c r="AW14" s="237"/>
      <c r="AX14" s="237"/>
      <c r="AY14" s="301"/>
      <c r="AZ14" s="237"/>
      <c r="BA14" s="237"/>
      <c r="BB14" s="237" t="s">
        <v>212</v>
      </c>
      <c r="BC14" s="301"/>
      <c r="BD14" s="235"/>
      <c r="BE14" s="237"/>
      <c r="BF14" s="235"/>
      <c r="BG14" s="301" t="s">
        <v>212</v>
      </c>
    </row>
    <row r="15" spans="1:59" ht="12.75" customHeight="1" x14ac:dyDescent="0.25">
      <c r="A15" s="93">
        <v>6</v>
      </c>
      <c r="B15" s="603">
        <f>'Listado de Estudiantes'!BO9</f>
        <v>0</v>
      </c>
      <c r="C15" s="603"/>
      <c r="D15" s="232"/>
      <c r="E15" s="232"/>
      <c r="F15" s="233"/>
      <c r="G15" s="234"/>
      <c r="H15" s="235"/>
      <c r="I15" s="235"/>
      <c r="J15" s="235"/>
      <c r="K15" s="236"/>
      <c r="L15" s="235"/>
      <c r="M15" s="235"/>
      <c r="N15" s="235"/>
      <c r="O15" s="236"/>
      <c r="P15" s="235"/>
      <c r="Q15" s="237"/>
      <c r="R15" s="237">
        <v>4.3</v>
      </c>
      <c r="S15" s="301"/>
      <c r="T15" s="237"/>
      <c r="U15" s="237"/>
      <c r="V15" s="237"/>
      <c r="W15" s="301"/>
      <c r="X15" s="237"/>
      <c r="Y15" s="237"/>
      <c r="Z15" s="237">
        <v>4.7</v>
      </c>
      <c r="AA15" s="301"/>
      <c r="AB15" s="237"/>
      <c r="AC15" s="237"/>
      <c r="AD15" s="237"/>
      <c r="AE15" s="301"/>
      <c r="AF15" s="237"/>
      <c r="AG15" s="237"/>
      <c r="AH15" s="237"/>
      <c r="AI15" s="301"/>
      <c r="AJ15" s="237"/>
      <c r="AK15" s="237"/>
      <c r="AL15" s="237">
        <v>4.2</v>
      </c>
      <c r="AM15" s="301"/>
      <c r="AN15" s="237"/>
      <c r="AO15" s="237"/>
      <c r="AP15" s="237">
        <v>4.0999999999999996</v>
      </c>
      <c r="AQ15" s="301"/>
      <c r="AR15" s="237"/>
      <c r="AS15" s="237"/>
      <c r="AT15" s="237"/>
      <c r="AU15" s="301"/>
      <c r="AV15" s="237"/>
      <c r="AW15" s="237"/>
      <c r="AX15" s="237"/>
      <c r="AY15" s="301"/>
      <c r="AZ15" s="237"/>
      <c r="BA15" s="237"/>
      <c r="BB15" s="237">
        <v>5</v>
      </c>
      <c r="BC15" s="301"/>
      <c r="BD15" s="235"/>
      <c r="BE15" s="237"/>
      <c r="BF15" s="235"/>
      <c r="BG15" s="301">
        <v>4.0999999999999996</v>
      </c>
    </row>
    <row r="16" spans="1:59" ht="12.75" customHeight="1" x14ac:dyDescent="0.25">
      <c r="A16" s="93">
        <v>7</v>
      </c>
      <c r="B16" s="603">
        <f>'Listado de Estudiantes'!BO10</f>
        <v>0</v>
      </c>
      <c r="C16" s="603"/>
      <c r="D16" s="232"/>
      <c r="E16" s="232"/>
      <c r="F16" s="233"/>
      <c r="G16" s="234"/>
      <c r="H16" s="235"/>
      <c r="I16" s="235"/>
      <c r="J16" s="235"/>
      <c r="K16" s="236"/>
      <c r="L16" s="235"/>
      <c r="M16" s="235"/>
      <c r="N16" s="235"/>
      <c r="O16" s="236"/>
      <c r="P16" s="235"/>
      <c r="Q16" s="237"/>
      <c r="R16" s="237">
        <v>5</v>
      </c>
      <c r="S16" s="301"/>
      <c r="T16" s="237"/>
      <c r="U16" s="237"/>
      <c r="V16" s="237"/>
      <c r="W16" s="301"/>
      <c r="X16" s="237"/>
      <c r="Y16" s="237"/>
      <c r="Z16" s="237">
        <v>5</v>
      </c>
      <c r="AA16" s="301"/>
      <c r="AB16" s="237"/>
      <c r="AC16" s="237"/>
      <c r="AD16" s="237"/>
      <c r="AE16" s="301"/>
      <c r="AF16" s="237"/>
      <c r="AG16" s="237"/>
      <c r="AH16" s="237"/>
      <c r="AI16" s="301"/>
      <c r="AJ16" s="237"/>
      <c r="AK16" s="237"/>
      <c r="AL16" s="237">
        <v>4.3</v>
      </c>
      <c r="AM16" s="301"/>
      <c r="AN16" s="237"/>
      <c r="AO16" s="237"/>
      <c r="AP16" s="237">
        <v>4</v>
      </c>
      <c r="AQ16" s="301"/>
      <c r="AR16" s="237"/>
      <c r="AS16" s="237"/>
      <c r="AT16" s="237"/>
      <c r="AU16" s="301"/>
      <c r="AV16" s="237"/>
      <c r="AW16" s="237"/>
      <c r="AX16" s="237"/>
      <c r="AY16" s="301"/>
      <c r="AZ16" s="237"/>
      <c r="BA16" s="237"/>
      <c r="BB16" s="237">
        <v>5</v>
      </c>
      <c r="BC16" s="301"/>
      <c r="BD16" s="235"/>
      <c r="BE16" s="237"/>
      <c r="BF16" s="235"/>
      <c r="BG16" s="301">
        <v>4.5999999999999996</v>
      </c>
    </row>
    <row r="17" spans="1:59" ht="12.75" customHeight="1" x14ac:dyDescent="0.25">
      <c r="A17" s="93">
        <v>8</v>
      </c>
      <c r="B17" s="603">
        <f>'Listado de Estudiantes'!BO11</f>
        <v>0</v>
      </c>
      <c r="C17" s="603"/>
      <c r="D17" s="232"/>
      <c r="E17" s="232"/>
      <c r="F17" s="233"/>
      <c r="G17" s="234"/>
      <c r="H17" s="235"/>
      <c r="I17" s="235"/>
      <c r="J17" s="235"/>
      <c r="K17" s="236"/>
      <c r="L17" s="235"/>
      <c r="M17" s="235"/>
      <c r="N17" s="235"/>
      <c r="O17" s="236"/>
      <c r="P17" s="235"/>
      <c r="Q17" s="237"/>
      <c r="R17" s="237" t="s">
        <v>212</v>
      </c>
      <c r="S17" s="301"/>
      <c r="T17" s="237"/>
      <c r="U17" s="237"/>
      <c r="V17" s="237"/>
      <c r="W17" s="301"/>
      <c r="X17" s="237"/>
      <c r="Y17" s="237"/>
      <c r="Z17" s="237" t="s">
        <v>212</v>
      </c>
      <c r="AA17" s="301"/>
      <c r="AB17" s="237"/>
      <c r="AC17" s="237"/>
      <c r="AD17" s="237"/>
      <c r="AE17" s="301"/>
      <c r="AF17" s="237"/>
      <c r="AG17" s="237"/>
      <c r="AH17" s="237"/>
      <c r="AI17" s="301"/>
      <c r="AJ17" s="237"/>
      <c r="AK17" s="237"/>
      <c r="AL17" s="237">
        <v>4.5999999999999996</v>
      </c>
      <c r="AM17" s="301"/>
      <c r="AN17" s="237"/>
      <c r="AO17" s="237"/>
      <c r="AP17" s="237" t="s">
        <v>212</v>
      </c>
      <c r="AQ17" s="301"/>
      <c r="AR17" s="237"/>
      <c r="AS17" s="237"/>
      <c r="AT17" s="237"/>
      <c r="AU17" s="301"/>
      <c r="AV17" s="237"/>
      <c r="AW17" s="237"/>
      <c r="AX17" s="237"/>
      <c r="AY17" s="301"/>
      <c r="AZ17" s="237"/>
      <c r="BA17" s="237"/>
      <c r="BB17" s="237" t="s">
        <v>212</v>
      </c>
      <c r="BC17" s="301"/>
      <c r="BD17" s="235"/>
      <c r="BE17" s="237"/>
      <c r="BF17" s="235"/>
      <c r="BG17" s="301" t="s">
        <v>212</v>
      </c>
    </row>
    <row r="18" spans="1:59" ht="12.75" customHeight="1" x14ac:dyDescent="0.25">
      <c r="A18" s="93">
        <v>9</v>
      </c>
      <c r="B18" s="603">
        <f>'Listado de Estudiantes'!BO12</f>
        <v>0</v>
      </c>
      <c r="C18" s="603"/>
      <c r="D18" s="232"/>
      <c r="E18" s="232"/>
      <c r="F18" s="233"/>
      <c r="G18" s="234"/>
      <c r="H18" s="235"/>
      <c r="I18" s="235"/>
      <c r="J18" s="235"/>
      <c r="K18" s="236"/>
      <c r="L18" s="235"/>
      <c r="M18" s="235"/>
      <c r="N18" s="235"/>
      <c r="O18" s="236"/>
      <c r="P18" s="235"/>
      <c r="Q18" s="237"/>
      <c r="R18" s="237" t="s">
        <v>212</v>
      </c>
      <c r="S18" s="301"/>
      <c r="T18" s="237"/>
      <c r="U18" s="237"/>
      <c r="V18" s="237"/>
      <c r="W18" s="301"/>
      <c r="X18" s="237"/>
      <c r="Y18" s="237"/>
      <c r="Z18" s="237" t="s">
        <v>212</v>
      </c>
      <c r="AA18" s="301"/>
      <c r="AB18" s="237"/>
      <c r="AC18" s="237"/>
      <c r="AD18" s="237"/>
      <c r="AE18" s="301"/>
      <c r="AF18" s="237"/>
      <c r="AG18" s="237"/>
      <c r="AH18" s="237"/>
      <c r="AI18" s="301"/>
      <c r="AJ18" s="237"/>
      <c r="AK18" s="237"/>
      <c r="AL18" s="237">
        <v>4.5999999999999996</v>
      </c>
      <c r="AM18" s="301"/>
      <c r="AN18" s="237"/>
      <c r="AO18" s="237"/>
      <c r="AP18" s="237" t="s">
        <v>212</v>
      </c>
      <c r="AQ18" s="301"/>
      <c r="AR18" s="237"/>
      <c r="AS18" s="237"/>
      <c r="AT18" s="237"/>
      <c r="AU18" s="301"/>
      <c r="AV18" s="237"/>
      <c r="AW18" s="237"/>
      <c r="AX18" s="237"/>
      <c r="AY18" s="301"/>
      <c r="AZ18" s="237"/>
      <c r="BA18" s="237"/>
      <c r="BB18" s="237" t="s">
        <v>212</v>
      </c>
      <c r="BC18" s="301"/>
      <c r="BD18" s="235"/>
      <c r="BE18" s="237"/>
      <c r="BF18" s="235"/>
      <c r="BG18" s="301" t="s">
        <v>212</v>
      </c>
    </row>
    <row r="19" spans="1:59" ht="12.75" customHeight="1" x14ac:dyDescent="0.25">
      <c r="A19" s="93">
        <v>10</v>
      </c>
      <c r="B19" s="603">
        <f>'Listado de Estudiantes'!BO13</f>
        <v>0</v>
      </c>
      <c r="C19" s="603"/>
      <c r="D19" s="232"/>
      <c r="E19" s="232"/>
      <c r="F19" s="233"/>
      <c r="G19" s="234"/>
      <c r="H19" s="235"/>
      <c r="I19" s="235"/>
      <c r="J19" s="235"/>
      <c r="K19" s="236"/>
      <c r="L19" s="235"/>
      <c r="M19" s="235"/>
      <c r="N19" s="235"/>
      <c r="O19" s="236"/>
      <c r="P19" s="235"/>
      <c r="Q19" s="237"/>
      <c r="R19" s="237" t="s">
        <v>212</v>
      </c>
      <c r="S19" s="301"/>
      <c r="T19" s="237"/>
      <c r="U19" s="237"/>
      <c r="V19" s="237"/>
      <c r="W19" s="301"/>
      <c r="X19" s="237"/>
      <c r="Y19" s="237"/>
      <c r="Z19" s="237" t="s">
        <v>212</v>
      </c>
      <c r="AA19" s="301"/>
      <c r="AB19" s="237"/>
      <c r="AC19" s="237"/>
      <c r="AD19" s="237"/>
      <c r="AE19" s="301"/>
      <c r="AF19" s="237"/>
      <c r="AG19" s="237"/>
      <c r="AH19" s="237"/>
      <c r="AI19" s="301"/>
      <c r="AJ19" s="237"/>
      <c r="AK19" s="237"/>
      <c r="AL19" s="237">
        <v>4.0999999999999996</v>
      </c>
      <c r="AM19" s="301"/>
      <c r="AN19" s="237"/>
      <c r="AO19" s="237"/>
      <c r="AP19" s="237" t="s">
        <v>212</v>
      </c>
      <c r="AQ19" s="301"/>
      <c r="AR19" s="237"/>
      <c r="AS19" s="237"/>
      <c r="AT19" s="237"/>
      <c r="AU19" s="301"/>
      <c r="AV19" s="237"/>
      <c r="AW19" s="237"/>
      <c r="AX19" s="237"/>
      <c r="AY19" s="301"/>
      <c r="AZ19" s="237"/>
      <c r="BA19" s="237"/>
      <c r="BB19" s="237" t="s">
        <v>212</v>
      </c>
      <c r="BC19" s="301"/>
      <c r="BD19" s="235"/>
      <c r="BE19" s="237"/>
      <c r="BF19" s="235"/>
      <c r="BG19" s="301">
        <v>4</v>
      </c>
    </row>
    <row r="20" spans="1:59" ht="12.75" customHeight="1" x14ac:dyDescent="0.25">
      <c r="A20" s="93">
        <v>11</v>
      </c>
      <c r="B20" s="603">
        <f>'Listado de Estudiantes'!BO14</f>
        <v>0</v>
      </c>
      <c r="C20" s="603"/>
      <c r="D20" s="232"/>
      <c r="E20" s="232"/>
      <c r="F20" s="233"/>
      <c r="G20" s="234"/>
      <c r="H20" s="235"/>
      <c r="I20" s="235"/>
      <c r="J20" s="235"/>
      <c r="K20" s="236"/>
      <c r="L20" s="235"/>
      <c r="M20" s="235"/>
      <c r="N20" s="235"/>
      <c r="O20" s="236"/>
      <c r="P20" s="235"/>
      <c r="Q20" s="237"/>
      <c r="R20" s="237">
        <v>4.8</v>
      </c>
      <c r="S20" s="301"/>
      <c r="T20" s="237"/>
      <c r="U20" s="237"/>
      <c r="V20" s="237"/>
      <c r="W20" s="301"/>
      <c r="X20" s="237"/>
      <c r="Y20" s="237"/>
      <c r="Z20" s="237">
        <v>4.0999999999999996</v>
      </c>
      <c r="AA20" s="301"/>
      <c r="AB20" s="237"/>
      <c r="AC20" s="237"/>
      <c r="AD20" s="237"/>
      <c r="AE20" s="301"/>
      <c r="AF20" s="237"/>
      <c r="AG20" s="237"/>
      <c r="AH20" s="237"/>
      <c r="AI20" s="301"/>
      <c r="AJ20" s="237"/>
      <c r="AK20" s="237"/>
      <c r="AL20" s="237">
        <v>4</v>
      </c>
      <c r="AM20" s="301"/>
      <c r="AN20" s="237"/>
      <c r="AO20" s="237"/>
      <c r="AP20" s="237">
        <v>4.0999999999999996</v>
      </c>
      <c r="AQ20" s="301"/>
      <c r="AR20" s="237"/>
      <c r="AS20" s="237"/>
      <c r="AT20" s="237"/>
      <c r="AU20" s="301"/>
      <c r="AV20" s="237"/>
      <c r="AW20" s="237"/>
      <c r="AX20" s="237"/>
      <c r="AY20" s="301"/>
      <c r="AZ20" s="237"/>
      <c r="BA20" s="237"/>
      <c r="BB20" s="237">
        <v>3.2</v>
      </c>
      <c r="BC20" s="301"/>
      <c r="BD20" s="235"/>
      <c r="BE20" s="237"/>
      <c r="BF20" s="235"/>
      <c r="BG20" s="301">
        <v>3.2</v>
      </c>
    </row>
    <row r="21" spans="1:59" ht="12.75" customHeight="1" x14ac:dyDescent="0.25">
      <c r="A21" s="93">
        <v>12</v>
      </c>
      <c r="B21" s="603">
        <f>'Listado de Estudiantes'!BO15</f>
        <v>0</v>
      </c>
      <c r="C21" s="603"/>
      <c r="D21" s="232"/>
      <c r="E21" s="232"/>
      <c r="F21" s="233"/>
      <c r="G21" s="234"/>
      <c r="H21" s="235"/>
      <c r="I21" s="235"/>
      <c r="J21" s="235"/>
      <c r="K21" s="236"/>
      <c r="L21" s="235"/>
      <c r="M21" s="235"/>
      <c r="N21" s="235"/>
      <c r="O21" s="236"/>
      <c r="P21" s="235"/>
      <c r="Q21" s="237"/>
      <c r="R21" s="237" t="s">
        <v>212</v>
      </c>
      <c r="S21" s="301"/>
      <c r="T21" s="237"/>
      <c r="U21" s="237"/>
      <c r="V21" s="237"/>
      <c r="W21" s="301"/>
      <c r="X21" s="237"/>
      <c r="Y21" s="237"/>
      <c r="Z21" s="237" t="s">
        <v>212</v>
      </c>
      <c r="AA21" s="301"/>
      <c r="AB21" s="237"/>
      <c r="AC21" s="237"/>
      <c r="AD21" s="237"/>
      <c r="AE21" s="301"/>
      <c r="AF21" s="237"/>
      <c r="AG21" s="237"/>
      <c r="AH21" s="237"/>
      <c r="AI21" s="301"/>
      <c r="AJ21" s="237"/>
      <c r="AK21" s="237"/>
      <c r="AL21" s="237">
        <v>4.2</v>
      </c>
      <c r="AM21" s="301"/>
      <c r="AN21" s="237"/>
      <c r="AO21" s="237"/>
      <c r="AP21" s="237" t="s">
        <v>212</v>
      </c>
      <c r="AQ21" s="301"/>
      <c r="AR21" s="237"/>
      <c r="AS21" s="237"/>
      <c r="AT21" s="237"/>
      <c r="AU21" s="301"/>
      <c r="AV21" s="237"/>
      <c r="AW21" s="237"/>
      <c r="AX21" s="237"/>
      <c r="AY21" s="301"/>
      <c r="AZ21" s="237"/>
      <c r="BA21" s="237"/>
      <c r="BB21" s="237" t="s">
        <v>212</v>
      </c>
      <c r="BC21" s="301"/>
      <c r="BD21" s="235"/>
      <c r="BE21" s="237"/>
      <c r="BF21" s="235"/>
      <c r="BG21" s="301" t="s">
        <v>212</v>
      </c>
    </row>
    <row r="22" spans="1:59" ht="12.75" customHeight="1" x14ac:dyDescent="0.25">
      <c r="A22" s="93">
        <v>13</v>
      </c>
      <c r="B22" s="603">
        <f>'Listado de Estudiantes'!BO16</f>
        <v>0</v>
      </c>
      <c r="C22" s="603"/>
      <c r="D22" s="232"/>
      <c r="E22" s="232"/>
      <c r="F22" s="233"/>
      <c r="G22" s="234"/>
      <c r="H22" s="235"/>
      <c r="I22" s="235"/>
      <c r="J22" s="235"/>
      <c r="K22" s="236"/>
      <c r="L22" s="235"/>
      <c r="M22" s="235"/>
      <c r="N22" s="235"/>
      <c r="O22" s="236"/>
      <c r="P22" s="235"/>
      <c r="Q22" s="237"/>
      <c r="R22" s="237">
        <v>3.9</v>
      </c>
      <c r="S22" s="301"/>
      <c r="T22" s="237"/>
      <c r="U22" s="237"/>
      <c r="V22" s="237"/>
      <c r="W22" s="301"/>
      <c r="X22" s="237"/>
      <c r="Y22" s="237"/>
      <c r="Z22" s="237">
        <v>3.5</v>
      </c>
      <c r="AA22" s="301"/>
      <c r="AB22" s="237"/>
      <c r="AC22" s="237"/>
      <c r="AD22" s="237"/>
      <c r="AE22" s="301"/>
      <c r="AF22" s="237"/>
      <c r="AG22" s="237"/>
      <c r="AH22" s="237"/>
      <c r="AI22" s="301"/>
      <c r="AJ22" s="237"/>
      <c r="AK22" s="237"/>
      <c r="AL22" s="237">
        <v>4.4000000000000004</v>
      </c>
      <c r="AM22" s="301"/>
      <c r="AN22" s="237"/>
      <c r="AO22" s="237"/>
      <c r="AP22" s="237">
        <v>4</v>
      </c>
      <c r="AQ22" s="301"/>
      <c r="AR22" s="237"/>
      <c r="AS22" s="237"/>
      <c r="AT22" s="237"/>
      <c r="AU22" s="301"/>
      <c r="AV22" s="237"/>
      <c r="AW22" s="237"/>
      <c r="AX22" s="237"/>
      <c r="AY22" s="301"/>
      <c r="AZ22" s="237"/>
      <c r="BA22" s="237"/>
      <c r="BB22" s="237">
        <v>5</v>
      </c>
      <c r="BC22" s="301"/>
      <c r="BD22" s="235"/>
      <c r="BE22" s="237"/>
      <c r="BF22" s="235"/>
      <c r="BG22" s="301">
        <v>4</v>
      </c>
    </row>
    <row r="23" spans="1:59" ht="12.75" customHeight="1" x14ac:dyDescent="0.25">
      <c r="A23" s="93">
        <v>14</v>
      </c>
      <c r="B23" s="603">
        <f>'Listado de Estudiantes'!BO17</f>
        <v>0</v>
      </c>
      <c r="C23" s="603"/>
      <c r="D23" s="232"/>
      <c r="E23" s="232"/>
      <c r="F23" s="233"/>
      <c r="G23" s="234"/>
      <c r="H23" s="235"/>
      <c r="I23" s="235"/>
      <c r="J23" s="235"/>
      <c r="K23" s="236"/>
      <c r="L23" s="235"/>
      <c r="M23" s="235"/>
      <c r="N23" s="235"/>
      <c r="O23" s="236"/>
      <c r="P23" s="235"/>
      <c r="Q23" s="237"/>
      <c r="R23" s="237">
        <v>3.1</v>
      </c>
      <c r="S23" s="301"/>
      <c r="T23" s="237"/>
      <c r="U23" s="237"/>
      <c r="V23" s="237"/>
      <c r="W23" s="301"/>
      <c r="X23" s="237"/>
      <c r="Y23" s="237"/>
      <c r="Z23" s="237">
        <v>3</v>
      </c>
      <c r="AA23" s="301"/>
      <c r="AB23" s="237"/>
      <c r="AC23" s="237"/>
      <c r="AD23" s="237"/>
      <c r="AE23" s="301"/>
      <c r="AF23" s="237"/>
      <c r="AG23" s="237"/>
      <c r="AH23" s="237"/>
      <c r="AI23" s="301"/>
      <c r="AJ23" s="237"/>
      <c r="AK23" s="237"/>
      <c r="AL23" s="237">
        <v>4.3</v>
      </c>
      <c r="AM23" s="301"/>
      <c r="AN23" s="237"/>
      <c r="AO23" s="237"/>
      <c r="AP23" s="237">
        <v>3.2</v>
      </c>
      <c r="AQ23" s="301"/>
      <c r="AR23" s="237"/>
      <c r="AS23" s="237"/>
      <c r="AT23" s="237"/>
      <c r="AU23" s="301"/>
      <c r="AV23" s="237"/>
      <c r="AW23" s="237"/>
      <c r="AX23" s="237"/>
      <c r="AY23" s="301"/>
      <c r="AZ23" s="237"/>
      <c r="BA23" s="237"/>
      <c r="BB23" s="237">
        <v>4</v>
      </c>
      <c r="BC23" s="301"/>
      <c r="BD23" s="235"/>
      <c r="BE23" s="237"/>
      <c r="BF23" s="235"/>
      <c r="BG23" s="301">
        <v>4</v>
      </c>
    </row>
    <row r="24" spans="1:59" ht="12.75" customHeight="1" x14ac:dyDescent="0.25">
      <c r="A24" s="93">
        <v>15</v>
      </c>
      <c r="B24" s="603">
        <f>'Listado de Estudiantes'!BO18</f>
        <v>0</v>
      </c>
      <c r="C24" s="603"/>
      <c r="D24" s="232"/>
      <c r="E24" s="232"/>
      <c r="F24" s="233"/>
      <c r="G24" s="234"/>
      <c r="H24" s="235"/>
      <c r="I24" s="235"/>
      <c r="J24" s="235"/>
      <c r="K24" s="236"/>
      <c r="L24" s="235"/>
      <c r="M24" s="235"/>
      <c r="N24" s="235"/>
      <c r="O24" s="236"/>
      <c r="P24" s="235"/>
      <c r="Q24" s="237"/>
      <c r="R24" s="237">
        <v>4.5999999999999996</v>
      </c>
      <c r="S24" s="301"/>
      <c r="T24" s="237"/>
      <c r="U24" s="237"/>
      <c r="V24" s="237"/>
      <c r="W24" s="301"/>
      <c r="X24" s="237"/>
      <c r="Y24" s="237"/>
      <c r="Z24" s="237">
        <v>4.3</v>
      </c>
      <c r="AA24" s="301"/>
      <c r="AB24" s="237"/>
      <c r="AC24" s="237"/>
      <c r="AD24" s="237"/>
      <c r="AE24" s="301"/>
      <c r="AF24" s="237"/>
      <c r="AG24" s="237"/>
      <c r="AH24" s="237"/>
      <c r="AI24" s="301"/>
      <c r="AJ24" s="237"/>
      <c r="AK24" s="237"/>
      <c r="AL24" s="235">
        <v>4.0999999999999996</v>
      </c>
      <c r="AM24" s="301"/>
      <c r="AN24" s="237"/>
      <c r="AO24" s="237"/>
      <c r="AP24" s="237">
        <v>3.9</v>
      </c>
      <c r="AQ24" s="301"/>
      <c r="AR24" s="237"/>
      <c r="AS24" s="237"/>
      <c r="AT24" s="237"/>
      <c r="AU24" s="301"/>
      <c r="AV24" s="237"/>
      <c r="AW24" s="237"/>
      <c r="AX24" s="237"/>
      <c r="AY24" s="301"/>
      <c r="AZ24" s="237"/>
      <c r="BA24" s="237"/>
      <c r="BB24" s="237">
        <v>4</v>
      </c>
      <c r="BC24" s="301"/>
      <c r="BD24" s="235"/>
      <c r="BE24" s="237"/>
      <c r="BF24" s="235"/>
      <c r="BG24" s="301">
        <v>4</v>
      </c>
    </row>
    <row r="25" spans="1:59" ht="12.75" customHeight="1" x14ac:dyDescent="0.25">
      <c r="A25" s="93">
        <v>16</v>
      </c>
      <c r="B25" s="603">
        <f>'Listado de Estudiantes'!BO19</f>
        <v>0</v>
      </c>
      <c r="C25" s="603"/>
      <c r="D25" s="232"/>
      <c r="E25" s="232"/>
      <c r="F25" s="233"/>
      <c r="G25" s="234"/>
      <c r="H25" s="235"/>
      <c r="I25" s="235"/>
      <c r="J25" s="235"/>
      <c r="K25" s="236"/>
      <c r="L25" s="235"/>
      <c r="M25" s="235"/>
      <c r="N25" s="235"/>
      <c r="O25" s="236"/>
      <c r="P25" s="235"/>
      <c r="Q25" s="237"/>
      <c r="R25" s="235"/>
      <c r="S25" s="236"/>
      <c r="T25" s="235"/>
      <c r="U25" s="235"/>
      <c r="V25" s="235"/>
      <c r="W25" s="236"/>
      <c r="X25" s="235"/>
      <c r="Y25" s="237"/>
      <c r="Z25" s="235"/>
      <c r="AA25" s="236"/>
      <c r="AB25" s="235"/>
      <c r="AC25" s="235"/>
      <c r="AD25" s="235"/>
      <c r="AE25" s="236"/>
      <c r="AF25" s="235"/>
      <c r="AG25" s="235"/>
      <c r="AH25" s="235"/>
      <c r="AI25" s="236"/>
      <c r="AJ25" s="235"/>
      <c r="AK25" s="237"/>
      <c r="AM25" s="236"/>
      <c r="AN25" s="235"/>
      <c r="AO25" s="237"/>
      <c r="AP25" s="235"/>
      <c r="AQ25" s="236"/>
      <c r="AR25" s="235"/>
      <c r="AS25" s="235"/>
      <c r="AT25" s="235"/>
      <c r="AU25" s="236"/>
      <c r="AV25" s="235"/>
      <c r="AW25" s="237"/>
      <c r="AX25" s="235"/>
      <c r="AY25" s="236"/>
      <c r="AZ25" s="235"/>
      <c r="BA25" s="237"/>
      <c r="BB25" s="235"/>
      <c r="BC25" s="236"/>
      <c r="BD25" s="235"/>
      <c r="BE25" s="237"/>
      <c r="BF25" s="235"/>
      <c r="BG25" s="236"/>
    </row>
    <row r="26" spans="1:59" ht="12.75" customHeight="1" x14ac:dyDescent="0.25">
      <c r="A26" s="93">
        <v>17</v>
      </c>
      <c r="B26" s="603">
        <f>'Listado de Estudiantes'!BO20</f>
        <v>0</v>
      </c>
      <c r="C26" s="603"/>
      <c r="D26" s="232"/>
      <c r="E26" s="232"/>
      <c r="F26" s="233"/>
      <c r="G26" s="234"/>
      <c r="H26" s="235"/>
      <c r="I26" s="235"/>
      <c r="J26" s="235"/>
      <c r="K26" s="236"/>
      <c r="L26" s="235"/>
      <c r="M26" s="235"/>
      <c r="N26" s="235"/>
      <c r="O26" s="236"/>
      <c r="P26" s="235"/>
      <c r="Q26" s="237"/>
      <c r="R26" s="235"/>
      <c r="S26" s="236"/>
      <c r="T26" s="235"/>
      <c r="U26" s="235"/>
      <c r="V26" s="235"/>
      <c r="W26" s="236"/>
      <c r="X26" s="235"/>
      <c r="Y26" s="237"/>
      <c r="Z26" s="235"/>
      <c r="AA26" s="236"/>
      <c r="AB26" s="235"/>
      <c r="AC26" s="235"/>
      <c r="AD26" s="235"/>
      <c r="AE26" s="236"/>
      <c r="AF26" s="235"/>
      <c r="AG26" s="235"/>
      <c r="AH26" s="235"/>
      <c r="AI26" s="236"/>
      <c r="AJ26" s="235"/>
      <c r="AK26" s="237"/>
      <c r="AL26" s="235"/>
      <c r="AM26" s="236"/>
      <c r="AN26" s="235"/>
      <c r="AO26" s="237"/>
      <c r="AP26" s="235"/>
      <c r="AQ26" s="236"/>
      <c r="AR26" s="235"/>
      <c r="AS26" s="235"/>
      <c r="AT26" s="235"/>
      <c r="AU26" s="236"/>
      <c r="AV26" s="235"/>
      <c r="AW26" s="237"/>
      <c r="AX26" s="235"/>
      <c r="AY26" s="236"/>
      <c r="AZ26" s="235"/>
      <c r="BA26" s="237"/>
      <c r="BB26" s="235"/>
      <c r="BC26" s="236"/>
      <c r="BD26" s="235"/>
      <c r="BE26" s="237"/>
      <c r="BF26" s="235"/>
      <c r="BG26" s="236"/>
    </row>
    <row r="27" spans="1:59" ht="12.75" customHeight="1" x14ac:dyDescent="0.25">
      <c r="A27" s="93">
        <v>18</v>
      </c>
      <c r="B27" s="603">
        <f>'Listado de Estudiantes'!BO21</f>
        <v>0</v>
      </c>
      <c r="C27" s="603"/>
      <c r="D27" s="232"/>
      <c r="E27" s="232"/>
      <c r="F27" s="233"/>
      <c r="G27" s="234"/>
      <c r="H27" s="235"/>
      <c r="I27" s="235"/>
      <c r="J27" s="235"/>
      <c r="K27" s="236"/>
      <c r="L27" s="235"/>
      <c r="M27" s="235"/>
      <c r="N27" s="235"/>
      <c r="O27" s="236"/>
      <c r="P27" s="235"/>
      <c r="Q27" s="237"/>
      <c r="R27" s="235"/>
      <c r="S27" s="236"/>
      <c r="T27" s="235"/>
      <c r="U27" s="235"/>
      <c r="V27" s="235"/>
      <c r="W27" s="236"/>
      <c r="X27" s="235"/>
      <c r="Y27" s="237"/>
      <c r="Z27" s="235"/>
      <c r="AA27" s="236"/>
      <c r="AB27" s="235"/>
      <c r="AC27" s="235"/>
      <c r="AD27" s="235"/>
      <c r="AE27" s="236"/>
      <c r="AF27" s="235"/>
      <c r="AG27" s="235"/>
      <c r="AH27" s="235"/>
      <c r="AI27" s="236"/>
      <c r="AJ27" s="235"/>
      <c r="AK27" s="237"/>
      <c r="AL27" s="235"/>
      <c r="AM27" s="236"/>
      <c r="AN27" s="235"/>
      <c r="AO27" s="237"/>
      <c r="AP27" s="235"/>
      <c r="AQ27" s="236"/>
      <c r="AR27" s="235"/>
      <c r="AS27" s="235"/>
      <c r="AT27" s="235"/>
      <c r="AU27" s="236"/>
      <c r="AV27" s="235"/>
      <c r="AW27" s="237"/>
      <c r="AX27" s="235"/>
      <c r="AY27" s="236"/>
      <c r="AZ27" s="235"/>
      <c r="BA27" s="237"/>
      <c r="BB27" s="235"/>
      <c r="BC27" s="236"/>
      <c r="BD27" s="235"/>
      <c r="BE27" s="237"/>
      <c r="BF27" s="235"/>
      <c r="BG27" s="236"/>
    </row>
    <row r="28" spans="1:59" ht="12.75" customHeight="1" x14ac:dyDescent="0.25">
      <c r="A28" s="93">
        <v>19</v>
      </c>
      <c r="B28" s="603">
        <f>'Listado de Estudiantes'!BO22</f>
        <v>0</v>
      </c>
      <c r="C28" s="603"/>
      <c r="D28" s="232"/>
      <c r="E28" s="232"/>
      <c r="F28" s="233"/>
      <c r="G28" s="234"/>
      <c r="H28" s="235"/>
      <c r="I28" s="235"/>
      <c r="J28" s="235"/>
      <c r="K28" s="236"/>
      <c r="L28" s="235"/>
      <c r="M28" s="235"/>
      <c r="N28" s="235"/>
      <c r="O28" s="236"/>
      <c r="P28" s="235"/>
      <c r="Q28" s="237"/>
      <c r="R28" s="235"/>
      <c r="S28" s="236"/>
      <c r="T28" s="235"/>
      <c r="U28" s="235"/>
      <c r="V28" s="235"/>
      <c r="W28" s="236"/>
      <c r="X28" s="235"/>
      <c r="Y28" s="237"/>
      <c r="Z28" s="235"/>
      <c r="AA28" s="236"/>
      <c r="AB28" s="235"/>
      <c r="AC28" s="235"/>
      <c r="AD28" s="235"/>
      <c r="AE28" s="236"/>
      <c r="AF28" s="235"/>
      <c r="AG28" s="235"/>
      <c r="AH28" s="235"/>
      <c r="AI28" s="236"/>
      <c r="AJ28" s="235"/>
      <c r="AK28" s="237"/>
      <c r="AL28" s="235"/>
      <c r="AM28" s="236"/>
      <c r="AN28" s="235"/>
      <c r="AO28" s="237"/>
      <c r="AP28" s="235"/>
      <c r="AQ28" s="236"/>
      <c r="AR28" s="235"/>
      <c r="AS28" s="235"/>
      <c r="AT28" s="235"/>
      <c r="AU28" s="236"/>
      <c r="AV28" s="235"/>
      <c r="AW28" s="237"/>
      <c r="AX28" s="235"/>
      <c r="AY28" s="236"/>
      <c r="AZ28" s="235"/>
      <c r="BA28" s="237"/>
      <c r="BB28" s="235"/>
      <c r="BC28" s="236"/>
      <c r="BD28" s="235"/>
      <c r="BE28" s="237"/>
      <c r="BF28" s="235"/>
      <c r="BG28" s="236"/>
    </row>
    <row r="29" spans="1:59" ht="12.75" customHeight="1" x14ac:dyDescent="0.25">
      <c r="A29" s="93">
        <v>20</v>
      </c>
      <c r="B29" s="603">
        <f>'Listado de Estudiantes'!BO23</f>
        <v>0</v>
      </c>
      <c r="C29" s="603"/>
      <c r="D29" s="232"/>
      <c r="E29" s="232"/>
      <c r="F29" s="233"/>
      <c r="G29" s="234"/>
      <c r="H29" s="235"/>
      <c r="I29" s="235"/>
      <c r="J29" s="235"/>
      <c r="K29" s="236"/>
      <c r="L29" s="235"/>
      <c r="M29" s="235"/>
      <c r="N29" s="235"/>
      <c r="O29" s="236"/>
      <c r="P29" s="235"/>
      <c r="Q29" s="237"/>
      <c r="R29" s="235"/>
      <c r="S29" s="236"/>
      <c r="T29" s="235"/>
      <c r="U29" s="235"/>
      <c r="V29" s="235"/>
      <c r="W29" s="236"/>
      <c r="X29" s="235"/>
      <c r="Y29" s="237"/>
      <c r="Z29" s="235"/>
      <c r="AA29" s="236"/>
      <c r="AB29" s="235"/>
      <c r="AC29" s="235"/>
      <c r="AD29" s="235"/>
      <c r="AE29" s="236"/>
      <c r="AF29" s="235"/>
      <c r="AG29" s="235"/>
      <c r="AH29" s="235"/>
      <c r="AI29" s="236"/>
      <c r="AJ29" s="235"/>
      <c r="AK29" s="237"/>
      <c r="AL29" s="235"/>
      <c r="AM29" s="236"/>
      <c r="AN29" s="235"/>
      <c r="AO29" s="237"/>
      <c r="AP29" s="235"/>
      <c r="AQ29" s="236"/>
      <c r="AR29" s="235"/>
      <c r="AS29" s="235"/>
      <c r="AT29" s="235"/>
      <c r="AU29" s="236"/>
      <c r="AV29" s="235"/>
      <c r="AW29" s="237"/>
      <c r="AX29" s="235"/>
      <c r="AY29" s="236"/>
      <c r="AZ29" s="235"/>
      <c r="BA29" s="237"/>
      <c r="BB29" s="235"/>
      <c r="BC29" s="236"/>
      <c r="BD29" s="235"/>
      <c r="BE29" s="237"/>
      <c r="BF29" s="235"/>
      <c r="BG29" s="236"/>
    </row>
    <row r="30" spans="1:59" ht="12.75" customHeight="1" x14ac:dyDescent="0.25">
      <c r="A30" s="93">
        <v>21</v>
      </c>
      <c r="B30" s="603">
        <f>'Listado de Estudiantes'!BO24</f>
        <v>0</v>
      </c>
      <c r="C30" s="603"/>
      <c r="D30" s="232"/>
      <c r="E30" s="232"/>
      <c r="F30" s="233"/>
      <c r="G30" s="234"/>
      <c r="H30" s="235"/>
      <c r="I30" s="235"/>
      <c r="J30" s="235"/>
      <c r="K30" s="236"/>
      <c r="L30" s="235"/>
      <c r="M30" s="235"/>
      <c r="N30" s="235"/>
      <c r="O30" s="236"/>
      <c r="P30" s="235"/>
      <c r="Q30" s="237"/>
      <c r="R30" s="235"/>
      <c r="S30" s="236"/>
      <c r="T30" s="235"/>
      <c r="U30" s="235"/>
      <c r="V30" s="235"/>
      <c r="W30" s="236"/>
      <c r="X30" s="235"/>
      <c r="Y30" s="237"/>
      <c r="Z30" s="235"/>
      <c r="AA30" s="236"/>
      <c r="AB30" s="235"/>
      <c r="AC30" s="235"/>
      <c r="AD30" s="235"/>
      <c r="AE30" s="236"/>
      <c r="AF30" s="235"/>
      <c r="AG30" s="235"/>
      <c r="AH30" s="235"/>
      <c r="AI30" s="236"/>
      <c r="AJ30" s="235"/>
      <c r="AK30" s="237"/>
      <c r="AL30" s="235"/>
      <c r="AM30" s="236"/>
      <c r="AN30" s="235"/>
      <c r="AO30" s="237"/>
      <c r="AP30" s="235"/>
      <c r="AQ30" s="236"/>
      <c r="AR30" s="235"/>
      <c r="AS30" s="235"/>
      <c r="AT30" s="235"/>
      <c r="AU30" s="236"/>
      <c r="AV30" s="235"/>
      <c r="AW30" s="237"/>
      <c r="AX30" s="235"/>
      <c r="AY30" s="236"/>
      <c r="AZ30" s="235"/>
      <c r="BA30" s="237"/>
      <c r="BB30" s="235"/>
      <c r="BC30" s="236"/>
      <c r="BD30" s="235"/>
      <c r="BE30" s="237"/>
      <c r="BF30" s="235"/>
      <c r="BG30" s="236"/>
    </row>
    <row r="31" spans="1:59" ht="12.75" customHeight="1" x14ac:dyDescent="0.25">
      <c r="A31" s="93">
        <v>22</v>
      </c>
      <c r="B31" s="603">
        <f>'Listado de Estudiantes'!BO25</f>
        <v>0</v>
      </c>
      <c r="C31" s="603"/>
      <c r="D31" s="232"/>
      <c r="E31" s="232"/>
      <c r="F31" s="233"/>
      <c r="G31" s="234"/>
      <c r="H31" s="235"/>
      <c r="I31" s="235"/>
      <c r="J31" s="235"/>
      <c r="K31" s="236"/>
      <c r="L31" s="235"/>
      <c r="M31" s="235"/>
      <c r="N31" s="235"/>
      <c r="O31" s="236"/>
      <c r="P31" s="235"/>
      <c r="Q31" s="237"/>
      <c r="R31" s="235"/>
      <c r="S31" s="236"/>
      <c r="T31" s="235"/>
      <c r="U31" s="235"/>
      <c r="V31" s="235"/>
      <c r="W31" s="236"/>
      <c r="X31" s="235"/>
      <c r="Y31" s="237"/>
      <c r="Z31" s="235"/>
      <c r="AA31" s="236"/>
      <c r="AB31" s="235"/>
      <c r="AC31" s="235"/>
      <c r="AD31" s="235"/>
      <c r="AE31" s="236"/>
      <c r="AF31" s="235"/>
      <c r="AG31" s="235"/>
      <c r="AH31" s="235"/>
      <c r="AI31" s="236"/>
      <c r="AJ31" s="235"/>
      <c r="AK31" s="237"/>
      <c r="AL31" s="235"/>
      <c r="AM31" s="236"/>
      <c r="AN31" s="235"/>
      <c r="AO31" s="237"/>
      <c r="AP31" s="235"/>
      <c r="AQ31" s="236"/>
      <c r="AR31" s="235"/>
      <c r="AS31" s="235"/>
      <c r="AT31" s="235"/>
      <c r="AU31" s="236"/>
      <c r="AV31" s="235"/>
      <c r="AW31" s="237"/>
      <c r="AX31" s="235"/>
      <c r="AY31" s="236"/>
      <c r="AZ31" s="235"/>
      <c r="BA31" s="237"/>
      <c r="BB31" s="235"/>
      <c r="BC31" s="236"/>
      <c r="BD31" s="235"/>
      <c r="BE31" s="237"/>
      <c r="BF31" s="235"/>
      <c r="BG31" s="236"/>
    </row>
    <row r="32" spans="1:59" ht="12.75" customHeight="1" x14ac:dyDescent="0.25">
      <c r="A32" s="93">
        <v>23</v>
      </c>
      <c r="B32" s="603">
        <f>'Listado de Estudiantes'!BO26</f>
        <v>0</v>
      </c>
      <c r="C32" s="603"/>
      <c r="D32" s="232"/>
      <c r="E32" s="232"/>
      <c r="F32" s="233"/>
      <c r="G32" s="234"/>
      <c r="H32" s="235"/>
      <c r="I32" s="235"/>
      <c r="J32" s="235"/>
      <c r="K32" s="236"/>
      <c r="L32" s="235"/>
      <c r="M32" s="235"/>
      <c r="N32" s="235"/>
      <c r="O32" s="236"/>
      <c r="P32" s="235"/>
      <c r="Q32" s="237"/>
      <c r="R32" s="235"/>
      <c r="S32" s="236"/>
      <c r="T32" s="235"/>
      <c r="U32" s="235"/>
      <c r="V32" s="235"/>
      <c r="W32" s="236"/>
      <c r="X32" s="235"/>
      <c r="Y32" s="237"/>
      <c r="Z32" s="235"/>
      <c r="AA32" s="236"/>
      <c r="AB32" s="235"/>
      <c r="AC32" s="235"/>
      <c r="AD32" s="235"/>
      <c r="AE32" s="236"/>
      <c r="AF32" s="235"/>
      <c r="AG32" s="235"/>
      <c r="AH32" s="235"/>
      <c r="AI32" s="236"/>
      <c r="AJ32" s="235"/>
      <c r="AK32" s="237"/>
      <c r="AL32" s="235"/>
      <c r="AM32" s="236"/>
      <c r="AN32" s="235"/>
      <c r="AO32" s="237"/>
      <c r="AP32" s="235"/>
      <c r="AQ32" s="236"/>
      <c r="AR32" s="235"/>
      <c r="AS32" s="235"/>
      <c r="AT32" s="235"/>
      <c r="AU32" s="236"/>
      <c r="AV32" s="235"/>
      <c r="AW32" s="237"/>
      <c r="AX32" s="235"/>
      <c r="AY32" s="236"/>
      <c r="AZ32" s="235"/>
      <c r="BA32" s="237"/>
      <c r="BB32" s="235"/>
      <c r="BC32" s="236"/>
      <c r="BD32" s="235"/>
      <c r="BE32" s="237"/>
      <c r="BF32" s="235"/>
      <c r="BG32" s="236"/>
    </row>
    <row r="33" spans="1:59" ht="12.75" customHeight="1" x14ac:dyDescent="0.25">
      <c r="A33" s="93">
        <v>24</v>
      </c>
      <c r="B33" s="603">
        <f>'Listado de Estudiantes'!BO27</f>
        <v>0</v>
      </c>
      <c r="C33" s="603"/>
      <c r="D33" s="232"/>
      <c r="E33" s="232"/>
      <c r="F33" s="233"/>
      <c r="G33" s="234"/>
      <c r="H33" s="235"/>
      <c r="I33" s="235"/>
      <c r="J33" s="235"/>
      <c r="K33" s="236"/>
      <c r="L33" s="235"/>
      <c r="M33" s="235"/>
      <c r="N33" s="235"/>
      <c r="O33" s="236"/>
      <c r="P33" s="235"/>
      <c r="Q33" s="235"/>
      <c r="R33" s="235"/>
      <c r="S33" s="236"/>
      <c r="T33" s="235"/>
      <c r="U33" s="235"/>
      <c r="V33" s="235"/>
      <c r="W33" s="236"/>
      <c r="X33" s="235"/>
      <c r="Y33" s="235"/>
      <c r="Z33" s="235"/>
      <c r="AA33" s="236"/>
      <c r="AB33" s="235"/>
      <c r="AC33" s="235"/>
      <c r="AD33" s="235"/>
      <c r="AE33" s="236"/>
      <c r="AF33" s="235"/>
      <c r="AG33" s="235"/>
      <c r="AH33" s="235"/>
      <c r="AI33" s="236"/>
      <c r="AJ33" s="235"/>
      <c r="AK33" s="235"/>
      <c r="AL33" s="235"/>
      <c r="AM33" s="236"/>
      <c r="AN33" s="235"/>
      <c r="AO33" s="235"/>
      <c r="AP33" s="235"/>
      <c r="AQ33" s="236"/>
      <c r="AR33" s="235"/>
      <c r="AS33" s="235"/>
      <c r="AT33" s="235"/>
      <c r="AU33" s="236"/>
      <c r="AV33" s="235"/>
      <c r="AW33" s="235"/>
      <c r="AX33" s="235"/>
      <c r="AY33" s="236"/>
      <c r="AZ33" s="235"/>
      <c r="BA33" s="235"/>
      <c r="BB33" s="235"/>
      <c r="BC33" s="236"/>
      <c r="BD33" s="235"/>
      <c r="BE33" s="237"/>
      <c r="BF33" s="235"/>
      <c r="BG33" s="236"/>
    </row>
    <row r="34" spans="1:59" ht="12.75" customHeight="1" x14ac:dyDescent="0.25">
      <c r="A34" s="93">
        <v>25</v>
      </c>
      <c r="B34" s="603">
        <f>'Listado de Estudiantes'!BO28</f>
        <v>0</v>
      </c>
      <c r="C34" s="603"/>
      <c r="D34" s="232"/>
      <c r="E34" s="232"/>
      <c r="F34" s="233"/>
      <c r="G34" s="234"/>
      <c r="H34" s="235"/>
      <c r="I34" s="235"/>
      <c r="J34" s="235"/>
      <c r="K34" s="236"/>
      <c r="L34" s="235"/>
      <c r="M34" s="235"/>
      <c r="N34" s="235"/>
      <c r="O34" s="236"/>
      <c r="P34" s="235"/>
      <c r="Q34" s="235"/>
      <c r="R34" s="235"/>
      <c r="S34" s="236"/>
      <c r="T34" s="235"/>
      <c r="U34" s="235"/>
      <c r="V34" s="235"/>
      <c r="W34" s="236"/>
      <c r="X34" s="235"/>
      <c r="Y34" s="235"/>
      <c r="Z34" s="235"/>
      <c r="AA34" s="236"/>
      <c r="AB34" s="235"/>
      <c r="AC34" s="235"/>
      <c r="AD34" s="235"/>
      <c r="AE34" s="236"/>
      <c r="AF34" s="235"/>
      <c r="AG34" s="235"/>
      <c r="AH34" s="235"/>
      <c r="AI34" s="236"/>
      <c r="AJ34" s="235"/>
      <c r="AK34" s="235"/>
      <c r="AL34" s="235"/>
      <c r="AM34" s="236"/>
      <c r="AN34" s="235"/>
      <c r="AO34" s="235"/>
      <c r="AP34" s="235"/>
      <c r="AQ34" s="236"/>
      <c r="AR34" s="235"/>
      <c r="AS34" s="235"/>
      <c r="AT34" s="235"/>
      <c r="AU34" s="236"/>
      <c r="AV34" s="235"/>
      <c r="AW34" s="235"/>
      <c r="AX34" s="235"/>
      <c r="AY34" s="236"/>
      <c r="AZ34" s="235"/>
      <c r="BA34" s="235"/>
      <c r="BB34" s="235"/>
      <c r="BC34" s="236"/>
      <c r="BD34" s="235"/>
      <c r="BE34" s="235"/>
      <c r="BF34" s="235"/>
      <c r="BG34" s="236"/>
    </row>
    <row r="35" spans="1:59" ht="12.75" customHeight="1" x14ac:dyDescent="0.25">
      <c r="A35" s="93">
        <v>26</v>
      </c>
      <c r="B35" s="603">
        <f>'Listado de Estudiantes'!BO29</f>
        <v>0</v>
      </c>
      <c r="C35" s="603"/>
      <c r="D35" s="232"/>
      <c r="E35" s="232"/>
      <c r="F35" s="233"/>
      <c r="G35" s="234"/>
      <c r="H35" s="235"/>
      <c r="I35" s="235"/>
      <c r="J35" s="235"/>
      <c r="K35" s="236"/>
      <c r="L35" s="235"/>
      <c r="M35" s="235"/>
      <c r="N35" s="235"/>
      <c r="O35" s="236"/>
      <c r="P35" s="235"/>
      <c r="Q35" s="235"/>
      <c r="R35" s="235"/>
      <c r="S35" s="236"/>
      <c r="T35" s="235"/>
      <c r="U35" s="235"/>
      <c r="V35" s="235"/>
      <c r="W35" s="236"/>
      <c r="X35" s="235"/>
      <c r="Y35" s="235"/>
      <c r="Z35" s="235"/>
      <c r="AA35" s="236"/>
      <c r="AB35" s="235"/>
      <c r="AC35" s="235"/>
      <c r="AD35" s="235"/>
      <c r="AE35" s="236"/>
      <c r="AF35" s="235"/>
      <c r="AG35" s="235"/>
      <c r="AH35" s="235"/>
      <c r="AI35" s="236"/>
      <c r="AJ35" s="235"/>
      <c r="AK35" s="235"/>
      <c r="AL35" s="235"/>
      <c r="AM35" s="236"/>
      <c r="AN35" s="235"/>
      <c r="AO35" s="235"/>
      <c r="AP35" s="235"/>
      <c r="AQ35" s="236"/>
      <c r="AR35" s="235"/>
      <c r="AS35" s="235"/>
      <c r="AT35" s="235"/>
      <c r="AU35" s="236"/>
      <c r="AV35" s="235"/>
      <c r="AW35" s="235"/>
      <c r="AX35" s="235"/>
      <c r="AY35" s="236"/>
      <c r="AZ35" s="235"/>
      <c r="BA35" s="235"/>
      <c r="BB35" s="235"/>
      <c r="BC35" s="236"/>
      <c r="BD35" s="235"/>
      <c r="BE35" s="235"/>
      <c r="BF35" s="235"/>
      <c r="BG35" s="236"/>
    </row>
    <row r="36" spans="1:59" ht="12.75" customHeight="1" x14ac:dyDescent="0.25">
      <c r="A36" s="93">
        <v>27</v>
      </c>
      <c r="B36" s="603">
        <f>'Listado de Estudiantes'!BO30</f>
        <v>0</v>
      </c>
      <c r="C36" s="603"/>
      <c r="D36" s="232"/>
      <c r="E36" s="232"/>
      <c r="F36" s="233"/>
      <c r="G36" s="234"/>
      <c r="H36" s="235"/>
      <c r="I36" s="235"/>
      <c r="J36" s="235"/>
      <c r="K36" s="236"/>
      <c r="L36" s="235"/>
      <c r="M36" s="235"/>
      <c r="N36" s="235"/>
      <c r="O36" s="236"/>
      <c r="P36" s="235"/>
      <c r="Q36" s="235"/>
      <c r="R36" s="235"/>
      <c r="S36" s="236"/>
      <c r="T36" s="235"/>
      <c r="U36" s="235"/>
      <c r="V36" s="235"/>
      <c r="W36" s="236"/>
      <c r="X36" s="235"/>
      <c r="Y36" s="235"/>
      <c r="Z36" s="235"/>
      <c r="AA36" s="236"/>
      <c r="AB36" s="235"/>
      <c r="AC36" s="235"/>
      <c r="AD36" s="235"/>
      <c r="AE36" s="236"/>
      <c r="AF36" s="235"/>
      <c r="AG36" s="235"/>
      <c r="AH36" s="235"/>
      <c r="AI36" s="236"/>
      <c r="AJ36" s="235"/>
      <c r="AK36" s="235"/>
      <c r="AL36" s="235"/>
      <c r="AM36" s="236"/>
      <c r="AN36" s="235"/>
      <c r="AO36" s="235"/>
      <c r="AP36" s="235"/>
      <c r="AQ36" s="236"/>
      <c r="AR36" s="235"/>
      <c r="AS36" s="235"/>
      <c r="AT36" s="235"/>
      <c r="AU36" s="236"/>
      <c r="AV36" s="235"/>
      <c r="AW36" s="235"/>
      <c r="AX36" s="235"/>
      <c r="AY36" s="236"/>
      <c r="AZ36" s="235"/>
      <c r="BA36" s="235"/>
      <c r="BB36" s="235"/>
      <c r="BC36" s="236"/>
      <c r="BD36" s="235"/>
      <c r="BE36" s="235"/>
      <c r="BF36" s="235"/>
      <c r="BG36" s="236"/>
    </row>
    <row r="37" spans="1:59" ht="12.75" customHeight="1" x14ac:dyDescent="0.25">
      <c r="A37" s="93">
        <v>28</v>
      </c>
      <c r="B37" s="603">
        <f>'Listado de Estudiantes'!BO31</f>
        <v>0</v>
      </c>
      <c r="C37" s="603"/>
      <c r="D37" s="232"/>
      <c r="E37" s="232"/>
      <c r="F37" s="233"/>
      <c r="G37" s="234"/>
      <c r="H37" s="235"/>
      <c r="I37" s="235"/>
      <c r="J37" s="235"/>
      <c r="K37" s="236"/>
      <c r="L37" s="235"/>
      <c r="M37" s="235"/>
      <c r="N37" s="235"/>
      <c r="O37" s="236"/>
      <c r="P37" s="235"/>
      <c r="Q37" s="235"/>
      <c r="R37" s="235"/>
      <c r="S37" s="236"/>
      <c r="T37" s="235"/>
      <c r="U37" s="235"/>
      <c r="V37" s="235"/>
      <c r="W37" s="236"/>
      <c r="X37" s="235"/>
      <c r="Y37" s="235"/>
      <c r="Z37" s="235"/>
      <c r="AA37" s="236"/>
      <c r="AB37" s="235"/>
      <c r="AC37" s="235"/>
      <c r="AD37" s="235"/>
      <c r="AE37" s="236"/>
      <c r="AF37" s="235"/>
      <c r="AG37" s="235"/>
      <c r="AH37" s="235"/>
      <c r="AI37" s="236"/>
      <c r="AJ37" s="235"/>
      <c r="AK37" s="235"/>
      <c r="AL37" s="235"/>
      <c r="AM37" s="236"/>
      <c r="AN37" s="235"/>
      <c r="AO37" s="235"/>
      <c r="AP37" s="235"/>
      <c r="AQ37" s="236"/>
      <c r="AR37" s="235"/>
      <c r="AS37" s="235"/>
      <c r="AT37" s="235"/>
      <c r="AU37" s="236"/>
      <c r="AV37" s="235"/>
      <c r="AW37" s="235"/>
      <c r="AX37" s="235"/>
      <c r="AY37" s="236"/>
      <c r="AZ37" s="235"/>
      <c r="BA37" s="235"/>
      <c r="BB37" s="235"/>
      <c r="BC37" s="236"/>
      <c r="BD37" s="235"/>
      <c r="BE37" s="235"/>
      <c r="BF37" s="235"/>
      <c r="BG37" s="236"/>
    </row>
    <row r="38" spans="1:59" ht="12.75" customHeight="1" x14ac:dyDescent="0.25">
      <c r="A38" s="93">
        <v>29</v>
      </c>
      <c r="B38" s="603">
        <f>'Listado de Estudiantes'!BO32</f>
        <v>0</v>
      </c>
      <c r="C38" s="603"/>
      <c r="D38" s="232"/>
      <c r="E38" s="232"/>
      <c r="F38" s="233"/>
      <c r="G38" s="234"/>
      <c r="H38" s="235"/>
      <c r="I38" s="235"/>
      <c r="J38" s="235"/>
      <c r="K38" s="236"/>
      <c r="L38" s="235"/>
      <c r="M38" s="235"/>
      <c r="N38" s="235"/>
      <c r="O38" s="236"/>
      <c r="P38" s="235"/>
      <c r="Q38" s="235"/>
      <c r="R38" s="235"/>
      <c r="S38" s="236"/>
      <c r="T38" s="235"/>
      <c r="U38" s="235"/>
      <c r="V38" s="235"/>
      <c r="W38" s="236"/>
      <c r="X38" s="235"/>
      <c r="Y38" s="235"/>
      <c r="Z38" s="235"/>
      <c r="AA38" s="236"/>
      <c r="AB38" s="235"/>
      <c r="AC38" s="235"/>
      <c r="AD38" s="235"/>
      <c r="AE38" s="236"/>
      <c r="AF38" s="235"/>
      <c r="AG38" s="235"/>
      <c r="AH38" s="235"/>
      <c r="AI38" s="236"/>
      <c r="AJ38" s="235"/>
      <c r="AK38" s="235"/>
      <c r="AL38" s="235"/>
      <c r="AM38" s="236"/>
      <c r="AN38" s="235"/>
      <c r="AO38" s="235"/>
      <c r="AP38" s="235"/>
      <c r="AQ38" s="236"/>
      <c r="AR38" s="235"/>
      <c r="AS38" s="235"/>
      <c r="AT38" s="235"/>
      <c r="AU38" s="236"/>
      <c r="AV38" s="235"/>
      <c r="AW38" s="235"/>
      <c r="AX38" s="235"/>
      <c r="AY38" s="236"/>
      <c r="AZ38" s="235"/>
      <c r="BA38" s="235"/>
      <c r="BB38" s="235"/>
      <c r="BC38" s="236"/>
      <c r="BD38" s="235"/>
      <c r="BE38" s="235"/>
      <c r="BF38" s="235"/>
      <c r="BG38" s="236"/>
    </row>
    <row r="39" spans="1:59" ht="12.75" customHeight="1" x14ac:dyDescent="0.25">
      <c r="A39" s="93">
        <v>30</v>
      </c>
      <c r="B39" s="603">
        <f>'Listado de Estudiantes'!BO33</f>
        <v>0</v>
      </c>
      <c r="C39" s="603"/>
      <c r="D39" s="232"/>
      <c r="E39" s="232"/>
      <c r="F39" s="233"/>
      <c r="G39" s="234"/>
      <c r="H39" s="235"/>
      <c r="I39" s="235"/>
      <c r="J39" s="235"/>
      <c r="K39" s="236"/>
      <c r="L39" s="235"/>
      <c r="M39" s="235"/>
      <c r="N39" s="235"/>
      <c r="O39" s="236"/>
      <c r="P39" s="235"/>
      <c r="Q39" s="235"/>
      <c r="R39" s="235"/>
      <c r="S39" s="236"/>
      <c r="T39" s="235"/>
      <c r="U39" s="235"/>
      <c r="V39" s="235"/>
      <c r="W39" s="236"/>
      <c r="X39" s="235"/>
      <c r="Y39" s="235"/>
      <c r="Z39" s="235"/>
      <c r="AA39" s="236"/>
      <c r="AB39" s="235"/>
      <c r="AC39" s="235"/>
      <c r="AD39" s="235"/>
      <c r="AE39" s="236"/>
      <c r="AF39" s="235"/>
      <c r="AG39" s="235"/>
      <c r="AH39" s="235"/>
      <c r="AI39" s="236"/>
      <c r="AJ39" s="235"/>
      <c r="AK39" s="235"/>
      <c r="AL39" s="235"/>
      <c r="AM39" s="236"/>
      <c r="AN39" s="235"/>
      <c r="AO39" s="235"/>
      <c r="AP39" s="235"/>
      <c r="AQ39" s="236"/>
      <c r="AR39" s="235"/>
      <c r="AS39" s="235"/>
      <c r="AT39" s="235"/>
      <c r="AU39" s="236"/>
      <c r="AV39" s="235"/>
      <c r="AW39" s="235"/>
      <c r="AX39" s="235"/>
      <c r="AY39" s="236"/>
      <c r="AZ39" s="235"/>
      <c r="BA39" s="235"/>
      <c r="BB39" s="235"/>
      <c r="BC39" s="236"/>
      <c r="BD39" s="235"/>
      <c r="BE39" s="235"/>
      <c r="BF39" s="235"/>
      <c r="BG39" s="236"/>
    </row>
    <row r="40" spans="1:59" ht="12.75" customHeight="1" x14ac:dyDescent="0.25">
      <c r="A40" s="93">
        <v>31</v>
      </c>
      <c r="B40" s="603">
        <f>'Listado de Estudiantes'!BO34</f>
        <v>0</v>
      </c>
      <c r="C40" s="603"/>
      <c r="D40" s="232"/>
      <c r="E40" s="232"/>
      <c r="F40" s="233"/>
      <c r="G40" s="234"/>
      <c r="H40" s="235"/>
      <c r="I40" s="235"/>
      <c r="J40" s="235"/>
      <c r="K40" s="236"/>
      <c r="L40" s="235"/>
      <c r="M40" s="235"/>
      <c r="N40" s="235"/>
      <c r="O40" s="236"/>
      <c r="P40" s="235"/>
      <c r="Q40" s="235"/>
      <c r="R40" s="235"/>
      <c r="S40" s="236"/>
      <c r="T40" s="235"/>
      <c r="U40" s="235"/>
      <c r="V40" s="235"/>
      <c r="W40" s="236"/>
      <c r="X40" s="235"/>
      <c r="Y40" s="235"/>
      <c r="Z40" s="235"/>
      <c r="AA40" s="236"/>
      <c r="AB40" s="235"/>
      <c r="AC40" s="235"/>
      <c r="AD40" s="235"/>
      <c r="AE40" s="236"/>
      <c r="AF40" s="235"/>
      <c r="AG40" s="235"/>
      <c r="AH40" s="235"/>
      <c r="AI40" s="236"/>
      <c r="AJ40" s="235"/>
      <c r="AK40" s="235"/>
      <c r="AL40" s="235"/>
      <c r="AM40" s="236"/>
      <c r="AN40" s="235"/>
      <c r="AO40" s="235"/>
      <c r="AP40" s="235"/>
      <c r="AQ40" s="236"/>
      <c r="AR40" s="235"/>
      <c r="AS40" s="235"/>
      <c r="AT40" s="235"/>
      <c r="AU40" s="236"/>
      <c r="AV40" s="235"/>
      <c r="AW40" s="235"/>
      <c r="AX40" s="235"/>
      <c r="AY40" s="236"/>
      <c r="AZ40" s="235"/>
      <c r="BA40" s="235"/>
      <c r="BB40" s="235"/>
      <c r="BC40" s="236"/>
      <c r="BD40" s="235"/>
      <c r="BE40" s="235"/>
      <c r="BF40" s="235"/>
      <c r="BG40" s="236"/>
    </row>
    <row r="41" spans="1:59" ht="12.75" customHeight="1" x14ac:dyDescent="0.25">
      <c r="A41" s="93">
        <v>32</v>
      </c>
      <c r="B41" s="603">
        <f>'Listado de Estudiantes'!BO35</f>
        <v>0</v>
      </c>
      <c r="C41" s="603"/>
      <c r="D41" s="232"/>
      <c r="E41" s="232"/>
      <c r="F41" s="233"/>
      <c r="G41" s="234"/>
      <c r="H41" s="235"/>
      <c r="I41" s="235"/>
      <c r="J41" s="235"/>
      <c r="K41" s="236"/>
      <c r="L41" s="235"/>
      <c r="M41" s="235"/>
      <c r="N41" s="235"/>
      <c r="O41" s="236"/>
      <c r="P41" s="235"/>
      <c r="Q41" s="235"/>
      <c r="R41" s="235"/>
      <c r="S41" s="236"/>
      <c r="T41" s="235"/>
      <c r="U41" s="235"/>
      <c r="V41" s="235"/>
      <c r="W41" s="236"/>
      <c r="X41" s="235"/>
      <c r="Y41" s="235"/>
      <c r="Z41" s="235"/>
      <c r="AA41" s="236"/>
      <c r="AB41" s="235"/>
      <c r="AC41" s="235"/>
      <c r="AD41" s="235"/>
      <c r="AE41" s="236"/>
      <c r="AF41" s="235"/>
      <c r="AG41" s="235"/>
      <c r="AH41" s="235"/>
      <c r="AI41" s="236"/>
      <c r="AJ41" s="235"/>
      <c r="AK41" s="235"/>
      <c r="AL41" s="235"/>
      <c r="AM41" s="236"/>
      <c r="AN41" s="235"/>
      <c r="AO41" s="235"/>
      <c r="AP41" s="235"/>
      <c r="AQ41" s="236"/>
      <c r="AR41" s="235"/>
      <c r="AS41" s="235"/>
      <c r="AT41" s="235"/>
      <c r="AU41" s="236"/>
      <c r="AV41" s="235"/>
      <c r="AW41" s="235"/>
      <c r="AX41" s="235"/>
      <c r="AY41" s="236"/>
      <c r="AZ41" s="235"/>
      <c r="BA41" s="235"/>
      <c r="BB41" s="235"/>
      <c r="BC41" s="236"/>
      <c r="BD41" s="235"/>
      <c r="BE41" s="235"/>
      <c r="BF41" s="235"/>
      <c r="BG41" s="236"/>
    </row>
    <row r="42" spans="1:59" ht="15" customHeight="1" x14ac:dyDescent="0.25">
      <c r="D42" s="95" t="s">
        <v>142</v>
      </c>
      <c r="E42" s="96"/>
      <c r="F42" s="97"/>
      <c r="G42" s="97"/>
      <c r="H42" s="97"/>
      <c r="I42" s="96"/>
      <c r="J42" s="98"/>
      <c r="K42" s="96"/>
      <c r="L42" s="96"/>
      <c r="M42" s="96"/>
      <c r="N42" s="98"/>
      <c r="O42" s="98"/>
      <c r="P42" s="96"/>
      <c r="Q42" s="98" t="s">
        <v>143</v>
      </c>
      <c r="R42" s="90"/>
      <c r="S42" s="96"/>
      <c r="T42" s="98"/>
      <c r="U42" s="98"/>
      <c r="V42" s="96"/>
      <c r="W42" s="98"/>
      <c r="X42" s="99"/>
      <c r="Y42" s="96"/>
      <c r="Z42" s="98"/>
      <c r="AA42" s="100"/>
      <c r="AB42" s="100"/>
      <c r="AC42" s="101"/>
      <c r="AD42" s="87" t="s">
        <v>144</v>
      </c>
      <c r="AE42" s="89"/>
      <c r="AG42" s="87"/>
      <c r="AH42" s="102"/>
      <c r="AI42" s="87"/>
      <c r="AJ42" s="87"/>
      <c r="AK42" s="102"/>
      <c r="AL42" s="87"/>
      <c r="AM42" s="87"/>
      <c r="AN42" s="102"/>
      <c r="AO42" s="87"/>
      <c r="AP42" s="87"/>
    </row>
    <row r="44" spans="1:59" ht="14.1" customHeight="1" x14ac:dyDescent="0.25">
      <c r="A44" s="609"/>
      <c r="B44" s="609"/>
      <c r="C44" s="609"/>
      <c r="D44" s="609"/>
      <c r="E44" s="609"/>
      <c r="F44" s="609"/>
      <c r="G44" s="609"/>
      <c r="H44" s="609"/>
      <c r="I44" s="609"/>
      <c r="J44" s="609"/>
      <c r="K44" s="609"/>
      <c r="L44" s="609"/>
      <c r="M44" s="609"/>
      <c r="N44" s="609"/>
      <c r="O44" s="609"/>
      <c r="P44" s="609"/>
      <c r="Q44" s="609"/>
      <c r="R44" s="609"/>
      <c r="S44" s="609"/>
      <c r="T44" s="609"/>
      <c r="U44" s="609"/>
      <c r="V44" s="609"/>
      <c r="W44" s="609"/>
      <c r="X44" s="609"/>
      <c r="Y44" s="609"/>
      <c r="Z44" s="609"/>
      <c r="AA44" s="609"/>
      <c r="AB44" s="609"/>
      <c r="AC44" s="609"/>
      <c r="AD44" s="609"/>
      <c r="AE44" s="609"/>
      <c r="AF44" s="609"/>
      <c r="AG44" s="609"/>
      <c r="AH44" s="609"/>
      <c r="AI44" s="609"/>
      <c r="AJ44" s="609"/>
      <c r="AK44" s="609"/>
      <c r="AL44" s="609"/>
      <c r="AM44" s="609"/>
      <c r="AN44" s="609"/>
      <c r="AO44" s="609"/>
      <c r="AP44" s="609"/>
      <c r="AQ44" s="609"/>
      <c r="AR44" s="609"/>
      <c r="AS44" s="609"/>
      <c r="AT44" s="609"/>
      <c r="AU44" s="609"/>
      <c r="AV44" s="609"/>
      <c r="AW44" s="609"/>
      <c r="AX44" s="609"/>
      <c r="AY44" s="609"/>
    </row>
  </sheetData>
  <mergeCells count="83">
    <mergeCell ref="P7:S7"/>
    <mergeCell ref="P8:R8"/>
    <mergeCell ref="S8:S9"/>
    <mergeCell ref="A1:AY1"/>
    <mergeCell ref="A2:AY2"/>
    <mergeCell ref="A3:AY3"/>
    <mergeCell ref="A4:AY4"/>
    <mergeCell ref="C5:H5"/>
    <mergeCell ref="AD5:AF5"/>
    <mergeCell ref="A7:A9"/>
    <mergeCell ref="B7:C9"/>
    <mergeCell ref="D7:G7"/>
    <mergeCell ref="H7:K7"/>
    <mergeCell ref="L7:O7"/>
    <mergeCell ref="AR7:AU7"/>
    <mergeCell ref="AV7:AY7"/>
    <mergeCell ref="AZ7:BC7"/>
    <mergeCell ref="BD7:BG7"/>
    <mergeCell ref="D8:F8"/>
    <mergeCell ref="G8:G9"/>
    <mergeCell ref="H8:J8"/>
    <mergeCell ref="K8:K9"/>
    <mergeCell ref="L8:N8"/>
    <mergeCell ref="O8:O9"/>
    <mergeCell ref="T7:W7"/>
    <mergeCell ref="X7:AA7"/>
    <mergeCell ref="AB7:AE7"/>
    <mergeCell ref="AF7:AI7"/>
    <mergeCell ref="AJ7:AM7"/>
    <mergeCell ref="AN7:AQ7"/>
    <mergeCell ref="BD8:BF8"/>
    <mergeCell ref="BG8:BG9"/>
    <mergeCell ref="B13:C13"/>
    <mergeCell ref="AR8:AT8"/>
    <mergeCell ref="AU8:AU9"/>
    <mergeCell ref="AV8:AX8"/>
    <mergeCell ref="AY8:AY9"/>
    <mergeCell ref="AF8:AH8"/>
    <mergeCell ref="AI8:AI9"/>
    <mergeCell ref="AJ8:AL8"/>
    <mergeCell ref="AM8:AM9"/>
    <mergeCell ref="AN8:AP8"/>
    <mergeCell ref="AQ8:AQ9"/>
    <mergeCell ref="T8:V8"/>
    <mergeCell ref="W8:W9"/>
    <mergeCell ref="X8:Z8"/>
    <mergeCell ref="AA8:AA9"/>
    <mergeCell ref="AB8:AD8"/>
    <mergeCell ref="B10:C10"/>
    <mergeCell ref="B11:C11"/>
    <mergeCell ref="B12:C12"/>
    <mergeCell ref="AZ8:BB8"/>
    <mergeCell ref="BC8:BC9"/>
    <mergeCell ref="AE8:AE9"/>
    <mergeCell ref="B25:C25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8:C38"/>
    <mergeCell ref="B39:C39"/>
    <mergeCell ref="B40:C40"/>
    <mergeCell ref="B41:C41"/>
    <mergeCell ref="A44:AY44"/>
  </mergeCells>
  <conditionalFormatting sqref="B10:C41">
    <cfRule type="cellIs" dxfId="109" priority="35" operator="equal">
      <formula>0</formula>
    </cfRule>
  </conditionalFormatting>
  <conditionalFormatting sqref="D10:D41">
    <cfRule type="containsErrors" dxfId="108" priority="33">
      <formula>ISERROR(D10)</formula>
    </cfRule>
    <cfRule type="cellIs" dxfId="107" priority="34" operator="equal">
      <formula>0</formula>
    </cfRule>
  </conditionalFormatting>
  <conditionalFormatting sqref="E10:E41 AJ26:AL41 AJ25:AK25 AJ10:AL24">
    <cfRule type="containsErrors" dxfId="106" priority="32">
      <formula>ISERROR(E10)</formula>
    </cfRule>
  </conditionalFormatting>
  <conditionalFormatting sqref="F10:F41">
    <cfRule type="containsErrors" dxfId="105" priority="31">
      <formula>ISERROR(F10)</formula>
    </cfRule>
  </conditionalFormatting>
  <conditionalFormatting sqref="H10:H41">
    <cfRule type="containsErrors" dxfId="104" priority="30">
      <formula>ISERROR(H10)</formula>
    </cfRule>
  </conditionalFormatting>
  <conditionalFormatting sqref="G10:G41">
    <cfRule type="containsErrors" dxfId="103" priority="29">
      <formula>ISERROR(G10)</formula>
    </cfRule>
  </conditionalFormatting>
  <conditionalFormatting sqref="I10:I41">
    <cfRule type="containsErrors" dxfId="102" priority="28">
      <formula>ISERROR(I10)</formula>
    </cfRule>
  </conditionalFormatting>
  <conditionalFormatting sqref="J10:J41">
    <cfRule type="containsErrors" dxfId="101" priority="27">
      <formula>ISERROR(J10)</formula>
    </cfRule>
  </conditionalFormatting>
  <conditionalFormatting sqref="K10:K41">
    <cfRule type="containsErrors" dxfId="100" priority="26">
      <formula>ISERROR(K10)</formula>
    </cfRule>
  </conditionalFormatting>
  <conditionalFormatting sqref="L10:N41">
    <cfRule type="containsErrors" dxfId="99" priority="25">
      <formula>ISERROR(L10)</formula>
    </cfRule>
  </conditionalFormatting>
  <conditionalFormatting sqref="O10:O41">
    <cfRule type="containsErrors" dxfId="98" priority="24">
      <formula>ISERROR(O10)</formula>
    </cfRule>
  </conditionalFormatting>
  <conditionalFormatting sqref="P10:R41">
    <cfRule type="containsErrors" dxfId="97" priority="23">
      <formula>ISERROR(P10)</formula>
    </cfRule>
  </conditionalFormatting>
  <conditionalFormatting sqref="S10:S41">
    <cfRule type="containsErrors" dxfId="96" priority="22">
      <formula>ISERROR(S10)</formula>
    </cfRule>
  </conditionalFormatting>
  <conditionalFormatting sqref="T10:V41">
    <cfRule type="containsErrors" dxfId="95" priority="21">
      <formula>ISERROR(T10)</formula>
    </cfRule>
  </conditionalFormatting>
  <conditionalFormatting sqref="W10:W41">
    <cfRule type="containsErrors" dxfId="94" priority="20">
      <formula>ISERROR(W10)</formula>
    </cfRule>
  </conditionalFormatting>
  <conditionalFormatting sqref="X10:Z41">
    <cfRule type="containsErrors" dxfId="93" priority="19">
      <formula>ISERROR(X10)</formula>
    </cfRule>
  </conditionalFormatting>
  <conditionalFormatting sqref="AA10:AA41">
    <cfRule type="containsErrors" dxfId="92" priority="18">
      <formula>ISERROR(AA10)</formula>
    </cfRule>
  </conditionalFormatting>
  <conditionalFormatting sqref="AB10:AD41">
    <cfRule type="containsErrors" dxfId="91" priority="17">
      <formula>ISERROR(AB10)</formula>
    </cfRule>
  </conditionalFormatting>
  <conditionalFormatting sqref="AE10:AE41">
    <cfRule type="containsErrors" dxfId="90" priority="16">
      <formula>ISERROR(AE10)</formula>
    </cfRule>
  </conditionalFormatting>
  <conditionalFormatting sqref="AF10:AH41">
    <cfRule type="containsErrors" dxfId="89" priority="15">
      <formula>ISERROR(AF10)</formula>
    </cfRule>
  </conditionalFormatting>
  <conditionalFormatting sqref="AI10:AI41">
    <cfRule type="containsErrors" dxfId="88" priority="14">
      <formula>ISERROR(AI10)</formula>
    </cfRule>
  </conditionalFormatting>
  <conditionalFormatting sqref="AM10:AM41">
    <cfRule type="containsErrors" dxfId="87" priority="12">
      <formula>ISERROR(AM10)</formula>
    </cfRule>
  </conditionalFormatting>
  <conditionalFormatting sqref="AN10:AP41">
    <cfRule type="containsErrors" dxfId="86" priority="11">
      <formula>ISERROR(AN10)</formula>
    </cfRule>
  </conditionalFormatting>
  <conditionalFormatting sqref="AQ10:AQ41">
    <cfRule type="containsErrors" dxfId="85" priority="10">
      <formula>ISERROR(AQ10)</formula>
    </cfRule>
  </conditionalFormatting>
  <conditionalFormatting sqref="AR10:AT41">
    <cfRule type="containsErrors" dxfId="84" priority="9">
      <formula>ISERROR(AR10)</formula>
    </cfRule>
  </conditionalFormatting>
  <conditionalFormatting sqref="AU10:AU41">
    <cfRule type="containsErrors" dxfId="83" priority="8">
      <formula>ISERROR(AU10)</formula>
    </cfRule>
  </conditionalFormatting>
  <conditionalFormatting sqref="AV10:AX41">
    <cfRule type="containsErrors" dxfId="82" priority="7">
      <formula>ISERROR(AV10)</formula>
    </cfRule>
  </conditionalFormatting>
  <conditionalFormatting sqref="AY10:AY41">
    <cfRule type="containsErrors" dxfId="81" priority="6">
      <formula>ISERROR(AY10)</formula>
    </cfRule>
  </conditionalFormatting>
  <conditionalFormatting sqref="AZ10:BB41">
    <cfRule type="containsErrors" dxfId="80" priority="5">
      <formula>ISERROR(AZ10)</formula>
    </cfRule>
  </conditionalFormatting>
  <conditionalFormatting sqref="BC10:BC41">
    <cfRule type="containsErrors" dxfId="79" priority="4">
      <formula>ISERROR(BC10)</formula>
    </cfRule>
  </conditionalFormatting>
  <conditionalFormatting sqref="BD10:BF41">
    <cfRule type="containsErrors" dxfId="78" priority="3">
      <formula>ISERROR(BD10)</formula>
    </cfRule>
  </conditionalFormatting>
  <conditionalFormatting sqref="BG10:BG41">
    <cfRule type="containsErrors" dxfId="77" priority="2">
      <formula>ISERROR(BG10)</formula>
    </cfRule>
  </conditionalFormatting>
  <conditionalFormatting sqref="AZ10:BG41">
    <cfRule type="cellIs" dxfId="76" priority="1" operator="equal">
      <formula>0</formula>
    </cfRule>
  </conditionalFormatting>
  <pageMargins left="0.15" right="0.15748031496063" top="0" bottom="0" header="0.118110236220472" footer="0.118110236220472"/>
  <pageSetup paperSize="5" orientation="landscape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G15"/>
  <sheetViews>
    <sheetView workbookViewId="0">
      <pane xSplit="19245"/>
      <selection activeCell="R17" sqref="R17"/>
      <selection pane="topRight" activeCell="C6" sqref="C6:F6"/>
    </sheetView>
  </sheetViews>
  <sheetFormatPr defaultColWidth="11.42578125" defaultRowHeight="12.75" x14ac:dyDescent="0.2"/>
  <cols>
    <col min="1" max="2" width="3.7109375" style="31" customWidth="1"/>
    <col min="3" max="3" width="3.5703125" style="31" customWidth="1"/>
    <col min="4" max="4" width="3.7109375" style="31" customWidth="1"/>
    <col min="5" max="5" width="3.5703125" style="31" customWidth="1"/>
    <col min="6" max="7" width="3.42578125" style="31" customWidth="1"/>
    <col min="8" max="8" width="3.5703125" style="31" customWidth="1"/>
    <col min="9" max="9" width="3.28515625" style="31" customWidth="1"/>
    <col min="10" max="11" width="3.42578125" style="31" customWidth="1"/>
    <col min="12" max="12" width="3.28515625" style="31" customWidth="1"/>
    <col min="13" max="13" width="3.85546875" style="31" customWidth="1"/>
    <col min="14" max="15" width="3.5703125" style="31" customWidth="1"/>
    <col min="16" max="16" width="3.42578125" style="31" customWidth="1"/>
    <col min="17" max="17" width="3.85546875" style="31" customWidth="1"/>
    <col min="18" max="18" width="3.7109375" style="31" customWidth="1"/>
    <col min="19" max="19" width="3.5703125" style="31" customWidth="1"/>
    <col min="20" max="20" width="3.7109375" style="31" customWidth="1"/>
    <col min="21" max="22" width="3.85546875" style="31" customWidth="1"/>
    <col min="23" max="25" width="3.7109375" style="31" customWidth="1"/>
    <col min="26" max="26" width="4" style="31" customWidth="1"/>
    <col min="27" max="27" width="3.7109375" style="31" customWidth="1"/>
    <col min="28" max="28" width="3.5703125" style="31" customWidth="1"/>
    <col min="29" max="29" width="3.7109375" style="31" customWidth="1"/>
    <col min="30" max="30" width="3.5703125" style="31" customWidth="1"/>
    <col min="31" max="33" width="3.28515625" style="31" customWidth="1"/>
    <col min="34" max="34" width="3.5703125" style="31" customWidth="1"/>
    <col min="35" max="35" width="3.140625" style="31" customWidth="1"/>
    <col min="36" max="36" width="3.42578125" style="31" customWidth="1"/>
    <col min="37" max="38" width="3.140625" style="31" customWidth="1"/>
    <col min="39" max="39" width="3.42578125" style="31" customWidth="1"/>
    <col min="40" max="40" width="3.5703125" style="31" customWidth="1"/>
    <col min="41" max="42" width="3.7109375" style="31" customWidth="1"/>
    <col min="43" max="43" width="3.5703125" style="31" customWidth="1"/>
    <col min="44" max="44" width="3.7109375" style="31" customWidth="1"/>
    <col min="45" max="45" width="3.5703125" style="31" customWidth="1"/>
    <col min="46" max="47" width="3.7109375" style="31" customWidth="1"/>
    <col min="48" max="48" width="3.5703125" style="31" customWidth="1"/>
    <col min="49" max="49" width="3.7109375" style="31" customWidth="1"/>
    <col min="50" max="50" width="3.5703125" style="31" customWidth="1"/>
    <col min="51" max="52" width="3.7109375" style="31" customWidth="1"/>
    <col min="53" max="53" width="3.5703125" style="31" customWidth="1"/>
    <col min="54" max="54" width="3.7109375" style="31" customWidth="1"/>
    <col min="55" max="55" width="3.5703125" style="31" customWidth="1"/>
    <col min="56" max="57" width="3.7109375" style="31" customWidth="1"/>
    <col min="58" max="58" width="3.5703125" style="31" customWidth="1"/>
    <col min="59" max="59" width="3.7109375" style="31" customWidth="1"/>
    <col min="60" max="60" width="3.5703125" style="31" customWidth="1"/>
    <col min="61" max="62" width="3.7109375" style="31" customWidth="1"/>
    <col min="63" max="63" width="3.5703125" style="31" customWidth="1"/>
    <col min="64" max="64" width="3.7109375" style="31" customWidth="1"/>
    <col min="65" max="65" width="3.5703125" style="31" customWidth="1"/>
    <col min="66" max="67" width="3.7109375" style="31" customWidth="1"/>
    <col min="68" max="68" width="3.5703125" style="31" customWidth="1"/>
    <col min="69" max="69" width="3.7109375" style="31" customWidth="1"/>
    <col min="70" max="70" width="3.5703125" style="31" customWidth="1"/>
    <col min="71" max="72" width="4.140625" style="31" customWidth="1"/>
    <col min="73" max="73" width="4.5703125" style="31" customWidth="1"/>
    <col min="74" max="74" width="3.5703125" style="31" customWidth="1"/>
    <col min="75" max="76" width="4.42578125" style="31" customWidth="1"/>
    <col min="77" max="77" width="4" style="31" customWidth="1"/>
    <col min="78" max="79" width="3.85546875" style="31" customWidth="1"/>
    <col min="80" max="80" width="4.140625" style="31" customWidth="1"/>
    <col min="81" max="81" width="4.85546875" style="31" customWidth="1"/>
    <col min="82" max="82" width="4.5703125" style="31" customWidth="1"/>
    <col min="83" max="83" width="4.28515625" style="31" customWidth="1"/>
    <col min="84" max="84" width="4.140625" style="31" customWidth="1"/>
    <col min="85" max="85" width="4.42578125" style="31" customWidth="1"/>
    <col min="86" max="16384" width="11.42578125" style="31"/>
  </cols>
  <sheetData>
    <row r="2" spans="1:85" x14ac:dyDescent="0.2">
      <c r="A2" s="621" t="s">
        <v>29</v>
      </c>
      <c r="B2" s="621"/>
      <c r="C2" s="621"/>
      <c r="D2" s="621"/>
      <c r="E2" s="621"/>
      <c r="F2" s="621"/>
      <c r="G2" s="621"/>
    </row>
    <row r="4" spans="1:85" x14ac:dyDescent="0.2">
      <c r="A4" s="620" t="str">
        <f>IF('Datos Generales'!G1=1,'Datos Generales'!E6,'Datos Generales'!C6)</f>
        <v>7°A</v>
      </c>
      <c r="B4" s="620"/>
      <c r="C4" s="620"/>
      <c r="D4" s="620"/>
      <c r="E4" s="620"/>
      <c r="F4" s="620" t="str">
        <f>IF('Datos Generales'!G1=1,'Datos Generales'!E7,'Datos Generales'!C7)</f>
        <v>8°A</v>
      </c>
      <c r="G4" s="620"/>
      <c r="H4" s="620"/>
      <c r="I4" s="620"/>
      <c r="J4" s="620"/>
      <c r="K4" s="620" t="str">
        <f>IF('Datos Generales'!G1=1,'Datos Generales'!E8,'Datos Generales'!C8)</f>
        <v>8°B</v>
      </c>
      <c r="L4" s="620"/>
      <c r="M4" s="620"/>
      <c r="N4" s="620"/>
      <c r="O4" s="620"/>
      <c r="P4" s="620" t="str">
        <f>IF('Datos Generales'!G1=1,'Datos Generales'!E9,'Datos Generales'!C9)</f>
        <v>9°B</v>
      </c>
      <c r="Q4" s="620"/>
      <c r="R4" s="620"/>
      <c r="S4" s="620"/>
      <c r="T4" s="620"/>
      <c r="U4" s="620" t="str">
        <f>IF('Datos Generales'!G1=1,'Datos Generales'!E10,'Datos Generales'!C10)</f>
        <v>10°AC</v>
      </c>
      <c r="V4" s="620"/>
      <c r="W4" s="620"/>
      <c r="X4" s="620"/>
      <c r="Y4" s="620"/>
      <c r="Z4" s="620" t="s">
        <v>284</v>
      </c>
      <c r="AA4" s="620"/>
      <c r="AB4" s="620"/>
      <c r="AC4" s="620"/>
      <c r="AD4" s="620"/>
      <c r="AE4" s="620" t="s">
        <v>285</v>
      </c>
      <c r="AF4" s="620"/>
      <c r="AG4" s="620"/>
      <c r="AH4" s="620"/>
      <c r="AI4" s="620"/>
      <c r="AJ4" s="620" t="s">
        <v>286</v>
      </c>
      <c r="AK4" s="620"/>
      <c r="AL4" s="620"/>
      <c r="AM4" s="620"/>
      <c r="AN4" s="620"/>
      <c r="AO4" s="620" t="s">
        <v>224</v>
      </c>
      <c r="AP4" s="620"/>
      <c r="AQ4" s="620"/>
      <c r="AR4" s="620"/>
      <c r="AS4" s="620"/>
      <c r="AT4" s="620" t="s">
        <v>225</v>
      </c>
      <c r="AU4" s="620"/>
      <c r="AV4" s="620"/>
      <c r="AW4" s="620"/>
      <c r="AX4" s="620"/>
      <c r="AY4" s="620" t="s">
        <v>226</v>
      </c>
      <c r="AZ4" s="620"/>
      <c r="BA4" s="620"/>
      <c r="BB4" s="620"/>
      <c r="BC4" s="620"/>
      <c r="BD4" s="620" t="s">
        <v>227</v>
      </c>
      <c r="BE4" s="620"/>
      <c r="BF4" s="620"/>
      <c r="BG4" s="620"/>
      <c r="BH4" s="620"/>
      <c r="BI4" s="620" t="s">
        <v>228</v>
      </c>
      <c r="BJ4" s="620"/>
      <c r="BK4" s="620"/>
      <c r="BL4" s="620"/>
      <c r="BM4" s="620"/>
      <c r="BN4" s="620" t="s">
        <v>229</v>
      </c>
      <c r="BO4" s="620"/>
      <c r="BP4" s="620"/>
      <c r="BQ4" s="620"/>
      <c r="BR4" s="620"/>
      <c r="BS4" s="620" t="s">
        <v>240</v>
      </c>
      <c r="BT4" s="620"/>
      <c r="BU4" s="620"/>
      <c r="BV4" s="620"/>
      <c r="BW4" s="620"/>
      <c r="BX4" s="620" t="s">
        <v>230</v>
      </c>
      <c r="BY4" s="620"/>
      <c r="BZ4" s="620"/>
      <c r="CA4" s="620"/>
      <c r="CB4" s="620"/>
      <c r="CC4" s="620" t="s">
        <v>231</v>
      </c>
      <c r="CD4" s="620"/>
      <c r="CE4" s="620"/>
      <c r="CF4" s="620"/>
      <c r="CG4" s="620"/>
    </row>
    <row r="5" spans="1:85" x14ac:dyDescent="0.2">
      <c r="A5" s="32">
        <v>1</v>
      </c>
      <c r="B5" s="32">
        <v>2</v>
      </c>
      <c r="C5" s="32">
        <v>3</v>
      </c>
      <c r="D5" s="32"/>
      <c r="E5" s="33" t="s">
        <v>26</v>
      </c>
      <c r="F5" s="32">
        <v>1</v>
      </c>
      <c r="G5" s="32">
        <v>2</v>
      </c>
      <c r="H5" s="32">
        <v>3</v>
      </c>
      <c r="I5" s="32"/>
      <c r="J5" s="33" t="s">
        <v>26</v>
      </c>
      <c r="K5" s="32">
        <v>1</v>
      </c>
      <c r="L5" s="32">
        <v>2</v>
      </c>
      <c r="M5" s="32">
        <v>3</v>
      </c>
      <c r="N5" s="32"/>
      <c r="O5" s="33" t="s">
        <v>26</v>
      </c>
      <c r="P5" s="32">
        <v>1</v>
      </c>
      <c r="Q5" s="32">
        <v>2</v>
      </c>
      <c r="R5" s="32">
        <v>3</v>
      </c>
      <c r="S5" s="32"/>
      <c r="T5" s="33" t="s">
        <v>26</v>
      </c>
      <c r="U5" s="32">
        <v>1</v>
      </c>
      <c r="V5" s="32">
        <v>2</v>
      </c>
      <c r="W5" s="32">
        <v>3</v>
      </c>
      <c r="X5" s="32"/>
      <c r="Y5" s="33" t="s">
        <v>26</v>
      </c>
      <c r="Z5" s="32">
        <v>1</v>
      </c>
      <c r="AA5" s="32">
        <v>2</v>
      </c>
      <c r="AB5" s="32">
        <v>3</v>
      </c>
      <c r="AC5" s="32"/>
      <c r="AD5" s="33" t="s">
        <v>26</v>
      </c>
      <c r="AE5" s="32">
        <v>1</v>
      </c>
      <c r="AF5" s="32">
        <v>2</v>
      </c>
      <c r="AG5" s="32">
        <v>3</v>
      </c>
      <c r="AH5" s="32"/>
      <c r="AI5" s="33" t="s">
        <v>26</v>
      </c>
      <c r="AJ5" s="32">
        <v>1</v>
      </c>
      <c r="AK5" s="32">
        <v>2</v>
      </c>
      <c r="AL5" s="32">
        <v>3</v>
      </c>
      <c r="AM5" s="32"/>
      <c r="AN5" s="33" t="s">
        <v>26</v>
      </c>
      <c r="AO5" s="32">
        <v>1</v>
      </c>
      <c r="AP5" s="32">
        <v>2</v>
      </c>
      <c r="AQ5" s="32">
        <v>3</v>
      </c>
      <c r="AR5" s="32"/>
      <c r="AS5" s="33" t="s">
        <v>26</v>
      </c>
      <c r="AT5" s="32">
        <v>1</v>
      </c>
      <c r="AU5" s="32">
        <v>2</v>
      </c>
      <c r="AV5" s="32">
        <v>3</v>
      </c>
      <c r="AW5" s="32"/>
      <c r="AX5" s="33" t="s">
        <v>26</v>
      </c>
      <c r="AY5" s="32">
        <v>1</v>
      </c>
      <c r="AZ5" s="32">
        <v>2</v>
      </c>
      <c r="BA5" s="32">
        <v>3</v>
      </c>
      <c r="BB5" s="32"/>
      <c r="BC5" s="33" t="s">
        <v>26</v>
      </c>
      <c r="BD5" s="32">
        <v>1</v>
      </c>
      <c r="BE5" s="32">
        <v>2</v>
      </c>
      <c r="BF5" s="32">
        <v>3</v>
      </c>
      <c r="BG5" s="32"/>
      <c r="BH5" s="33" t="s">
        <v>26</v>
      </c>
      <c r="BI5" s="32">
        <v>1</v>
      </c>
      <c r="BJ5" s="32">
        <v>2</v>
      </c>
      <c r="BK5" s="32">
        <v>3</v>
      </c>
      <c r="BL5" s="32"/>
      <c r="BM5" s="33" t="s">
        <v>26</v>
      </c>
      <c r="BN5" s="32">
        <v>1</v>
      </c>
      <c r="BO5" s="32">
        <v>2</v>
      </c>
      <c r="BP5" s="32">
        <v>3</v>
      </c>
      <c r="BQ5" s="32"/>
      <c r="BR5" s="33" t="s">
        <v>26</v>
      </c>
      <c r="BS5" s="32">
        <v>1</v>
      </c>
      <c r="BT5" s="32">
        <v>2</v>
      </c>
      <c r="BU5" s="32">
        <v>3</v>
      </c>
      <c r="BV5" s="32"/>
      <c r="BW5" s="33" t="s">
        <v>26</v>
      </c>
      <c r="BX5" s="32">
        <v>1</v>
      </c>
      <c r="BY5" s="32">
        <v>2</v>
      </c>
      <c r="BZ5" s="32">
        <v>3</v>
      </c>
      <c r="CA5" s="32"/>
      <c r="CB5" s="33" t="s">
        <v>26</v>
      </c>
      <c r="CC5" s="32">
        <v>1</v>
      </c>
      <c r="CD5" s="32">
        <v>2</v>
      </c>
      <c r="CE5" s="32">
        <v>3</v>
      </c>
      <c r="CF5" s="32"/>
      <c r="CG5" s="33" t="s">
        <v>26</v>
      </c>
    </row>
    <row r="6" spans="1:85" x14ac:dyDescent="0.2">
      <c r="A6" s="34"/>
      <c r="B6" s="34"/>
      <c r="C6" s="34">
        <v>0</v>
      </c>
      <c r="D6" s="34"/>
      <c r="E6" s="32">
        <f>SUM(A6:D6)</f>
        <v>0</v>
      </c>
      <c r="F6" s="34"/>
      <c r="G6" s="34"/>
      <c r="H6" s="34">
        <v>0</v>
      </c>
      <c r="I6" s="34"/>
      <c r="J6" s="32">
        <f>SUM(F6:I6)</f>
        <v>0</v>
      </c>
      <c r="K6" s="34"/>
      <c r="L6" s="34"/>
      <c r="M6" s="34">
        <v>0</v>
      </c>
      <c r="N6" s="34"/>
      <c r="O6" s="32">
        <f>SUM(K6:N6)</f>
        <v>0</v>
      </c>
      <c r="P6" s="34"/>
      <c r="Q6" s="34"/>
      <c r="R6" s="34">
        <v>0</v>
      </c>
      <c r="S6" s="34"/>
      <c r="T6" s="32">
        <f>SUM(P6:S6)</f>
        <v>0</v>
      </c>
      <c r="U6" s="34"/>
      <c r="V6" s="34"/>
      <c r="W6" s="34">
        <v>0</v>
      </c>
      <c r="X6" s="34"/>
      <c r="Y6" s="32">
        <f>SUM(U6:X6)</f>
        <v>0</v>
      </c>
      <c r="Z6" s="34"/>
      <c r="AA6" s="34"/>
      <c r="AB6" s="34">
        <v>0</v>
      </c>
      <c r="AC6" s="34"/>
      <c r="AD6" s="32">
        <f>SUM(Z6:AC6)</f>
        <v>0</v>
      </c>
      <c r="AE6" s="34"/>
      <c r="AF6" s="34"/>
      <c r="AG6" s="34">
        <v>0</v>
      </c>
      <c r="AH6" s="34"/>
      <c r="AI6" s="32">
        <f>SUM(AE6:AH6)</f>
        <v>0</v>
      </c>
      <c r="AJ6" s="34"/>
      <c r="AK6" s="34"/>
      <c r="AL6" s="34">
        <v>0</v>
      </c>
      <c r="AM6" s="34"/>
      <c r="AN6" s="32">
        <f>SUM(AJ6:AM6)</f>
        <v>0</v>
      </c>
      <c r="AO6" s="34"/>
      <c r="AP6" s="34"/>
      <c r="AQ6" s="34">
        <v>0</v>
      </c>
      <c r="AR6" s="34"/>
      <c r="AS6" s="32">
        <f>SUM(AO6:AR6)</f>
        <v>0</v>
      </c>
      <c r="AT6" s="34"/>
      <c r="AU6" s="34"/>
      <c r="AV6" s="34">
        <v>0</v>
      </c>
      <c r="AW6" s="34"/>
      <c r="AX6" s="32">
        <f>SUM(AT6:AW6)</f>
        <v>0</v>
      </c>
      <c r="AY6" s="34"/>
      <c r="AZ6" s="34"/>
      <c r="BA6" s="34">
        <v>0</v>
      </c>
      <c r="BB6" s="34"/>
      <c r="BC6" s="32">
        <f>SUM(AY6:BB6)</f>
        <v>0</v>
      </c>
      <c r="BD6" s="34"/>
      <c r="BE6" s="34"/>
      <c r="BF6" s="34">
        <v>0</v>
      </c>
      <c r="BG6" s="34"/>
      <c r="BH6" s="32">
        <f>SUM(BD6:BG6)</f>
        <v>0</v>
      </c>
      <c r="BI6" s="34"/>
      <c r="BJ6" s="34"/>
      <c r="BK6" s="34">
        <v>0</v>
      </c>
      <c r="BL6" s="34"/>
      <c r="BM6" s="32">
        <f>SUM(BI6:BL6)</f>
        <v>0</v>
      </c>
      <c r="BN6" s="34"/>
      <c r="BO6" s="34"/>
      <c r="BP6" s="34">
        <v>0</v>
      </c>
      <c r="BQ6" s="34"/>
      <c r="BR6" s="32">
        <f>SUM(BN6:BQ6)</f>
        <v>0</v>
      </c>
      <c r="BS6" s="34"/>
      <c r="BT6" s="34"/>
      <c r="BU6" s="34">
        <v>0</v>
      </c>
      <c r="BV6" s="34"/>
      <c r="BW6" s="32">
        <f>SUM(BS6:BV6)</f>
        <v>0</v>
      </c>
      <c r="BX6" s="34"/>
      <c r="BY6" s="34"/>
      <c r="BZ6" s="34">
        <v>0</v>
      </c>
      <c r="CA6" s="34"/>
      <c r="CB6" s="32">
        <f>SUM(BX6:CA6)</f>
        <v>0</v>
      </c>
      <c r="CC6" s="34"/>
      <c r="CD6" s="34"/>
      <c r="CE6" s="34">
        <v>0</v>
      </c>
      <c r="CF6" s="34"/>
      <c r="CG6" s="32">
        <f>SUM(CC6:CF6)</f>
        <v>0</v>
      </c>
    </row>
    <row r="7" spans="1:85" x14ac:dyDescent="0.2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</row>
    <row r="10" spans="1:85" x14ac:dyDescent="0.2">
      <c r="A10" s="621" t="s">
        <v>31</v>
      </c>
      <c r="B10" s="621"/>
      <c r="C10" s="621"/>
      <c r="D10" s="621"/>
      <c r="E10" s="621"/>
      <c r="F10" s="621"/>
      <c r="G10" s="621"/>
      <c r="H10" s="621"/>
      <c r="I10" s="621"/>
      <c r="J10" s="621"/>
      <c r="K10" s="621"/>
      <c r="L10" s="35"/>
      <c r="M10" s="35"/>
      <c r="N10" s="35"/>
    </row>
    <row r="12" spans="1:85" x14ac:dyDescent="0.2">
      <c r="A12" s="620" t="str">
        <f>A4</f>
        <v>7°A</v>
      </c>
      <c r="B12" s="620"/>
      <c r="C12" s="620"/>
      <c r="D12" s="620"/>
      <c r="E12" s="620"/>
      <c r="F12" s="620" t="str">
        <f>F4</f>
        <v>8°A</v>
      </c>
      <c r="G12" s="620"/>
      <c r="H12" s="620"/>
      <c r="I12" s="620"/>
      <c r="J12" s="620"/>
      <c r="K12" s="620" t="str">
        <f>K4</f>
        <v>8°B</v>
      </c>
      <c r="L12" s="620"/>
      <c r="M12" s="620"/>
      <c r="N12" s="620"/>
      <c r="O12" s="620"/>
      <c r="P12" s="620" t="str">
        <f>P4</f>
        <v>9°B</v>
      </c>
      <c r="Q12" s="620"/>
      <c r="R12" s="620"/>
      <c r="S12" s="620"/>
      <c r="T12" s="620"/>
      <c r="U12" s="620" t="str">
        <f>U4</f>
        <v>10°AC</v>
      </c>
      <c r="V12" s="620"/>
      <c r="W12" s="620"/>
      <c r="X12" s="620"/>
      <c r="Y12" s="620"/>
      <c r="Z12" s="620" t="str">
        <f>Z4</f>
        <v>11°AC-1</v>
      </c>
      <c r="AA12" s="620"/>
      <c r="AB12" s="620"/>
      <c r="AC12" s="620"/>
      <c r="AD12" s="620"/>
      <c r="AE12" s="620" t="str">
        <f>AE4</f>
        <v>11°AC-2</v>
      </c>
      <c r="AF12" s="620"/>
      <c r="AG12" s="620"/>
      <c r="AH12" s="620"/>
      <c r="AI12" s="620"/>
      <c r="AJ12" s="620" t="str">
        <f>AJ4</f>
        <v>12°AC</v>
      </c>
      <c r="AK12" s="620"/>
      <c r="AL12" s="620"/>
      <c r="AM12" s="620"/>
      <c r="AN12" s="620"/>
      <c r="AO12" s="620" t="str">
        <f>AO4</f>
        <v>7°A QB</v>
      </c>
      <c r="AP12" s="620"/>
      <c r="AQ12" s="620"/>
      <c r="AR12" s="620"/>
      <c r="AS12" s="620"/>
      <c r="AT12" s="620" t="str">
        <f>AT4</f>
        <v>8°A QB</v>
      </c>
      <c r="AU12" s="620"/>
      <c r="AV12" s="620"/>
      <c r="AW12" s="620"/>
      <c r="AX12" s="620"/>
      <c r="AY12" s="620" t="str">
        <f>AY4</f>
        <v>7°A BC</v>
      </c>
      <c r="AZ12" s="620"/>
      <c r="BA12" s="620"/>
      <c r="BB12" s="620"/>
      <c r="BC12" s="620"/>
      <c r="BD12" s="620" t="str">
        <f>BD4</f>
        <v>8°B BC</v>
      </c>
      <c r="BE12" s="620"/>
      <c r="BF12" s="620"/>
      <c r="BG12" s="620"/>
      <c r="BH12" s="620"/>
      <c r="BI12" s="620" t="str">
        <f>BI4</f>
        <v>8°A BC</v>
      </c>
      <c r="BJ12" s="620"/>
      <c r="BK12" s="620"/>
      <c r="BL12" s="620"/>
      <c r="BM12" s="620"/>
      <c r="BN12" s="620" t="str">
        <f>BN4</f>
        <v>9°B BC</v>
      </c>
      <c r="BO12" s="620"/>
      <c r="BP12" s="620"/>
      <c r="BQ12" s="620"/>
      <c r="BR12" s="620"/>
      <c r="BS12" s="620" t="s">
        <v>240</v>
      </c>
      <c r="BT12" s="620"/>
      <c r="BU12" s="620"/>
      <c r="BV12" s="620"/>
      <c r="BW12" s="620"/>
      <c r="BX12" s="620" t="s">
        <v>230</v>
      </c>
      <c r="BY12" s="620"/>
      <c r="BZ12" s="620"/>
      <c r="CA12" s="620"/>
      <c r="CB12" s="620"/>
      <c r="CC12" s="620" t="s">
        <v>231</v>
      </c>
      <c r="CD12" s="620"/>
      <c r="CE12" s="620"/>
      <c r="CF12" s="620"/>
      <c r="CG12" s="620"/>
    </row>
    <row r="13" spans="1:85" x14ac:dyDescent="0.2">
      <c r="A13" s="32">
        <v>1</v>
      </c>
      <c r="B13" s="32">
        <v>2</v>
      </c>
      <c r="C13" s="32">
        <v>3</v>
      </c>
      <c r="D13" s="32"/>
      <c r="E13" s="33" t="s">
        <v>26</v>
      </c>
      <c r="F13" s="32">
        <v>1</v>
      </c>
      <c r="G13" s="32">
        <v>2</v>
      </c>
      <c r="H13" s="32">
        <v>3</v>
      </c>
      <c r="I13" s="32"/>
      <c r="J13" s="33" t="s">
        <v>26</v>
      </c>
      <c r="K13" s="32">
        <v>1</v>
      </c>
      <c r="L13" s="32">
        <v>2</v>
      </c>
      <c r="M13" s="32">
        <v>3</v>
      </c>
      <c r="N13" s="32"/>
      <c r="O13" s="33" t="s">
        <v>26</v>
      </c>
      <c r="P13" s="32">
        <v>1</v>
      </c>
      <c r="Q13" s="32">
        <v>2</v>
      </c>
      <c r="R13" s="32">
        <v>3</v>
      </c>
      <c r="S13" s="32"/>
      <c r="T13" s="33" t="s">
        <v>26</v>
      </c>
      <c r="U13" s="32">
        <v>1</v>
      </c>
      <c r="V13" s="32">
        <v>2</v>
      </c>
      <c r="W13" s="32">
        <v>3</v>
      </c>
      <c r="X13" s="32"/>
      <c r="Y13" s="33" t="s">
        <v>26</v>
      </c>
      <c r="Z13" s="32">
        <v>1</v>
      </c>
      <c r="AA13" s="32">
        <v>2</v>
      </c>
      <c r="AB13" s="32">
        <v>3</v>
      </c>
      <c r="AC13" s="32"/>
      <c r="AD13" s="33" t="s">
        <v>26</v>
      </c>
      <c r="AE13" s="32">
        <v>1</v>
      </c>
      <c r="AF13" s="32">
        <v>2</v>
      </c>
      <c r="AG13" s="32">
        <v>3</v>
      </c>
      <c r="AH13" s="32"/>
      <c r="AI13" s="33" t="s">
        <v>26</v>
      </c>
      <c r="AJ13" s="32">
        <v>1</v>
      </c>
      <c r="AK13" s="32">
        <v>2</v>
      </c>
      <c r="AL13" s="32">
        <v>3</v>
      </c>
      <c r="AM13" s="32"/>
      <c r="AN13" s="33" t="s">
        <v>26</v>
      </c>
      <c r="AO13" s="32">
        <v>1</v>
      </c>
      <c r="AP13" s="32">
        <v>2</v>
      </c>
      <c r="AQ13" s="32">
        <v>3</v>
      </c>
      <c r="AR13" s="32"/>
      <c r="AS13" s="33" t="s">
        <v>26</v>
      </c>
      <c r="AT13" s="32">
        <v>1</v>
      </c>
      <c r="AU13" s="32">
        <v>2</v>
      </c>
      <c r="AV13" s="32">
        <v>3</v>
      </c>
      <c r="AW13" s="32"/>
      <c r="AX13" s="33" t="s">
        <v>26</v>
      </c>
      <c r="AY13" s="32">
        <v>1</v>
      </c>
      <c r="AZ13" s="32">
        <v>2</v>
      </c>
      <c r="BA13" s="32">
        <v>3</v>
      </c>
      <c r="BB13" s="32"/>
      <c r="BC13" s="33" t="s">
        <v>26</v>
      </c>
      <c r="BD13" s="32">
        <v>1</v>
      </c>
      <c r="BE13" s="32">
        <v>2</v>
      </c>
      <c r="BF13" s="32">
        <v>3</v>
      </c>
      <c r="BG13" s="32"/>
      <c r="BH13" s="33" t="s">
        <v>26</v>
      </c>
      <c r="BI13" s="32">
        <v>1</v>
      </c>
      <c r="BJ13" s="32">
        <v>2</v>
      </c>
      <c r="BK13" s="32">
        <v>3</v>
      </c>
      <c r="BL13" s="32"/>
      <c r="BM13" s="33" t="s">
        <v>26</v>
      </c>
      <c r="BN13" s="32">
        <v>1</v>
      </c>
      <c r="BO13" s="32">
        <v>2</v>
      </c>
      <c r="BP13" s="32">
        <v>3</v>
      </c>
      <c r="BQ13" s="32"/>
      <c r="BR13" s="33" t="s">
        <v>26</v>
      </c>
      <c r="BS13" s="32">
        <v>1</v>
      </c>
      <c r="BT13" s="32">
        <v>2</v>
      </c>
      <c r="BU13" s="32">
        <v>3</v>
      </c>
      <c r="BV13" s="32"/>
      <c r="BW13" s="33" t="s">
        <v>26</v>
      </c>
      <c r="BX13" s="32">
        <v>1</v>
      </c>
      <c r="BY13" s="32">
        <v>2</v>
      </c>
      <c r="BZ13" s="32">
        <v>3</v>
      </c>
      <c r="CA13" s="32"/>
      <c r="CB13" s="33" t="s">
        <v>26</v>
      </c>
      <c r="CC13" s="32">
        <v>1</v>
      </c>
      <c r="CD13" s="32">
        <v>2</v>
      </c>
      <c r="CE13" s="32">
        <v>3</v>
      </c>
      <c r="CF13" s="32"/>
      <c r="CG13" s="33" t="s">
        <v>26</v>
      </c>
    </row>
    <row r="14" spans="1:85" x14ac:dyDescent="0.2">
      <c r="A14" s="34"/>
      <c r="B14" s="34"/>
      <c r="C14" s="34">
        <v>0</v>
      </c>
      <c r="D14" s="34"/>
      <c r="E14" s="32">
        <f>SUM(A14:D14)</f>
        <v>0</v>
      </c>
      <c r="F14" s="34"/>
      <c r="G14" s="34"/>
      <c r="H14" s="34">
        <v>0</v>
      </c>
      <c r="I14" s="34"/>
      <c r="J14" s="32">
        <f>SUM(F14:I14)</f>
        <v>0</v>
      </c>
      <c r="K14" s="34"/>
      <c r="L14" s="34"/>
      <c r="M14" s="34">
        <v>0</v>
      </c>
      <c r="N14" s="34"/>
      <c r="O14" s="32">
        <f>SUM(K14:N14)</f>
        <v>0</v>
      </c>
      <c r="P14" s="34"/>
      <c r="Q14" s="34"/>
      <c r="R14" s="34">
        <v>0</v>
      </c>
      <c r="S14" s="34"/>
      <c r="T14" s="32">
        <f>SUM(P14:S14)</f>
        <v>0</v>
      </c>
      <c r="U14" s="34"/>
      <c r="V14" s="34"/>
      <c r="W14" s="34">
        <v>0</v>
      </c>
      <c r="X14" s="34"/>
      <c r="Y14" s="32">
        <f>SUM(U14:X14)</f>
        <v>0</v>
      </c>
      <c r="Z14" s="34"/>
      <c r="AA14" s="34"/>
      <c r="AB14" s="34">
        <v>0</v>
      </c>
      <c r="AC14" s="34"/>
      <c r="AD14" s="32">
        <f>SUM(Z14:AC14)</f>
        <v>0</v>
      </c>
      <c r="AE14" s="34"/>
      <c r="AF14" s="34"/>
      <c r="AG14" s="34">
        <v>0</v>
      </c>
      <c r="AH14" s="34"/>
      <c r="AI14" s="32">
        <f>SUM(AE14:AH14)</f>
        <v>0</v>
      </c>
      <c r="AJ14" s="34"/>
      <c r="AK14" s="34"/>
      <c r="AL14" s="34">
        <v>0</v>
      </c>
      <c r="AM14" s="34"/>
      <c r="AN14" s="32">
        <f>SUM(AJ14:AM14)</f>
        <v>0</v>
      </c>
      <c r="AO14" s="34"/>
      <c r="AP14" s="34"/>
      <c r="AQ14" s="34">
        <v>0</v>
      </c>
      <c r="AR14" s="34"/>
      <c r="AS14" s="32">
        <f>SUM(AO14:AR14)</f>
        <v>0</v>
      </c>
      <c r="AT14" s="34"/>
      <c r="AU14" s="34"/>
      <c r="AV14" s="34">
        <v>0</v>
      </c>
      <c r="AW14" s="34"/>
      <c r="AX14" s="32">
        <f>SUM(AT14:AW14)</f>
        <v>0</v>
      </c>
      <c r="AY14" s="34"/>
      <c r="AZ14" s="34"/>
      <c r="BA14" s="34">
        <v>0</v>
      </c>
      <c r="BB14" s="34"/>
      <c r="BC14" s="32">
        <f>SUM(AY14:BB14)</f>
        <v>0</v>
      </c>
      <c r="BD14" s="34"/>
      <c r="BE14" s="34"/>
      <c r="BF14" s="34">
        <v>0</v>
      </c>
      <c r="BG14" s="34"/>
      <c r="BH14" s="32">
        <f>SUM(BD14:BG14)</f>
        <v>0</v>
      </c>
      <c r="BI14" s="34"/>
      <c r="BJ14" s="34"/>
      <c r="BK14" s="34">
        <v>0</v>
      </c>
      <c r="BL14" s="34"/>
      <c r="BM14" s="32">
        <f>SUM(BI14:BL14)</f>
        <v>0</v>
      </c>
      <c r="BN14" s="34"/>
      <c r="BO14" s="34"/>
      <c r="BP14" s="34">
        <v>0</v>
      </c>
      <c r="BQ14" s="34"/>
      <c r="BR14" s="32">
        <f>SUM(BN14:BQ14)</f>
        <v>0</v>
      </c>
      <c r="BS14" s="34"/>
      <c r="BT14" s="34"/>
      <c r="BU14" s="34">
        <v>0</v>
      </c>
      <c r="BV14" s="34"/>
      <c r="BW14" s="32">
        <f>SUM(BS14:BV14)</f>
        <v>0</v>
      </c>
      <c r="BX14" s="34"/>
      <c r="BY14" s="34"/>
      <c r="BZ14" s="34">
        <v>0</v>
      </c>
      <c r="CA14" s="34"/>
      <c r="CB14" s="32">
        <f>SUM(BX14:CA14)</f>
        <v>0</v>
      </c>
      <c r="CC14" s="34"/>
      <c r="CD14" s="34"/>
      <c r="CE14" s="34">
        <v>0</v>
      </c>
      <c r="CF14" s="34"/>
      <c r="CG14" s="32">
        <f>SUM(CC14:CF14)</f>
        <v>0</v>
      </c>
    </row>
    <row r="15" spans="1:85" x14ac:dyDescent="0.2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</row>
  </sheetData>
  <mergeCells count="36">
    <mergeCell ref="CC4:CG4"/>
    <mergeCell ref="CC12:CG12"/>
    <mergeCell ref="A10:K10"/>
    <mergeCell ref="A12:E12"/>
    <mergeCell ref="F12:J12"/>
    <mergeCell ref="K12:O12"/>
    <mergeCell ref="P12:T12"/>
    <mergeCell ref="Z4:AD4"/>
    <mergeCell ref="AE4:AI4"/>
    <mergeCell ref="AJ4:AN4"/>
    <mergeCell ref="U12:Y12"/>
    <mergeCell ref="Z12:AD12"/>
    <mergeCell ref="U4:Y4"/>
    <mergeCell ref="AE12:AI12"/>
    <mergeCell ref="AJ12:AN12"/>
    <mergeCell ref="BD12:BH12"/>
    <mergeCell ref="A2:G2"/>
    <mergeCell ref="A4:E4"/>
    <mergeCell ref="F4:J4"/>
    <mergeCell ref="K4:O4"/>
    <mergeCell ref="P4:T4"/>
    <mergeCell ref="AO4:AS4"/>
    <mergeCell ref="AT4:AX4"/>
    <mergeCell ref="AY4:BC4"/>
    <mergeCell ref="BD4:BH4"/>
    <mergeCell ref="AO12:AS12"/>
    <mergeCell ref="AT12:AX12"/>
    <mergeCell ref="AY12:BC12"/>
    <mergeCell ref="BS4:BW4"/>
    <mergeCell ref="BX4:CB4"/>
    <mergeCell ref="BS12:BW12"/>
    <mergeCell ref="BX12:CB12"/>
    <mergeCell ref="BI4:BM4"/>
    <mergeCell ref="BN4:BR4"/>
    <mergeCell ref="BI12:BM12"/>
    <mergeCell ref="BN12:BR12"/>
  </mergeCells>
  <pageMargins left="0.75" right="0.75" top="1" bottom="1" header="0.51180555555555562" footer="0.51180555555555562"/>
  <pageSetup paperSize="9" firstPageNumber="0" orientation="portrait" horizontalDpi="300" verticalDpi="300" r:id="rId1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L80"/>
  <sheetViews>
    <sheetView topLeftCell="A6" zoomScale="130" zoomScaleNormal="130" workbookViewId="0">
      <selection activeCell="I8" sqref="I8:L8"/>
    </sheetView>
  </sheetViews>
  <sheetFormatPr defaultColWidth="9.140625" defaultRowHeight="12.75" x14ac:dyDescent="0.2"/>
  <cols>
    <col min="1" max="1" width="15.42578125" style="36" customWidth="1"/>
    <col min="2" max="2" width="13.5703125" style="36" customWidth="1"/>
    <col min="3" max="3" width="7.7109375" style="36" customWidth="1"/>
    <col min="4" max="4" width="7.5703125" style="36" customWidth="1"/>
    <col min="5" max="5" width="7.42578125" style="36" customWidth="1"/>
    <col min="6" max="7" width="7.7109375" style="36" customWidth="1"/>
    <col min="8" max="8" width="10" style="36" customWidth="1"/>
    <col min="9" max="9" width="8.28515625" style="36" customWidth="1"/>
    <col min="10" max="10" width="8.7109375" style="36" customWidth="1"/>
    <col min="11" max="11" width="6.7109375" style="36" customWidth="1"/>
    <col min="12" max="12" width="7.140625" style="36" customWidth="1"/>
    <col min="13" max="256" width="11.42578125" style="36" customWidth="1"/>
    <col min="257" max="16384" width="9.140625" style="36"/>
  </cols>
  <sheetData>
    <row r="1" spans="1:12" x14ac:dyDescent="0.2">
      <c r="A1" s="623"/>
      <c r="B1" s="623"/>
      <c r="C1" s="623"/>
      <c r="D1" s="623"/>
      <c r="E1" s="623"/>
      <c r="F1" s="623"/>
      <c r="G1" s="623"/>
      <c r="H1" s="623"/>
      <c r="I1" s="623"/>
      <c r="J1" s="623"/>
      <c r="K1" s="623"/>
      <c r="L1" s="623"/>
    </row>
    <row r="2" spans="1:12" x14ac:dyDescent="0.2">
      <c r="A2" s="624" t="s">
        <v>32</v>
      </c>
      <c r="B2" s="624"/>
      <c r="C2" s="624"/>
      <c r="D2" s="624"/>
      <c r="E2" s="624"/>
      <c r="F2" s="624"/>
      <c r="G2" s="624"/>
      <c r="H2" s="624"/>
      <c r="I2" s="624"/>
      <c r="J2" s="624"/>
      <c r="K2" s="624"/>
      <c r="L2" s="624"/>
    </row>
    <row r="3" spans="1:12" x14ac:dyDescent="0.2">
      <c r="A3" s="624" t="s">
        <v>33</v>
      </c>
      <c r="B3" s="624"/>
      <c r="C3" s="624"/>
      <c r="D3" s="624"/>
      <c r="E3" s="624"/>
      <c r="F3" s="624"/>
      <c r="G3" s="624"/>
      <c r="H3" s="624"/>
      <c r="I3" s="624"/>
      <c r="J3" s="624"/>
      <c r="K3" s="624"/>
      <c r="L3" s="624"/>
    </row>
    <row r="4" spans="1:12" x14ac:dyDescent="0.2">
      <c r="A4" s="624" t="s">
        <v>34</v>
      </c>
      <c r="B4" s="624"/>
      <c r="C4" s="624"/>
      <c r="D4" s="624"/>
      <c r="E4" s="624"/>
      <c r="F4" s="624"/>
      <c r="G4" s="624"/>
      <c r="H4" s="624"/>
      <c r="I4" s="624"/>
      <c r="J4" s="624"/>
      <c r="K4" s="624"/>
      <c r="L4" s="624"/>
    </row>
    <row r="5" spans="1:12" x14ac:dyDescent="0.2">
      <c r="A5" s="625" t="s">
        <v>35</v>
      </c>
      <c r="B5" s="625"/>
      <c r="C5" s="625"/>
      <c r="D5" s="625"/>
      <c r="E5" s="625"/>
      <c r="F5" s="625"/>
      <c r="G5" s="625"/>
      <c r="H5" s="625"/>
      <c r="I5" s="625"/>
      <c r="J5" s="625"/>
      <c r="K5" s="625"/>
      <c r="L5" s="625"/>
    </row>
    <row r="6" spans="1:12" ht="18.75" x14ac:dyDescent="0.3">
      <c r="A6" s="622"/>
      <c r="B6" s="622"/>
      <c r="C6" s="622"/>
      <c r="D6" s="622"/>
      <c r="E6" s="622"/>
      <c r="F6" s="622"/>
      <c r="G6" s="622"/>
      <c r="H6" s="622"/>
      <c r="I6" s="622"/>
      <c r="J6" s="622"/>
      <c r="K6" s="622"/>
      <c r="L6" s="622"/>
    </row>
    <row r="8" spans="1:12" x14ac:dyDescent="0.2">
      <c r="A8" s="626" t="s">
        <v>36</v>
      </c>
      <c r="B8" s="626"/>
      <c r="C8" s="36">
        <f>'Datos Generales'!F3</f>
        <v>2023</v>
      </c>
      <c r="G8" s="626" t="str">
        <f>IF('Datos Generales'!G1=1,'Datos Generales'!C5,'Datos Generales'!E2)</f>
        <v>Asignatura (s):</v>
      </c>
      <c r="H8" s="626"/>
      <c r="I8" s="623" t="str">
        <f>IF('Datos Generales'!G1=1,'Datos Generales'!D6,'Datos Generales'!E3)</f>
        <v>Química, Ciencias Naturales, Tecnología: Familia y Desarrollo Comunitario</v>
      </c>
      <c r="J8" s="623"/>
      <c r="K8" s="623"/>
      <c r="L8" s="623"/>
    </row>
    <row r="9" spans="1:12" ht="15.75" customHeight="1" x14ac:dyDescent="0.2">
      <c r="A9" s="69" t="s">
        <v>37</v>
      </c>
      <c r="B9" s="59" t="str">
        <f>'Datos Generales'!D2</f>
        <v>Premedia - Media</v>
      </c>
      <c r="C9" s="626" t="s">
        <v>38</v>
      </c>
      <c r="D9" s="626"/>
      <c r="E9" s="623" t="s">
        <v>178</v>
      </c>
      <c r="F9" s="623"/>
      <c r="G9" s="626" t="s">
        <v>39</v>
      </c>
      <c r="H9" s="626"/>
      <c r="I9" s="623" t="str">
        <f>'Datos Generales'!D3</f>
        <v>Misay Herrera Bilay</v>
      </c>
      <c r="J9" s="623"/>
      <c r="K9" s="623"/>
      <c r="L9" s="623"/>
    </row>
    <row r="10" spans="1:12" x14ac:dyDescent="0.2">
      <c r="A10" s="69"/>
    </row>
    <row r="11" spans="1:12" x14ac:dyDescent="0.2">
      <c r="A11" s="60" t="s">
        <v>40</v>
      </c>
      <c r="B11" s="60" t="s">
        <v>40</v>
      </c>
      <c r="C11" s="628" t="s">
        <v>28</v>
      </c>
      <c r="D11" s="629"/>
      <c r="E11" s="628" t="s">
        <v>27</v>
      </c>
      <c r="F11" s="629"/>
      <c r="G11" s="630" t="s">
        <v>41</v>
      </c>
      <c r="H11" s="631"/>
      <c r="I11" s="630" t="s">
        <v>42</v>
      </c>
      <c r="J11" s="631"/>
      <c r="K11" s="628" t="s">
        <v>29</v>
      </c>
      <c r="L11" s="629"/>
    </row>
    <row r="12" spans="1:12" ht="25.5" x14ac:dyDescent="0.2">
      <c r="A12" s="61" t="str">
        <f>IF('Datos Generales'!G1=1,'Datos Generales'!E5,'Datos Generales'!C5)</f>
        <v>Grupos:</v>
      </c>
      <c r="B12" s="61" t="s">
        <v>43</v>
      </c>
      <c r="C12" s="61" t="s">
        <v>44</v>
      </c>
      <c r="D12" s="61" t="s">
        <v>45</v>
      </c>
      <c r="E12" s="61" t="s">
        <v>44</v>
      </c>
      <c r="F12" s="61" t="s">
        <v>45</v>
      </c>
      <c r="G12" s="61" t="s">
        <v>44</v>
      </c>
      <c r="H12" s="61" t="s">
        <v>45</v>
      </c>
      <c r="I12" s="61" t="s">
        <v>44</v>
      </c>
      <c r="J12" s="61" t="s">
        <v>45</v>
      </c>
      <c r="K12" s="61" t="s">
        <v>44</v>
      </c>
      <c r="L12" s="61" t="s">
        <v>45</v>
      </c>
    </row>
    <row r="13" spans="1:12" ht="13.5" x14ac:dyDescent="0.25">
      <c r="A13" s="145" t="str">
        <f>IF('Datos Generales'!G1=1,'Datos Generales'!E6,'Datos Generales'!C6)</f>
        <v>7°A</v>
      </c>
      <c r="B13" s="56">
        <f>IF('Datos Generales'!G1=1,'Datos Generales'!G4,'Datos Generales'!G6)</f>
        <v>15</v>
      </c>
      <c r="C13" s="40">
        <v>12</v>
      </c>
      <c r="D13" s="62">
        <f>(SUM(C13)/B13)*100</f>
        <v>80</v>
      </c>
      <c r="E13" s="40">
        <v>3</v>
      </c>
      <c r="F13" s="62">
        <f>(SUM(E13)/B13)*100</f>
        <v>20</v>
      </c>
      <c r="G13" s="40">
        <f>COUNTIF('CONSOLIDADO SEDE'!F10:F41,"&lt;3")</f>
        <v>0</v>
      </c>
      <c r="H13" s="62">
        <f>(SUM(G13)/B13)*100</f>
        <v>0</v>
      </c>
      <c r="I13" s="40">
        <v>3</v>
      </c>
      <c r="J13" s="62">
        <f>(SUM(I13)/B13)*100</f>
        <v>20</v>
      </c>
      <c r="K13" s="40">
        <f>Retirados!C6</f>
        <v>0</v>
      </c>
      <c r="L13" s="62">
        <f>(SUM(K13)/(B13+K13))*100</f>
        <v>0</v>
      </c>
    </row>
    <row r="14" spans="1:12" ht="13.5" x14ac:dyDescent="0.25">
      <c r="A14" s="145" t="str">
        <f>IF('Datos Generales'!G1=1,'Datos Generales'!E7,'Datos Generales'!C7)</f>
        <v>8°A</v>
      </c>
      <c r="B14" s="56">
        <f>IF('Datos Generales'!G1=1,'Datos Generales'!G4,'Datos Generales'!G7)</f>
        <v>45</v>
      </c>
      <c r="C14" s="40">
        <v>37</v>
      </c>
      <c r="D14" s="62">
        <f>(SUM(C14)/B14)*100</f>
        <v>82.222222222222214</v>
      </c>
      <c r="E14" s="40">
        <v>8</v>
      </c>
      <c r="F14" s="62">
        <f>(SUM(E14)/B14)*100</f>
        <v>17.777777777777779</v>
      </c>
      <c r="G14" s="40">
        <f>COUNTIF('CONSOLIDADO SEDE'!J10:J41,"&lt;3")</f>
        <v>0</v>
      </c>
      <c r="H14" s="62">
        <f>(SUM(G14)/B14)*100</f>
        <v>0</v>
      </c>
      <c r="I14" s="40">
        <v>8</v>
      </c>
      <c r="J14" s="62">
        <f>(SUM(I14)/B14)*100</f>
        <v>17.777777777777779</v>
      </c>
      <c r="K14" s="40">
        <f>Retirados!H6</f>
        <v>0</v>
      </c>
      <c r="L14" s="62">
        <f>(SUM(K14)/(B14+K14))*100</f>
        <v>0</v>
      </c>
    </row>
    <row r="15" spans="1:12" ht="13.5" x14ac:dyDescent="0.25">
      <c r="A15" s="145" t="str">
        <f>IF('Datos Generales'!G1=1,'Datos Generales'!E8,'Datos Generales'!C8)</f>
        <v>8°B</v>
      </c>
      <c r="B15" s="56">
        <f>IF('Datos Generales'!G1=1,'Datos Generales'!G4,'Datos Generales'!G8)</f>
        <v>21</v>
      </c>
      <c r="C15" s="40">
        <v>17</v>
      </c>
      <c r="D15" s="62">
        <f>(SUM(C15)/B15)*100</f>
        <v>80.952380952380949</v>
      </c>
      <c r="E15" s="40">
        <v>4</v>
      </c>
      <c r="F15" s="62">
        <f>(SUM(E15)/B15)*100</f>
        <v>19.047619047619047</v>
      </c>
      <c r="G15" s="40">
        <f>COUNTIF('CONSOLIDADO SEDE'!N10:N41,"&lt;3")</f>
        <v>0</v>
      </c>
      <c r="H15" s="62">
        <f>(SUM(G15)/B15)*100</f>
        <v>0</v>
      </c>
      <c r="I15" s="40">
        <v>4</v>
      </c>
      <c r="J15" s="62">
        <f>(SUM(I15)/B15)*100</f>
        <v>19.047619047619047</v>
      </c>
      <c r="K15" s="40">
        <f>Retirados!M6</f>
        <v>0</v>
      </c>
      <c r="L15" s="62">
        <f>(SUM(K15)/(B15+K15))*100</f>
        <v>0</v>
      </c>
    </row>
    <row r="16" spans="1:12" ht="13.5" x14ac:dyDescent="0.25">
      <c r="A16" s="145" t="str">
        <f>IF('Datos Generales'!G1=1,'Datos Generales'!E9,'Datos Generales'!C9)</f>
        <v>9°B</v>
      </c>
      <c r="B16" s="56">
        <f>IF('Datos Generales'!G1=1,'Datos Generales'!G4,'Datos Generales'!G9)</f>
        <v>38</v>
      </c>
      <c r="C16" s="40">
        <v>35</v>
      </c>
      <c r="D16" s="62">
        <f>(SUM(C16)/B16)*100</f>
        <v>92.10526315789474</v>
      </c>
      <c r="E16" s="40">
        <v>3</v>
      </c>
      <c r="F16" s="62">
        <f>(SUM(E16)/B16)*100</f>
        <v>7.8947368421052628</v>
      </c>
      <c r="G16" s="40">
        <f>COUNTIF('CONSOLIDADO SEDE'!R10:R41,"&lt;3")</f>
        <v>0</v>
      </c>
      <c r="H16" s="62">
        <f>(SUM(G16)/B16)*100</f>
        <v>0</v>
      </c>
      <c r="I16" s="40">
        <v>3</v>
      </c>
      <c r="J16" s="62">
        <f>(SUM(I16)/B16)*100</f>
        <v>7.8947368421052628</v>
      </c>
      <c r="K16" s="40">
        <f>Retirados!R6</f>
        <v>0</v>
      </c>
      <c r="L16" s="62">
        <f>(SUM(K16)/(B16+K16))*100</f>
        <v>0</v>
      </c>
    </row>
    <row r="17" spans="1:12" ht="13.5" x14ac:dyDescent="0.25">
      <c r="A17" s="145" t="str">
        <f>IF('Datos Generales'!G1=1,'Datos Generales'!E10,'Datos Generales'!C10)</f>
        <v>10°AC</v>
      </c>
      <c r="B17" s="56">
        <f>IF('Datos Generales'!G1=1,'Datos Generales'!G4,'Datos Generales'!G10)</f>
        <v>32</v>
      </c>
      <c r="C17" s="40">
        <v>25</v>
      </c>
      <c r="D17" s="62">
        <f>(SUM(C17)/B17)*100</f>
        <v>78.125</v>
      </c>
      <c r="E17" s="40">
        <v>7</v>
      </c>
      <c r="F17" s="62">
        <f>(SUM(E17)/B17)*100</f>
        <v>21.875</v>
      </c>
      <c r="G17" s="40">
        <f>COUNTIF('CONSOLIDADO SEDE'!V10:V41,"&lt;3")</f>
        <v>0</v>
      </c>
      <c r="H17" s="62">
        <f>(SUM(G17)/B17)*100</f>
        <v>0</v>
      </c>
      <c r="I17" s="40">
        <v>7</v>
      </c>
      <c r="J17" s="62">
        <f>(SUM(I17)/B17)*100</f>
        <v>21.875</v>
      </c>
      <c r="K17" s="40">
        <f>Retirados!W6</f>
        <v>0</v>
      </c>
      <c r="L17" s="62">
        <f>(SUM(K17)/(B17+K17))*100</f>
        <v>0</v>
      </c>
    </row>
    <row r="18" spans="1:12" ht="13.5" x14ac:dyDescent="0.25">
      <c r="A18" s="145" t="str">
        <f>IF('Datos Generales'!G1=1,'Datos Generales'!E11,'Datos Generales'!C11)</f>
        <v>11°AC-1</v>
      </c>
      <c r="B18" s="56">
        <f>IF('Datos Generales'!G1=1,'Datos Generales'!G4,'Datos Generales'!G11)</f>
        <v>39</v>
      </c>
      <c r="C18" s="40">
        <v>28</v>
      </c>
      <c r="D18" s="62">
        <f t="shared" ref="D18:D24" si="0">(SUM(C18)/B18)*100</f>
        <v>71.794871794871796</v>
      </c>
      <c r="E18" s="40">
        <v>11</v>
      </c>
      <c r="F18" s="62">
        <f t="shared" ref="F18:F24" si="1">(SUM(E18)/B18)*100</f>
        <v>28.205128205128204</v>
      </c>
      <c r="G18" s="40">
        <v>1</v>
      </c>
      <c r="H18" s="62">
        <f t="shared" ref="H18:H24" si="2">(SUM(G18)/B18)*100</f>
        <v>2.5641025641025639</v>
      </c>
      <c r="I18" s="40">
        <v>10</v>
      </c>
      <c r="J18" s="62">
        <f t="shared" ref="J18:J24" si="3">(SUM(I18)/B18)*100</f>
        <v>25.641025641025639</v>
      </c>
      <c r="K18" s="40">
        <f>Retirados!AB6</f>
        <v>0</v>
      </c>
      <c r="L18" s="62">
        <f t="shared" ref="L18:L28" si="4">(SUM(K18)/(B18+K18))*100</f>
        <v>0</v>
      </c>
    </row>
    <row r="19" spans="1:12" ht="13.5" x14ac:dyDescent="0.25">
      <c r="A19" s="145" t="str">
        <f>IF('Datos Generales'!G1=1,'Datos Generales'!E12,'Datos Generales'!C12)</f>
        <v>11°AC-2</v>
      </c>
      <c r="B19" s="56">
        <f>IF('Datos Generales'!G1=1,'Datos Generales'!G4,'Datos Generales'!G12)</f>
        <v>38</v>
      </c>
      <c r="C19" s="40">
        <v>23</v>
      </c>
      <c r="D19" s="62">
        <f t="shared" si="0"/>
        <v>60.526315789473685</v>
      </c>
      <c r="E19" s="40">
        <v>15</v>
      </c>
      <c r="F19" s="62">
        <f t="shared" si="1"/>
        <v>39.473684210526315</v>
      </c>
      <c r="G19" s="40">
        <v>1</v>
      </c>
      <c r="H19" s="62">
        <f t="shared" si="2"/>
        <v>2.6315789473684208</v>
      </c>
      <c r="I19" s="40">
        <v>14</v>
      </c>
      <c r="J19" s="62">
        <f t="shared" si="3"/>
        <v>36.84210526315789</v>
      </c>
      <c r="K19" s="40">
        <f>Retirados!AG6</f>
        <v>0</v>
      </c>
      <c r="L19" s="62">
        <f t="shared" si="4"/>
        <v>0</v>
      </c>
    </row>
    <row r="20" spans="1:12" ht="13.5" x14ac:dyDescent="0.25">
      <c r="A20" s="145" t="str">
        <f>IF('Datos Generales'!G1=1,'Datos Generales'!E13,'Datos Generales'!C13)</f>
        <v>12°AC</v>
      </c>
      <c r="B20" s="56">
        <f>IF('Datos Generales'!G1=1,'Datos Generales'!G4,'Datos Generales'!G13)</f>
        <v>34</v>
      </c>
      <c r="C20" s="40">
        <v>22</v>
      </c>
      <c r="D20" s="62">
        <f t="shared" si="0"/>
        <v>64.705882352941174</v>
      </c>
      <c r="E20" s="40">
        <v>11</v>
      </c>
      <c r="F20" s="62">
        <f t="shared" si="1"/>
        <v>32.352941176470587</v>
      </c>
      <c r="G20" s="40">
        <f>COUNTIF('CONSOLIDADO SEDE'!AH10:AH41,"&lt;3")</f>
        <v>0</v>
      </c>
      <c r="H20" s="62">
        <f t="shared" si="2"/>
        <v>0</v>
      </c>
      <c r="I20" s="40">
        <v>11</v>
      </c>
      <c r="J20" s="62">
        <f t="shared" si="3"/>
        <v>32.352941176470587</v>
      </c>
      <c r="K20" s="40">
        <f>Retirados!AL6</f>
        <v>0</v>
      </c>
      <c r="L20" s="62">
        <f t="shared" si="4"/>
        <v>0</v>
      </c>
    </row>
    <row r="21" spans="1:12" ht="13.5" x14ac:dyDescent="0.25">
      <c r="A21" s="145" t="str">
        <f>IF('Datos Generales'!G1=1,'Datos Generales'!E14,'Datos Generales'!C14)</f>
        <v>7°A QB</v>
      </c>
      <c r="B21" s="56">
        <f>IF('Datos Generales'!G1=1,'Datos Generales'!G4,'Datos Generales'!G14)</f>
        <v>1</v>
      </c>
      <c r="C21" s="40">
        <v>0</v>
      </c>
      <c r="D21" s="62">
        <f t="shared" si="0"/>
        <v>0</v>
      </c>
      <c r="E21" s="40">
        <v>1</v>
      </c>
      <c r="F21" s="62">
        <f t="shared" si="1"/>
        <v>100</v>
      </c>
      <c r="G21" s="40">
        <f>COUNTIF('CONSOLIDADO SEDE'!AL10:AL41,"&lt;3")</f>
        <v>0</v>
      </c>
      <c r="H21" s="62">
        <f t="shared" si="2"/>
        <v>0</v>
      </c>
      <c r="I21" s="40">
        <v>1</v>
      </c>
      <c r="J21" s="62">
        <f t="shared" si="3"/>
        <v>100</v>
      </c>
      <c r="K21" s="40">
        <f>Retirados!AQ6</f>
        <v>0</v>
      </c>
      <c r="L21" s="62">
        <f t="shared" si="4"/>
        <v>0</v>
      </c>
    </row>
    <row r="22" spans="1:12" ht="13.5" x14ac:dyDescent="0.25">
      <c r="A22" s="145" t="str">
        <f>IF('Datos Generales'!G1=1,'Datos Generales'!E15,'Datos Generales'!C15)</f>
        <v>8°A QB</v>
      </c>
      <c r="B22" s="56">
        <f>IF('Datos Generales'!G2=1,'Datos Generales'!G5,'Datos Generales'!G15)</f>
        <v>1</v>
      </c>
      <c r="C22" s="40">
        <v>1</v>
      </c>
      <c r="D22" s="62">
        <f t="shared" si="0"/>
        <v>100</v>
      </c>
      <c r="E22" s="40">
        <f>COUNTIF('CONSOLIDADO SEDE'!AP10:AP41,"&lt;3")</f>
        <v>0</v>
      </c>
      <c r="F22" s="62">
        <f t="shared" si="1"/>
        <v>0</v>
      </c>
      <c r="G22" s="40">
        <f>COUNTIF('CONSOLIDADO SEDE'!AP10:AP41,"&lt;3")</f>
        <v>0</v>
      </c>
      <c r="H22" s="62">
        <f t="shared" si="2"/>
        <v>0</v>
      </c>
      <c r="I22" s="40">
        <v>0</v>
      </c>
      <c r="J22" s="62">
        <f t="shared" si="3"/>
        <v>0</v>
      </c>
      <c r="K22" s="40">
        <f>Retirados!AV6</f>
        <v>0</v>
      </c>
      <c r="L22" s="62">
        <f t="shared" si="4"/>
        <v>0</v>
      </c>
    </row>
    <row r="23" spans="1:12" ht="13.5" x14ac:dyDescent="0.25">
      <c r="A23" s="145" t="str">
        <f>IF('Datos Generales'!G1=1,'Datos Generales'!E16,'Datos Generales'!C16)</f>
        <v>9°A QB</v>
      </c>
      <c r="B23" s="56">
        <f>IF('Datos Generales'!G3=1,'Datos Generales'!G6,'Datos Generales'!G16)</f>
        <v>1</v>
      </c>
      <c r="C23" s="40">
        <v>1</v>
      </c>
      <c r="D23" s="62">
        <f t="shared" si="0"/>
        <v>100</v>
      </c>
      <c r="E23" s="40">
        <f>COUNTIF('CONSOLIDADO SEDE'!AT10:AT41,"&lt;3")</f>
        <v>0</v>
      </c>
      <c r="F23" s="62">
        <f t="shared" si="1"/>
        <v>0</v>
      </c>
      <c r="G23" s="40">
        <f>COUNTIF('CONSOLIDADO SEDE'!AT10:AT41,"&lt;3")</f>
        <v>0</v>
      </c>
      <c r="H23" s="62">
        <f t="shared" si="2"/>
        <v>0</v>
      </c>
      <c r="I23" s="40">
        <f>COUNTIF('CONSOLIDADO SEDE'!AT10:AT41,"SN")</f>
        <v>0</v>
      </c>
      <c r="J23" s="62">
        <f t="shared" si="3"/>
        <v>0</v>
      </c>
      <c r="K23" s="40">
        <f>Retirados!BA6</f>
        <v>0</v>
      </c>
      <c r="L23" s="62">
        <f t="shared" si="4"/>
        <v>0</v>
      </c>
    </row>
    <row r="24" spans="1:12" ht="13.5" x14ac:dyDescent="0.25">
      <c r="A24" s="145" t="str">
        <f>IF('Datos Generales'!G2=1,'Datos Generales'!E17,'Datos Generales'!C17)</f>
        <v>8°A BC</v>
      </c>
      <c r="B24" s="56">
        <f>IF('Datos Generales'!G4=1,'Datos Generales'!G7,'Datos Generales'!G17)</f>
        <v>4</v>
      </c>
      <c r="C24" s="40">
        <v>3</v>
      </c>
      <c r="D24" s="62">
        <f t="shared" si="0"/>
        <v>75</v>
      </c>
      <c r="E24" s="40">
        <v>1</v>
      </c>
      <c r="F24" s="62">
        <f t="shared" si="1"/>
        <v>25</v>
      </c>
      <c r="G24" s="40">
        <f>COUNTIF('CONSOLIDADO SEDE'!AX10:AX41,"&lt;3")</f>
        <v>0</v>
      </c>
      <c r="H24" s="62">
        <f t="shared" si="2"/>
        <v>0</v>
      </c>
      <c r="I24" s="40">
        <v>1</v>
      </c>
      <c r="J24" s="62">
        <f t="shared" si="3"/>
        <v>25</v>
      </c>
      <c r="K24" s="40">
        <f>Retirados!BF6</f>
        <v>0</v>
      </c>
      <c r="L24" s="62">
        <f t="shared" si="4"/>
        <v>0</v>
      </c>
    </row>
    <row r="25" spans="1:12" ht="13.5" x14ac:dyDescent="0.25">
      <c r="A25" s="145" t="str">
        <f>IF('Datos Generales'!G3=1,'Datos Generales'!E18,'Datos Generales'!C18)</f>
        <v>8°B BC</v>
      </c>
      <c r="B25" s="56">
        <f>IF('Datos Generales'!G5=1,'Datos Generales'!G8,'Datos Generales'!G18)</f>
        <v>1</v>
      </c>
      <c r="C25" s="40">
        <v>1</v>
      </c>
      <c r="D25" s="62">
        <f>(SUM(C25)/B25)*100</f>
        <v>100</v>
      </c>
      <c r="E25" s="40">
        <f>COUNTIF('CONSOLIDADO SEDE'!BB10:BB41,"&lt;3")</f>
        <v>0</v>
      </c>
      <c r="F25" s="62">
        <f>(SUM(E25)/B25)*100</f>
        <v>0</v>
      </c>
      <c r="G25" s="40">
        <f>COUNTIF('CONSOLIDADO SEDE'!BB10:BB41,"&lt;3")</f>
        <v>0</v>
      </c>
      <c r="H25" s="62">
        <f>(SUM(G25)/B25)*100</f>
        <v>0</v>
      </c>
      <c r="I25" s="40">
        <v>0</v>
      </c>
      <c r="J25" s="62">
        <f>(SUM(I25)/B25)*100</f>
        <v>0</v>
      </c>
      <c r="K25" s="40">
        <f>Retirados!BK6</f>
        <v>0</v>
      </c>
      <c r="L25" s="62">
        <f t="shared" si="4"/>
        <v>0</v>
      </c>
    </row>
    <row r="26" spans="1:12" ht="13.5" x14ac:dyDescent="0.25">
      <c r="A26" s="145" t="str">
        <f>IF('Datos Generales'!G4=1,'Datos Generales'!E19,'Datos Generales'!C19)</f>
        <v>9°B BC</v>
      </c>
      <c r="B26" s="56">
        <f>IF('Datos Generales'!G6=1,'Datos Generales'!G9,'Datos Generales'!G19)</f>
        <v>2</v>
      </c>
      <c r="C26" s="40">
        <v>1</v>
      </c>
      <c r="D26" s="62">
        <f>(SUM(C26)/B26)*100</f>
        <v>50</v>
      </c>
      <c r="E26" s="40">
        <f>COUNTIF('CONSOLIDADO SEDE'!BF10:BF41,"&lt;3")</f>
        <v>0</v>
      </c>
      <c r="F26" s="62">
        <f>(SUM(E26)/B26)*100</f>
        <v>0</v>
      </c>
      <c r="G26" s="40">
        <f>COUNTIF('CONSOLIDADO SEDE'!BF10:BF41,"&lt;3")</f>
        <v>0</v>
      </c>
      <c r="H26" s="62">
        <f>(SUM(G26)/B26)*100</f>
        <v>0</v>
      </c>
      <c r="I26" s="40">
        <v>0</v>
      </c>
      <c r="J26" s="62">
        <f>(SUM(I26)/B26)*100</f>
        <v>0</v>
      </c>
      <c r="K26" s="40">
        <f>Retirados!BP6</f>
        <v>0</v>
      </c>
      <c r="L26" s="62">
        <f t="shared" si="4"/>
        <v>0</v>
      </c>
    </row>
    <row r="27" spans="1:12" ht="13.5" x14ac:dyDescent="0.25">
      <c r="A27" s="145" t="str">
        <f>IF('Datos Generales'!G5=1,'Datos Generales'!E20,'Datos Generales'!C20)</f>
        <v>7°A N</v>
      </c>
      <c r="B27" s="56">
        <f>IF('Datos Generales'!G7=1,'Datos Generales'!G10,'Datos Generales'!G20)</f>
        <v>4</v>
      </c>
      <c r="C27" s="40">
        <v>1</v>
      </c>
      <c r="D27" s="62">
        <f t="shared" ref="D27:D28" si="5">(SUM(C27)/B27)*100</f>
        <v>25</v>
      </c>
      <c r="E27" s="40">
        <f>COUNTIF('CONSOLIDADO SEDE'!BF11:BF56,"&lt;3")</f>
        <v>0</v>
      </c>
      <c r="F27" s="62">
        <f t="shared" ref="F27:F28" si="6">(SUM(E27)/B27)*100</f>
        <v>0</v>
      </c>
      <c r="G27" s="40">
        <f>COUNTIF('CONSOLIDADO SEDE'!BF11:BF56,"&lt;3")</f>
        <v>0</v>
      </c>
      <c r="H27" s="62">
        <f t="shared" ref="H27:H28" si="7">(SUM(G27)/B27)*100</f>
        <v>0</v>
      </c>
      <c r="I27" s="40">
        <v>0</v>
      </c>
      <c r="J27" s="62">
        <f t="shared" ref="J27:J28" si="8">(SUM(I27)/B27)*100</f>
        <v>0</v>
      </c>
      <c r="K27" s="40">
        <f>Retirados!BP7</f>
        <v>0</v>
      </c>
      <c r="L27" s="62">
        <f t="shared" si="4"/>
        <v>0</v>
      </c>
    </row>
    <row r="28" spans="1:12" ht="13.5" x14ac:dyDescent="0.25">
      <c r="A28" s="145" t="str">
        <f>IF('Datos Generales'!G6=1,'Datos Generales'!E21,'Datos Generales'!C21)</f>
        <v>8°A N</v>
      </c>
      <c r="B28" s="56">
        <f>IF('Datos Generales'!G8=1,'Datos Generales'!G11,'Datos Generales'!G21)</f>
        <v>15</v>
      </c>
      <c r="C28" s="40">
        <v>7</v>
      </c>
      <c r="D28" s="62">
        <f t="shared" si="5"/>
        <v>46.666666666666664</v>
      </c>
      <c r="E28" s="40">
        <v>7</v>
      </c>
      <c r="F28" s="62">
        <f t="shared" si="6"/>
        <v>46.666666666666664</v>
      </c>
      <c r="G28" s="40">
        <f>COUNTIF('CONSOLIDADO SEDE'!BF12:BF57,"&lt;3")</f>
        <v>0</v>
      </c>
      <c r="H28" s="62">
        <f t="shared" si="7"/>
        <v>0</v>
      </c>
      <c r="I28" s="40">
        <f>COUNTIF('CONSOLIDADO SEDE'!BF12:BF57,"SN")</f>
        <v>7</v>
      </c>
      <c r="J28" s="62">
        <f t="shared" si="8"/>
        <v>46.666666666666664</v>
      </c>
      <c r="K28" s="40">
        <f>Retirados!BP8</f>
        <v>0</v>
      </c>
      <c r="L28" s="62">
        <f t="shared" si="4"/>
        <v>0</v>
      </c>
    </row>
    <row r="29" spans="1:12" ht="13.5" x14ac:dyDescent="0.25">
      <c r="A29" s="39"/>
      <c r="B29" s="40">
        <f>SUM(B13:B21)</f>
        <v>263</v>
      </c>
      <c r="C29" s="40">
        <f>SUM(C13:C21)</f>
        <v>199</v>
      </c>
      <c r="D29" s="62">
        <f>(SUM(C29)/B29)*100</f>
        <v>75.665399239543731</v>
      </c>
      <c r="E29" s="40">
        <f>SUM(E13:E28)</f>
        <v>71</v>
      </c>
      <c r="F29" s="62">
        <f>(SUM(E29)/B29)*100</f>
        <v>26.996197718631176</v>
      </c>
      <c r="G29" s="40">
        <f>SUM(G13:G21)</f>
        <v>2</v>
      </c>
      <c r="H29" s="62">
        <f>(SUM(G29)/B29)*100</f>
        <v>0.76045627376425851</v>
      </c>
      <c r="I29" s="40">
        <f>SUM(I13:I21)</f>
        <v>61</v>
      </c>
      <c r="J29" s="62">
        <f>(SUM(I29)/B29)*100</f>
        <v>23.193916349809886</v>
      </c>
      <c r="K29" s="40">
        <f>SUM(K13:K21)</f>
        <v>0</v>
      </c>
      <c r="L29" s="62">
        <f>(SUM(K29)/(B29+K29))*100</f>
        <v>0</v>
      </c>
    </row>
    <row r="30" spans="1:12" ht="13.5" x14ac:dyDescent="0.25">
      <c r="A30" s="41"/>
      <c r="B30" s="41"/>
      <c r="C30" s="41"/>
      <c r="D30" s="41"/>
      <c r="E30" s="41"/>
      <c r="F30" s="41"/>
      <c r="G30" s="41"/>
      <c r="H30" s="41"/>
      <c r="I30" s="41"/>
    </row>
    <row r="31" spans="1:12" ht="13.5" x14ac:dyDescent="0.25">
      <c r="A31" s="41"/>
      <c r="B31" s="41"/>
      <c r="C31" s="41"/>
      <c r="D31" s="41"/>
      <c r="E31" s="41"/>
      <c r="F31" s="41"/>
      <c r="G31" s="41"/>
      <c r="H31" s="41"/>
      <c r="I31" s="41"/>
    </row>
    <row r="32" spans="1:12" ht="13.5" x14ac:dyDescent="0.25">
      <c r="A32" s="146" t="s">
        <v>124</v>
      </c>
      <c r="B32" s="143">
        <f ca="1">TODAY()</f>
        <v>45433</v>
      </c>
      <c r="C32" s="41"/>
      <c r="D32" s="41"/>
      <c r="E32" s="41"/>
      <c r="F32" s="41"/>
      <c r="G32" s="41"/>
      <c r="H32" s="41"/>
      <c r="I32" s="41"/>
    </row>
    <row r="33" spans="1:12" ht="13.5" x14ac:dyDescent="0.25">
      <c r="A33" s="41"/>
      <c r="B33" s="41"/>
      <c r="C33" s="41"/>
      <c r="D33" s="41"/>
      <c r="E33" s="41"/>
      <c r="F33" s="41"/>
      <c r="G33" s="41"/>
      <c r="H33" s="41"/>
      <c r="I33" s="41"/>
    </row>
    <row r="34" spans="1:12" ht="13.5" x14ac:dyDescent="0.25">
      <c r="A34" s="632"/>
      <c r="B34" s="632"/>
      <c r="C34" s="632"/>
      <c r="D34" s="632"/>
      <c r="E34" s="632"/>
      <c r="F34" s="41"/>
      <c r="G34" s="41"/>
      <c r="H34" s="632"/>
      <c r="I34" s="632"/>
      <c r="J34" s="632"/>
      <c r="K34" s="632"/>
      <c r="L34" s="632"/>
    </row>
    <row r="35" spans="1:12" ht="13.5" x14ac:dyDescent="0.25">
      <c r="A35" s="627" t="s">
        <v>46</v>
      </c>
      <c r="B35" s="627"/>
      <c r="C35" s="627"/>
      <c r="D35" s="627"/>
      <c r="E35" s="627"/>
      <c r="F35" s="41"/>
      <c r="G35" s="41"/>
      <c r="H35" s="627" t="s">
        <v>47</v>
      </c>
      <c r="I35" s="627"/>
      <c r="J35" s="627"/>
      <c r="K35" s="627"/>
      <c r="L35" s="627"/>
    </row>
    <row r="36" spans="1:12" ht="13.5" x14ac:dyDescent="0.25">
      <c r="A36" s="41"/>
      <c r="B36" s="41"/>
      <c r="C36" s="41"/>
      <c r="D36" s="41"/>
      <c r="E36" s="41"/>
      <c r="F36" s="41"/>
      <c r="G36" s="41"/>
      <c r="H36" s="41"/>
      <c r="I36" s="41"/>
    </row>
    <row r="38" spans="1:12" ht="13.5" x14ac:dyDescent="0.25">
      <c r="A38" s="41" t="s">
        <v>48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</row>
    <row r="39" spans="1:12" ht="13.5" x14ac:dyDescent="0.25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</row>
    <row r="40" spans="1:12" ht="13.5" x14ac:dyDescent="0.25">
      <c r="A40" s="41" t="s">
        <v>49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</row>
    <row r="41" spans="1:12" ht="13.5" x14ac:dyDescent="0.25">
      <c r="A41" s="41" t="s">
        <v>50</v>
      </c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</row>
    <row r="42" spans="1:12" ht="13.5" x14ac:dyDescent="0.25">
      <c r="A42" s="41" t="s">
        <v>51</v>
      </c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</row>
    <row r="43" spans="1:12" ht="13.5" x14ac:dyDescent="0.25">
      <c r="A43" s="41" t="s">
        <v>52</v>
      </c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</row>
    <row r="44" spans="1:12" ht="16.5" x14ac:dyDescent="0.3">
      <c r="A44" s="38"/>
      <c r="B44" s="38"/>
      <c r="C44" s="38"/>
      <c r="D44" s="38"/>
      <c r="E44" s="38"/>
      <c r="F44" s="38"/>
      <c r="G44" s="38"/>
      <c r="H44" s="38"/>
      <c r="I44" s="38"/>
      <c r="J44" s="41"/>
      <c r="K44" s="41"/>
      <c r="L44" s="41"/>
    </row>
    <row r="45" spans="1:12" ht="16.5" x14ac:dyDescent="0.3">
      <c r="A45" s="38"/>
      <c r="B45" s="38"/>
      <c r="C45" s="38"/>
      <c r="D45" s="38"/>
      <c r="E45" s="38"/>
      <c r="F45" s="38"/>
      <c r="G45" s="38"/>
      <c r="H45" s="38"/>
      <c r="I45" s="38"/>
      <c r="J45" s="41"/>
      <c r="K45" s="41"/>
      <c r="L45" s="41"/>
    </row>
    <row r="46" spans="1:12" ht="16.5" x14ac:dyDescent="0.3">
      <c r="A46" s="38"/>
      <c r="B46" s="38"/>
      <c r="C46" s="38"/>
      <c r="D46" s="38"/>
      <c r="E46" s="38"/>
      <c r="F46" s="38"/>
      <c r="G46" s="38"/>
      <c r="H46" s="38"/>
      <c r="I46" s="38"/>
      <c r="J46" s="41"/>
      <c r="K46" s="41"/>
      <c r="L46" s="41"/>
    </row>
    <row r="47" spans="1:12" ht="16.5" x14ac:dyDescent="0.3">
      <c r="A47" s="38"/>
      <c r="B47" s="38"/>
      <c r="C47" s="38"/>
      <c r="D47" s="38"/>
      <c r="E47" s="38"/>
      <c r="F47" s="38"/>
      <c r="G47" s="38"/>
      <c r="H47" s="38"/>
      <c r="I47" s="38"/>
      <c r="J47" s="41"/>
      <c r="K47" s="41"/>
      <c r="L47" s="41"/>
    </row>
    <row r="48" spans="1:12" ht="16.5" x14ac:dyDescent="0.3">
      <c r="A48" s="38"/>
      <c r="B48" s="38"/>
      <c r="C48" s="38"/>
      <c r="D48" s="38"/>
      <c r="E48" s="38"/>
      <c r="F48" s="38"/>
      <c r="G48" s="38"/>
      <c r="H48" s="38"/>
      <c r="I48" s="38"/>
      <c r="J48" s="41"/>
      <c r="K48" s="41"/>
      <c r="L48" s="41"/>
    </row>
    <row r="49" spans="1:12" ht="16.5" x14ac:dyDescent="0.3">
      <c r="A49" s="38"/>
      <c r="B49" s="38"/>
      <c r="C49" s="38"/>
      <c r="D49" s="38"/>
      <c r="E49" s="38"/>
      <c r="F49" s="38"/>
      <c r="G49" s="38"/>
      <c r="H49" s="38"/>
      <c r="I49" s="38"/>
      <c r="J49" s="41"/>
      <c r="K49" s="41"/>
      <c r="L49" s="41"/>
    </row>
    <row r="50" spans="1:12" ht="15" x14ac:dyDescent="0.2">
      <c r="A50" s="37"/>
      <c r="B50" s="37"/>
      <c r="C50" s="37"/>
      <c r="D50" s="37"/>
      <c r="E50" s="37"/>
      <c r="F50" s="37"/>
      <c r="G50" s="37"/>
      <c r="H50" s="37"/>
      <c r="I50" s="37"/>
    </row>
    <row r="51" spans="1:12" ht="15" x14ac:dyDescent="0.2">
      <c r="A51" s="37"/>
      <c r="B51" s="37"/>
      <c r="C51" s="37"/>
      <c r="D51" s="37"/>
      <c r="E51" s="37"/>
      <c r="F51" s="37"/>
      <c r="G51" s="37"/>
      <c r="H51" s="37"/>
      <c r="I51" s="37"/>
    </row>
    <row r="52" spans="1:12" ht="15" x14ac:dyDescent="0.2">
      <c r="A52" s="37"/>
      <c r="B52" s="37"/>
      <c r="C52" s="37"/>
      <c r="D52" s="37"/>
      <c r="E52" s="37"/>
      <c r="F52" s="37"/>
      <c r="G52" s="37"/>
      <c r="H52" s="37"/>
      <c r="I52" s="37"/>
    </row>
    <row r="53" spans="1:12" ht="15" x14ac:dyDescent="0.2">
      <c r="A53" s="37"/>
      <c r="B53" s="37"/>
      <c r="C53" s="37"/>
      <c r="D53" s="37"/>
      <c r="E53" s="37"/>
      <c r="F53" s="37"/>
      <c r="G53" s="37"/>
      <c r="H53" s="37"/>
      <c r="I53" s="37"/>
    </row>
    <row r="54" spans="1:12" ht="15" x14ac:dyDescent="0.2">
      <c r="A54" s="37"/>
      <c r="B54" s="37"/>
      <c r="C54" s="37"/>
      <c r="D54" s="37"/>
      <c r="E54" s="37"/>
      <c r="F54" s="37"/>
      <c r="G54" s="37"/>
      <c r="H54" s="37"/>
      <c r="I54" s="37"/>
    </row>
    <row r="55" spans="1:12" ht="15" x14ac:dyDescent="0.2">
      <c r="A55" s="37"/>
      <c r="B55" s="37"/>
      <c r="C55" s="37"/>
      <c r="D55" s="37"/>
      <c r="E55" s="37"/>
      <c r="F55" s="37"/>
      <c r="G55" s="37"/>
      <c r="H55" s="37"/>
      <c r="I55" s="37"/>
    </row>
    <row r="56" spans="1:12" ht="15" x14ac:dyDescent="0.2">
      <c r="A56" s="37"/>
      <c r="B56" s="37"/>
      <c r="C56" s="37"/>
      <c r="D56" s="37"/>
      <c r="E56" s="37"/>
      <c r="F56" s="37"/>
      <c r="G56" s="37"/>
      <c r="H56" s="37"/>
      <c r="I56" s="37"/>
    </row>
    <row r="57" spans="1:12" ht="15" x14ac:dyDescent="0.2">
      <c r="A57" s="37"/>
      <c r="B57" s="37"/>
      <c r="C57" s="37"/>
      <c r="D57" s="37"/>
      <c r="E57" s="37"/>
      <c r="F57" s="37"/>
      <c r="G57" s="37"/>
      <c r="H57" s="37"/>
      <c r="I57" s="37"/>
    </row>
    <row r="58" spans="1:12" ht="15" x14ac:dyDescent="0.2">
      <c r="A58" s="37"/>
      <c r="B58" s="37"/>
      <c r="C58" s="37"/>
      <c r="D58" s="37"/>
      <c r="E58" s="37"/>
      <c r="F58" s="37"/>
      <c r="G58" s="37"/>
      <c r="H58" s="37"/>
      <c r="I58" s="37"/>
    </row>
    <row r="59" spans="1:12" ht="15" x14ac:dyDescent="0.2">
      <c r="A59" s="37"/>
      <c r="B59" s="37"/>
      <c r="C59" s="37"/>
      <c r="D59" s="37"/>
      <c r="E59" s="37"/>
      <c r="F59" s="37"/>
      <c r="G59" s="37"/>
      <c r="H59" s="37"/>
      <c r="I59" s="37"/>
    </row>
    <row r="60" spans="1:12" ht="15" x14ac:dyDescent="0.2">
      <c r="A60" s="37"/>
      <c r="B60" s="37"/>
      <c r="C60" s="37"/>
      <c r="D60" s="37"/>
      <c r="E60" s="37"/>
      <c r="F60" s="37"/>
      <c r="G60" s="37"/>
      <c r="H60" s="37"/>
      <c r="I60" s="37"/>
    </row>
    <row r="61" spans="1:12" ht="15" x14ac:dyDescent="0.2">
      <c r="A61" s="37"/>
      <c r="B61" s="37"/>
      <c r="C61" s="37"/>
      <c r="D61" s="37"/>
      <c r="E61" s="37"/>
      <c r="F61" s="37"/>
      <c r="G61" s="37"/>
      <c r="H61" s="37"/>
      <c r="I61" s="37"/>
    </row>
    <row r="62" spans="1:12" ht="15" x14ac:dyDescent="0.2">
      <c r="A62" s="37"/>
      <c r="B62" s="37"/>
      <c r="C62" s="37"/>
      <c r="D62" s="37"/>
      <c r="E62" s="37"/>
      <c r="F62" s="37"/>
      <c r="G62" s="37"/>
      <c r="H62" s="37"/>
      <c r="I62" s="37"/>
    </row>
    <row r="63" spans="1:12" ht="15" x14ac:dyDescent="0.2">
      <c r="A63" s="37"/>
      <c r="B63" s="37"/>
      <c r="C63" s="37"/>
      <c r="D63" s="37"/>
      <c r="E63" s="37"/>
      <c r="F63" s="37"/>
      <c r="G63" s="37"/>
      <c r="H63" s="37"/>
      <c r="I63" s="37"/>
    </row>
    <row r="64" spans="1:12" ht="15" x14ac:dyDescent="0.2">
      <c r="A64" s="37"/>
      <c r="B64" s="37"/>
      <c r="C64" s="37"/>
      <c r="D64" s="37"/>
      <c r="E64" s="37"/>
      <c r="F64" s="37"/>
      <c r="G64" s="37"/>
      <c r="H64" s="37"/>
      <c r="I64" s="37"/>
    </row>
    <row r="65" spans="1:9" ht="15" x14ac:dyDescent="0.2">
      <c r="A65" s="37"/>
      <c r="B65" s="37"/>
      <c r="C65" s="37"/>
      <c r="D65" s="37"/>
      <c r="E65" s="37"/>
      <c r="F65" s="37"/>
      <c r="G65" s="37"/>
      <c r="H65" s="37"/>
      <c r="I65" s="37"/>
    </row>
    <row r="66" spans="1:9" ht="15" x14ac:dyDescent="0.2">
      <c r="A66" s="37"/>
      <c r="B66" s="37"/>
      <c r="C66" s="37"/>
      <c r="D66" s="37"/>
      <c r="E66" s="37"/>
      <c r="F66" s="37"/>
      <c r="G66" s="37"/>
      <c r="H66" s="37"/>
      <c r="I66" s="37"/>
    </row>
    <row r="67" spans="1:9" ht="15" x14ac:dyDescent="0.2">
      <c r="A67" s="37"/>
      <c r="B67" s="37"/>
      <c r="C67" s="37"/>
      <c r="D67" s="37"/>
      <c r="E67" s="37"/>
      <c r="F67" s="37"/>
      <c r="G67" s="37"/>
      <c r="H67" s="37"/>
      <c r="I67" s="37"/>
    </row>
    <row r="68" spans="1:9" ht="15" x14ac:dyDescent="0.2">
      <c r="A68" s="37"/>
      <c r="B68" s="37"/>
      <c r="C68" s="37"/>
      <c r="D68" s="37"/>
      <c r="E68" s="37"/>
      <c r="F68" s="37"/>
      <c r="G68" s="37"/>
      <c r="H68" s="37"/>
      <c r="I68" s="37"/>
    </row>
    <row r="69" spans="1:9" ht="15" x14ac:dyDescent="0.2">
      <c r="A69" s="37"/>
      <c r="B69" s="37"/>
      <c r="C69" s="37"/>
      <c r="D69" s="37"/>
      <c r="E69" s="37"/>
      <c r="F69" s="37"/>
      <c r="G69" s="37"/>
      <c r="H69" s="37"/>
      <c r="I69" s="37"/>
    </row>
    <row r="70" spans="1:9" ht="15" x14ac:dyDescent="0.2">
      <c r="A70" s="37"/>
      <c r="B70" s="37"/>
      <c r="C70" s="37"/>
      <c r="D70" s="37"/>
      <c r="E70" s="37"/>
      <c r="F70" s="37"/>
      <c r="G70" s="37"/>
      <c r="H70" s="37"/>
      <c r="I70" s="37"/>
    </row>
    <row r="71" spans="1:9" ht="15" x14ac:dyDescent="0.2">
      <c r="A71" s="37"/>
      <c r="B71" s="37"/>
      <c r="C71" s="37"/>
      <c r="D71" s="37"/>
      <c r="E71" s="37"/>
      <c r="F71" s="37"/>
      <c r="G71" s="37"/>
      <c r="H71" s="37"/>
      <c r="I71" s="37"/>
    </row>
    <row r="72" spans="1:9" ht="15" x14ac:dyDescent="0.2">
      <c r="A72" s="37"/>
      <c r="B72" s="37"/>
      <c r="C72" s="37"/>
      <c r="D72" s="37"/>
      <c r="E72" s="37"/>
      <c r="F72" s="37"/>
      <c r="G72" s="37"/>
      <c r="H72" s="37"/>
      <c r="I72" s="37"/>
    </row>
    <row r="73" spans="1:9" ht="15" x14ac:dyDescent="0.2">
      <c r="A73" s="37"/>
      <c r="B73" s="37"/>
      <c r="C73" s="37"/>
      <c r="D73" s="37"/>
      <c r="E73" s="37"/>
      <c r="F73" s="37"/>
      <c r="G73" s="37"/>
      <c r="H73" s="37"/>
      <c r="I73" s="37"/>
    </row>
    <row r="74" spans="1:9" ht="15" x14ac:dyDescent="0.2">
      <c r="A74" s="37"/>
      <c r="B74" s="37"/>
      <c r="C74" s="37"/>
      <c r="D74" s="37"/>
      <c r="E74" s="37"/>
      <c r="F74" s="37"/>
      <c r="G74" s="37"/>
      <c r="H74" s="37"/>
      <c r="I74" s="37"/>
    </row>
    <row r="75" spans="1:9" ht="15" x14ac:dyDescent="0.2">
      <c r="A75" s="37"/>
      <c r="B75" s="37"/>
      <c r="C75" s="37"/>
      <c r="D75" s="37"/>
      <c r="E75" s="37"/>
      <c r="F75" s="37"/>
      <c r="G75" s="37"/>
      <c r="H75" s="37"/>
      <c r="I75" s="37"/>
    </row>
    <row r="76" spans="1:9" ht="15" x14ac:dyDescent="0.2">
      <c r="A76" s="37"/>
      <c r="B76" s="37"/>
      <c r="C76" s="37"/>
      <c r="D76" s="37"/>
      <c r="E76" s="37"/>
      <c r="F76" s="37"/>
      <c r="G76" s="37"/>
      <c r="H76" s="37"/>
      <c r="I76" s="37"/>
    </row>
    <row r="77" spans="1:9" ht="15" x14ac:dyDescent="0.2">
      <c r="A77" s="37"/>
      <c r="B77" s="37"/>
      <c r="C77" s="37"/>
      <c r="D77" s="37"/>
      <c r="E77" s="37"/>
      <c r="F77" s="37"/>
      <c r="G77" s="37"/>
      <c r="H77" s="37"/>
      <c r="I77" s="37"/>
    </row>
    <row r="78" spans="1:9" ht="15" x14ac:dyDescent="0.2">
      <c r="A78" s="37"/>
      <c r="B78" s="37"/>
      <c r="C78" s="37"/>
      <c r="D78" s="37"/>
      <c r="E78" s="37"/>
      <c r="F78" s="37"/>
      <c r="G78" s="37"/>
      <c r="H78" s="37"/>
      <c r="I78" s="37"/>
    </row>
    <row r="79" spans="1:9" ht="15" x14ac:dyDescent="0.2">
      <c r="A79" s="37"/>
      <c r="B79" s="37"/>
      <c r="C79" s="37"/>
      <c r="D79" s="37"/>
      <c r="E79" s="37"/>
      <c r="F79" s="37"/>
      <c r="G79" s="37"/>
      <c r="H79" s="37"/>
      <c r="I79" s="37"/>
    </row>
    <row r="80" spans="1:9" ht="15" x14ac:dyDescent="0.2">
      <c r="A80" s="37"/>
      <c r="B80" s="37"/>
      <c r="C80" s="37"/>
      <c r="D80" s="37"/>
      <c r="E80" s="37"/>
      <c r="F80" s="37"/>
      <c r="G80" s="37"/>
      <c r="H80" s="37"/>
      <c r="I80" s="37"/>
    </row>
  </sheetData>
  <mergeCells count="22">
    <mergeCell ref="A35:E35"/>
    <mergeCell ref="H35:L35"/>
    <mergeCell ref="C11:D11"/>
    <mergeCell ref="E11:F11"/>
    <mergeCell ref="G11:H11"/>
    <mergeCell ref="I11:J11"/>
    <mergeCell ref="K11:L11"/>
    <mergeCell ref="A34:E34"/>
    <mergeCell ref="H34:L34"/>
    <mergeCell ref="A8:B8"/>
    <mergeCell ref="G8:H8"/>
    <mergeCell ref="I8:L8"/>
    <mergeCell ref="C9:D9"/>
    <mergeCell ref="E9:F9"/>
    <mergeCell ref="G9:H9"/>
    <mergeCell ref="I9:L9"/>
    <mergeCell ref="A6:L6"/>
    <mergeCell ref="A1:L1"/>
    <mergeCell ref="A2:L2"/>
    <mergeCell ref="A3:L3"/>
    <mergeCell ref="A4:L4"/>
    <mergeCell ref="A5:L5"/>
  </mergeCells>
  <printOptions horizontalCentered="1" verticalCentered="1"/>
  <pageMargins left="0" right="0" top="0.98425196850393704" bottom="0.72" header="0" footer="0"/>
  <pageSetup orientation="landscape" horizontalDpi="4294967293" verticalDpi="300" r:id="rId1"/>
  <headerFooter alignWithMargins="0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0"/>
  </sheetPr>
  <dimension ref="A1:H29"/>
  <sheetViews>
    <sheetView view="pageLayout" topLeftCell="A3" zoomScale="82" zoomScaleNormal="100" zoomScalePageLayoutView="82" workbookViewId="0">
      <selection activeCell="I21" sqref="I21"/>
    </sheetView>
  </sheetViews>
  <sheetFormatPr defaultColWidth="11.42578125" defaultRowHeight="12.75" x14ac:dyDescent="0.2"/>
  <cols>
    <col min="1" max="1" width="30.42578125" style="31" customWidth="1"/>
    <col min="2" max="2" width="12.28515625" style="31" bestFit="1" customWidth="1"/>
    <col min="3" max="6" width="11.42578125" style="31"/>
    <col min="7" max="7" width="11.42578125" style="302"/>
    <col min="8" max="256" width="11.42578125" style="31"/>
    <col min="257" max="257" width="30.42578125" style="31" customWidth="1"/>
    <col min="258" max="258" width="12.28515625" style="31" bestFit="1" customWidth="1"/>
    <col min="259" max="512" width="11.42578125" style="31"/>
    <col min="513" max="513" width="30.42578125" style="31" customWidth="1"/>
    <col min="514" max="514" width="12.28515625" style="31" bestFit="1" customWidth="1"/>
    <col min="515" max="768" width="11.42578125" style="31"/>
    <col min="769" max="769" width="30.42578125" style="31" customWidth="1"/>
    <col min="770" max="770" width="12.28515625" style="31" bestFit="1" customWidth="1"/>
    <col min="771" max="1024" width="11.42578125" style="31"/>
    <col min="1025" max="1025" width="30.42578125" style="31" customWidth="1"/>
    <col min="1026" max="1026" width="12.28515625" style="31" bestFit="1" customWidth="1"/>
    <col min="1027" max="1280" width="11.42578125" style="31"/>
    <col min="1281" max="1281" width="30.42578125" style="31" customWidth="1"/>
    <col min="1282" max="1282" width="12.28515625" style="31" bestFit="1" customWidth="1"/>
    <col min="1283" max="1536" width="11.42578125" style="31"/>
    <col min="1537" max="1537" width="30.42578125" style="31" customWidth="1"/>
    <col min="1538" max="1538" width="12.28515625" style="31" bestFit="1" customWidth="1"/>
    <col min="1539" max="1792" width="11.42578125" style="31"/>
    <col min="1793" max="1793" width="30.42578125" style="31" customWidth="1"/>
    <col min="1794" max="1794" width="12.28515625" style="31" bestFit="1" customWidth="1"/>
    <col min="1795" max="2048" width="11.42578125" style="31"/>
    <col min="2049" max="2049" width="30.42578125" style="31" customWidth="1"/>
    <col min="2050" max="2050" width="12.28515625" style="31" bestFit="1" customWidth="1"/>
    <col min="2051" max="2304" width="11.42578125" style="31"/>
    <col min="2305" max="2305" width="30.42578125" style="31" customWidth="1"/>
    <col min="2306" max="2306" width="12.28515625" style="31" bestFit="1" customWidth="1"/>
    <col min="2307" max="2560" width="11.42578125" style="31"/>
    <col min="2561" max="2561" width="30.42578125" style="31" customWidth="1"/>
    <col min="2562" max="2562" width="12.28515625" style="31" bestFit="1" customWidth="1"/>
    <col min="2563" max="2816" width="11.42578125" style="31"/>
    <col min="2817" max="2817" width="30.42578125" style="31" customWidth="1"/>
    <col min="2818" max="2818" width="12.28515625" style="31" bestFit="1" customWidth="1"/>
    <col min="2819" max="3072" width="11.42578125" style="31"/>
    <col min="3073" max="3073" width="30.42578125" style="31" customWidth="1"/>
    <col min="3074" max="3074" width="12.28515625" style="31" bestFit="1" customWidth="1"/>
    <col min="3075" max="3328" width="11.42578125" style="31"/>
    <col min="3329" max="3329" width="30.42578125" style="31" customWidth="1"/>
    <col min="3330" max="3330" width="12.28515625" style="31" bestFit="1" customWidth="1"/>
    <col min="3331" max="3584" width="11.42578125" style="31"/>
    <col min="3585" max="3585" width="30.42578125" style="31" customWidth="1"/>
    <col min="3586" max="3586" width="12.28515625" style="31" bestFit="1" customWidth="1"/>
    <col min="3587" max="3840" width="11.42578125" style="31"/>
    <col min="3841" max="3841" width="30.42578125" style="31" customWidth="1"/>
    <col min="3842" max="3842" width="12.28515625" style="31" bestFit="1" customWidth="1"/>
    <col min="3843" max="4096" width="11.42578125" style="31"/>
    <col min="4097" max="4097" width="30.42578125" style="31" customWidth="1"/>
    <col min="4098" max="4098" width="12.28515625" style="31" bestFit="1" customWidth="1"/>
    <col min="4099" max="4352" width="11.42578125" style="31"/>
    <col min="4353" max="4353" width="30.42578125" style="31" customWidth="1"/>
    <col min="4354" max="4354" width="12.28515625" style="31" bestFit="1" customWidth="1"/>
    <col min="4355" max="4608" width="11.42578125" style="31"/>
    <col min="4609" max="4609" width="30.42578125" style="31" customWidth="1"/>
    <col min="4610" max="4610" width="12.28515625" style="31" bestFit="1" customWidth="1"/>
    <col min="4611" max="4864" width="11.42578125" style="31"/>
    <col min="4865" max="4865" width="30.42578125" style="31" customWidth="1"/>
    <col min="4866" max="4866" width="12.28515625" style="31" bestFit="1" customWidth="1"/>
    <col min="4867" max="5120" width="11.42578125" style="31"/>
    <col min="5121" max="5121" width="30.42578125" style="31" customWidth="1"/>
    <col min="5122" max="5122" width="12.28515625" style="31" bestFit="1" customWidth="1"/>
    <col min="5123" max="5376" width="11.42578125" style="31"/>
    <col min="5377" max="5377" width="30.42578125" style="31" customWidth="1"/>
    <col min="5378" max="5378" width="12.28515625" style="31" bestFit="1" customWidth="1"/>
    <col min="5379" max="5632" width="11.42578125" style="31"/>
    <col min="5633" max="5633" width="30.42578125" style="31" customWidth="1"/>
    <col min="5634" max="5634" width="12.28515625" style="31" bestFit="1" customWidth="1"/>
    <col min="5635" max="5888" width="11.42578125" style="31"/>
    <col min="5889" max="5889" width="30.42578125" style="31" customWidth="1"/>
    <col min="5890" max="5890" width="12.28515625" style="31" bestFit="1" customWidth="1"/>
    <col min="5891" max="6144" width="11.42578125" style="31"/>
    <col min="6145" max="6145" width="30.42578125" style="31" customWidth="1"/>
    <col min="6146" max="6146" width="12.28515625" style="31" bestFit="1" customWidth="1"/>
    <col min="6147" max="6400" width="11.42578125" style="31"/>
    <col min="6401" max="6401" width="30.42578125" style="31" customWidth="1"/>
    <col min="6402" max="6402" width="12.28515625" style="31" bestFit="1" customWidth="1"/>
    <col min="6403" max="6656" width="11.42578125" style="31"/>
    <col min="6657" max="6657" width="30.42578125" style="31" customWidth="1"/>
    <col min="6658" max="6658" width="12.28515625" style="31" bestFit="1" customWidth="1"/>
    <col min="6659" max="6912" width="11.42578125" style="31"/>
    <col min="6913" max="6913" width="30.42578125" style="31" customWidth="1"/>
    <col min="6914" max="6914" width="12.28515625" style="31" bestFit="1" customWidth="1"/>
    <col min="6915" max="7168" width="11.42578125" style="31"/>
    <col min="7169" max="7169" width="30.42578125" style="31" customWidth="1"/>
    <col min="7170" max="7170" width="12.28515625" style="31" bestFit="1" customWidth="1"/>
    <col min="7171" max="7424" width="11.42578125" style="31"/>
    <col min="7425" max="7425" width="30.42578125" style="31" customWidth="1"/>
    <col min="7426" max="7426" width="12.28515625" style="31" bestFit="1" customWidth="1"/>
    <col min="7427" max="7680" width="11.42578125" style="31"/>
    <col min="7681" max="7681" width="30.42578125" style="31" customWidth="1"/>
    <col min="7682" max="7682" width="12.28515625" style="31" bestFit="1" customWidth="1"/>
    <col min="7683" max="7936" width="11.42578125" style="31"/>
    <col min="7937" max="7937" width="30.42578125" style="31" customWidth="1"/>
    <col min="7938" max="7938" width="12.28515625" style="31" bestFit="1" customWidth="1"/>
    <col min="7939" max="8192" width="11.42578125" style="31"/>
    <col min="8193" max="8193" width="30.42578125" style="31" customWidth="1"/>
    <col min="8194" max="8194" width="12.28515625" style="31" bestFit="1" customWidth="1"/>
    <col min="8195" max="8448" width="11.42578125" style="31"/>
    <col min="8449" max="8449" width="30.42578125" style="31" customWidth="1"/>
    <col min="8450" max="8450" width="12.28515625" style="31" bestFit="1" customWidth="1"/>
    <col min="8451" max="8704" width="11.42578125" style="31"/>
    <col min="8705" max="8705" width="30.42578125" style="31" customWidth="1"/>
    <col min="8706" max="8706" width="12.28515625" style="31" bestFit="1" customWidth="1"/>
    <col min="8707" max="8960" width="11.42578125" style="31"/>
    <col min="8961" max="8961" width="30.42578125" style="31" customWidth="1"/>
    <col min="8962" max="8962" width="12.28515625" style="31" bestFit="1" customWidth="1"/>
    <col min="8963" max="9216" width="11.42578125" style="31"/>
    <col min="9217" max="9217" width="30.42578125" style="31" customWidth="1"/>
    <col min="9218" max="9218" width="12.28515625" style="31" bestFit="1" customWidth="1"/>
    <col min="9219" max="9472" width="11.42578125" style="31"/>
    <col min="9473" max="9473" width="30.42578125" style="31" customWidth="1"/>
    <col min="9474" max="9474" width="12.28515625" style="31" bestFit="1" customWidth="1"/>
    <col min="9475" max="9728" width="11.42578125" style="31"/>
    <col min="9729" max="9729" width="30.42578125" style="31" customWidth="1"/>
    <col min="9730" max="9730" width="12.28515625" style="31" bestFit="1" customWidth="1"/>
    <col min="9731" max="9984" width="11.42578125" style="31"/>
    <col min="9985" max="9985" width="30.42578125" style="31" customWidth="1"/>
    <col min="9986" max="9986" width="12.28515625" style="31" bestFit="1" customWidth="1"/>
    <col min="9987" max="10240" width="11.42578125" style="31"/>
    <col min="10241" max="10241" width="30.42578125" style="31" customWidth="1"/>
    <col min="10242" max="10242" width="12.28515625" style="31" bestFit="1" customWidth="1"/>
    <col min="10243" max="10496" width="11.42578125" style="31"/>
    <col min="10497" max="10497" width="30.42578125" style="31" customWidth="1"/>
    <col min="10498" max="10498" width="12.28515625" style="31" bestFit="1" customWidth="1"/>
    <col min="10499" max="10752" width="11.42578125" style="31"/>
    <col min="10753" max="10753" width="30.42578125" style="31" customWidth="1"/>
    <col min="10754" max="10754" width="12.28515625" style="31" bestFit="1" customWidth="1"/>
    <col min="10755" max="11008" width="11.42578125" style="31"/>
    <col min="11009" max="11009" width="30.42578125" style="31" customWidth="1"/>
    <col min="11010" max="11010" width="12.28515625" style="31" bestFit="1" customWidth="1"/>
    <col min="11011" max="11264" width="11.42578125" style="31"/>
    <col min="11265" max="11265" width="30.42578125" style="31" customWidth="1"/>
    <col min="11266" max="11266" width="12.28515625" style="31" bestFit="1" customWidth="1"/>
    <col min="11267" max="11520" width="11.42578125" style="31"/>
    <col min="11521" max="11521" width="30.42578125" style="31" customWidth="1"/>
    <col min="11522" max="11522" width="12.28515625" style="31" bestFit="1" customWidth="1"/>
    <col min="11523" max="11776" width="11.42578125" style="31"/>
    <col min="11777" max="11777" width="30.42578125" style="31" customWidth="1"/>
    <col min="11778" max="11778" width="12.28515625" style="31" bestFit="1" customWidth="1"/>
    <col min="11779" max="12032" width="11.42578125" style="31"/>
    <col min="12033" max="12033" width="30.42578125" style="31" customWidth="1"/>
    <col min="12034" max="12034" width="12.28515625" style="31" bestFit="1" customWidth="1"/>
    <col min="12035" max="12288" width="11.42578125" style="31"/>
    <col min="12289" max="12289" width="30.42578125" style="31" customWidth="1"/>
    <col min="12290" max="12290" width="12.28515625" style="31" bestFit="1" customWidth="1"/>
    <col min="12291" max="12544" width="11.42578125" style="31"/>
    <col min="12545" max="12545" width="30.42578125" style="31" customWidth="1"/>
    <col min="12546" max="12546" width="12.28515625" style="31" bestFit="1" customWidth="1"/>
    <col min="12547" max="12800" width="11.42578125" style="31"/>
    <col min="12801" max="12801" width="30.42578125" style="31" customWidth="1"/>
    <col min="12802" max="12802" width="12.28515625" style="31" bestFit="1" customWidth="1"/>
    <col min="12803" max="13056" width="11.42578125" style="31"/>
    <col min="13057" max="13057" width="30.42578125" style="31" customWidth="1"/>
    <col min="13058" max="13058" width="12.28515625" style="31" bestFit="1" customWidth="1"/>
    <col min="13059" max="13312" width="11.42578125" style="31"/>
    <col min="13313" max="13313" width="30.42578125" style="31" customWidth="1"/>
    <col min="13314" max="13314" width="12.28515625" style="31" bestFit="1" customWidth="1"/>
    <col min="13315" max="13568" width="11.42578125" style="31"/>
    <col min="13569" max="13569" width="30.42578125" style="31" customWidth="1"/>
    <col min="13570" max="13570" width="12.28515625" style="31" bestFit="1" customWidth="1"/>
    <col min="13571" max="13824" width="11.42578125" style="31"/>
    <col min="13825" max="13825" width="30.42578125" style="31" customWidth="1"/>
    <col min="13826" max="13826" width="12.28515625" style="31" bestFit="1" customWidth="1"/>
    <col min="13827" max="14080" width="11.42578125" style="31"/>
    <col min="14081" max="14081" width="30.42578125" style="31" customWidth="1"/>
    <col min="14082" max="14082" width="12.28515625" style="31" bestFit="1" customWidth="1"/>
    <col min="14083" max="14336" width="11.42578125" style="31"/>
    <col min="14337" max="14337" width="30.42578125" style="31" customWidth="1"/>
    <col min="14338" max="14338" width="12.28515625" style="31" bestFit="1" customWidth="1"/>
    <col min="14339" max="14592" width="11.42578125" style="31"/>
    <col min="14593" max="14593" width="30.42578125" style="31" customWidth="1"/>
    <col min="14594" max="14594" width="12.28515625" style="31" bestFit="1" customWidth="1"/>
    <col min="14595" max="14848" width="11.42578125" style="31"/>
    <col min="14849" max="14849" width="30.42578125" style="31" customWidth="1"/>
    <col min="14850" max="14850" width="12.28515625" style="31" bestFit="1" customWidth="1"/>
    <col min="14851" max="15104" width="11.42578125" style="31"/>
    <col min="15105" max="15105" width="30.42578125" style="31" customWidth="1"/>
    <col min="15106" max="15106" width="12.28515625" style="31" bestFit="1" customWidth="1"/>
    <col min="15107" max="15360" width="11.42578125" style="31"/>
    <col min="15361" max="15361" width="30.42578125" style="31" customWidth="1"/>
    <col min="15362" max="15362" width="12.28515625" style="31" bestFit="1" customWidth="1"/>
    <col min="15363" max="15616" width="11.42578125" style="31"/>
    <col min="15617" max="15617" width="30.42578125" style="31" customWidth="1"/>
    <col min="15618" max="15618" width="12.28515625" style="31" bestFit="1" customWidth="1"/>
    <col min="15619" max="15872" width="11.42578125" style="31"/>
    <col min="15873" max="15873" width="30.42578125" style="31" customWidth="1"/>
    <col min="15874" max="15874" width="12.28515625" style="31" bestFit="1" customWidth="1"/>
    <col min="15875" max="16128" width="11.42578125" style="31"/>
    <col min="16129" max="16129" width="30.42578125" style="31" customWidth="1"/>
    <col min="16130" max="16130" width="12.28515625" style="31" bestFit="1" customWidth="1"/>
    <col min="16131" max="16384" width="11.42578125" style="31"/>
  </cols>
  <sheetData>
    <row r="1" spans="1:8" x14ac:dyDescent="0.2">
      <c r="D1" s="42">
        <f>'Datos Generales'!F3</f>
        <v>2023</v>
      </c>
    </row>
    <row r="2" spans="1:8" x14ac:dyDescent="0.2">
      <c r="A2" s="43" t="str">
        <f>IF('Datos Generales'!G1=1,'Datos Generales'!C4,'Datos Generales'!E5)</f>
        <v>Asignatura:</v>
      </c>
      <c r="D2" s="633" t="s">
        <v>53</v>
      </c>
      <c r="E2" s="633"/>
      <c r="F2" s="633"/>
      <c r="G2" s="633"/>
    </row>
    <row r="3" spans="1:8" x14ac:dyDescent="0.2">
      <c r="A3" s="43" t="str">
        <f>IF('Datos Generales'!G1=1,'Datos Generales'!D4,'Datos Generales'!E3)</f>
        <v>Química, Ciencias Naturales, Tecnología: Familia y Desarrollo Comunitario</v>
      </c>
      <c r="D3" s="634" t="str">
        <f>'Datos Generales'!D3</f>
        <v>Misay Herrera Bilay</v>
      </c>
      <c r="E3" s="635"/>
      <c r="F3" s="635"/>
      <c r="G3" s="636"/>
    </row>
    <row r="5" spans="1:8" x14ac:dyDescent="0.2">
      <c r="A5" s="43" t="s">
        <v>59</v>
      </c>
      <c r="B5" s="637" t="s">
        <v>55</v>
      </c>
      <c r="C5" s="637"/>
      <c r="D5" s="637"/>
      <c r="E5" s="637"/>
      <c r="F5" s="637"/>
      <c r="G5" s="312"/>
    </row>
    <row r="6" spans="1:8" x14ac:dyDescent="0.2">
      <c r="A6" s="43" t="s">
        <v>291</v>
      </c>
      <c r="B6" s="45">
        <v>5</v>
      </c>
      <c r="C6" s="45">
        <v>4</v>
      </c>
      <c r="D6" s="45">
        <v>3</v>
      </c>
      <c r="E6" s="45">
        <v>2</v>
      </c>
      <c r="F6" s="45">
        <v>1</v>
      </c>
      <c r="G6" s="45" t="s">
        <v>30</v>
      </c>
    </row>
    <row r="7" spans="1:8" x14ac:dyDescent="0.2">
      <c r="A7" s="45" t="s">
        <v>188</v>
      </c>
      <c r="B7" s="311" t="s">
        <v>292</v>
      </c>
      <c r="C7" s="312">
        <v>5</v>
      </c>
      <c r="D7" s="312">
        <v>7</v>
      </c>
      <c r="E7" s="311" t="s">
        <v>292</v>
      </c>
      <c r="F7" s="311" t="s">
        <v>292</v>
      </c>
      <c r="G7" s="313">
        <f t="shared" ref="G7:G19" si="0">SUM(B7:F7)</f>
        <v>12</v>
      </c>
    </row>
    <row r="8" spans="1:8" x14ac:dyDescent="0.2">
      <c r="A8" s="45" t="s">
        <v>189</v>
      </c>
      <c r="B8" s="311" t="s">
        <v>292</v>
      </c>
      <c r="C8" s="311" t="s">
        <v>312</v>
      </c>
      <c r="D8" s="311" t="s">
        <v>311</v>
      </c>
      <c r="E8" s="311" t="s">
        <v>292</v>
      </c>
      <c r="F8" s="311" t="s">
        <v>292</v>
      </c>
      <c r="G8" s="313" t="s">
        <v>313</v>
      </c>
    </row>
    <row r="9" spans="1:8" x14ac:dyDescent="0.2">
      <c r="A9" s="45" t="s">
        <v>190</v>
      </c>
      <c r="B9" s="311" t="s">
        <v>293</v>
      </c>
      <c r="C9" s="311" t="s">
        <v>294</v>
      </c>
      <c r="D9" s="311" t="s">
        <v>293</v>
      </c>
      <c r="E9" s="311" t="s">
        <v>292</v>
      </c>
      <c r="F9" s="311" t="s">
        <v>292</v>
      </c>
      <c r="G9" s="313" t="s">
        <v>295</v>
      </c>
    </row>
    <row r="10" spans="1:8" x14ac:dyDescent="0.2">
      <c r="A10" s="45" t="s">
        <v>91</v>
      </c>
      <c r="B10" s="311" t="s">
        <v>292</v>
      </c>
      <c r="C10" s="312" t="s">
        <v>295</v>
      </c>
      <c r="D10" s="312" t="s">
        <v>300</v>
      </c>
      <c r="E10" s="311" t="s">
        <v>292</v>
      </c>
      <c r="F10" s="311" t="s">
        <v>293</v>
      </c>
      <c r="G10" s="313" t="s">
        <v>302</v>
      </c>
    </row>
    <row r="11" spans="1:8" x14ac:dyDescent="0.2">
      <c r="A11" s="45" t="s">
        <v>191</v>
      </c>
      <c r="B11" s="311" t="s">
        <v>292</v>
      </c>
      <c r="C11" s="312" t="s">
        <v>298</v>
      </c>
      <c r="D11" s="312" t="s">
        <v>297</v>
      </c>
      <c r="E11" s="311" t="s">
        <v>292</v>
      </c>
      <c r="F11" s="311" t="s">
        <v>292</v>
      </c>
      <c r="G11" s="45" t="s">
        <v>317</v>
      </c>
    </row>
    <row r="12" spans="1:8" x14ac:dyDescent="0.2">
      <c r="A12" s="45" t="s">
        <v>284</v>
      </c>
      <c r="B12" s="311" t="s">
        <v>292</v>
      </c>
      <c r="C12" s="312" t="s">
        <v>308</v>
      </c>
      <c r="D12" s="312" t="s">
        <v>294</v>
      </c>
      <c r="E12" s="311" t="s">
        <v>293</v>
      </c>
      <c r="F12" s="311" t="s">
        <v>292</v>
      </c>
      <c r="G12" s="45" t="s">
        <v>309</v>
      </c>
    </row>
    <row r="13" spans="1:8" x14ac:dyDescent="0.2">
      <c r="A13" s="43" t="s">
        <v>285</v>
      </c>
      <c r="B13" s="311" t="s">
        <v>292</v>
      </c>
      <c r="C13" s="312" t="s">
        <v>305</v>
      </c>
      <c r="D13" s="312" t="s">
        <v>306</v>
      </c>
      <c r="E13" s="311" t="s">
        <v>293</v>
      </c>
      <c r="F13" s="311" t="s">
        <v>292</v>
      </c>
      <c r="G13" s="45" t="s">
        <v>299</v>
      </c>
    </row>
    <row r="14" spans="1:8" x14ac:dyDescent="0.2">
      <c r="A14" s="43" t="s">
        <v>286</v>
      </c>
      <c r="B14" s="311" t="s">
        <v>292</v>
      </c>
      <c r="C14" s="312" t="s">
        <v>294</v>
      </c>
      <c r="D14" s="312" t="s">
        <v>301</v>
      </c>
      <c r="E14" s="311" t="s">
        <v>292</v>
      </c>
      <c r="F14" s="311" t="s">
        <v>292</v>
      </c>
      <c r="G14" s="45" t="s">
        <v>307</v>
      </c>
    </row>
    <row r="15" spans="1:8" x14ac:dyDescent="0.2">
      <c r="A15" s="43" t="s">
        <v>224</v>
      </c>
      <c r="B15" s="311" t="s">
        <v>292</v>
      </c>
      <c r="C15" s="311" t="s">
        <v>292</v>
      </c>
      <c r="D15" s="311" t="s">
        <v>292</v>
      </c>
      <c r="E15" s="311" t="s">
        <v>292</v>
      </c>
      <c r="F15" s="311" t="s">
        <v>292</v>
      </c>
      <c r="G15" s="313" t="s">
        <v>292</v>
      </c>
    </row>
    <row r="16" spans="1:8" x14ac:dyDescent="0.2">
      <c r="A16" s="43" t="s">
        <v>225</v>
      </c>
      <c r="B16" s="311" t="s">
        <v>292</v>
      </c>
      <c r="C16" s="311" t="s">
        <v>293</v>
      </c>
      <c r="D16" s="311" t="s">
        <v>292</v>
      </c>
      <c r="E16" s="311" t="s">
        <v>292</v>
      </c>
      <c r="F16" s="311" t="s">
        <v>292</v>
      </c>
      <c r="G16" s="313" t="s">
        <v>293</v>
      </c>
      <c r="H16" s="35"/>
    </row>
    <row r="17" spans="1:8" x14ac:dyDescent="0.2">
      <c r="A17" s="43" t="s">
        <v>296</v>
      </c>
      <c r="B17" s="311" t="s">
        <v>292</v>
      </c>
      <c r="C17" s="311" t="s">
        <v>292</v>
      </c>
      <c r="D17" s="311" t="s">
        <v>292</v>
      </c>
      <c r="E17" s="311" t="s">
        <v>292</v>
      </c>
      <c r="F17" s="311" t="s">
        <v>292</v>
      </c>
      <c r="G17" s="313" t="s">
        <v>292</v>
      </c>
      <c r="H17" s="35"/>
    </row>
    <row r="18" spans="1:8" x14ac:dyDescent="0.2">
      <c r="A18" s="317" t="s">
        <v>303</v>
      </c>
      <c r="B18" s="318" t="s">
        <v>292</v>
      </c>
      <c r="C18" s="318" t="s">
        <v>292</v>
      </c>
      <c r="D18" s="318" t="s">
        <v>293</v>
      </c>
      <c r="E18" s="318" t="s">
        <v>292</v>
      </c>
      <c r="F18" s="318" t="s">
        <v>292</v>
      </c>
      <c r="G18" s="319" t="s">
        <v>293</v>
      </c>
      <c r="H18" s="35"/>
    </row>
    <row r="19" spans="1:8" x14ac:dyDescent="0.2">
      <c r="A19" s="43" t="s">
        <v>239</v>
      </c>
      <c r="B19" s="311" t="s">
        <v>292</v>
      </c>
      <c r="C19" s="312">
        <v>2</v>
      </c>
      <c r="D19" s="312">
        <v>2</v>
      </c>
      <c r="E19" s="311" t="s">
        <v>292</v>
      </c>
      <c r="F19" s="311" t="s">
        <v>292</v>
      </c>
      <c r="G19" s="45">
        <f t="shared" si="0"/>
        <v>4</v>
      </c>
      <c r="H19" s="35"/>
    </row>
    <row r="20" spans="1:8" x14ac:dyDescent="0.2">
      <c r="A20" s="43" t="s">
        <v>289</v>
      </c>
      <c r="B20" s="311" t="s">
        <v>292</v>
      </c>
      <c r="C20" s="312" t="s">
        <v>310</v>
      </c>
      <c r="D20" s="312" t="s">
        <v>304</v>
      </c>
      <c r="E20" s="311" t="s">
        <v>292</v>
      </c>
      <c r="F20" s="311" t="s">
        <v>292</v>
      </c>
      <c r="G20" s="45" t="s">
        <v>305</v>
      </c>
      <c r="H20" s="35"/>
    </row>
    <row r="21" spans="1:8" x14ac:dyDescent="0.2">
      <c r="A21" s="43" t="s">
        <v>228</v>
      </c>
      <c r="B21" s="311" t="s">
        <v>292</v>
      </c>
      <c r="C21" s="312" t="s">
        <v>304</v>
      </c>
      <c r="D21" s="312" t="s">
        <v>292</v>
      </c>
      <c r="E21" s="311" t="s">
        <v>292</v>
      </c>
      <c r="F21" s="311" t="s">
        <v>292</v>
      </c>
      <c r="G21" s="45" t="s">
        <v>304</v>
      </c>
    </row>
    <row r="22" spans="1:8" x14ac:dyDescent="0.2">
      <c r="A22" s="43" t="s">
        <v>227</v>
      </c>
      <c r="B22" s="311" t="s">
        <v>292</v>
      </c>
      <c r="C22" s="312" t="s">
        <v>292</v>
      </c>
      <c r="D22" s="312" t="s">
        <v>293</v>
      </c>
      <c r="E22" s="311" t="s">
        <v>292</v>
      </c>
      <c r="F22" s="311" t="s">
        <v>292</v>
      </c>
      <c r="G22" s="45" t="s">
        <v>293</v>
      </c>
    </row>
    <row r="23" spans="1:8" x14ac:dyDescent="0.2">
      <c r="A23" s="43" t="s">
        <v>229</v>
      </c>
      <c r="B23" s="311" t="s">
        <v>292</v>
      </c>
      <c r="C23" s="312" t="s">
        <v>292</v>
      </c>
      <c r="D23" s="312" t="s">
        <v>304</v>
      </c>
      <c r="E23" s="311" t="s">
        <v>292</v>
      </c>
      <c r="F23" s="311" t="s">
        <v>292</v>
      </c>
      <c r="G23" s="45" t="s">
        <v>304</v>
      </c>
    </row>
    <row r="24" spans="1:8" x14ac:dyDescent="0.2">
      <c r="A24" s="317" t="s">
        <v>30</v>
      </c>
      <c r="B24" s="320" t="s">
        <v>293</v>
      </c>
      <c r="C24" s="320" t="s">
        <v>314</v>
      </c>
      <c r="D24" s="320" t="s">
        <v>315</v>
      </c>
      <c r="E24" s="320" t="s">
        <v>304</v>
      </c>
      <c r="F24" s="320" t="s">
        <v>293</v>
      </c>
      <c r="G24" s="320" t="s">
        <v>316</v>
      </c>
    </row>
    <row r="28" spans="1:8" x14ac:dyDescent="0.2">
      <c r="A28" s="44"/>
      <c r="D28" s="638">
        <f ca="1">TODAY()</f>
        <v>45433</v>
      </c>
      <c r="E28" s="635"/>
      <c r="F28" s="635"/>
      <c r="G28" s="636"/>
    </row>
    <row r="29" spans="1:8" x14ac:dyDescent="0.2">
      <c r="A29" s="43" t="s">
        <v>56</v>
      </c>
      <c r="D29" s="639" t="s">
        <v>57</v>
      </c>
      <c r="E29" s="640"/>
      <c r="F29" s="640"/>
      <c r="G29" s="641"/>
    </row>
  </sheetData>
  <mergeCells count="5">
    <mergeCell ref="D2:G2"/>
    <mergeCell ref="D3:G3"/>
    <mergeCell ref="B5:F5"/>
    <mergeCell ref="D28:G28"/>
    <mergeCell ref="D29:G29"/>
  </mergeCells>
  <phoneticPr fontId="47" type="noConversion"/>
  <conditionalFormatting sqref="G19:G24 D19:F23 D7:G18 B7:B23">
    <cfRule type="cellIs" dxfId="75" priority="6" stopIfTrue="1" operator="equal">
      <formula>0</formula>
    </cfRule>
  </conditionalFormatting>
  <conditionalFormatting sqref="A12:A23">
    <cfRule type="cellIs" dxfId="74" priority="4" operator="equal">
      <formula>0</formula>
    </cfRule>
  </conditionalFormatting>
  <conditionalFormatting sqref="C7 C10:C14 C19:C23">
    <cfRule type="cellIs" dxfId="73" priority="3" stopIfTrue="1" operator="equal">
      <formula>0</formula>
    </cfRule>
  </conditionalFormatting>
  <conditionalFormatting sqref="C8:C9">
    <cfRule type="cellIs" dxfId="72" priority="2" stopIfTrue="1" operator="equal">
      <formula>0</formula>
    </cfRule>
  </conditionalFormatting>
  <conditionalFormatting sqref="C15:C18">
    <cfRule type="cellIs" dxfId="71" priority="1" stopIfTrue="1" operator="equal">
      <formula>0</formula>
    </cfRule>
  </conditionalFormatting>
  <printOptions horizontalCentered="1"/>
  <pageMargins left="0.39370078740157483" right="0.39370078740157483" top="0.98425196850393704" bottom="0.39370078740157483" header="0" footer="0"/>
  <pageSetup orientation="landscape" r:id="rId1"/>
  <headerFooter alignWithMargins="0">
    <oddHeader xml:space="preserve">&amp;C&amp;"Arial,Negrita"&amp;9MINISTERIO DE EDUCACIÓN
____________________________
CUADRO DE CALIFICACIONES
III TRIMESTRE
</oddHead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L53"/>
  <sheetViews>
    <sheetView topLeftCell="A15" workbookViewId="0">
      <selection activeCell="H12" sqref="H12:I30"/>
    </sheetView>
  </sheetViews>
  <sheetFormatPr defaultColWidth="11.42578125" defaultRowHeight="12.75" x14ac:dyDescent="0.2"/>
  <cols>
    <col min="1" max="1" width="10.5703125" style="31" customWidth="1"/>
    <col min="2" max="2" width="11.42578125" style="31"/>
    <col min="3" max="3" width="8.42578125" style="31" customWidth="1"/>
    <col min="4" max="4" width="11.42578125" style="31"/>
    <col min="5" max="5" width="16.140625" style="31" customWidth="1"/>
    <col min="6" max="6" width="11.42578125" style="31"/>
    <col min="7" max="7" width="14.7109375" style="31" customWidth="1"/>
    <col min="8" max="8" width="11.42578125" style="31"/>
    <col min="9" max="9" width="14.140625" style="31" customWidth="1"/>
    <col min="10" max="16384" width="11.42578125" style="31"/>
  </cols>
  <sheetData>
    <row r="2" spans="1:12" ht="15" x14ac:dyDescent="0.25">
      <c r="A2" s="49"/>
      <c r="B2" s="650" t="s">
        <v>33</v>
      </c>
      <c r="C2" s="650"/>
      <c r="D2" s="650"/>
      <c r="E2" s="650"/>
      <c r="F2" s="650"/>
      <c r="G2" s="650"/>
      <c r="H2" s="650"/>
      <c r="I2" s="650"/>
      <c r="J2" s="650"/>
      <c r="K2" s="650"/>
      <c r="L2" s="49"/>
    </row>
    <row r="3" spans="1:12" ht="15" x14ac:dyDescent="0.25">
      <c r="A3" s="49"/>
      <c r="B3" s="650" t="str">
        <f>'Datos Generales'!E1</f>
        <v>CEL Chiriquí Grande</v>
      </c>
      <c r="C3" s="650"/>
      <c r="D3" s="650"/>
      <c r="E3" s="650"/>
      <c r="F3" s="650"/>
      <c r="G3" s="650"/>
      <c r="H3" s="650"/>
      <c r="I3" s="650"/>
      <c r="J3" s="650"/>
      <c r="K3" s="650"/>
      <c r="L3" s="49"/>
    </row>
    <row r="4" spans="1:12" ht="15" x14ac:dyDescent="0.25">
      <c r="A4" s="49"/>
      <c r="B4" s="650" t="s">
        <v>60</v>
      </c>
      <c r="C4" s="650"/>
      <c r="D4" s="650"/>
      <c r="E4" s="650"/>
      <c r="F4" s="650"/>
      <c r="G4" s="650"/>
      <c r="H4" s="650"/>
      <c r="I4" s="650"/>
      <c r="J4" s="650"/>
      <c r="K4" s="650"/>
      <c r="L4" s="49"/>
    </row>
    <row r="5" spans="1:12" ht="14.25" x14ac:dyDescent="0.2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</row>
    <row r="6" spans="1:12" ht="15" x14ac:dyDescent="0.25">
      <c r="A6" s="50" t="s">
        <v>61</v>
      </c>
      <c r="B6" s="649" t="s">
        <v>233</v>
      </c>
      <c r="C6" s="649"/>
      <c r="D6" s="50" t="s">
        <v>62</v>
      </c>
      <c r="E6" s="51" t="str">
        <f>'Datos Generales'!D2</f>
        <v>Premedia - Media</v>
      </c>
      <c r="F6" s="50" t="s">
        <v>63</v>
      </c>
      <c r="G6" s="51"/>
      <c r="H6" s="50" t="s">
        <v>64</v>
      </c>
      <c r="I6" s="649">
        <f>'Datos Generales'!F3</f>
        <v>2023</v>
      </c>
      <c r="J6" s="649"/>
      <c r="L6" s="52"/>
    </row>
    <row r="7" spans="1:12" ht="14.25" x14ac:dyDescent="0.2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</row>
    <row r="8" spans="1:12" ht="15" x14ac:dyDescent="0.25">
      <c r="A8" s="672" t="s">
        <v>65</v>
      </c>
      <c r="B8" s="672"/>
      <c r="C8" s="673" t="str">
        <f>'Datos Generales'!D3</f>
        <v>Misay Herrera Bilay</v>
      </c>
      <c r="D8" s="673"/>
      <c r="E8" s="673"/>
      <c r="F8" s="49"/>
      <c r="G8" s="49"/>
      <c r="H8" s="49"/>
      <c r="I8" s="49"/>
      <c r="J8" s="49"/>
      <c r="K8" s="49"/>
      <c r="L8" s="49"/>
    </row>
    <row r="9" spans="1:12" ht="15" thickBot="1" x14ac:dyDescent="0.25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</row>
    <row r="10" spans="1:12" ht="15" x14ac:dyDescent="0.25">
      <c r="A10" s="49"/>
      <c r="B10" s="666" t="str">
        <f>IF('Datos Generales'!G1=1,"Materias", IF('Datos Generales'!G1=2, "Grupos", "SELECCIONE"))</f>
        <v>Grupos</v>
      </c>
      <c r="C10" s="667"/>
      <c r="D10" s="670" t="s">
        <v>66</v>
      </c>
      <c r="E10" s="671"/>
      <c r="F10" s="674" t="s">
        <v>66</v>
      </c>
      <c r="G10" s="675"/>
      <c r="H10" s="674" t="s">
        <v>66</v>
      </c>
      <c r="I10" s="675"/>
      <c r="J10" s="676" t="s">
        <v>67</v>
      </c>
      <c r="K10" s="677"/>
      <c r="L10" s="49"/>
    </row>
    <row r="11" spans="1:12" ht="15" x14ac:dyDescent="0.25">
      <c r="A11" s="49"/>
      <c r="B11" s="668"/>
      <c r="C11" s="669"/>
      <c r="D11" s="678" t="s">
        <v>54</v>
      </c>
      <c r="E11" s="679"/>
      <c r="F11" s="680" t="s">
        <v>58</v>
      </c>
      <c r="G11" s="681"/>
      <c r="H11" s="680" t="s">
        <v>59</v>
      </c>
      <c r="I11" s="681"/>
      <c r="J11" s="682" t="s">
        <v>68</v>
      </c>
      <c r="K11" s="683"/>
      <c r="L11" s="49"/>
    </row>
    <row r="12" spans="1:12" ht="14.25" x14ac:dyDescent="0.2">
      <c r="A12" s="49"/>
      <c r="B12" s="664" t="str">
        <f>'Conteo de notas 3T'!A7</f>
        <v>7°A</v>
      </c>
      <c r="C12" s="665"/>
      <c r="D12" s="646"/>
      <c r="E12" s="646"/>
      <c r="F12" s="646"/>
      <c r="G12" s="646"/>
      <c r="H12" s="663">
        <v>3.79</v>
      </c>
      <c r="I12" s="663"/>
      <c r="J12" s="646"/>
      <c r="K12" s="646"/>
      <c r="L12" s="49"/>
    </row>
    <row r="13" spans="1:12" ht="14.25" x14ac:dyDescent="0.2">
      <c r="A13" s="49"/>
      <c r="B13" s="664" t="str">
        <f>'Conteo de notas 3T'!A8</f>
        <v>8°A</v>
      </c>
      <c r="C13" s="665"/>
      <c r="D13" s="646"/>
      <c r="E13" s="646"/>
      <c r="F13" s="646"/>
      <c r="G13" s="646"/>
      <c r="H13" s="663">
        <v>4.4880000000000004</v>
      </c>
      <c r="I13" s="663"/>
      <c r="J13" s="646"/>
      <c r="K13" s="646"/>
      <c r="L13" s="49"/>
    </row>
    <row r="14" spans="1:12" ht="14.25" x14ac:dyDescent="0.2">
      <c r="A14" s="49"/>
      <c r="B14" s="664" t="str">
        <f>'Conteo de notas 3T'!A9</f>
        <v>8°B</v>
      </c>
      <c r="C14" s="665"/>
      <c r="D14" s="646"/>
      <c r="E14" s="646"/>
      <c r="F14" s="646"/>
      <c r="G14" s="646"/>
      <c r="H14" s="663">
        <v>4.5880000000000001</v>
      </c>
      <c r="I14" s="663"/>
      <c r="J14" s="646"/>
      <c r="K14" s="646"/>
      <c r="L14" s="49"/>
    </row>
    <row r="15" spans="1:12" ht="14.25" x14ac:dyDescent="0.2">
      <c r="A15" s="49"/>
      <c r="B15" s="664" t="str">
        <f>'Conteo de notas 3T'!A10</f>
        <v>9°B</v>
      </c>
      <c r="C15" s="665"/>
      <c r="D15" s="646"/>
      <c r="E15" s="646"/>
      <c r="F15" s="646"/>
      <c r="G15" s="646"/>
      <c r="H15" s="663">
        <v>3.78</v>
      </c>
      <c r="I15" s="663"/>
      <c r="J15" s="646"/>
      <c r="K15" s="646"/>
      <c r="L15" s="49"/>
    </row>
    <row r="16" spans="1:12" ht="14.25" x14ac:dyDescent="0.2">
      <c r="A16" s="49"/>
      <c r="B16" s="664" t="str">
        <f>'Conteo de notas 3T'!A11</f>
        <v>10°AC</v>
      </c>
      <c r="C16" s="665"/>
      <c r="D16" s="646"/>
      <c r="E16" s="646"/>
      <c r="F16" s="646"/>
      <c r="G16" s="646"/>
      <c r="H16" s="663">
        <v>4.2839999999999998</v>
      </c>
      <c r="I16" s="663"/>
      <c r="J16" s="646"/>
      <c r="K16" s="646"/>
      <c r="L16" s="49"/>
    </row>
    <row r="17" spans="1:12" ht="14.25" x14ac:dyDescent="0.2">
      <c r="A17" s="49"/>
      <c r="B17" s="664" t="str">
        <f>'Conteo de notas 3T'!A12</f>
        <v>11°AC-1</v>
      </c>
      <c r="C17" s="665"/>
      <c r="D17" s="646"/>
      <c r="E17" s="646"/>
      <c r="F17" s="646"/>
      <c r="G17" s="646"/>
      <c r="H17" s="663">
        <v>3.762</v>
      </c>
      <c r="I17" s="663"/>
      <c r="J17" s="646"/>
      <c r="K17" s="646"/>
      <c r="L17" s="49"/>
    </row>
    <row r="18" spans="1:12" ht="14.25" x14ac:dyDescent="0.2">
      <c r="A18" s="49"/>
      <c r="B18" s="664" t="str">
        <f>'Conteo de notas 3T'!A13</f>
        <v>11°AC-2</v>
      </c>
      <c r="C18" s="665"/>
      <c r="D18" s="646"/>
      <c r="E18" s="646"/>
      <c r="F18" s="646"/>
      <c r="G18" s="646"/>
      <c r="H18" s="663">
        <v>3.4430000000000001</v>
      </c>
      <c r="I18" s="663"/>
      <c r="J18" s="646"/>
      <c r="K18" s="646"/>
      <c r="L18" s="49"/>
    </row>
    <row r="19" spans="1:12" ht="14.25" x14ac:dyDescent="0.2">
      <c r="A19" s="49"/>
      <c r="B19" s="664" t="str">
        <f>'Conteo de notas 3T'!A14</f>
        <v>12°AC</v>
      </c>
      <c r="C19" s="665"/>
      <c r="D19" s="646"/>
      <c r="E19" s="646"/>
      <c r="F19" s="646"/>
      <c r="G19" s="646"/>
      <c r="H19" s="663">
        <v>4.0259999999999998</v>
      </c>
      <c r="I19" s="663"/>
      <c r="J19" s="646"/>
      <c r="K19" s="646"/>
      <c r="L19" s="49"/>
    </row>
    <row r="20" spans="1:12" ht="14.25" x14ac:dyDescent="0.2">
      <c r="A20" s="49"/>
      <c r="B20" s="664" t="str">
        <f>'Conteo de notas 3T'!A15</f>
        <v>7°A QB</v>
      </c>
      <c r="C20" s="665"/>
      <c r="D20" s="646"/>
      <c r="E20" s="646"/>
      <c r="F20" s="646"/>
      <c r="G20" s="646"/>
      <c r="H20" s="663">
        <v>0</v>
      </c>
      <c r="I20" s="663"/>
      <c r="J20" s="646"/>
      <c r="K20" s="646"/>
      <c r="L20" s="49"/>
    </row>
    <row r="21" spans="1:12" ht="14.25" x14ac:dyDescent="0.2">
      <c r="A21" s="49"/>
      <c r="B21" s="664" t="str">
        <f>'Conteo de notas 3T'!A16</f>
        <v>8°A QB</v>
      </c>
      <c r="C21" s="665"/>
      <c r="D21" s="646"/>
      <c r="E21" s="646"/>
      <c r="F21" s="646"/>
      <c r="G21" s="646"/>
      <c r="H21" s="663">
        <v>4.7</v>
      </c>
      <c r="I21" s="663"/>
      <c r="J21" s="646"/>
      <c r="K21" s="646"/>
      <c r="L21" s="49"/>
    </row>
    <row r="22" spans="1:12" ht="14.25" x14ac:dyDescent="0.2">
      <c r="A22" s="49"/>
      <c r="B22" s="664" t="str">
        <f>'Conteo de notas 3T'!A17</f>
        <v>8°B QB</v>
      </c>
      <c r="C22" s="665"/>
      <c r="D22" s="646"/>
      <c r="E22" s="646"/>
      <c r="F22" s="646"/>
      <c r="G22" s="646"/>
      <c r="H22" s="663">
        <v>0</v>
      </c>
      <c r="I22" s="663"/>
      <c r="J22" s="646"/>
      <c r="K22" s="646"/>
      <c r="L22" s="49"/>
    </row>
    <row r="23" spans="1:12" ht="14.25" x14ac:dyDescent="0.2">
      <c r="A23" s="49"/>
      <c r="B23" s="664" t="str">
        <f>'Conteo de notas 3T'!A18</f>
        <v>9°B QB</v>
      </c>
      <c r="C23" s="665"/>
      <c r="D23" s="646"/>
      <c r="E23" s="646"/>
      <c r="F23" s="646"/>
      <c r="G23" s="646"/>
      <c r="H23" s="663">
        <v>3</v>
      </c>
      <c r="I23" s="663"/>
      <c r="J23" s="646"/>
      <c r="K23" s="646"/>
      <c r="L23" s="49"/>
    </row>
    <row r="24" spans="1:12" ht="14.25" x14ac:dyDescent="0.2">
      <c r="A24" s="49"/>
      <c r="B24" s="664" t="str">
        <f>'Conteo de notas 3T'!A19</f>
        <v>7°A N</v>
      </c>
      <c r="C24" s="665"/>
      <c r="D24" s="646"/>
      <c r="E24" s="646"/>
      <c r="F24" s="646"/>
      <c r="G24" s="646"/>
      <c r="H24" s="663">
        <v>4</v>
      </c>
      <c r="I24" s="663"/>
      <c r="J24" s="646"/>
      <c r="K24" s="646"/>
      <c r="L24" s="49"/>
    </row>
    <row r="25" spans="1:12" ht="14.25" x14ac:dyDescent="0.2">
      <c r="A25" s="49"/>
      <c r="B25" s="664" t="str">
        <f>'Conteo de notas 3T'!A20</f>
        <v>8°A N</v>
      </c>
      <c r="C25" s="665"/>
      <c r="D25" s="646"/>
      <c r="E25" s="646"/>
      <c r="F25" s="646"/>
      <c r="G25" s="646"/>
      <c r="H25" s="663">
        <v>4</v>
      </c>
      <c r="I25" s="663"/>
      <c r="J25" s="646"/>
      <c r="K25" s="646"/>
      <c r="L25" s="49"/>
    </row>
    <row r="26" spans="1:12" ht="14.45" customHeight="1" x14ac:dyDescent="0.2">
      <c r="A26" s="49"/>
      <c r="B26" s="664" t="str">
        <f>'Conteo de notas 3T'!A21</f>
        <v>8°A BC</v>
      </c>
      <c r="C26" s="665"/>
      <c r="D26" s="684"/>
      <c r="E26" s="685"/>
      <c r="F26" s="684"/>
      <c r="G26" s="685"/>
      <c r="H26" s="686">
        <v>4.133</v>
      </c>
      <c r="I26" s="687"/>
      <c r="J26" s="684"/>
      <c r="K26" s="685"/>
      <c r="L26" s="49"/>
    </row>
    <row r="27" spans="1:12" ht="14.25" x14ac:dyDescent="0.2">
      <c r="A27" s="49"/>
      <c r="B27" s="664" t="str">
        <f>'Conteo de notas 3T'!A22</f>
        <v>8°B BC</v>
      </c>
      <c r="C27" s="665"/>
      <c r="D27" s="642"/>
      <c r="E27" s="643"/>
      <c r="F27" s="642"/>
      <c r="G27" s="643"/>
      <c r="H27" s="644">
        <v>3.9</v>
      </c>
      <c r="I27" s="645"/>
      <c r="J27" s="646"/>
      <c r="K27" s="646"/>
      <c r="L27" s="49"/>
    </row>
    <row r="28" spans="1:12" ht="14.25" x14ac:dyDescent="0.2">
      <c r="A28" s="49"/>
      <c r="B28" s="664" t="str">
        <f>'Conteo de notas 3T'!A23</f>
        <v>9°B BC</v>
      </c>
      <c r="C28" s="665"/>
      <c r="D28" s="646"/>
      <c r="E28" s="646"/>
      <c r="F28" s="646"/>
      <c r="G28" s="646"/>
      <c r="H28" s="663">
        <v>3.5</v>
      </c>
      <c r="I28" s="663"/>
      <c r="J28" s="646"/>
      <c r="K28" s="646"/>
      <c r="L28" s="49"/>
    </row>
    <row r="29" spans="1:12" ht="15" x14ac:dyDescent="0.25">
      <c r="A29" s="49"/>
      <c r="B29" s="651" t="s">
        <v>69</v>
      </c>
      <c r="C29" s="652"/>
      <c r="D29" s="653"/>
      <c r="E29" s="654"/>
      <c r="F29" s="653" t="e">
        <f>AVERAGE(F12:G28)</f>
        <v>#DIV/0!</v>
      </c>
      <c r="G29" s="654"/>
      <c r="H29" s="657">
        <f>AVERAGE(H12:I28)</f>
        <v>3.4937647058823531</v>
      </c>
      <c r="I29" s="658"/>
      <c r="J29" s="653" t="e">
        <f>AVERAGE(J12:K16)</f>
        <v>#DIV/0!</v>
      </c>
      <c r="K29" s="654"/>
      <c r="L29" s="49"/>
    </row>
    <row r="30" spans="1:12" ht="15.75" thickBot="1" x14ac:dyDescent="0.3">
      <c r="A30" s="49"/>
      <c r="B30" s="661" t="s">
        <v>47</v>
      </c>
      <c r="C30" s="662"/>
      <c r="D30" s="655"/>
      <c r="E30" s="656"/>
      <c r="F30" s="655"/>
      <c r="G30" s="656"/>
      <c r="H30" s="659"/>
      <c r="I30" s="660"/>
      <c r="J30" s="655"/>
      <c r="K30" s="656"/>
      <c r="L30" s="49"/>
    </row>
    <row r="31" spans="1:12" ht="14.25" x14ac:dyDescent="0.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</row>
    <row r="32" spans="1:12" ht="14.25" x14ac:dyDescent="0.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</row>
    <row r="33" spans="1:12" ht="14.25" x14ac:dyDescent="0.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</row>
    <row r="34" spans="1:12" ht="14.25" x14ac:dyDescent="0.2">
      <c r="A34" s="49"/>
      <c r="B34" s="647" t="s">
        <v>70</v>
      </c>
      <c r="C34" s="647"/>
      <c r="D34" s="647"/>
      <c r="E34" s="647"/>
      <c r="F34" s="49"/>
      <c r="G34" s="648">
        <f ca="1">TODAY()</f>
        <v>45433</v>
      </c>
      <c r="H34" s="649"/>
      <c r="I34" s="649"/>
      <c r="J34" s="49"/>
      <c r="K34" s="49"/>
      <c r="L34" s="49"/>
    </row>
    <row r="35" spans="1:12" ht="15" x14ac:dyDescent="0.25">
      <c r="A35" s="49"/>
      <c r="B35" s="650" t="s">
        <v>47</v>
      </c>
      <c r="C35" s="650"/>
      <c r="D35" s="650"/>
      <c r="E35" s="650"/>
      <c r="F35" s="49"/>
      <c r="G35" s="650" t="s">
        <v>57</v>
      </c>
      <c r="H35" s="650"/>
      <c r="I35" s="650"/>
      <c r="J35" s="49"/>
      <c r="K35" s="49"/>
      <c r="L35" s="49"/>
    </row>
    <row r="36" spans="1:12" ht="14.25" x14ac:dyDescent="0.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</row>
    <row r="37" spans="1:12" ht="14.25" x14ac:dyDescent="0.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</row>
    <row r="38" spans="1:12" ht="14.25" x14ac:dyDescent="0.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</row>
    <row r="39" spans="1:12" ht="14.25" x14ac:dyDescent="0.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</row>
    <row r="40" spans="1:12" ht="14.25" x14ac:dyDescent="0.2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</row>
    <row r="41" spans="1:12" ht="14.25" x14ac:dyDescent="0.2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</row>
    <row r="42" spans="1:12" ht="14.25" x14ac:dyDescent="0.2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</row>
    <row r="43" spans="1:12" ht="14.25" x14ac:dyDescent="0.2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</row>
    <row r="44" spans="1:12" ht="14.25" x14ac:dyDescent="0.2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</row>
    <row r="45" spans="1:12" ht="14.25" x14ac:dyDescent="0.2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</row>
    <row r="46" spans="1:12" ht="14.25" x14ac:dyDescent="0.2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</row>
    <row r="47" spans="1:12" ht="14.25" x14ac:dyDescent="0.2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</row>
    <row r="48" spans="1:12" ht="14.25" x14ac:dyDescent="0.2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</row>
    <row r="49" spans="1:12" ht="14.25" x14ac:dyDescent="0.2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</row>
    <row r="50" spans="1:12" ht="14.25" x14ac:dyDescent="0.2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</row>
    <row r="51" spans="1:12" ht="14.25" x14ac:dyDescent="0.2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</row>
    <row r="52" spans="1:12" ht="14.25" x14ac:dyDescent="0.2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</row>
    <row r="53" spans="1:12" ht="14.25" x14ac:dyDescent="0.2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</row>
  </sheetData>
  <mergeCells count="111">
    <mergeCell ref="B26:C26"/>
    <mergeCell ref="F26:G26"/>
    <mergeCell ref="D26:E26"/>
    <mergeCell ref="H26:I26"/>
    <mergeCell ref="J26:K26"/>
    <mergeCell ref="D18:E18"/>
    <mergeCell ref="J19:K19"/>
    <mergeCell ref="J18:K18"/>
    <mergeCell ref="F19:G19"/>
    <mergeCell ref="F18:G18"/>
    <mergeCell ref="H20:I20"/>
    <mergeCell ref="H19:I19"/>
    <mergeCell ref="H18:I18"/>
    <mergeCell ref="H22:I22"/>
    <mergeCell ref="H21:I21"/>
    <mergeCell ref="J22:K22"/>
    <mergeCell ref="J21:K21"/>
    <mergeCell ref="B20:C20"/>
    <mergeCell ref="F20:G20"/>
    <mergeCell ref="J20:K20"/>
    <mergeCell ref="B22:C22"/>
    <mergeCell ref="B21:C21"/>
    <mergeCell ref="D22:E22"/>
    <mergeCell ref="D21:E21"/>
    <mergeCell ref="H12:I12"/>
    <mergeCell ref="J12:K12"/>
    <mergeCell ref="B13:C13"/>
    <mergeCell ref="D13:E13"/>
    <mergeCell ref="B2:K2"/>
    <mergeCell ref="B3:K3"/>
    <mergeCell ref="B4:K4"/>
    <mergeCell ref="B6:C6"/>
    <mergeCell ref="I6:J6"/>
    <mergeCell ref="H13:I13"/>
    <mergeCell ref="J13:K13"/>
    <mergeCell ref="A8:B8"/>
    <mergeCell ref="C8:E8"/>
    <mergeCell ref="F10:G10"/>
    <mergeCell ref="H10:I10"/>
    <mergeCell ref="J10:K10"/>
    <mergeCell ref="D11:E11"/>
    <mergeCell ref="F11:G11"/>
    <mergeCell ref="H11:I11"/>
    <mergeCell ref="J11:K11"/>
    <mergeCell ref="F22:G22"/>
    <mergeCell ref="F21:G21"/>
    <mergeCell ref="B19:C19"/>
    <mergeCell ref="B18:C18"/>
    <mergeCell ref="D20:E20"/>
    <mergeCell ref="D19:E19"/>
    <mergeCell ref="B10:C11"/>
    <mergeCell ref="D10:E10"/>
    <mergeCell ref="F13:G13"/>
    <mergeCell ref="B14:C14"/>
    <mergeCell ref="D14:E14"/>
    <mergeCell ref="F14:G14"/>
    <mergeCell ref="B17:C17"/>
    <mergeCell ref="D17:E17"/>
    <mergeCell ref="F17:G17"/>
    <mergeCell ref="B12:C12"/>
    <mergeCell ref="D12:E12"/>
    <mergeCell ref="F12:G12"/>
    <mergeCell ref="H14:I14"/>
    <mergeCell ref="J14:K14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H17:I17"/>
    <mergeCell ref="J17:K17"/>
    <mergeCell ref="B23:C23"/>
    <mergeCell ref="D23:E23"/>
    <mergeCell ref="F23:G23"/>
    <mergeCell ref="H23:I23"/>
    <mergeCell ref="J23:K23"/>
    <mergeCell ref="B28:C28"/>
    <mergeCell ref="D28:E28"/>
    <mergeCell ref="F28:G28"/>
    <mergeCell ref="H28:I28"/>
    <mergeCell ref="J28:K28"/>
    <mergeCell ref="B25:C25"/>
    <mergeCell ref="B24:C24"/>
    <mergeCell ref="D25:E25"/>
    <mergeCell ref="D24:E24"/>
    <mergeCell ref="F25:G25"/>
    <mergeCell ref="F24:G24"/>
    <mergeCell ref="H25:I25"/>
    <mergeCell ref="H24:I24"/>
    <mergeCell ref="J25:K25"/>
    <mergeCell ref="J24:K24"/>
    <mergeCell ref="B27:C27"/>
    <mergeCell ref="D27:E27"/>
    <mergeCell ref="F27:G27"/>
    <mergeCell ref="H27:I27"/>
    <mergeCell ref="J27:K27"/>
    <mergeCell ref="B34:E34"/>
    <mergeCell ref="G34:I34"/>
    <mergeCell ref="B35:E35"/>
    <mergeCell ref="G35:I35"/>
    <mergeCell ref="B29:C29"/>
    <mergeCell ref="D29:E30"/>
    <mergeCell ref="F29:G30"/>
    <mergeCell ref="H29:I30"/>
    <mergeCell ref="J29:K30"/>
    <mergeCell ref="B30:C30"/>
  </mergeCells>
  <conditionalFormatting sqref="B12:C30">
    <cfRule type="cellIs" dxfId="70" priority="9" operator="equal">
      <formula>0</formula>
    </cfRule>
  </conditionalFormatting>
  <conditionalFormatting sqref="F29">
    <cfRule type="cellIs" dxfId="69" priority="5" operator="equal">
      <formula>0</formula>
    </cfRule>
    <cfRule type="containsErrors" dxfId="68" priority="6">
      <formula>ISERROR(F29)</formula>
    </cfRule>
  </conditionalFormatting>
  <conditionalFormatting sqref="H29">
    <cfRule type="cellIs" dxfId="67" priority="3" operator="equal">
      <formula>0</formula>
    </cfRule>
    <cfRule type="containsErrors" dxfId="66" priority="4">
      <formula>ISERROR(H29)</formula>
    </cfRule>
  </conditionalFormatting>
  <conditionalFormatting sqref="J29">
    <cfRule type="cellIs" dxfId="65" priority="1" operator="equal">
      <formula>0</formula>
    </cfRule>
    <cfRule type="containsErrors" dxfId="64" priority="2">
      <formula>ISERROR(J29)</formula>
    </cfRule>
  </conditionalFormatting>
  <pageMargins left="0.27559055118110237" right="0.27559055118110237" top="0.27559055118110237" bottom="0.27559055118110237" header="0.31496062992125984" footer="0.31496062992125984"/>
  <pageSetup paperSize="9" orientation="landscape" horizontalDpi="4294967293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G40"/>
  <sheetViews>
    <sheetView topLeftCell="A13" zoomScale="115" zoomScaleNormal="115" workbookViewId="0">
      <selection activeCell="C13" sqref="C13"/>
    </sheetView>
  </sheetViews>
  <sheetFormatPr defaultColWidth="11.42578125" defaultRowHeight="12.75" x14ac:dyDescent="0.2"/>
  <cols>
    <col min="1" max="1" width="9.28515625" style="31" customWidth="1"/>
    <col min="2" max="2" width="20" style="31" customWidth="1"/>
    <col min="3" max="3" width="18.42578125" style="31" customWidth="1"/>
    <col min="4" max="16384" width="11.42578125" style="31"/>
  </cols>
  <sheetData>
    <row r="2" spans="2:7" x14ac:dyDescent="0.2">
      <c r="B2" s="621" t="s">
        <v>33</v>
      </c>
      <c r="C2" s="621"/>
      <c r="D2" s="621"/>
      <c r="E2" s="621"/>
      <c r="F2" s="621"/>
      <c r="G2" s="621"/>
    </row>
    <row r="3" spans="2:7" x14ac:dyDescent="0.2">
      <c r="B3" s="621" t="str">
        <f>'Datos Generales'!E1</f>
        <v>CEL Chiriquí Grande</v>
      </c>
      <c r="C3" s="621"/>
      <c r="D3" s="621"/>
      <c r="E3" s="621"/>
      <c r="F3" s="621"/>
      <c r="G3" s="621"/>
    </row>
    <row r="4" spans="2:7" x14ac:dyDescent="0.2">
      <c r="B4" s="621" t="s">
        <v>71</v>
      </c>
      <c r="C4" s="621"/>
      <c r="D4" s="621"/>
      <c r="E4" s="621"/>
      <c r="F4" s="621"/>
      <c r="G4" s="621"/>
    </row>
    <row r="5" spans="2:7" ht="14.25" x14ac:dyDescent="0.2">
      <c r="B5" s="49"/>
      <c r="C5" s="49"/>
      <c r="D5" s="49"/>
      <c r="E5" s="49"/>
      <c r="F5" s="49"/>
      <c r="G5" s="49"/>
    </row>
    <row r="6" spans="2:7" ht="14.25" x14ac:dyDescent="0.2">
      <c r="B6" s="49"/>
      <c r="C6" s="49"/>
      <c r="D6" s="49"/>
      <c r="E6" s="49"/>
      <c r="F6" s="49"/>
      <c r="G6" s="49"/>
    </row>
    <row r="7" spans="2:7" ht="14.25" x14ac:dyDescent="0.2">
      <c r="B7" s="49"/>
      <c r="C7" s="49"/>
      <c r="D7" s="49"/>
      <c r="E7" s="49"/>
      <c r="F7" s="49"/>
      <c r="G7" s="49"/>
    </row>
    <row r="8" spans="2:7" ht="15" x14ac:dyDescent="0.25">
      <c r="B8" s="50" t="s">
        <v>72</v>
      </c>
      <c r="C8" s="649" t="str">
        <f>'Datos Generales'!D3</f>
        <v>Misay Herrera Bilay</v>
      </c>
      <c r="D8" s="649"/>
      <c r="E8" s="50" t="s">
        <v>137</v>
      </c>
      <c r="F8" s="649" t="str">
        <f>'Datos Generales'!D2</f>
        <v>Premedia - Media</v>
      </c>
      <c r="G8" s="649"/>
    </row>
    <row r="9" spans="2:7" ht="14.25" x14ac:dyDescent="0.2">
      <c r="B9" s="49"/>
      <c r="C9" s="49"/>
      <c r="D9" s="49"/>
      <c r="E9" s="49"/>
      <c r="F9" s="49"/>
      <c r="G9" s="49"/>
    </row>
    <row r="10" spans="2:7" ht="14.25" x14ac:dyDescent="0.2">
      <c r="B10" s="49"/>
      <c r="C10" s="49"/>
      <c r="D10" s="49"/>
      <c r="E10" s="49"/>
      <c r="F10" s="49"/>
      <c r="G10" s="49"/>
    </row>
    <row r="11" spans="2:7" ht="15" x14ac:dyDescent="0.25">
      <c r="B11" s="691" t="str">
        <f>IF('Datos Generales'!G1=1,"Materias", IF('Datos Generales'!G1=2, "Grupos", "SELECCIONE"))</f>
        <v>Grupos</v>
      </c>
      <c r="C11" s="691" t="s">
        <v>74</v>
      </c>
      <c r="D11" s="692" t="s">
        <v>75</v>
      </c>
      <c r="E11" s="692"/>
      <c r="F11" s="692" t="s">
        <v>76</v>
      </c>
      <c r="G11" s="692"/>
    </row>
    <row r="12" spans="2:7" ht="15" x14ac:dyDescent="0.25">
      <c r="B12" s="691"/>
      <c r="C12" s="691"/>
      <c r="D12" s="53" t="s">
        <v>77</v>
      </c>
      <c r="E12" s="53" t="s">
        <v>78</v>
      </c>
      <c r="F12" s="53" t="s">
        <v>77</v>
      </c>
      <c r="G12" s="53" t="s">
        <v>78</v>
      </c>
    </row>
    <row r="13" spans="2:7" ht="14.25" x14ac:dyDescent="0.2">
      <c r="B13" s="45" t="s">
        <v>188</v>
      </c>
      <c r="C13" s="54">
        <v>15</v>
      </c>
      <c r="D13" s="54">
        <v>3</v>
      </c>
      <c r="E13" s="54">
        <v>9</v>
      </c>
      <c r="F13" s="54">
        <v>1</v>
      </c>
      <c r="G13" s="54">
        <v>2</v>
      </c>
    </row>
    <row r="14" spans="2:7" ht="14.25" x14ac:dyDescent="0.2">
      <c r="B14" s="45" t="s">
        <v>189</v>
      </c>
      <c r="C14" s="54">
        <v>45</v>
      </c>
      <c r="D14" s="54">
        <v>20</v>
      </c>
      <c r="E14" s="54">
        <v>17</v>
      </c>
      <c r="F14" s="54">
        <v>3</v>
      </c>
      <c r="G14" s="54">
        <v>5</v>
      </c>
    </row>
    <row r="15" spans="2:7" ht="14.25" x14ac:dyDescent="0.2">
      <c r="B15" s="45" t="s">
        <v>190</v>
      </c>
      <c r="C15" s="54">
        <v>21</v>
      </c>
      <c r="D15" s="54">
        <v>8</v>
      </c>
      <c r="E15" s="54">
        <v>9</v>
      </c>
      <c r="F15" s="54">
        <v>1</v>
      </c>
      <c r="G15" s="54">
        <v>3</v>
      </c>
    </row>
    <row r="16" spans="2:7" ht="14.25" x14ac:dyDescent="0.2">
      <c r="B16" s="45" t="s">
        <v>91</v>
      </c>
      <c r="C16" s="54">
        <v>38</v>
      </c>
      <c r="D16" s="54">
        <v>23</v>
      </c>
      <c r="E16" s="54">
        <v>12</v>
      </c>
      <c r="F16" s="54">
        <v>2</v>
      </c>
      <c r="G16" s="54">
        <v>1</v>
      </c>
    </row>
    <row r="17" spans="2:7" ht="14.25" x14ac:dyDescent="0.2">
      <c r="B17" s="45" t="s">
        <v>191</v>
      </c>
      <c r="C17" s="54">
        <v>32</v>
      </c>
      <c r="D17" s="54">
        <v>16</v>
      </c>
      <c r="E17" s="54">
        <v>9</v>
      </c>
      <c r="F17" s="54">
        <v>1</v>
      </c>
      <c r="G17" s="54">
        <v>6</v>
      </c>
    </row>
    <row r="18" spans="2:7" ht="14.25" x14ac:dyDescent="0.2">
      <c r="B18" s="45" t="s">
        <v>284</v>
      </c>
      <c r="C18" s="54">
        <v>39</v>
      </c>
      <c r="D18" s="54">
        <v>7</v>
      </c>
      <c r="E18" s="54">
        <v>21</v>
      </c>
      <c r="F18" s="54">
        <v>5</v>
      </c>
      <c r="G18" s="54">
        <v>5</v>
      </c>
    </row>
    <row r="19" spans="2:7" ht="14.25" x14ac:dyDescent="0.2">
      <c r="B19" s="43" t="s">
        <v>285</v>
      </c>
      <c r="C19" s="54">
        <v>38</v>
      </c>
      <c r="D19" s="54">
        <v>12</v>
      </c>
      <c r="E19" s="54">
        <v>11</v>
      </c>
      <c r="F19" s="54">
        <v>10</v>
      </c>
      <c r="G19" s="54">
        <v>5</v>
      </c>
    </row>
    <row r="20" spans="2:7" ht="14.25" x14ac:dyDescent="0.2">
      <c r="B20" s="43" t="s">
        <v>286</v>
      </c>
      <c r="C20" s="54">
        <v>34</v>
      </c>
      <c r="D20" s="54">
        <v>7</v>
      </c>
      <c r="E20" s="54">
        <v>16</v>
      </c>
      <c r="F20" s="54">
        <v>6</v>
      </c>
      <c r="G20" s="54">
        <v>5</v>
      </c>
    </row>
    <row r="21" spans="2:7" ht="14.25" x14ac:dyDescent="0.2">
      <c r="B21" s="43" t="s">
        <v>224</v>
      </c>
      <c r="C21" s="54">
        <v>1</v>
      </c>
      <c r="D21" s="54">
        <v>0</v>
      </c>
      <c r="E21" s="54">
        <v>0</v>
      </c>
      <c r="F21" s="54">
        <v>0</v>
      </c>
      <c r="G21" s="54">
        <v>1</v>
      </c>
    </row>
    <row r="22" spans="2:7" ht="14.25" x14ac:dyDescent="0.2">
      <c r="B22" s="43" t="s">
        <v>225</v>
      </c>
      <c r="C22" s="54">
        <v>1</v>
      </c>
      <c r="D22" s="54">
        <v>0</v>
      </c>
      <c r="E22" s="54">
        <v>1</v>
      </c>
      <c r="F22" s="54">
        <v>0</v>
      </c>
      <c r="G22" s="54">
        <v>0</v>
      </c>
    </row>
    <row r="23" spans="2:7" ht="14.25" x14ac:dyDescent="0.2">
      <c r="B23" s="43" t="s">
        <v>296</v>
      </c>
      <c r="C23" s="54">
        <v>2</v>
      </c>
      <c r="D23" s="54">
        <v>0</v>
      </c>
      <c r="E23" s="54">
        <v>0</v>
      </c>
      <c r="F23" s="54">
        <v>2</v>
      </c>
      <c r="G23" s="54">
        <v>0</v>
      </c>
    </row>
    <row r="24" spans="2:7" ht="14.25" x14ac:dyDescent="0.2">
      <c r="B24" s="43" t="s">
        <v>303</v>
      </c>
      <c r="C24" s="54">
        <v>1</v>
      </c>
      <c r="D24" s="54">
        <v>0</v>
      </c>
      <c r="E24" s="54">
        <v>1</v>
      </c>
      <c r="F24" s="54">
        <v>0</v>
      </c>
      <c r="G24" s="54">
        <v>0</v>
      </c>
    </row>
    <row r="25" spans="2:7" ht="14.25" x14ac:dyDescent="0.2">
      <c r="B25" s="43" t="s">
        <v>239</v>
      </c>
      <c r="C25" s="54">
        <v>4</v>
      </c>
      <c r="D25" s="54">
        <v>2</v>
      </c>
      <c r="E25" s="54">
        <v>2</v>
      </c>
      <c r="F25" s="54">
        <v>0</v>
      </c>
      <c r="G25" s="54">
        <v>0</v>
      </c>
    </row>
    <row r="26" spans="2:7" ht="14.25" x14ac:dyDescent="0.2">
      <c r="B26" s="43" t="s">
        <v>289</v>
      </c>
      <c r="C26" s="54">
        <v>14</v>
      </c>
      <c r="D26" s="54">
        <v>2</v>
      </c>
      <c r="E26" s="54">
        <v>5</v>
      </c>
      <c r="F26" s="54">
        <v>3</v>
      </c>
      <c r="G26" s="54">
        <v>4</v>
      </c>
    </row>
    <row r="27" spans="2:7" ht="14.25" x14ac:dyDescent="0.2">
      <c r="B27" s="43" t="s">
        <v>228</v>
      </c>
      <c r="C27" s="54">
        <v>4</v>
      </c>
      <c r="D27" s="54">
        <v>2</v>
      </c>
      <c r="E27" s="54">
        <v>1</v>
      </c>
      <c r="F27" s="54">
        <v>0</v>
      </c>
      <c r="G27" s="54">
        <v>1</v>
      </c>
    </row>
    <row r="28" spans="2:7" ht="14.25" x14ac:dyDescent="0.2">
      <c r="B28" s="43" t="s">
        <v>227</v>
      </c>
      <c r="C28" s="54">
        <v>1</v>
      </c>
      <c r="D28" s="54">
        <v>1</v>
      </c>
      <c r="E28" s="54">
        <v>1</v>
      </c>
      <c r="F28" s="54">
        <v>0</v>
      </c>
      <c r="G28" s="54">
        <v>0</v>
      </c>
    </row>
    <row r="29" spans="2:7" ht="14.25" x14ac:dyDescent="0.2">
      <c r="B29" s="43" t="s">
        <v>229</v>
      </c>
      <c r="C29" s="54">
        <v>2</v>
      </c>
      <c r="D29" s="54">
        <v>1</v>
      </c>
      <c r="E29" s="54">
        <v>1</v>
      </c>
      <c r="F29" s="54">
        <v>0</v>
      </c>
      <c r="G29" s="54">
        <v>0</v>
      </c>
    </row>
    <row r="30" spans="2:7" ht="15" x14ac:dyDescent="0.25">
      <c r="B30" s="53"/>
      <c r="C30" s="54"/>
      <c r="D30" s="54"/>
      <c r="E30" s="54"/>
      <c r="F30" s="54"/>
      <c r="G30" s="54"/>
    </row>
    <row r="31" spans="2:7" ht="15" x14ac:dyDescent="0.25">
      <c r="B31" s="53"/>
      <c r="C31" s="54"/>
      <c r="D31" s="54"/>
      <c r="E31" s="54"/>
      <c r="F31" s="54"/>
      <c r="G31" s="54"/>
    </row>
    <row r="32" spans="2:7" ht="15" x14ac:dyDescent="0.25">
      <c r="B32" s="53"/>
      <c r="C32" s="54"/>
      <c r="D32" s="54"/>
      <c r="E32" s="54"/>
      <c r="F32" s="54"/>
      <c r="G32" s="54"/>
    </row>
    <row r="33" spans="2:7" ht="15" x14ac:dyDescent="0.25">
      <c r="B33" s="53"/>
      <c r="C33" s="54"/>
      <c r="D33" s="54"/>
      <c r="E33" s="54"/>
      <c r="F33" s="54"/>
      <c r="G33" s="54"/>
    </row>
    <row r="34" spans="2:7" ht="15" x14ac:dyDescent="0.25">
      <c r="B34" s="53"/>
      <c r="C34" s="54"/>
      <c r="D34" s="54"/>
      <c r="E34" s="54"/>
      <c r="F34" s="54"/>
      <c r="G34" s="54"/>
    </row>
    <row r="35" spans="2:7" ht="15" x14ac:dyDescent="0.25">
      <c r="B35" s="53"/>
      <c r="C35" s="54"/>
      <c r="D35" s="54"/>
      <c r="E35" s="54"/>
      <c r="F35" s="54"/>
      <c r="G35" s="54"/>
    </row>
    <row r="39" spans="2:7" x14ac:dyDescent="0.2">
      <c r="B39" s="688" t="s">
        <v>79</v>
      </c>
      <c r="C39" s="688"/>
      <c r="E39" s="689">
        <f ca="1">TODAY()</f>
        <v>45433</v>
      </c>
      <c r="F39" s="690"/>
      <c r="G39" s="690"/>
    </row>
    <row r="40" spans="2:7" x14ac:dyDescent="0.2">
      <c r="B40" s="621" t="s">
        <v>80</v>
      </c>
      <c r="C40" s="621"/>
      <c r="E40" s="621" t="s">
        <v>81</v>
      </c>
      <c r="F40" s="621"/>
      <c r="G40" s="621"/>
    </row>
  </sheetData>
  <mergeCells count="13">
    <mergeCell ref="B39:C39"/>
    <mergeCell ref="E39:G39"/>
    <mergeCell ref="B40:C40"/>
    <mergeCell ref="E40:G40"/>
    <mergeCell ref="B2:G2"/>
    <mergeCell ref="B3:G3"/>
    <mergeCell ref="B4:G4"/>
    <mergeCell ref="C8:D8"/>
    <mergeCell ref="F8:G8"/>
    <mergeCell ref="B11:B12"/>
    <mergeCell ref="C11:C12"/>
    <mergeCell ref="D11:E11"/>
    <mergeCell ref="F11:G11"/>
  </mergeCells>
  <conditionalFormatting sqref="B30:B35">
    <cfRule type="cellIs" dxfId="63" priority="6" operator="equal">
      <formula>0</formula>
    </cfRule>
  </conditionalFormatting>
  <conditionalFormatting sqref="B18:B29">
    <cfRule type="cellIs" dxfId="62" priority="1" operator="equal">
      <formula>0</formula>
    </cfRule>
  </conditionalFormatting>
  <pageMargins left="0.39370078740157483" right="0.39370078740157483" top="0.39370078740157483" bottom="0.39370078740157483" header="0.31496062992125984" footer="0.31496062992125984"/>
  <pageSetup orientation="portrait" horizontalDpi="4294967293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86A719BE-EC52-4C3B-BAB1-ED2690111FE8}">
            <xm:f>('Datos Generales'!$G$1&gt;=3)</xm:f>
            <x14:dxf>
              <font>
                <color rgb="FFFF0000"/>
              </font>
            </x14:dxf>
          </x14:cfRule>
          <xm:sqref>B11:B12</xm:sqref>
        </x14:conditionalFormatting>
      </x14:conditionalFormattings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G38"/>
  <sheetViews>
    <sheetView topLeftCell="B6" zoomScale="130" zoomScaleNormal="130" workbookViewId="0">
      <selection activeCell="G12" sqref="G12"/>
    </sheetView>
  </sheetViews>
  <sheetFormatPr defaultColWidth="11.42578125" defaultRowHeight="12.75" x14ac:dyDescent="0.2"/>
  <cols>
    <col min="1" max="3" width="11.42578125" style="31"/>
    <col min="4" max="4" width="11.7109375" style="31" customWidth="1"/>
    <col min="5" max="16384" width="11.42578125" style="31"/>
  </cols>
  <sheetData>
    <row r="2" spans="2:7" x14ac:dyDescent="0.2">
      <c r="B2" s="621" t="s">
        <v>33</v>
      </c>
      <c r="C2" s="621"/>
      <c r="D2" s="621"/>
      <c r="E2" s="621"/>
      <c r="F2" s="621"/>
      <c r="G2" s="621"/>
    </row>
    <row r="3" spans="2:7" x14ac:dyDescent="0.2">
      <c r="B3" s="621" t="str">
        <f>'Datos Generales'!E1</f>
        <v>CEL Chiriquí Grande</v>
      </c>
      <c r="C3" s="621"/>
      <c r="D3" s="621"/>
      <c r="E3" s="621"/>
      <c r="F3" s="621"/>
      <c r="G3" s="621"/>
    </row>
    <row r="4" spans="2:7" x14ac:dyDescent="0.2">
      <c r="B4" s="621" t="s">
        <v>82</v>
      </c>
      <c r="C4" s="621"/>
      <c r="D4" s="621"/>
      <c r="E4" s="621"/>
      <c r="F4" s="621"/>
      <c r="G4" s="621"/>
    </row>
    <row r="5" spans="2:7" x14ac:dyDescent="0.2">
      <c r="B5" s="621" t="s">
        <v>83</v>
      </c>
      <c r="C5" s="621"/>
      <c r="D5" s="621"/>
      <c r="E5" s="621"/>
      <c r="F5" s="621"/>
      <c r="G5" s="621"/>
    </row>
    <row r="7" spans="2:7" x14ac:dyDescent="0.2">
      <c r="B7" s="55" t="s">
        <v>72</v>
      </c>
      <c r="C7" s="694" t="str">
        <f>'Ap-Repro Sexo'!C8:D8</f>
        <v>Misay Herrera Bilay</v>
      </c>
      <c r="D7" s="694"/>
      <c r="E7" s="694"/>
    </row>
    <row r="8" spans="2:7" x14ac:dyDescent="0.2">
      <c r="B8" s="55" t="s">
        <v>84</v>
      </c>
      <c r="C8" s="694"/>
      <c r="D8" s="694"/>
      <c r="E8" s="694"/>
    </row>
    <row r="9" spans="2:7" x14ac:dyDescent="0.2">
      <c r="B9" s="55" t="s">
        <v>62</v>
      </c>
      <c r="C9" s="694" t="s">
        <v>216</v>
      </c>
      <c r="D9" s="694"/>
      <c r="E9" s="694"/>
    </row>
    <row r="11" spans="2:7" x14ac:dyDescent="0.2">
      <c r="B11" s="633" t="s">
        <v>85</v>
      </c>
      <c r="C11" s="633"/>
      <c r="D11" s="43" t="s">
        <v>86</v>
      </c>
      <c r="E11" s="633" t="s">
        <v>87</v>
      </c>
      <c r="F11" s="633"/>
      <c r="G11" s="43" t="s">
        <v>88</v>
      </c>
    </row>
    <row r="12" spans="2:7" x14ac:dyDescent="0.2">
      <c r="B12" s="695" t="s">
        <v>318</v>
      </c>
      <c r="C12" s="695"/>
      <c r="D12" s="56" t="s">
        <v>91</v>
      </c>
      <c r="E12" s="634">
        <v>1.3</v>
      </c>
      <c r="F12" s="636"/>
      <c r="G12" s="56" t="s">
        <v>89</v>
      </c>
    </row>
    <row r="13" spans="2:7" x14ac:dyDescent="0.2">
      <c r="B13" s="693"/>
      <c r="C13" s="693"/>
      <c r="D13" s="56"/>
      <c r="E13" s="634"/>
      <c r="F13" s="636"/>
      <c r="G13" s="56"/>
    </row>
    <row r="14" spans="2:7" x14ac:dyDescent="0.2">
      <c r="B14" s="693"/>
      <c r="C14" s="693"/>
      <c r="D14" s="56"/>
      <c r="E14" s="634"/>
      <c r="F14" s="636"/>
      <c r="G14" s="56"/>
    </row>
    <row r="15" spans="2:7" x14ac:dyDescent="0.2">
      <c r="B15" s="693"/>
      <c r="C15" s="693"/>
      <c r="D15" s="56"/>
      <c r="E15" s="634"/>
      <c r="F15" s="636"/>
      <c r="G15" s="56"/>
    </row>
    <row r="16" spans="2:7" x14ac:dyDescent="0.2">
      <c r="B16" s="693"/>
      <c r="C16" s="693"/>
      <c r="D16" s="56"/>
      <c r="E16" s="634"/>
      <c r="F16" s="636"/>
      <c r="G16" s="56"/>
    </row>
    <row r="17" spans="2:7" x14ac:dyDescent="0.2">
      <c r="B17" s="693"/>
      <c r="C17" s="693"/>
      <c r="D17" s="56"/>
      <c r="E17" s="634"/>
      <c r="F17" s="636"/>
      <c r="G17" s="56"/>
    </row>
    <row r="18" spans="2:7" x14ac:dyDescent="0.2">
      <c r="B18" s="693"/>
      <c r="C18" s="693"/>
      <c r="D18" s="56"/>
      <c r="E18" s="634"/>
      <c r="F18" s="636"/>
      <c r="G18" s="56"/>
    </row>
    <row r="19" spans="2:7" x14ac:dyDescent="0.2">
      <c r="B19" s="693"/>
      <c r="C19" s="693"/>
      <c r="D19" s="56"/>
      <c r="E19" s="634"/>
      <c r="F19" s="636"/>
      <c r="G19" s="56"/>
    </row>
    <row r="20" spans="2:7" x14ac:dyDescent="0.2">
      <c r="B20" s="693"/>
      <c r="C20" s="693"/>
      <c r="D20" s="56"/>
      <c r="E20" s="634"/>
      <c r="F20" s="636"/>
      <c r="G20" s="56"/>
    </row>
    <row r="21" spans="2:7" x14ac:dyDescent="0.2">
      <c r="B21" s="693"/>
      <c r="C21" s="693"/>
      <c r="D21" s="56"/>
      <c r="E21" s="634"/>
      <c r="F21" s="636"/>
      <c r="G21" s="56"/>
    </row>
    <row r="22" spans="2:7" x14ac:dyDescent="0.2">
      <c r="B22" s="693"/>
      <c r="C22" s="693"/>
      <c r="D22" s="56"/>
      <c r="E22" s="634"/>
      <c r="F22" s="636"/>
      <c r="G22" s="56"/>
    </row>
    <row r="23" spans="2:7" x14ac:dyDescent="0.2">
      <c r="B23" s="693"/>
      <c r="C23" s="693"/>
      <c r="D23" s="56"/>
      <c r="E23" s="634"/>
      <c r="F23" s="636"/>
      <c r="G23" s="56"/>
    </row>
    <row r="24" spans="2:7" x14ac:dyDescent="0.2">
      <c r="B24" s="693"/>
      <c r="C24" s="693"/>
      <c r="D24" s="56"/>
      <c r="E24" s="634"/>
      <c r="F24" s="636"/>
      <c r="G24" s="56"/>
    </row>
    <row r="25" spans="2:7" x14ac:dyDescent="0.2">
      <c r="B25" s="693"/>
      <c r="C25" s="693"/>
      <c r="D25" s="56"/>
      <c r="E25" s="634"/>
      <c r="F25" s="636"/>
      <c r="G25" s="56"/>
    </row>
    <row r="26" spans="2:7" x14ac:dyDescent="0.2">
      <c r="B26" s="693"/>
      <c r="C26" s="693"/>
      <c r="D26" s="56"/>
      <c r="E26" s="634"/>
      <c r="F26" s="636"/>
      <c r="G26" s="56"/>
    </row>
    <row r="27" spans="2:7" x14ac:dyDescent="0.2">
      <c r="B27" s="693"/>
      <c r="C27" s="693"/>
      <c r="D27" s="56"/>
      <c r="E27" s="634"/>
      <c r="F27" s="636"/>
      <c r="G27" s="56"/>
    </row>
    <row r="28" spans="2:7" x14ac:dyDescent="0.2">
      <c r="B28" s="693"/>
      <c r="C28" s="693"/>
      <c r="D28" s="56"/>
      <c r="E28" s="634"/>
      <c r="F28" s="636"/>
      <c r="G28" s="56"/>
    </row>
    <row r="29" spans="2:7" x14ac:dyDescent="0.2">
      <c r="B29" s="693"/>
      <c r="C29" s="693"/>
      <c r="D29" s="56"/>
      <c r="E29" s="634"/>
      <c r="F29" s="636"/>
      <c r="G29" s="56"/>
    </row>
    <row r="30" spans="2:7" x14ac:dyDescent="0.2">
      <c r="B30" s="634"/>
      <c r="C30" s="636"/>
      <c r="D30" s="44"/>
      <c r="E30" s="634"/>
      <c r="F30" s="636"/>
      <c r="G30" s="44"/>
    </row>
    <row r="31" spans="2:7" x14ac:dyDescent="0.2">
      <c r="B31" s="693"/>
      <c r="C31" s="693"/>
      <c r="D31" s="56"/>
      <c r="E31" s="634"/>
      <c r="F31" s="636"/>
      <c r="G31" s="56"/>
    </row>
    <row r="32" spans="2:7" x14ac:dyDescent="0.2">
      <c r="B32" s="693"/>
      <c r="C32" s="693"/>
      <c r="D32" s="56"/>
      <c r="E32" s="634"/>
      <c r="F32" s="636"/>
      <c r="G32" s="56"/>
    </row>
    <row r="33" spans="2:7" x14ac:dyDescent="0.2">
      <c r="B33" s="693"/>
      <c r="C33" s="693"/>
      <c r="D33" s="56"/>
      <c r="E33" s="634"/>
      <c r="F33" s="636"/>
      <c r="G33" s="56"/>
    </row>
    <row r="37" spans="2:7" x14ac:dyDescent="0.2">
      <c r="B37" s="688" t="s">
        <v>79</v>
      </c>
      <c r="C37" s="688"/>
      <c r="D37" s="688"/>
      <c r="F37" s="688" t="s">
        <v>92</v>
      </c>
      <c r="G37" s="688"/>
    </row>
    <row r="38" spans="2:7" x14ac:dyDescent="0.2">
      <c r="B38" s="621" t="s">
        <v>80</v>
      </c>
      <c r="C38" s="621"/>
      <c r="D38" s="621"/>
      <c r="E38" s="35"/>
      <c r="F38" s="621" t="s">
        <v>81</v>
      </c>
      <c r="G38" s="621"/>
    </row>
  </sheetData>
  <mergeCells count="57">
    <mergeCell ref="B13:C13"/>
    <mergeCell ref="E13:F13"/>
    <mergeCell ref="B2:G2"/>
    <mergeCell ref="B3:G3"/>
    <mergeCell ref="B4:G4"/>
    <mergeCell ref="B5:G5"/>
    <mergeCell ref="C7:E7"/>
    <mergeCell ref="C8:E8"/>
    <mergeCell ref="C9:E9"/>
    <mergeCell ref="B11:C11"/>
    <mergeCell ref="E11:F11"/>
    <mergeCell ref="B12:C12"/>
    <mergeCell ref="E12:F12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8:D38"/>
    <mergeCell ref="F38:G38"/>
    <mergeCell ref="B32:C32"/>
    <mergeCell ref="E32:F32"/>
    <mergeCell ref="B33:C33"/>
    <mergeCell ref="E33:F33"/>
    <mergeCell ref="B37:D37"/>
    <mergeCell ref="F37:G37"/>
  </mergeCells>
  <pageMargins left="0.39370078740157483" right="0.39370078740157483" top="0.39370078740157483" bottom="0.39370078740157483" header="0.31496062992125984" footer="0.31496062992125984"/>
  <pageSetup orientation="portrait" horizontalDpi="0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G38"/>
  <sheetViews>
    <sheetView zoomScale="130" zoomScaleNormal="130" workbookViewId="0">
      <selection activeCell="D13" sqref="D13"/>
    </sheetView>
  </sheetViews>
  <sheetFormatPr defaultColWidth="11.42578125" defaultRowHeight="12.75" x14ac:dyDescent="0.2"/>
  <cols>
    <col min="1" max="3" width="11.42578125" style="31"/>
    <col min="4" max="4" width="11.7109375" style="31" customWidth="1"/>
    <col min="5" max="16384" width="11.42578125" style="31"/>
  </cols>
  <sheetData>
    <row r="2" spans="2:7" x14ac:dyDescent="0.2">
      <c r="B2" s="621" t="s">
        <v>33</v>
      </c>
      <c r="C2" s="621"/>
      <c r="D2" s="621"/>
      <c r="E2" s="621"/>
      <c r="F2" s="621"/>
      <c r="G2" s="621"/>
    </row>
    <row r="3" spans="2:7" x14ac:dyDescent="0.2">
      <c r="B3" s="621" t="str">
        <f>'Datos Generales'!E1</f>
        <v>CEL Chiriquí Grande</v>
      </c>
      <c r="C3" s="621"/>
      <c r="D3" s="621"/>
      <c r="E3" s="621"/>
      <c r="F3" s="621"/>
      <c r="G3" s="621"/>
    </row>
    <row r="4" spans="2:7" x14ac:dyDescent="0.2">
      <c r="B4" s="621" t="s">
        <v>82</v>
      </c>
      <c r="C4" s="621"/>
      <c r="D4" s="621"/>
      <c r="E4" s="621"/>
      <c r="F4" s="621"/>
      <c r="G4" s="621"/>
    </row>
    <row r="5" spans="2:7" x14ac:dyDescent="0.2">
      <c r="B5" s="621" t="s">
        <v>83</v>
      </c>
      <c r="C5" s="621"/>
      <c r="D5" s="621"/>
      <c r="E5" s="621"/>
      <c r="F5" s="621"/>
      <c r="G5" s="621"/>
    </row>
    <row r="7" spans="2:7" x14ac:dyDescent="0.2">
      <c r="B7" s="55" t="s">
        <v>72</v>
      </c>
      <c r="C7" s="694" t="str">
        <f>'Ap-Repro Sexo'!C8:D8</f>
        <v>Misay Herrera Bilay</v>
      </c>
      <c r="D7" s="694"/>
      <c r="E7" s="694"/>
    </row>
    <row r="8" spans="2:7" x14ac:dyDescent="0.2">
      <c r="B8" s="55" t="s">
        <v>84</v>
      </c>
      <c r="C8" s="694" t="s">
        <v>173</v>
      </c>
      <c r="D8" s="694"/>
      <c r="E8" s="694"/>
    </row>
    <row r="9" spans="2:7" x14ac:dyDescent="0.2">
      <c r="B9" s="55" t="s">
        <v>62</v>
      </c>
      <c r="C9" s="694" t="s">
        <v>215</v>
      </c>
      <c r="D9" s="694"/>
      <c r="E9" s="694"/>
    </row>
    <row r="11" spans="2:7" x14ac:dyDescent="0.2">
      <c r="B11" s="633" t="s">
        <v>85</v>
      </c>
      <c r="C11" s="633"/>
      <c r="D11" s="43" t="s">
        <v>86</v>
      </c>
      <c r="E11" s="633" t="s">
        <v>87</v>
      </c>
      <c r="F11" s="633"/>
      <c r="G11" s="43" t="s">
        <v>88</v>
      </c>
    </row>
    <row r="12" spans="2:7" x14ac:dyDescent="0.2">
      <c r="B12" s="695" t="s">
        <v>277</v>
      </c>
      <c r="C12" s="695"/>
      <c r="D12" s="56" t="s">
        <v>192</v>
      </c>
      <c r="E12" s="634">
        <v>2.5</v>
      </c>
      <c r="F12" s="636"/>
      <c r="G12" s="56" t="s">
        <v>90</v>
      </c>
    </row>
    <row r="13" spans="2:7" x14ac:dyDescent="0.2">
      <c r="B13" s="695" t="s">
        <v>281</v>
      </c>
      <c r="C13" s="695"/>
      <c r="D13" s="56" t="s">
        <v>192</v>
      </c>
      <c r="E13" s="634">
        <v>2.5</v>
      </c>
      <c r="F13" s="636"/>
      <c r="G13" s="56" t="s">
        <v>90</v>
      </c>
    </row>
    <row r="14" spans="2:7" x14ac:dyDescent="0.2">
      <c r="B14" s="693"/>
      <c r="C14" s="693"/>
      <c r="D14" s="56"/>
      <c r="E14" s="634"/>
      <c r="F14" s="636"/>
      <c r="G14" s="56"/>
    </row>
    <row r="15" spans="2:7" x14ac:dyDescent="0.2">
      <c r="B15" s="693"/>
      <c r="C15" s="693"/>
      <c r="D15" s="56"/>
      <c r="E15" s="634"/>
      <c r="F15" s="636"/>
      <c r="G15" s="56"/>
    </row>
    <row r="16" spans="2:7" x14ac:dyDescent="0.2">
      <c r="B16" s="693"/>
      <c r="C16" s="693"/>
      <c r="D16" s="56"/>
      <c r="E16" s="634"/>
      <c r="F16" s="636"/>
      <c r="G16" s="56"/>
    </row>
    <row r="17" spans="2:7" x14ac:dyDescent="0.2">
      <c r="B17" s="693"/>
      <c r="C17" s="693"/>
      <c r="D17" s="56"/>
      <c r="E17" s="634"/>
      <c r="F17" s="636"/>
      <c r="G17" s="56"/>
    </row>
    <row r="18" spans="2:7" x14ac:dyDescent="0.2">
      <c r="B18" s="693"/>
      <c r="C18" s="693"/>
      <c r="D18" s="56"/>
      <c r="E18" s="634"/>
      <c r="F18" s="636"/>
      <c r="G18" s="56"/>
    </row>
    <row r="19" spans="2:7" x14ac:dyDescent="0.2">
      <c r="B19" s="693"/>
      <c r="C19" s="693"/>
      <c r="D19" s="56"/>
      <c r="E19" s="634"/>
      <c r="F19" s="636"/>
      <c r="G19" s="56"/>
    </row>
    <row r="20" spans="2:7" x14ac:dyDescent="0.2">
      <c r="B20" s="693"/>
      <c r="C20" s="693"/>
      <c r="D20" s="56"/>
      <c r="E20" s="634"/>
      <c r="F20" s="636"/>
      <c r="G20" s="56"/>
    </row>
    <row r="21" spans="2:7" x14ac:dyDescent="0.2">
      <c r="B21" s="693"/>
      <c r="C21" s="693"/>
      <c r="D21" s="56"/>
      <c r="E21" s="634"/>
      <c r="F21" s="636"/>
      <c r="G21" s="56"/>
    </row>
    <row r="22" spans="2:7" x14ac:dyDescent="0.2">
      <c r="B22" s="693"/>
      <c r="C22" s="693"/>
      <c r="D22" s="56"/>
      <c r="E22" s="634"/>
      <c r="F22" s="636"/>
      <c r="G22" s="56"/>
    </row>
    <row r="23" spans="2:7" x14ac:dyDescent="0.2">
      <c r="B23" s="693"/>
      <c r="C23" s="693"/>
      <c r="D23" s="56"/>
      <c r="E23" s="634"/>
      <c r="F23" s="636"/>
      <c r="G23" s="56"/>
    </row>
    <row r="24" spans="2:7" x14ac:dyDescent="0.2">
      <c r="B24" s="693"/>
      <c r="C24" s="693"/>
      <c r="D24" s="56"/>
      <c r="E24" s="634"/>
      <c r="F24" s="636"/>
      <c r="G24" s="56"/>
    </row>
    <row r="25" spans="2:7" x14ac:dyDescent="0.2">
      <c r="B25" s="693"/>
      <c r="C25" s="693"/>
      <c r="D25" s="56"/>
      <c r="E25" s="634"/>
      <c r="F25" s="636"/>
      <c r="G25" s="56"/>
    </row>
    <row r="26" spans="2:7" x14ac:dyDescent="0.2">
      <c r="B26" s="693"/>
      <c r="C26" s="693"/>
      <c r="D26" s="56"/>
      <c r="E26" s="634"/>
      <c r="F26" s="636"/>
      <c r="G26" s="56"/>
    </row>
    <row r="27" spans="2:7" x14ac:dyDescent="0.2">
      <c r="B27" s="693"/>
      <c r="C27" s="693"/>
      <c r="D27" s="56"/>
      <c r="E27" s="634"/>
      <c r="F27" s="636"/>
      <c r="G27" s="56"/>
    </row>
    <row r="28" spans="2:7" x14ac:dyDescent="0.2">
      <c r="B28" s="693"/>
      <c r="C28" s="693"/>
      <c r="D28" s="56"/>
      <c r="E28" s="634"/>
      <c r="F28" s="636"/>
      <c r="G28" s="56"/>
    </row>
    <row r="29" spans="2:7" x14ac:dyDescent="0.2">
      <c r="B29" s="693"/>
      <c r="C29" s="693"/>
      <c r="D29" s="56"/>
      <c r="E29" s="634"/>
      <c r="F29" s="636"/>
      <c r="G29" s="56"/>
    </row>
    <row r="30" spans="2:7" x14ac:dyDescent="0.2">
      <c r="B30" s="634"/>
      <c r="C30" s="636"/>
      <c r="D30" s="44"/>
      <c r="E30" s="634"/>
      <c r="F30" s="636"/>
      <c r="G30" s="44"/>
    </row>
    <row r="31" spans="2:7" x14ac:dyDescent="0.2">
      <c r="B31" s="693"/>
      <c r="C31" s="693"/>
      <c r="D31" s="56"/>
      <c r="E31" s="634"/>
      <c r="F31" s="636"/>
      <c r="G31" s="56"/>
    </row>
    <row r="32" spans="2:7" x14ac:dyDescent="0.2">
      <c r="B32" s="693"/>
      <c r="C32" s="693"/>
      <c r="D32" s="56"/>
      <c r="E32" s="634"/>
      <c r="F32" s="636"/>
      <c r="G32" s="56"/>
    </row>
    <row r="33" spans="2:7" x14ac:dyDescent="0.2">
      <c r="B33" s="693"/>
      <c r="C33" s="693"/>
      <c r="D33" s="56"/>
      <c r="E33" s="634"/>
      <c r="F33" s="636"/>
      <c r="G33" s="56"/>
    </row>
    <row r="37" spans="2:7" x14ac:dyDescent="0.2">
      <c r="B37" s="688" t="s">
        <v>79</v>
      </c>
      <c r="C37" s="688"/>
      <c r="D37" s="688"/>
      <c r="F37" s="688" t="s">
        <v>92</v>
      </c>
      <c r="G37" s="688"/>
    </row>
    <row r="38" spans="2:7" x14ac:dyDescent="0.2">
      <c r="B38" s="621" t="s">
        <v>80</v>
      </c>
      <c r="C38" s="621"/>
      <c r="D38" s="621"/>
      <c r="E38" s="35"/>
      <c r="F38" s="621" t="s">
        <v>81</v>
      </c>
      <c r="G38" s="621"/>
    </row>
  </sheetData>
  <sortState ref="B12:C13">
    <sortCondition ref="B12:B13"/>
  </sortState>
  <mergeCells count="57">
    <mergeCell ref="B38:D38"/>
    <mergeCell ref="F38:G38"/>
    <mergeCell ref="B32:C32"/>
    <mergeCell ref="E32:F32"/>
    <mergeCell ref="B33:C33"/>
    <mergeCell ref="E33:F33"/>
    <mergeCell ref="B37:D37"/>
    <mergeCell ref="F37:G37"/>
    <mergeCell ref="B29:C29"/>
    <mergeCell ref="E29:F29"/>
    <mergeCell ref="B30:C30"/>
    <mergeCell ref="E30:F30"/>
    <mergeCell ref="B31:C31"/>
    <mergeCell ref="E31:F31"/>
    <mergeCell ref="B26:C26"/>
    <mergeCell ref="E26:F26"/>
    <mergeCell ref="B27:C27"/>
    <mergeCell ref="E27:F27"/>
    <mergeCell ref="B28:C28"/>
    <mergeCell ref="E28:F28"/>
    <mergeCell ref="B23:C23"/>
    <mergeCell ref="E23:F23"/>
    <mergeCell ref="B24:C24"/>
    <mergeCell ref="E24:F24"/>
    <mergeCell ref="B25:C25"/>
    <mergeCell ref="E25:F25"/>
    <mergeCell ref="B20:C20"/>
    <mergeCell ref="E20:F20"/>
    <mergeCell ref="B21:C21"/>
    <mergeCell ref="E21:F21"/>
    <mergeCell ref="B22:C22"/>
    <mergeCell ref="E22:F22"/>
    <mergeCell ref="B17:C17"/>
    <mergeCell ref="E17:F17"/>
    <mergeCell ref="B18:C18"/>
    <mergeCell ref="E18:F18"/>
    <mergeCell ref="B19:C19"/>
    <mergeCell ref="E19:F19"/>
    <mergeCell ref="B14:C14"/>
    <mergeCell ref="E14:F14"/>
    <mergeCell ref="B15:C15"/>
    <mergeCell ref="E15:F15"/>
    <mergeCell ref="B16:C16"/>
    <mergeCell ref="E16:F16"/>
    <mergeCell ref="B13:C13"/>
    <mergeCell ref="E13:F13"/>
    <mergeCell ref="B2:G2"/>
    <mergeCell ref="B3:G3"/>
    <mergeCell ref="B4:G4"/>
    <mergeCell ref="B5:G5"/>
    <mergeCell ref="C7:E7"/>
    <mergeCell ref="C8:E8"/>
    <mergeCell ref="C9:E9"/>
    <mergeCell ref="B11:C11"/>
    <mergeCell ref="E11:F11"/>
    <mergeCell ref="B12:C12"/>
    <mergeCell ref="E12:F12"/>
  </mergeCells>
  <pageMargins left="0.39370078740157483" right="0.39370078740157483" top="0.39370078740157483" bottom="0.39370078740157483" header="0.31496062992125984" footer="0.31496062992125984"/>
  <pageSetup orientation="portrait" horizontalDpi="0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0"/>
  </sheetPr>
  <dimension ref="A4:X65"/>
  <sheetViews>
    <sheetView topLeftCell="A3" workbookViewId="0">
      <selection activeCell="AI8" sqref="AI8"/>
    </sheetView>
  </sheetViews>
  <sheetFormatPr defaultColWidth="11.42578125" defaultRowHeight="12.75" x14ac:dyDescent="0.2"/>
  <cols>
    <col min="1" max="1" width="3.5703125" style="31" customWidth="1"/>
    <col min="2" max="2" width="11.42578125" style="31"/>
    <col min="3" max="3" width="5.42578125" style="31" customWidth="1"/>
    <col min="4" max="4" width="9.5703125" style="31" customWidth="1"/>
    <col min="5" max="5" width="4.42578125" style="31" customWidth="1"/>
    <col min="6" max="19" width="3.5703125" style="31" customWidth="1"/>
    <col min="20" max="20" width="4" style="302" customWidth="1"/>
    <col min="21" max="21" width="3.28515625" style="31" hidden="1" customWidth="1"/>
    <col min="22" max="22" width="12.5703125" style="31" hidden="1" customWidth="1"/>
    <col min="23" max="23" width="0.28515625" style="31" customWidth="1"/>
    <col min="24" max="24" width="3.5703125" style="31" customWidth="1"/>
    <col min="25" max="26" width="3.140625" style="31" customWidth="1"/>
    <col min="27" max="27" width="2.85546875" style="31" customWidth="1"/>
    <col min="28" max="28" width="3.28515625" style="31" customWidth="1"/>
    <col min="29" max="29" width="3.140625" style="31" customWidth="1"/>
    <col min="30" max="30" width="2.85546875" style="31" customWidth="1"/>
    <col min="31" max="31" width="3" style="31" customWidth="1"/>
    <col min="32" max="256" width="11.42578125" style="31"/>
    <col min="257" max="257" width="3.5703125" style="31" customWidth="1"/>
    <col min="258" max="258" width="11.42578125" style="31"/>
    <col min="259" max="259" width="5.42578125" style="31" customWidth="1"/>
    <col min="260" max="260" width="9.5703125" style="31" customWidth="1"/>
    <col min="261" max="261" width="4.42578125" style="31" customWidth="1"/>
    <col min="262" max="276" width="3.5703125" style="31" customWidth="1"/>
    <col min="277" max="277" width="3.28515625" style="31" customWidth="1"/>
    <col min="278" max="278" width="5.42578125" style="31" customWidth="1"/>
    <col min="279" max="279" width="0.28515625" style="31" customWidth="1"/>
    <col min="280" max="280" width="3.28515625" style="31" customWidth="1"/>
    <col min="281" max="282" width="3.140625" style="31" customWidth="1"/>
    <col min="283" max="283" width="2.85546875" style="31" customWidth="1"/>
    <col min="284" max="284" width="3.28515625" style="31" customWidth="1"/>
    <col min="285" max="285" width="3.140625" style="31" customWidth="1"/>
    <col min="286" max="286" width="2.85546875" style="31" customWidth="1"/>
    <col min="287" max="287" width="3" style="31" customWidth="1"/>
    <col min="288" max="512" width="11.42578125" style="31"/>
    <col min="513" max="513" width="3.5703125" style="31" customWidth="1"/>
    <col min="514" max="514" width="11.42578125" style="31"/>
    <col min="515" max="515" width="5.42578125" style="31" customWidth="1"/>
    <col min="516" max="516" width="9.5703125" style="31" customWidth="1"/>
    <col min="517" max="517" width="4.42578125" style="31" customWidth="1"/>
    <col min="518" max="532" width="3.5703125" style="31" customWidth="1"/>
    <col min="533" max="533" width="3.28515625" style="31" customWidth="1"/>
    <col min="534" max="534" width="5.42578125" style="31" customWidth="1"/>
    <col min="535" max="535" width="0.28515625" style="31" customWidth="1"/>
    <col min="536" max="536" width="3.28515625" style="31" customWidth="1"/>
    <col min="537" max="538" width="3.140625" style="31" customWidth="1"/>
    <col min="539" max="539" width="2.85546875" style="31" customWidth="1"/>
    <col min="540" max="540" width="3.28515625" style="31" customWidth="1"/>
    <col min="541" max="541" width="3.140625" style="31" customWidth="1"/>
    <col min="542" max="542" width="2.85546875" style="31" customWidth="1"/>
    <col min="543" max="543" width="3" style="31" customWidth="1"/>
    <col min="544" max="768" width="11.42578125" style="31"/>
    <col min="769" max="769" width="3.5703125" style="31" customWidth="1"/>
    <col min="770" max="770" width="11.42578125" style="31"/>
    <col min="771" max="771" width="5.42578125" style="31" customWidth="1"/>
    <col min="772" max="772" width="9.5703125" style="31" customWidth="1"/>
    <col min="773" max="773" width="4.42578125" style="31" customWidth="1"/>
    <col min="774" max="788" width="3.5703125" style="31" customWidth="1"/>
    <col min="789" max="789" width="3.28515625" style="31" customWidth="1"/>
    <col min="790" max="790" width="5.42578125" style="31" customWidth="1"/>
    <col min="791" max="791" width="0.28515625" style="31" customWidth="1"/>
    <col min="792" max="792" width="3.28515625" style="31" customWidth="1"/>
    <col min="793" max="794" width="3.140625" style="31" customWidth="1"/>
    <col min="795" max="795" width="2.85546875" style="31" customWidth="1"/>
    <col min="796" max="796" width="3.28515625" style="31" customWidth="1"/>
    <col min="797" max="797" width="3.140625" style="31" customWidth="1"/>
    <col min="798" max="798" width="2.85546875" style="31" customWidth="1"/>
    <col min="799" max="799" width="3" style="31" customWidth="1"/>
    <col min="800" max="1024" width="11.42578125" style="31"/>
    <col min="1025" max="1025" width="3.5703125" style="31" customWidth="1"/>
    <col min="1026" max="1026" width="11.42578125" style="31"/>
    <col min="1027" max="1027" width="5.42578125" style="31" customWidth="1"/>
    <col min="1028" max="1028" width="9.5703125" style="31" customWidth="1"/>
    <col min="1029" max="1029" width="4.42578125" style="31" customWidth="1"/>
    <col min="1030" max="1044" width="3.5703125" style="31" customWidth="1"/>
    <col min="1045" max="1045" width="3.28515625" style="31" customWidth="1"/>
    <col min="1046" max="1046" width="5.42578125" style="31" customWidth="1"/>
    <col min="1047" max="1047" width="0.28515625" style="31" customWidth="1"/>
    <col min="1048" max="1048" width="3.28515625" style="31" customWidth="1"/>
    <col min="1049" max="1050" width="3.140625" style="31" customWidth="1"/>
    <col min="1051" max="1051" width="2.85546875" style="31" customWidth="1"/>
    <col min="1052" max="1052" width="3.28515625" style="31" customWidth="1"/>
    <col min="1053" max="1053" width="3.140625" style="31" customWidth="1"/>
    <col min="1054" max="1054" width="2.85546875" style="31" customWidth="1"/>
    <col min="1055" max="1055" width="3" style="31" customWidth="1"/>
    <col min="1056" max="1280" width="11.42578125" style="31"/>
    <col min="1281" max="1281" width="3.5703125" style="31" customWidth="1"/>
    <col min="1282" max="1282" width="11.42578125" style="31"/>
    <col min="1283" max="1283" width="5.42578125" style="31" customWidth="1"/>
    <col min="1284" max="1284" width="9.5703125" style="31" customWidth="1"/>
    <col min="1285" max="1285" width="4.42578125" style="31" customWidth="1"/>
    <col min="1286" max="1300" width="3.5703125" style="31" customWidth="1"/>
    <col min="1301" max="1301" width="3.28515625" style="31" customWidth="1"/>
    <col min="1302" max="1302" width="5.42578125" style="31" customWidth="1"/>
    <col min="1303" max="1303" width="0.28515625" style="31" customWidth="1"/>
    <col min="1304" max="1304" width="3.28515625" style="31" customWidth="1"/>
    <col min="1305" max="1306" width="3.140625" style="31" customWidth="1"/>
    <col min="1307" max="1307" width="2.85546875" style="31" customWidth="1"/>
    <col min="1308" max="1308" width="3.28515625" style="31" customWidth="1"/>
    <col min="1309" max="1309" width="3.140625" style="31" customWidth="1"/>
    <col min="1310" max="1310" width="2.85546875" style="31" customWidth="1"/>
    <col min="1311" max="1311" width="3" style="31" customWidth="1"/>
    <col min="1312" max="1536" width="11.42578125" style="31"/>
    <col min="1537" max="1537" width="3.5703125" style="31" customWidth="1"/>
    <col min="1538" max="1538" width="11.42578125" style="31"/>
    <col min="1539" max="1539" width="5.42578125" style="31" customWidth="1"/>
    <col min="1540" max="1540" width="9.5703125" style="31" customWidth="1"/>
    <col min="1541" max="1541" width="4.42578125" style="31" customWidth="1"/>
    <col min="1542" max="1556" width="3.5703125" style="31" customWidth="1"/>
    <col min="1557" max="1557" width="3.28515625" style="31" customWidth="1"/>
    <col min="1558" max="1558" width="5.42578125" style="31" customWidth="1"/>
    <col min="1559" max="1559" width="0.28515625" style="31" customWidth="1"/>
    <col min="1560" max="1560" width="3.28515625" style="31" customWidth="1"/>
    <col min="1561" max="1562" width="3.140625" style="31" customWidth="1"/>
    <col min="1563" max="1563" width="2.85546875" style="31" customWidth="1"/>
    <col min="1564" max="1564" width="3.28515625" style="31" customWidth="1"/>
    <col min="1565" max="1565" width="3.140625" style="31" customWidth="1"/>
    <col min="1566" max="1566" width="2.85546875" style="31" customWidth="1"/>
    <col min="1567" max="1567" width="3" style="31" customWidth="1"/>
    <col min="1568" max="1792" width="11.42578125" style="31"/>
    <col min="1793" max="1793" width="3.5703125" style="31" customWidth="1"/>
    <col min="1794" max="1794" width="11.42578125" style="31"/>
    <col min="1795" max="1795" width="5.42578125" style="31" customWidth="1"/>
    <col min="1796" max="1796" width="9.5703125" style="31" customWidth="1"/>
    <col min="1797" max="1797" width="4.42578125" style="31" customWidth="1"/>
    <col min="1798" max="1812" width="3.5703125" style="31" customWidth="1"/>
    <col min="1813" max="1813" width="3.28515625" style="31" customWidth="1"/>
    <col min="1814" max="1814" width="5.42578125" style="31" customWidth="1"/>
    <col min="1815" max="1815" width="0.28515625" style="31" customWidth="1"/>
    <col min="1816" max="1816" width="3.28515625" style="31" customWidth="1"/>
    <col min="1817" max="1818" width="3.140625" style="31" customWidth="1"/>
    <col min="1819" max="1819" width="2.85546875" style="31" customWidth="1"/>
    <col min="1820" max="1820" width="3.28515625" style="31" customWidth="1"/>
    <col min="1821" max="1821" width="3.140625" style="31" customWidth="1"/>
    <col min="1822" max="1822" width="2.85546875" style="31" customWidth="1"/>
    <col min="1823" max="1823" width="3" style="31" customWidth="1"/>
    <col min="1824" max="2048" width="11.42578125" style="31"/>
    <col min="2049" max="2049" width="3.5703125" style="31" customWidth="1"/>
    <col min="2050" max="2050" width="11.42578125" style="31"/>
    <col min="2051" max="2051" width="5.42578125" style="31" customWidth="1"/>
    <col min="2052" max="2052" width="9.5703125" style="31" customWidth="1"/>
    <col min="2053" max="2053" width="4.42578125" style="31" customWidth="1"/>
    <col min="2054" max="2068" width="3.5703125" style="31" customWidth="1"/>
    <col min="2069" max="2069" width="3.28515625" style="31" customWidth="1"/>
    <col min="2070" max="2070" width="5.42578125" style="31" customWidth="1"/>
    <col min="2071" max="2071" width="0.28515625" style="31" customWidth="1"/>
    <col min="2072" max="2072" width="3.28515625" style="31" customWidth="1"/>
    <col min="2073" max="2074" width="3.140625" style="31" customWidth="1"/>
    <col min="2075" max="2075" width="2.85546875" style="31" customWidth="1"/>
    <col min="2076" max="2076" width="3.28515625" style="31" customWidth="1"/>
    <col min="2077" max="2077" width="3.140625" style="31" customWidth="1"/>
    <col min="2078" max="2078" width="2.85546875" style="31" customWidth="1"/>
    <col min="2079" max="2079" width="3" style="31" customWidth="1"/>
    <col min="2080" max="2304" width="11.42578125" style="31"/>
    <col min="2305" max="2305" width="3.5703125" style="31" customWidth="1"/>
    <col min="2306" max="2306" width="11.42578125" style="31"/>
    <col min="2307" max="2307" width="5.42578125" style="31" customWidth="1"/>
    <col min="2308" max="2308" width="9.5703125" style="31" customWidth="1"/>
    <col min="2309" max="2309" width="4.42578125" style="31" customWidth="1"/>
    <col min="2310" max="2324" width="3.5703125" style="31" customWidth="1"/>
    <col min="2325" max="2325" width="3.28515625" style="31" customWidth="1"/>
    <col min="2326" max="2326" width="5.42578125" style="31" customWidth="1"/>
    <col min="2327" max="2327" width="0.28515625" style="31" customWidth="1"/>
    <col min="2328" max="2328" width="3.28515625" style="31" customWidth="1"/>
    <col min="2329" max="2330" width="3.140625" style="31" customWidth="1"/>
    <col min="2331" max="2331" width="2.85546875" style="31" customWidth="1"/>
    <col min="2332" max="2332" width="3.28515625" style="31" customWidth="1"/>
    <col min="2333" max="2333" width="3.140625" style="31" customWidth="1"/>
    <col min="2334" max="2334" width="2.85546875" style="31" customWidth="1"/>
    <col min="2335" max="2335" width="3" style="31" customWidth="1"/>
    <col min="2336" max="2560" width="11.42578125" style="31"/>
    <col min="2561" max="2561" width="3.5703125" style="31" customWidth="1"/>
    <col min="2562" max="2562" width="11.42578125" style="31"/>
    <col min="2563" max="2563" width="5.42578125" style="31" customWidth="1"/>
    <col min="2564" max="2564" width="9.5703125" style="31" customWidth="1"/>
    <col min="2565" max="2565" width="4.42578125" style="31" customWidth="1"/>
    <col min="2566" max="2580" width="3.5703125" style="31" customWidth="1"/>
    <col min="2581" max="2581" width="3.28515625" style="31" customWidth="1"/>
    <col min="2582" max="2582" width="5.42578125" style="31" customWidth="1"/>
    <col min="2583" max="2583" width="0.28515625" style="31" customWidth="1"/>
    <col min="2584" max="2584" width="3.28515625" style="31" customWidth="1"/>
    <col min="2585" max="2586" width="3.140625" style="31" customWidth="1"/>
    <col min="2587" max="2587" width="2.85546875" style="31" customWidth="1"/>
    <col min="2588" max="2588" width="3.28515625" style="31" customWidth="1"/>
    <col min="2589" max="2589" width="3.140625" style="31" customWidth="1"/>
    <col min="2590" max="2590" width="2.85546875" style="31" customWidth="1"/>
    <col min="2591" max="2591" width="3" style="31" customWidth="1"/>
    <col min="2592" max="2816" width="11.42578125" style="31"/>
    <col min="2817" max="2817" width="3.5703125" style="31" customWidth="1"/>
    <col min="2818" max="2818" width="11.42578125" style="31"/>
    <col min="2819" max="2819" width="5.42578125" style="31" customWidth="1"/>
    <col min="2820" max="2820" width="9.5703125" style="31" customWidth="1"/>
    <col min="2821" max="2821" width="4.42578125" style="31" customWidth="1"/>
    <col min="2822" max="2836" width="3.5703125" style="31" customWidth="1"/>
    <col min="2837" max="2837" width="3.28515625" style="31" customWidth="1"/>
    <col min="2838" max="2838" width="5.42578125" style="31" customWidth="1"/>
    <col min="2839" max="2839" width="0.28515625" style="31" customWidth="1"/>
    <col min="2840" max="2840" width="3.28515625" style="31" customWidth="1"/>
    <col min="2841" max="2842" width="3.140625" style="31" customWidth="1"/>
    <col min="2843" max="2843" width="2.85546875" style="31" customWidth="1"/>
    <col min="2844" max="2844" width="3.28515625" style="31" customWidth="1"/>
    <col min="2845" max="2845" width="3.140625" style="31" customWidth="1"/>
    <col min="2846" max="2846" width="2.85546875" style="31" customWidth="1"/>
    <col min="2847" max="2847" width="3" style="31" customWidth="1"/>
    <col min="2848" max="3072" width="11.42578125" style="31"/>
    <col min="3073" max="3073" width="3.5703125" style="31" customWidth="1"/>
    <col min="3074" max="3074" width="11.42578125" style="31"/>
    <col min="3075" max="3075" width="5.42578125" style="31" customWidth="1"/>
    <col min="3076" max="3076" width="9.5703125" style="31" customWidth="1"/>
    <col min="3077" max="3077" width="4.42578125" style="31" customWidth="1"/>
    <col min="3078" max="3092" width="3.5703125" style="31" customWidth="1"/>
    <col min="3093" max="3093" width="3.28515625" style="31" customWidth="1"/>
    <col min="3094" max="3094" width="5.42578125" style="31" customWidth="1"/>
    <col min="3095" max="3095" width="0.28515625" style="31" customWidth="1"/>
    <col min="3096" max="3096" width="3.28515625" style="31" customWidth="1"/>
    <col min="3097" max="3098" width="3.140625" style="31" customWidth="1"/>
    <col min="3099" max="3099" width="2.85546875" style="31" customWidth="1"/>
    <col min="3100" max="3100" width="3.28515625" style="31" customWidth="1"/>
    <col min="3101" max="3101" width="3.140625" style="31" customWidth="1"/>
    <col min="3102" max="3102" width="2.85546875" style="31" customWidth="1"/>
    <col min="3103" max="3103" width="3" style="31" customWidth="1"/>
    <col min="3104" max="3328" width="11.42578125" style="31"/>
    <col min="3329" max="3329" width="3.5703125" style="31" customWidth="1"/>
    <col min="3330" max="3330" width="11.42578125" style="31"/>
    <col min="3331" max="3331" width="5.42578125" style="31" customWidth="1"/>
    <col min="3332" max="3332" width="9.5703125" style="31" customWidth="1"/>
    <col min="3333" max="3333" width="4.42578125" style="31" customWidth="1"/>
    <col min="3334" max="3348" width="3.5703125" style="31" customWidth="1"/>
    <col min="3349" max="3349" width="3.28515625" style="31" customWidth="1"/>
    <col min="3350" max="3350" width="5.42578125" style="31" customWidth="1"/>
    <col min="3351" max="3351" width="0.28515625" style="31" customWidth="1"/>
    <col min="3352" max="3352" width="3.28515625" style="31" customWidth="1"/>
    <col min="3353" max="3354" width="3.140625" style="31" customWidth="1"/>
    <col min="3355" max="3355" width="2.85546875" style="31" customWidth="1"/>
    <col min="3356" max="3356" width="3.28515625" style="31" customWidth="1"/>
    <col min="3357" max="3357" width="3.140625" style="31" customWidth="1"/>
    <col min="3358" max="3358" width="2.85546875" style="31" customWidth="1"/>
    <col min="3359" max="3359" width="3" style="31" customWidth="1"/>
    <col min="3360" max="3584" width="11.42578125" style="31"/>
    <col min="3585" max="3585" width="3.5703125" style="31" customWidth="1"/>
    <col min="3586" max="3586" width="11.42578125" style="31"/>
    <col min="3587" max="3587" width="5.42578125" style="31" customWidth="1"/>
    <col min="3588" max="3588" width="9.5703125" style="31" customWidth="1"/>
    <col min="3589" max="3589" width="4.42578125" style="31" customWidth="1"/>
    <col min="3590" max="3604" width="3.5703125" style="31" customWidth="1"/>
    <col min="3605" max="3605" width="3.28515625" style="31" customWidth="1"/>
    <col min="3606" max="3606" width="5.42578125" style="31" customWidth="1"/>
    <col min="3607" max="3607" width="0.28515625" style="31" customWidth="1"/>
    <col min="3608" max="3608" width="3.28515625" style="31" customWidth="1"/>
    <col min="3609" max="3610" width="3.140625" style="31" customWidth="1"/>
    <col min="3611" max="3611" width="2.85546875" style="31" customWidth="1"/>
    <col min="3612" max="3612" width="3.28515625" style="31" customWidth="1"/>
    <col min="3613" max="3613" width="3.140625" style="31" customWidth="1"/>
    <col min="3614" max="3614" width="2.85546875" style="31" customWidth="1"/>
    <col min="3615" max="3615" width="3" style="31" customWidth="1"/>
    <col min="3616" max="3840" width="11.42578125" style="31"/>
    <col min="3841" max="3841" width="3.5703125" style="31" customWidth="1"/>
    <col min="3842" max="3842" width="11.42578125" style="31"/>
    <col min="3843" max="3843" width="5.42578125" style="31" customWidth="1"/>
    <col min="3844" max="3844" width="9.5703125" style="31" customWidth="1"/>
    <col min="3845" max="3845" width="4.42578125" style="31" customWidth="1"/>
    <col min="3846" max="3860" width="3.5703125" style="31" customWidth="1"/>
    <col min="3861" max="3861" width="3.28515625" style="31" customWidth="1"/>
    <col min="3862" max="3862" width="5.42578125" style="31" customWidth="1"/>
    <col min="3863" max="3863" width="0.28515625" style="31" customWidth="1"/>
    <col min="3864" max="3864" width="3.28515625" style="31" customWidth="1"/>
    <col min="3865" max="3866" width="3.140625" style="31" customWidth="1"/>
    <col min="3867" max="3867" width="2.85546875" style="31" customWidth="1"/>
    <col min="3868" max="3868" width="3.28515625" style="31" customWidth="1"/>
    <col min="3869" max="3869" width="3.140625" style="31" customWidth="1"/>
    <col min="3870" max="3870" width="2.85546875" style="31" customWidth="1"/>
    <col min="3871" max="3871" width="3" style="31" customWidth="1"/>
    <col min="3872" max="4096" width="11.42578125" style="31"/>
    <col min="4097" max="4097" width="3.5703125" style="31" customWidth="1"/>
    <col min="4098" max="4098" width="11.42578125" style="31"/>
    <col min="4099" max="4099" width="5.42578125" style="31" customWidth="1"/>
    <col min="4100" max="4100" width="9.5703125" style="31" customWidth="1"/>
    <col min="4101" max="4101" width="4.42578125" style="31" customWidth="1"/>
    <col min="4102" max="4116" width="3.5703125" style="31" customWidth="1"/>
    <col min="4117" max="4117" width="3.28515625" style="31" customWidth="1"/>
    <col min="4118" max="4118" width="5.42578125" style="31" customWidth="1"/>
    <col min="4119" max="4119" width="0.28515625" style="31" customWidth="1"/>
    <col min="4120" max="4120" width="3.28515625" style="31" customWidth="1"/>
    <col min="4121" max="4122" width="3.140625" style="31" customWidth="1"/>
    <col min="4123" max="4123" width="2.85546875" style="31" customWidth="1"/>
    <col min="4124" max="4124" width="3.28515625" style="31" customWidth="1"/>
    <col min="4125" max="4125" width="3.140625" style="31" customWidth="1"/>
    <col min="4126" max="4126" width="2.85546875" style="31" customWidth="1"/>
    <col min="4127" max="4127" width="3" style="31" customWidth="1"/>
    <col min="4128" max="4352" width="11.42578125" style="31"/>
    <col min="4353" max="4353" width="3.5703125" style="31" customWidth="1"/>
    <col min="4354" max="4354" width="11.42578125" style="31"/>
    <col min="4355" max="4355" width="5.42578125" style="31" customWidth="1"/>
    <col min="4356" max="4356" width="9.5703125" style="31" customWidth="1"/>
    <col min="4357" max="4357" width="4.42578125" style="31" customWidth="1"/>
    <col min="4358" max="4372" width="3.5703125" style="31" customWidth="1"/>
    <col min="4373" max="4373" width="3.28515625" style="31" customWidth="1"/>
    <col min="4374" max="4374" width="5.42578125" style="31" customWidth="1"/>
    <col min="4375" max="4375" width="0.28515625" style="31" customWidth="1"/>
    <col min="4376" max="4376" width="3.28515625" style="31" customWidth="1"/>
    <col min="4377" max="4378" width="3.140625" style="31" customWidth="1"/>
    <col min="4379" max="4379" width="2.85546875" style="31" customWidth="1"/>
    <col min="4380" max="4380" width="3.28515625" style="31" customWidth="1"/>
    <col min="4381" max="4381" width="3.140625" style="31" customWidth="1"/>
    <col min="4382" max="4382" width="2.85546875" style="31" customWidth="1"/>
    <col min="4383" max="4383" width="3" style="31" customWidth="1"/>
    <col min="4384" max="4608" width="11.42578125" style="31"/>
    <col min="4609" max="4609" width="3.5703125" style="31" customWidth="1"/>
    <col min="4610" max="4610" width="11.42578125" style="31"/>
    <col min="4611" max="4611" width="5.42578125" style="31" customWidth="1"/>
    <col min="4612" max="4612" width="9.5703125" style="31" customWidth="1"/>
    <col min="4613" max="4613" width="4.42578125" style="31" customWidth="1"/>
    <col min="4614" max="4628" width="3.5703125" style="31" customWidth="1"/>
    <col min="4629" max="4629" width="3.28515625" style="31" customWidth="1"/>
    <col min="4630" max="4630" width="5.42578125" style="31" customWidth="1"/>
    <col min="4631" max="4631" width="0.28515625" style="31" customWidth="1"/>
    <col min="4632" max="4632" width="3.28515625" style="31" customWidth="1"/>
    <col min="4633" max="4634" width="3.140625" style="31" customWidth="1"/>
    <col min="4635" max="4635" width="2.85546875" style="31" customWidth="1"/>
    <col min="4636" max="4636" width="3.28515625" style="31" customWidth="1"/>
    <col min="4637" max="4637" width="3.140625" style="31" customWidth="1"/>
    <col min="4638" max="4638" width="2.85546875" style="31" customWidth="1"/>
    <col min="4639" max="4639" width="3" style="31" customWidth="1"/>
    <col min="4640" max="4864" width="11.42578125" style="31"/>
    <col min="4865" max="4865" width="3.5703125" style="31" customWidth="1"/>
    <col min="4866" max="4866" width="11.42578125" style="31"/>
    <col min="4867" max="4867" width="5.42578125" style="31" customWidth="1"/>
    <col min="4868" max="4868" width="9.5703125" style="31" customWidth="1"/>
    <col min="4869" max="4869" width="4.42578125" style="31" customWidth="1"/>
    <col min="4870" max="4884" width="3.5703125" style="31" customWidth="1"/>
    <col min="4885" max="4885" width="3.28515625" style="31" customWidth="1"/>
    <col min="4886" max="4886" width="5.42578125" style="31" customWidth="1"/>
    <col min="4887" max="4887" width="0.28515625" style="31" customWidth="1"/>
    <col min="4888" max="4888" width="3.28515625" style="31" customWidth="1"/>
    <col min="4889" max="4890" width="3.140625" style="31" customWidth="1"/>
    <col min="4891" max="4891" width="2.85546875" style="31" customWidth="1"/>
    <col min="4892" max="4892" width="3.28515625" style="31" customWidth="1"/>
    <col min="4893" max="4893" width="3.140625" style="31" customWidth="1"/>
    <col min="4894" max="4894" width="2.85546875" style="31" customWidth="1"/>
    <col min="4895" max="4895" width="3" style="31" customWidth="1"/>
    <col min="4896" max="5120" width="11.42578125" style="31"/>
    <col min="5121" max="5121" width="3.5703125" style="31" customWidth="1"/>
    <col min="5122" max="5122" width="11.42578125" style="31"/>
    <col min="5123" max="5123" width="5.42578125" style="31" customWidth="1"/>
    <col min="5124" max="5124" width="9.5703125" style="31" customWidth="1"/>
    <col min="5125" max="5125" width="4.42578125" style="31" customWidth="1"/>
    <col min="5126" max="5140" width="3.5703125" style="31" customWidth="1"/>
    <col min="5141" max="5141" width="3.28515625" style="31" customWidth="1"/>
    <col min="5142" max="5142" width="5.42578125" style="31" customWidth="1"/>
    <col min="5143" max="5143" width="0.28515625" style="31" customWidth="1"/>
    <col min="5144" max="5144" width="3.28515625" style="31" customWidth="1"/>
    <col min="5145" max="5146" width="3.140625" style="31" customWidth="1"/>
    <col min="5147" max="5147" width="2.85546875" style="31" customWidth="1"/>
    <col min="5148" max="5148" width="3.28515625" style="31" customWidth="1"/>
    <col min="5149" max="5149" width="3.140625" style="31" customWidth="1"/>
    <col min="5150" max="5150" width="2.85546875" style="31" customWidth="1"/>
    <col min="5151" max="5151" width="3" style="31" customWidth="1"/>
    <col min="5152" max="5376" width="11.42578125" style="31"/>
    <col min="5377" max="5377" width="3.5703125" style="31" customWidth="1"/>
    <col min="5378" max="5378" width="11.42578125" style="31"/>
    <col min="5379" max="5379" width="5.42578125" style="31" customWidth="1"/>
    <col min="5380" max="5380" width="9.5703125" style="31" customWidth="1"/>
    <col min="5381" max="5381" width="4.42578125" style="31" customWidth="1"/>
    <col min="5382" max="5396" width="3.5703125" style="31" customWidth="1"/>
    <col min="5397" max="5397" width="3.28515625" style="31" customWidth="1"/>
    <col min="5398" max="5398" width="5.42578125" style="31" customWidth="1"/>
    <col min="5399" max="5399" width="0.28515625" style="31" customWidth="1"/>
    <col min="5400" max="5400" width="3.28515625" style="31" customWidth="1"/>
    <col min="5401" max="5402" width="3.140625" style="31" customWidth="1"/>
    <col min="5403" max="5403" width="2.85546875" style="31" customWidth="1"/>
    <col min="5404" max="5404" width="3.28515625" style="31" customWidth="1"/>
    <col min="5405" max="5405" width="3.140625" style="31" customWidth="1"/>
    <col min="5406" max="5406" width="2.85546875" style="31" customWidth="1"/>
    <col min="5407" max="5407" width="3" style="31" customWidth="1"/>
    <col min="5408" max="5632" width="11.42578125" style="31"/>
    <col min="5633" max="5633" width="3.5703125" style="31" customWidth="1"/>
    <col min="5634" max="5634" width="11.42578125" style="31"/>
    <col min="5635" max="5635" width="5.42578125" style="31" customWidth="1"/>
    <col min="5636" max="5636" width="9.5703125" style="31" customWidth="1"/>
    <col min="5637" max="5637" width="4.42578125" style="31" customWidth="1"/>
    <col min="5638" max="5652" width="3.5703125" style="31" customWidth="1"/>
    <col min="5653" max="5653" width="3.28515625" style="31" customWidth="1"/>
    <col min="5654" max="5654" width="5.42578125" style="31" customWidth="1"/>
    <col min="5655" max="5655" width="0.28515625" style="31" customWidth="1"/>
    <col min="5656" max="5656" width="3.28515625" style="31" customWidth="1"/>
    <col min="5657" max="5658" width="3.140625" style="31" customWidth="1"/>
    <col min="5659" max="5659" width="2.85546875" style="31" customWidth="1"/>
    <col min="5660" max="5660" width="3.28515625" style="31" customWidth="1"/>
    <col min="5661" max="5661" width="3.140625" style="31" customWidth="1"/>
    <col min="5662" max="5662" width="2.85546875" style="31" customWidth="1"/>
    <col min="5663" max="5663" width="3" style="31" customWidth="1"/>
    <col min="5664" max="5888" width="11.42578125" style="31"/>
    <col min="5889" max="5889" width="3.5703125" style="31" customWidth="1"/>
    <col min="5890" max="5890" width="11.42578125" style="31"/>
    <col min="5891" max="5891" width="5.42578125" style="31" customWidth="1"/>
    <col min="5892" max="5892" width="9.5703125" style="31" customWidth="1"/>
    <col min="5893" max="5893" width="4.42578125" style="31" customWidth="1"/>
    <col min="5894" max="5908" width="3.5703125" style="31" customWidth="1"/>
    <col min="5909" max="5909" width="3.28515625" style="31" customWidth="1"/>
    <col min="5910" max="5910" width="5.42578125" style="31" customWidth="1"/>
    <col min="5911" max="5911" width="0.28515625" style="31" customWidth="1"/>
    <col min="5912" max="5912" width="3.28515625" style="31" customWidth="1"/>
    <col min="5913" max="5914" width="3.140625" style="31" customWidth="1"/>
    <col min="5915" max="5915" width="2.85546875" style="31" customWidth="1"/>
    <col min="5916" max="5916" width="3.28515625" style="31" customWidth="1"/>
    <col min="5917" max="5917" width="3.140625" style="31" customWidth="1"/>
    <col min="5918" max="5918" width="2.85546875" style="31" customWidth="1"/>
    <col min="5919" max="5919" width="3" style="31" customWidth="1"/>
    <col min="5920" max="6144" width="11.42578125" style="31"/>
    <col min="6145" max="6145" width="3.5703125" style="31" customWidth="1"/>
    <col min="6146" max="6146" width="11.42578125" style="31"/>
    <col min="6147" max="6147" width="5.42578125" style="31" customWidth="1"/>
    <col min="6148" max="6148" width="9.5703125" style="31" customWidth="1"/>
    <col min="6149" max="6149" width="4.42578125" style="31" customWidth="1"/>
    <col min="6150" max="6164" width="3.5703125" style="31" customWidth="1"/>
    <col min="6165" max="6165" width="3.28515625" style="31" customWidth="1"/>
    <col min="6166" max="6166" width="5.42578125" style="31" customWidth="1"/>
    <col min="6167" max="6167" width="0.28515625" style="31" customWidth="1"/>
    <col min="6168" max="6168" width="3.28515625" style="31" customWidth="1"/>
    <col min="6169" max="6170" width="3.140625" style="31" customWidth="1"/>
    <col min="6171" max="6171" width="2.85546875" style="31" customWidth="1"/>
    <col min="6172" max="6172" width="3.28515625" style="31" customWidth="1"/>
    <col min="6173" max="6173" width="3.140625" style="31" customWidth="1"/>
    <col min="6174" max="6174" width="2.85546875" style="31" customWidth="1"/>
    <col min="6175" max="6175" width="3" style="31" customWidth="1"/>
    <col min="6176" max="6400" width="11.42578125" style="31"/>
    <col min="6401" max="6401" width="3.5703125" style="31" customWidth="1"/>
    <col min="6402" max="6402" width="11.42578125" style="31"/>
    <col min="6403" max="6403" width="5.42578125" style="31" customWidth="1"/>
    <col min="6404" max="6404" width="9.5703125" style="31" customWidth="1"/>
    <col min="6405" max="6405" width="4.42578125" style="31" customWidth="1"/>
    <col min="6406" max="6420" width="3.5703125" style="31" customWidth="1"/>
    <col min="6421" max="6421" width="3.28515625" style="31" customWidth="1"/>
    <col min="6422" max="6422" width="5.42578125" style="31" customWidth="1"/>
    <col min="6423" max="6423" width="0.28515625" style="31" customWidth="1"/>
    <col min="6424" max="6424" width="3.28515625" style="31" customWidth="1"/>
    <col min="6425" max="6426" width="3.140625" style="31" customWidth="1"/>
    <col min="6427" max="6427" width="2.85546875" style="31" customWidth="1"/>
    <col min="6428" max="6428" width="3.28515625" style="31" customWidth="1"/>
    <col min="6429" max="6429" width="3.140625" style="31" customWidth="1"/>
    <col min="6430" max="6430" width="2.85546875" style="31" customWidth="1"/>
    <col min="6431" max="6431" width="3" style="31" customWidth="1"/>
    <col min="6432" max="6656" width="11.42578125" style="31"/>
    <col min="6657" max="6657" width="3.5703125" style="31" customWidth="1"/>
    <col min="6658" max="6658" width="11.42578125" style="31"/>
    <col min="6659" max="6659" width="5.42578125" style="31" customWidth="1"/>
    <col min="6660" max="6660" width="9.5703125" style="31" customWidth="1"/>
    <col min="6661" max="6661" width="4.42578125" style="31" customWidth="1"/>
    <col min="6662" max="6676" width="3.5703125" style="31" customWidth="1"/>
    <col min="6677" max="6677" width="3.28515625" style="31" customWidth="1"/>
    <col min="6678" max="6678" width="5.42578125" style="31" customWidth="1"/>
    <col min="6679" max="6679" width="0.28515625" style="31" customWidth="1"/>
    <col min="6680" max="6680" width="3.28515625" style="31" customWidth="1"/>
    <col min="6681" max="6682" width="3.140625" style="31" customWidth="1"/>
    <col min="6683" max="6683" width="2.85546875" style="31" customWidth="1"/>
    <col min="6684" max="6684" width="3.28515625" style="31" customWidth="1"/>
    <col min="6685" max="6685" width="3.140625" style="31" customWidth="1"/>
    <col min="6686" max="6686" width="2.85546875" style="31" customWidth="1"/>
    <col min="6687" max="6687" width="3" style="31" customWidth="1"/>
    <col min="6688" max="6912" width="11.42578125" style="31"/>
    <col min="6913" max="6913" width="3.5703125" style="31" customWidth="1"/>
    <col min="6914" max="6914" width="11.42578125" style="31"/>
    <col min="6915" max="6915" width="5.42578125" style="31" customWidth="1"/>
    <col min="6916" max="6916" width="9.5703125" style="31" customWidth="1"/>
    <col min="6917" max="6917" width="4.42578125" style="31" customWidth="1"/>
    <col min="6918" max="6932" width="3.5703125" style="31" customWidth="1"/>
    <col min="6933" max="6933" width="3.28515625" style="31" customWidth="1"/>
    <col min="6934" max="6934" width="5.42578125" style="31" customWidth="1"/>
    <col min="6935" max="6935" width="0.28515625" style="31" customWidth="1"/>
    <col min="6936" max="6936" width="3.28515625" style="31" customWidth="1"/>
    <col min="6937" max="6938" width="3.140625" style="31" customWidth="1"/>
    <col min="6939" max="6939" width="2.85546875" style="31" customWidth="1"/>
    <col min="6940" max="6940" width="3.28515625" style="31" customWidth="1"/>
    <col min="6941" max="6941" width="3.140625" style="31" customWidth="1"/>
    <col min="6942" max="6942" width="2.85546875" style="31" customWidth="1"/>
    <col min="6943" max="6943" width="3" style="31" customWidth="1"/>
    <col min="6944" max="7168" width="11.42578125" style="31"/>
    <col min="7169" max="7169" width="3.5703125" style="31" customWidth="1"/>
    <col min="7170" max="7170" width="11.42578125" style="31"/>
    <col min="7171" max="7171" width="5.42578125" style="31" customWidth="1"/>
    <col min="7172" max="7172" width="9.5703125" style="31" customWidth="1"/>
    <col min="7173" max="7173" width="4.42578125" style="31" customWidth="1"/>
    <col min="7174" max="7188" width="3.5703125" style="31" customWidth="1"/>
    <col min="7189" max="7189" width="3.28515625" style="31" customWidth="1"/>
    <col min="7190" max="7190" width="5.42578125" style="31" customWidth="1"/>
    <col min="7191" max="7191" width="0.28515625" style="31" customWidth="1"/>
    <col min="7192" max="7192" width="3.28515625" style="31" customWidth="1"/>
    <col min="7193" max="7194" width="3.140625" style="31" customWidth="1"/>
    <col min="7195" max="7195" width="2.85546875" style="31" customWidth="1"/>
    <col min="7196" max="7196" width="3.28515625" style="31" customWidth="1"/>
    <col min="7197" max="7197" width="3.140625" style="31" customWidth="1"/>
    <col min="7198" max="7198" width="2.85546875" style="31" customWidth="1"/>
    <col min="7199" max="7199" width="3" style="31" customWidth="1"/>
    <col min="7200" max="7424" width="11.42578125" style="31"/>
    <col min="7425" max="7425" width="3.5703125" style="31" customWidth="1"/>
    <col min="7426" max="7426" width="11.42578125" style="31"/>
    <col min="7427" max="7427" width="5.42578125" style="31" customWidth="1"/>
    <col min="7428" max="7428" width="9.5703125" style="31" customWidth="1"/>
    <col min="7429" max="7429" width="4.42578125" style="31" customWidth="1"/>
    <col min="7430" max="7444" width="3.5703125" style="31" customWidth="1"/>
    <col min="7445" max="7445" width="3.28515625" style="31" customWidth="1"/>
    <col min="7446" max="7446" width="5.42578125" style="31" customWidth="1"/>
    <col min="7447" max="7447" width="0.28515625" style="31" customWidth="1"/>
    <col min="7448" max="7448" width="3.28515625" style="31" customWidth="1"/>
    <col min="7449" max="7450" width="3.140625" style="31" customWidth="1"/>
    <col min="7451" max="7451" width="2.85546875" style="31" customWidth="1"/>
    <col min="7452" max="7452" width="3.28515625" style="31" customWidth="1"/>
    <col min="7453" max="7453" width="3.140625" style="31" customWidth="1"/>
    <col min="7454" max="7454" width="2.85546875" style="31" customWidth="1"/>
    <col min="7455" max="7455" width="3" style="31" customWidth="1"/>
    <col min="7456" max="7680" width="11.42578125" style="31"/>
    <col min="7681" max="7681" width="3.5703125" style="31" customWidth="1"/>
    <col min="7682" max="7682" width="11.42578125" style="31"/>
    <col min="7683" max="7683" width="5.42578125" style="31" customWidth="1"/>
    <col min="7684" max="7684" width="9.5703125" style="31" customWidth="1"/>
    <col min="7685" max="7685" width="4.42578125" style="31" customWidth="1"/>
    <col min="7686" max="7700" width="3.5703125" style="31" customWidth="1"/>
    <col min="7701" max="7701" width="3.28515625" style="31" customWidth="1"/>
    <col min="7702" max="7702" width="5.42578125" style="31" customWidth="1"/>
    <col min="7703" max="7703" width="0.28515625" style="31" customWidth="1"/>
    <col min="7704" max="7704" width="3.28515625" style="31" customWidth="1"/>
    <col min="7705" max="7706" width="3.140625" style="31" customWidth="1"/>
    <col min="7707" max="7707" width="2.85546875" style="31" customWidth="1"/>
    <col min="7708" max="7708" width="3.28515625" style="31" customWidth="1"/>
    <col min="7709" max="7709" width="3.140625" style="31" customWidth="1"/>
    <col min="7710" max="7710" width="2.85546875" style="31" customWidth="1"/>
    <col min="7711" max="7711" width="3" style="31" customWidth="1"/>
    <col min="7712" max="7936" width="11.42578125" style="31"/>
    <col min="7937" max="7937" width="3.5703125" style="31" customWidth="1"/>
    <col min="7938" max="7938" width="11.42578125" style="31"/>
    <col min="7939" max="7939" width="5.42578125" style="31" customWidth="1"/>
    <col min="7940" max="7940" width="9.5703125" style="31" customWidth="1"/>
    <col min="7941" max="7941" width="4.42578125" style="31" customWidth="1"/>
    <col min="7942" max="7956" width="3.5703125" style="31" customWidth="1"/>
    <col min="7957" max="7957" width="3.28515625" style="31" customWidth="1"/>
    <col min="7958" max="7958" width="5.42578125" style="31" customWidth="1"/>
    <col min="7959" max="7959" width="0.28515625" style="31" customWidth="1"/>
    <col min="7960" max="7960" width="3.28515625" style="31" customWidth="1"/>
    <col min="7961" max="7962" width="3.140625" style="31" customWidth="1"/>
    <col min="7963" max="7963" width="2.85546875" style="31" customWidth="1"/>
    <col min="7964" max="7964" width="3.28515625" style="31" customWidth="1"/>
    <col min="7965" max="7965" width="3.140625" style="31" customWidth="1"/>
    <col min="7966" max="7966" width="2.85546875" style="31" customWidth="1"/>
    <col min="7967" max="7967" width="3" style="31" customWidth="1"/>
    <col min="7968" max="8192" width="11.42578125" style="31"/>
    <col min="8193" max="8193" width="3.5703125" style="31" customWidth="1"/>
    <col min="8194" max="8194" width="11.42578125" style="31"/>
    <col min="8195" max="8195" width="5.42578125" style="31" customWidth="1"/>
    <col min="8196" max="8196" width="9.5703125" style="31" customWidth="1"/>
    <col min="8197" max="8197" width="4.42578125" style="31" customWidth="1"/>
    <col min="8198" max="8212" width="3.5703125" style="31" customWidth="1"/>
    <col min="8213" max="8213" width="3.28515625" style="31" customWidth="1"/>
    <col min="8214" max="8214" width="5.42578125" style="31" customWidth="1"/>
    <col min="8215" max="8215" width="0.28515625" style="31" customWidth="1"/>
    <col min="8216" max="8216" width="3.28515625" style="31" customWidth="1"/>
    <col min="8217" max="8218" width="3.140625" style="31" customWidth="1"/>
    <col min="8219" max="8219" width="2.85546875" style="31" customWidth="1"/>
    <col min="8220" max="8220" width="3.28515625" style="31" customWidth="1"/>
    <col min="8221" max="8221" width="3.140625" style="31" customWidth="1"/>
    <col min="8222" max="8222" width="2.85546875" style="31" customWidth="1"/>
    <col min="8223" max="8223" width="3" style="31" customWidth="1"/>
    <col min="8224" max="8448" width="11.42578125" style="31"/>
    <col min="8449" max="8449" width="3.5703125" style="31" customWidth="1"/>
    <col min="8450" max="8450" width="11.42578125" style="31"/>
    <col min="8451" max="8451" width="5.42578125" style="31" customWidth="1"/>
    <col min="8452" max="8452" width="9.5703125" style="31" customWidth="1"/>
    <col min="8453" max="8453" width="4.42578125" style="31" customWidth="1"/>
    <col min="8454" max="8468" width="3.5703125" style="31" customWidth="1"/>
    <col min="8469" max="8469" width="3.28515625" style="31" customWidth="1"/>
    <col min="8470" max="8470" width="5.42578125" style="31" customWidth="1"/>
    <col min="8471" max="8471" width="0.28515625" style="31" customWidth="1"/>
    <col min="8472" max="8472" width="3.28515625" style="31" customWidth="1"/>
    <col min="8473" max="8474" width="3.140625" style="31" customWidth="1"/>
    <col min="8475" max="8475" width="2.85546875" style="31" customWidth="1"/>
    <col min="8476" max="8476" width="3.28515625" style="31" customWidth="1"/>
    <col min="8477" max="8477" width="3.140625" style="31" customWidth="1"/>
    <col min="8478" max="8478" width="2.85546875" style="31" customWidth="1"/>
    <col min="8479" max="8479" width="3" style="31" customWidth="1"/>
    <col min="8480" max="8704" width="11.42578125" style="31"/>
    <col min="8705" max="8705" width="3.5703125" style="31" customWidth="1"/>
    <col min="8706" max="8706" width="11.42578125" style="31"/>
    <col min="8707" max="8707" width="5.42578125" style="31" customWidth="1"/>
    <col min="8708" max="8708" width="9.5703125" style="31" customWidth="1"/>
    <col min="8709" max="8709" width="4.42578125" style="31" customWidth="1"/>
    <col min="8710" max="8724" width="3.5703125" style="31" customWidth="1"/>
    <col min="8725" max="8725" width="3.28515625" style="31" customWidth="1"/>
    <col min="8726" max="8726" width="5.42578125" style="31" customWidth="1"/>
    <col min="8727" max="8727" width="0.28515625" style="31" customWidth="1"/>
    <col min="8728" max="8728" width="3.28515625" style="31" customWidth="1"/>
    <col min="8729" max="8730" width="3.140625" style="31" customWidth="1"/>
    <col min="8731" max="8731" width="2.85546875" style="31" customWidth="1"/>
    <col min="8732" max="8732" width="3.28515625" style="31" customWidth="1"/>
    <col min="8733" max="8733" width="3.140625" style="31" customWidth="1"/>
    <col min="8734" max="8734" width="2.85546875" style="31" customWidth="1"/>
    <col min="8735" max="8735" width="3" style="31" customWidth="1"/>
    <col min="8736" max="8960" width="11.42578125" style="31"/>
    <col min="8961" max="8961" width="3.5703125" style="31" customWidth="1"/>
    <col min="8962" max="8962" width="11.42578125" style="31"/>
    <col min="8963" max="8963" width="5.42578125" style="31" customWidth="1"/>
    <col min="8964" max="8964" width="9.5703125" style="31" customWidth="1"/>
    <col min="8965" max="8965" width="4.42578125" style="31" customWidth="1"/>
    <col min="8966" max="8980" width="3.5703125" style="31" customWidth="1"/>
    <col min="8981" max="8981" width="3.28515625" style="31" customWidth="1"/>
    <col min="8982" max="8982" width="5.42578125" style="31" customWidth="1"/>
    <col min="8983" max="8983" width="0.28515625" style="31" customWidth="1"/>
    <col min="8984" max="8984" width="3.28515625" style="31" customWidth="1"/>
    <col min="8985" max="8986" width="3.140625" style="31" customWidth="1"/>
    <col min="8987" max="8987" width="2.85546875" style="31" customWidth="1"/>
    <col min="8988" max="8988" width="3.28515625" style="31" customWidth="1"/>
    <col min="8989" max="8989" width="3.140625" style="31" customWidth="1"/>
    <col min="8990" max="8990" width="2.85546875" style="31" customWidth="1"/>
    <col min="8991" max="8991" width="3" style="31" customWidth="1"/>
    <col min="8992" max="9216" width="11.42578125" style="31"/>
    <col min="9217" max="9217" width="3.5703125" style="31" customWidth="1"/>
    <col min="9218" max="9218" width="11.42578125" style="31"/>
    <col min="9219" max="9219" width="5.42578125" style="31" customWidth="1"/>
    <col min="9220" max="9220" width="9.5703125" style="31" customWidth="1"/>
    <col min="9221" max="9221" width="4.42578125" style="31" customWidth="1"/>
    <col min="9222" max="9236" width="3.5703125" style="31" customWidth="1"/>
    <col min="9237" max="9237" width="3.28515625" style="31" customWidth="1"/>
    <col min="9238" max="9238" width="5.42578125" style="31" customWidth="1"/>
    <col min="9239" max="9239" width="0.28515625" style="31" customWidth="1"/>
    <col min="9240" max="9240" width="3.28515625" style="31" customWidth="1"/>
    <col min="9241" max="9242" width="3.140625" style="31" customWidth="1"/>
    <col min="9243" max="9243" width="2.85546875" style="31" customWidth="1"/>
    <col min="9244" max="9244" width="3.28515625" style="31" customWidth="1"/>
    <col min="9245" max="9245" width="3.140625" style="31" customWidth="1"/>
    <col min="9246" max="9246" width="2.85546875" style="31" customWidth="1"/>
    <col min="9247" max="9247" width="3" style="31" customWidth="1"/>
    <col min="9248" max="9472" width="11.42578125" style="31"/>
    <col min="9473" max="9473" width="3.5703125" style="31" customWidth="1"/>
    <col min="9474" max="9474" width="11.42578125" style="31"/>
    <col min="9475" max="9475" width="5.42578125" style="31" customWidth="1"/>
    <col min="9476" max="9476" width="9.5703125" style="31" customWidth="1"/>
    <col min="9477" max="9477" width="4.42578125" style="31" customWidth="1"/>
    <col min="9478" max="9492" width="3.5703125" style="31" customWidth="1"/>
    <col min="9493" max="9493" width="3.28515625" style="31" customWidth="1"/>
    <col min="9494" max="9494" width="5.42578125" style="31" customWidth="1"/>
    <col min="9495" max="9495" width="0.28515625" style="31" customWidth="1"/>
    <col min="9496" max="9496" width="3.28515625" style="31" customWidth="1"/>
    <col min="9497" max="9498" width="3.140625" style="31" customWidth="1"/>
    <col min="9499" max="9499" width="2.85546875" style="31" customWidth="1"/>
    <col min="9500" max="9500" width="3.28515625" style="31" customWidth="1"/>
    <col min="9501" max="9501" width="3.140625" style="31" customWidth="1"/>
    <col min="9502" max="9502" width="2.85546875" style="31" customWidth="1"/>
    <col min="9503" max="9503" width="3" style="31" customWidth="1"/>
    <col min="9504" max="9728" width="11.42578125" style="31"/>
    <col min="9729" max="9729" width="3.5703125" style="31" customWidth="1"/>
    <col min="9730" max="9730" width="11.42578125" style="31"/>
    <col min="9731" max="9731" width="5.42578125" style="31" customWidth="1"/>
    <col min="9732" max="9732" width="9.5703125" style="31" customWidth="1"/>
    <col min="9733" max="9733" width="4.42578125" style="31" customWidth="1"/>
    <col min="9734" max="9748" width="3.5703125" style="31" customWidth="1"/>
    <col min="9749" max="9749" width="3.28515625" style="31" customWidth="1"/>
    <col min="9750" max="9750" width="5.42578125" style="31" customWidth="1"/>
    <col min="9751" max="9751" width="0.28515625" style="31" customWidth="1"/>
    <col min="9752" max="9752" width="3.28515625" style="31" customWidth="1"/>
    <col min="9753" max="9754" width="3.140625" style="31" customWidth="1"/>
    <col min="9755" max="9755" width="2.85546875" style="31" customWidth="1"/>
    <col min="9756" max="9756" width="3.28515625" style="31" customWidth="1"/>
    <col min="9757" max="9757" width="3.140625" style="31" customWidth="1"/>
    <col min="9758" max="9758" width="2.85546875" style="31" customWidth="1"/>
    <col min="9759" max="9759" width="3" style="31" customWidth="1"/>
    <col min="9760" max="9984" width="11.42578125" style="31"/>
    <col min="9985" max="9985" width="3.5703125" style="31" customWidth="1"/>
    <col min="9986" max="9986" width="11.42578125" style="31"/>
    <col min="9987" max="9987" width="5.42578125" style="31" customWidth="1"/>
    <col min="9988" max="9988" width="9.5703125" style="31" customWidth="1"/>
    <col min="9989" max="9989" width="4.42578125" style="31" customWidth="1"/>
    <col min="9990" max="10004" width="3.5703125" style="31" customWidth="1"/>
    <col min="10005" max="10005" width="3.28515625" style="31" customWidth="1"/>
    <col min="10006" max="10006" width="5.42578125" style="31" customWidth="1"/>
    <col min="10007" max="10007" width="0.28515625" style="31" customWidth="1"/>
    <col min="10008" max="10008" width="3.28515625" style="31" customWidth="1"/>
    <col min="10009" max="10010" width="3.140625" style="31" customWidth="1"/>
    <col min="10011" max="10011" width="2.85546875" style="31" customWidth="1"/>
    <col min="10012" max="10012" width="3.28515625" style="31" customWidth="1"/>
    <col min="10013" max="10013" width="3.140625" style="31" customWidth="1"/>
    <col min="10014" max="10014" width="2.85546875" style="31" customWidth="1"/>
    <col min="10015" max="10015" width="3" style="31" customWidth="1"/>
    <col min="10016" max="10240" width="11.42578125" style="31"/>
    <col min="10241" max="10241" width="3.5703125" style="31" customWidth="1"/>
    <col min="10242" max="10242" width="11.42578125" style="31"/>
    <col min="10243" max="10243" width="5.42578125" style="31" customWidth="1"/>
    <col min="10244" max="10244" width="9.5703125" style="31" customWidth="1"/>
    <col min="10245" max="10245" width="4.42578125" style="31" customWidth="1"/>
    <col min="10246" max="10260" width="3.5703125" style="31" customWidth="1"/>
    <col min="10261" max="10261" width="3.28515625" style="31" customWidth="1"/>
    <col min="10262" max="10262" width="5.42578125" style="31" customWidth="1"/>
    <col min="10263" max="10263" width="0.28515625" style="31" customWidth="1"/>
    <col min="10264" max="10264" width="3.28515625" style="31" customWidth="1"/>
    <col min="10265" max="10266" width="3.140625" style="31" customWidth="1"/>
    <col min="10267" max="10267" width="2.85546875" style="31" customWidth="1"/>
    <col min="10268" max="10268" width="3.28515625" style="31" customWidth="1"/>
    <col min="10269" max="10269" width="3.140625" style="31" customWidth="1"/>
    <col min="10270" max="10270" width="2.85546875" style="31" customWidth="1"/>
    <col min="10271" max="10271" width="3" style="31" customWidth="1"/>
    <col min="10272" max="10496" width="11.42578125" style="31"/>
    <col min="10497" max="10497" width="3.5703125" style="31" customWidth="1"/>
    <col min="10498" max="10498" width="11.42578125" style="31"/>
    <col min="10499" max="10499" width="5.42578125" style="31" customWidth="1"/>
    <col min="10500" max="10500" width="9.5703125" style="31" customWidth="1"/>
    <col min="10501" max="10501" width="4.42578125" style="31" customWidth="1"/>
    <col min="10502" max="10516" width="3.5703125" style="31" customWidth="1"/>
    <col min="10517" max="10517" width="3.28515625" style="31" customWidth="1"/>
    <col min="10518" max="10518" width="5.42578125" style="31" customWidth="1"/>
    <col min="10519" max="10519" width="0.28515625" style="31" customWidth="1"/>
    <col min="10520" max="10520" width="3.28515625" style="31" customWidth="1"/>
    <col min="10521" max="10522" width="3.140625" style="31" customWidth="1"/>
    <col min="10523" max="10523" width="2.85546875" style="31" customWidth="1"/>
    <col min="10524" max="10524" width="3.28515625" style="31" customWidth="1"/>
    <col min="10525" max="10525" width="3.140625" style="31" customWidth="1"/>
    <col min="10526" max="10526" width="2.85546875" style="31" customWidth="1"/>
    <col min="10527" max="10527" width="3" style="31" customWidth="1"/>
    <col min="10528" max="10752" width="11.42578125" style="31"/>
    <col min="10753" max="10753" width="3.5703125" style="31" customWidth="1"/>
    <col min="10754" max="10754" width="11.42578125" style="31"/>
    <col min="10755" max="10755" width="5.42578125" style="31" customWidth="1"/>
    <col min="10756" max="10756" width="9.5703125" style="31" customWidth="1"/>
    <col min="10757" max="10757" width="4.42578125" style="31" customWidth="1"/>
    <col min="10758" max="10772" width="3.5703125" style="31" customWidth="1"/>
    <col min="10773" max="10773" width="3.28515625" style="31" customWidth="1"/>
    <col min="10774" max="10774" width="5.42578125" style="31" customWidth="1"/>
    <col min="10775" max="10775" width="0.28515625" style="31" customWidth="1"/>
    <col min="10776" max="10776" width="3.28515625" style="31" customWidth="1"/>
    <col min="10777" max="10778" width="3.140625" style="31" customWidth="1"/>
    <col min="10779" max="10779" width="2.85546875" style="31" customWidth="1"/>
    <col min="10780" max="10780" width="3.28515625" style="31" customWidth="1"/>
    <col min="10781" max="10781" width="3.140625" style="31" customWidth="1"/>
    <col min="10782" max="10782" width="2.85546875" style="31" customWidth="1"/>
    <col min="10783" max="10783" width="3" style="31" customWidth="1"/>
    <col min="10784" max="11008" width="11.42578125" style="31"/>
    <col min="11009" max="11009" width="3.5703125" style="31" customWidth="1"/>
    <col min="11010" max="11010" width="11.42578125" style="31"/>
    <col min="11011" max="11011" width="5.42578125" style="31" customWidth="1"/>
    <col min="11012" max="11012" width="9.5703125" style="31" customWidth="1"/>
    <col min="11013" max="11013" width="4.42578125" style="31" customWidth="1"/>
    <col min="11014" max="11028" width="3.5703125" style="31" customWidth="1"/>
    <col min="11029" max="11029" width="3.28515625" style="31" customWidth="1"/>
    <col min="11030" max="11030" width="5.42578125" style="31" customWidth="1"/>
    <col min="11031" max="11031" width="0.28515625" style="31" customWidth="1"/>
    <col min="11032" max="11032" width="3.28515625" style="31" customWidth="1"/>
    <col min="11033" max="11034" width="3.140625" style="31" customWidth="1"/>
    <col min="11035" max="11035" width="2.85546875" style="31" customWidth="1"/>
    <col min="11036" max="11036" width="3.28515625" style="31" customWidth="1"/>
    <col min="11037" max="11037" width="3.140625" style="31" customWidth="1"/>
    <col min="11038" max="11038" width="2.85546875" style="31" customWidth="1"/>
    <col min="11039" max="11039" width="3" style="31" customWidth="1"/>
    <col min="11040" max="11264" width="11.42578125" style="31"/>
    <col min="11265" max="11265" width="3.5703125" style="31" customWidth="1"/>
    <col min="11266" max="11266" width="11.42578125" style="31"/>
    <col min="11267" max="11267" width="5.42578125" style="31" customWidth="1"/>
    <col min="11268" max="11268" width="9.5703125" style="31" customWidth="1"/>
    <col min="11269" max="11269" width="4.42578125" style="31" customWidth="1"/>
    <col min="11270" max="11284" width="3.5703125" style="31" customWidth="1"/>
    <col min="11285" max="11285" width="3.28515625" style="31" customWidth="1"/>
    <col min="11286" max="11286" width="5.42578125" style="31" customWidth="1"/>
    <col min="11287" max="11287" width="0.28515625" style="31" customWidth="1"/>
    <col min="11288" max="11288" width="3.28515625" style="31" customWidth="1"/>
    <col min="11289" max="11290" width="3.140625" style="31" customWidth="1"/>
    <col min="11291" max="11291" width="2.85546875" style="31" customWidth="1"/>
    <col min="11292" max="11292" width="3.28515625" style="31" customWidth="1"/>
    <col min="11293" max="11293" width="3.140625" style="31" customWidth="1"/>
    <col min="11294" max="11294" width="2.85546875" style="31" customWidth="1"/>
    <col min="11295" max="11295" width="3" style="31" customWidth="1"/>
    <col min="11296" max="11520" width="11.42578125" style="31"/>
    <col min="11521" max="11521" width="3.5703125" style="31" customWidth="1"/>
    <col min="11522" max="11522" width="11.42578125" style="31"/>
    <col min="11523" max="11523" width="5.42578125" style="31" customWidth="1"/>
    <col min="11524" max="11524" width="9.5703125" style="31" customWidth="1"/>
    <col min="11525" max="11525" width="4.42578125" style="31" customWidth="1"/>
    <col min="11526" max="11540" width="3.5703125" style="31" customWidth="1"/>
    <col min="11541" max="11541" width="3.28515625" style="31" customWidth="1"/>
    <col min="11542" max="11542" width="5.42578125" style="31" customWidth="1"/>
    <col min="11543" max="11543" width="0.28515625" style="31" customWidth="1"/>
    <col min="11544" max="11544" width="3.28515625" style="31" customWidth="1"/>
    <col min="11545" max="11546" width="3.140625" style="31" customWidth="1"/>
    <col min="11547" max="11547" width="2.85546875" style="31" customWidth="1"/>
    <col min="11548" max="11548" width="3.28515625" style="31" customWidth="1"/>
    <col min="11549" max="11549" width="3.140625" style="31" customWidth="1"/>
    <col min="11550" max="11550" width="2.85546875" style="31" customWidth="1"/>
    <col min="11551" max="11551" width="3" style="31" customWidth="1"/>
    <col min="11552" max="11776" width="11.42578125" style="31"/>
    <col min="11777" max="11777" width="3.5703125" style="31" customWidth="1"/>
    <col min="11778" max="11778" width="11.42578125" style="31"/>
    <col min="11779" max="11779" width="5.42578125" style="31" customWidth="1"/>
    <col min="11780" max="11780" width="9.5703125" style="31" customWidth="1"/>
    <col min="11781" max="11781" width="4.42578125" style="31" customWidth="1"/>
    <col min="11782" max="11796" width="3.5703125" style="31" customWidth="1"/>
    <col min="11797" max="11797" width="3.28515625" style="31" customWidth="1"/>
    <col min="11798" max="11798" width="5.42578125" style="31" customWidth="1"/>
    <col min="11799" max="11799" width="0.28515625" style="31" customWidth="1"/>
    <col min="11800" max="11800" width="3.28515625" style="31" customWidth="1"/>
    <col min="11801" max="11802" width="3.140625" style="31" customWidth="1"/>
    <col min="11803" max="11803" width="2.85546875" style="31" customWidth="1"/>
    <col min="11804" max="11804" width="3.28515625" style="31" customWidth="1"/>
    <col min="11805" max="11805" width="3.140625" style="31" customWidth="1"/>
    <col min="11806" max="11806" width="2.85546875" style="31" customWidth="1"/>
    <col min="11807" max="11807" width="3" style="31" customWidth="1"/>
    <col min="11808" max="12032" width="11.42578125" style="31"/>
    <col min="12033" max="12033" width="3.5703125" style="31" customWidth="1"/>
    <col min="12034" max="12034" width="11.42578125" style="31"/>
    <col min="12035" max="12035" width="5.42578125" style="31" customWidth="1"/>
    <col min="12036" max="12036" width="9.5703125" style="31" customWidth="1"/>
    <col min="12037" max="12037" width="4.42578125" style="31" customWidth="1"/>
    <col min="12038" max="12052" width="3.5703125" style="31" customWidth="1"/>
    <col min="12053" max="12053" width="3.28515625" style="31" customWidth="1"/>
    <col min="12054" max="12054" width="5.42578125" style="31" customWidth="1"/>
    <col min="12055" max="12055" width="0.28515625" style="31" customWidth="1"/>
    <col min="12056" max="12056" width="3.28515625" style="31" customWidth="1"/>
    <col min="12057" max="12058" width="3.140625" style="31" customWidth="1"/>
    <col min="12059" max="12059" width="2.85546875" style="31" customWidth="1"/>
    <col min="12060" max="12060" width="3.28515625" style="31" customWidth="1"/>
    <col min="12061" max="12061" width="3.140625" style="31" customWidth="1"/>
    <col min="12062" max="12062" width="2.85546875" style="31" customWidth="1"/>
    <col min="12063" max="12063" width="3" style="31" customWidth="1"/>
    <col min="12064" max="12288" width="11.42578125" style="31"/>
    <col min="12289" max="12289" width="3.5703125" style="31" customWidth="1"/>
    <col min="12290" max="12290" width="11.42578125" style="31"/>
    <col min="12291" max="12291" width="5.42578125" style="31" customWidth="1"/>
    <col min="12292" max="12292" width="9.5703125" style="31" customWidth="1"/>
    <col min="12293" max="12293" width="4.42578125" style="31" customWidth="1"/>
    <col min="12294" max="12308" width="3.5703125" style="31" customWidth="1"/>
    <col min="12309" max="12309" width="3.28515625" style="31" customWidth="1"/>
    <col min="12310" max="12310" width="5.42578125" style="31" customWidth="1"/>
    <col min="12311" max="12311" width="0.28515625" style="31" customWidth="1"/>
    <col min="12312" max="12312" width="3.28515625" style="31" customWidth="1"/>
    <col min="12313" max="12314" width="3.140625" style="31" customWidth="1"/>
    <col min="12315" max="12315" width="2.85546875" style="31" customWidth="1"/>
    <col min="12316" max="12316" width="3.28515625" style="31" customWidth="1"/>
    <col min="12317" max="12317" width="3.140625" style="31" customWidth="1"/>
    <col min="12318" max="12318" width="2.85546875" style="31" customWidth="1"/>
    <col min="12319" max="12319" width="3" style="31" customWidth="1"/>
    <col min="12320" max="12544" width="11.42578125" style="31"/>
    <col min="12545" max="12545" width="3.5703125" style="31" customWidth="1"/>
    <col min="12546" max="12546" width="11.42578125" style="31"/>
    <col min="12547" max="12547" width="5.42578125" style="31" customWidth="1"/>
    <col min="12548" max="12548" width="9.5703125" style="31" customWidth="1"/>
    <col min="12549" max="12549" width="4.42578125" style="31" customWidth="1"/>
    <col min="12550" max="12564" width="3.5703125" style="31" customWidth="1"/>
    <col min="12565" max="12565" width="3.28515625" style="31" customWidth="1"/>
    <col min="12566" max="12566" width="5.42578125" style="31" customWidth="1"/>
    <col min="12567" max="12567" width="0.28515625" style="31" customWidth="1"/>
    <col min="12568" max="12568" width="3.28515625" style="31" customWidth="1"/>
    <col min="12569" max="12570" width="3.140625" style="31" customWidth="1"/>
    <col min="12571" max="12571" width="2.85546875" style="31" customWidth="1"/>
    <col min="12572" max="12572" width="3.28515625" style="31" customWidth="1"/>
    <col min="12573" max="12573" width="3.140625" style="31" customWidth="1"/>
    <col min="12574" max="12574" width="2.85546875" style="31" customWidth="1"/>
    <col min="12575" max="12575" width="3" style="31" customWidth="1"/>
    <col min="12576" max="12800" width="11.42578125" style="31"/>
    <col min="12801" max="12801" width="3.5703125" style="31" customWidth="1"/>
    <col min="12802" max="12802" width="11.42578125" style="31"/>
    <col min="12803" max="12803" width="5.42578125" style="31" customWidth="1"/>
    <col min="12804" max="12804" width="9.5703125" style="31" customWidth="1"/>
    <col min="12805" max="12805" width="4.42578125" style="31" customWidth="1"/>
    <col min="12806" max="12820" width="3.5703125" style="31" customWidth="1"/>
    <col min="12821" max="12821" width="3.28515625" style="31" customWidth="1"/>
    <col min="12822" max="12822" width="5.42578125" style="31" customWidth="1"/>
    <col min="12823" max="12823" width="0.28515625" style="31" customWidth="1"/>
    <col min="12824" max="12824" width="3.28515625" style="31" customWidth="1"/>
    <col min="12825" max="12826" width="3.140625" style="31" customWidth="1"/>
    <col min="12827" max="12827" width="2.85546875" style="31" customWidth="1"/>
    <col min="12828" max="12828" width="3.28515625" style="31" customWidth="1"/>
    <col min="12829" max="12829" width="3.140625" style="31" customWidth="1"/>
    <col min="12830" max="12830" width="2.85546875" style="31" customWidth="1"/>
    <col min="12831" max="12831" width="3" style="31" customWidth="1"/>
    <col min="12832" max="13056" width="11.42578125" style="31"/>
    <col min="13057" max="13057" width="3.5703125" style="31" customWidth="1"/>
    <col min="13058" max="13058" width="11.42578125" style="31"/>
    <col min="13059" max="13059" width="5.42578125" style="31" customWidth="1"/>
    <col min="13060" max="13060" width="9.5703125" style="31" customWidth="1"/>
    <col min="13061" max="13061" width="4.42578125" style="31" customWidth="1"/>
    <col min="13062" max="13076" width="3.5703125" style="31" customWidth="1"/>
    <col min="13077" max="13077" width="3.28515625" style="31" customWidth="1"/>
    <col min="13078" max="13078" width="5.42578125" style="31" customWidth="1"/>
    <col min="13079" max="13079" width="0.28515625" style="31" customWidth="1"/>
    <col min="13080" max="13080" width="3.28515625" style="31" customWidth="1"/>
    <col min="13081" max="13082" width="3.140625" style="31" customWidth="1"/>
    <col min="13083" max="13083" width="2.85546875" style="31" customWidth="1"/>
    <col min="13084" max="13084" width="3.28515625" style="31" customWidth="1"/>
    <col min="13085" max="13085" width="3.140625" style="31" customWidth="1"/>
    <col min="13086" max="13086" width="2.85546875" style="31" customWidth="1"/>
    <col min="13087" max="13087" width="3" style="31" customWidth="1"/>
    <col min="13088" max="13312" width="11.42578125" style="31"/>
    <col min="13313" max="13313" width="3.5703125" style="31" customWidth="1"/>
    <col min="13314" max="13314" width="11.42578125" style="31"/>
    <col min="13315" max="13315" width="5.42578125" style="31" customWidth="1"/>
    <col min="13316" max="13316" width="9.5703125" style="31" customWidth="1"/>
    <col min="13317" max="13317" width="4.42578125" style="31" customWidth="1"/>
    <col min="13318" max="13332" width="3.5703125" style="31" customWidth="1"/>
    <col min="13333" max="13333" width="3.28515625" style="31" customWidth="1"/>
    <col min="13334" max="13334" width="5.42578125" style="31" customWidth="1"/>
    <col min="13335" max="13335" width="0.28515625" style="31" customWidth="1"/>
    <col min="13336" max="13336" width="3.28515625" style="31" customWidth="1"/>
    <col min="13337" max="13338" width="3.140625" style="31" customWidth="1"/>
    <col min="13339" max="13339" width="2.85546875" style="31" customWidth="1"/>
    <col min="13340" max="13340" width="3.28515625" style="31" customWidth="1"/>
    <col min="13341" max="13341" width="3.140625" style="31" customWidth="1"/>
    <col min="13342" max="13342" width="2.85546875" style="31" customWidth="1"/>
    <col min="13343" max="13343" width="3" style="31" customWidth="1"/>
    <col min="13344" max="13568" width="11.42578125" style="31"/>
    <col min="13569" max="13569" width="3.5703125" style="31" customWidth="1"/>
    <col min="13570" max="13570" width="11.42578125" style="31"/>
    <col min="13571" max="13571" width="5.42578125" style="31" customWidth="1"/>
    <col min="13572" max="13572" width="9.5703125" style="31" customWidth="1"/>
    <col min="13573" max="13573" width="4.42578125" style="31" customWidth="1"/>
    <col min="13574" max="13588" width="3.5703125" style="31" customWidth="1"/>
    <col min="13589" max="13589" width="3.28515625" style="31" customWidth="1"/>
    <col min="13590" max="13590" width="5.42578125" style="31" customWidth="1"/>
    <col min="13591" max="13591" width="0.28515625" style="31" customWidth="1"/>
    <col min="13592" max="13592" width="3.28515625" style="31" customWidth="1"/>
    <col min="13593" max="13594" width="3.140625" style="31" customWidth="1"/>
    <col min="13595" max="13595" width="2.85546875" style="31" customWidth="1"/>
    <col min="13596" max="13596" width="3.28515625" style="31" customWidth="1"/>
    <col min="13597" max="13597" width="3.140625" style="31" customWidth="1"/>
    <col min="13598" max="13598" width="2.85546875" style="31" customWidth="1"/>
    <col min="13599" max="13599" width="3" style="31" customWidth="1"/>
    <col min="13600" max="13824" width="11.42578125" style="31"/>
    <col min="13825" max="13825" width="3.5703125" style="31" customWidth="1"/>
    <col min="13826" max="13826" width="11.42578125" style="31"/>
    <col min="13827" max="13827" width="5.42578125" style="31" customWidth="1"/>
    <col min="13828" max="13828" width="9.5703125" style="31" customWidth="1"/>
    <col min="13829" max="13829" width="4.42578125" style="31" customWidth="1"/>
    <col min="13830" max="13844" width="3.5703125" style="31" customWidth="1"/>
    <col min="13845" max="13845" width="3.28515625" style="31" customWidth="1"/>
    <col min="13846" max="13846" width="5.42578125" style="31" customWidth="1"/>
    <col min="13847" max="13847" width="0.28515625" style="31" customWidth="1"/>
    <col min="13848" max="13848" width="3.28515625" style="31" customWidth="1"/>
    <col min="13849" max="13850" width="3.140625" style="31" customWidth="1"/>
    <col min="13851" max="13851" width="2.85546875" style="31" customWidth="1"/>
    <col min="13852" max="13852" width="3.28515625" style="31" customWidth="1"/>
    <col min="13853" max="13853" width="3.140625" style="31" customWidth="1"/>
    <col min="13854" max="13854" width="2.85546875" style="31" customWidth="1"/>
    <col min="13855" max="13855" width="3" style="31" customWidth="1"/>
    <col min="13856" max="14080" width="11.42578125" style="31"/>
    <col min="14081" max="14081" width="3.5703125" style="31" customWidth="1"/>
    <col min="14082" max="14082" width="11.42578125" style="31"/>
    <col min="14083" max="14083" width="5.42578125" style="31" customWidth="1"/>
    <col min="14084" max="14084" width="9.5703125" style="31" customWidth="1"/>
    <col min="14085" max="14085" width="4.42578125" style="31" customWidth="1"/>
    <col min="14086" max="14100" width="3.5703125" style="31" customWidth="1"/>
    <col min="14101" max="14101" width="3.28515625" style="31" customWidth="1"/>
    <col min="14102" max="14102" width="5.42578125" style="31" customWidth="1"/>
    <col min="14103" max="14103" width="0.28515625" style="31" customWidth="1"/>
    <col min="14104" max="14104" width="3.28515625" style="31" customWidth="1"/>
    <col min="14105" max="14106" width="3.140625" style="31" customWidth="1"/>
    <col min="14107" max="14107" width="2.85546875" style="31" customWidth="1"/>
    <col min="14108" max="14108" width="3.28515625" style="31" customWidth="1"/>
    <col min="14109" max="14109" width="3.140625" style="31" customWidth="1"/>
    <col min="14110" max="14110" width="2.85546875" style="31" customWidth="1"/>
    <col min="14111" max="14111" width="3" style="31" customWidth="1"/>
    <col min="14112" max="14336" width="11.42578125" style="31"/>
    <col min="14337" max="14337" width="3.5703125" style="31" customWidth="1"/>
    <col min="14338" max="14338" width="11.42578125" style="31"/>
    <col min="14339" max="14339" width="5.42578125" style="31" customWidth="1"/>
    <col min="14340" max="14340" width="9.5703125" style="31" customWidth="1"/>
    <col min="14341" max="14341" width="4.42578125" style="31" customWidth="1"/>
    <col min="14342" max="14356" width="3.5703125" style="31" customWidth="1"/>
    <col min="14357" max="14357" width="3.28515625" style="31" customWidth="1"/>
    <col min="14358" max="14358" width="5.42578125" style="31" customWidth="1"/>
    <col min="14359" max="14359" width="0.28515625" style="31" customWidth="1"/>
    <col min="14360" max="14360" width="3.28515625" style="31" customWidth="1"/>
    <col min="14361" max="14362" width="3.140625" style="31" customWidth="1"/>
    <col min="14363" max="14363" width="2.85546875" style="31" customWidth="1"/>
    <col min="14364" max="14364" width="3.28515625" style="31" customWidth="1"/>
    <col min="14365" max="14365" width="3.140625" style="31" customWidth="1"/>
    <col min="14366" max="14366" width="2.85546875" style="31" customWidth="1"/>
    <col min="14367" max="14367" width="3" style="31" customWidth="1"/>
    <col min="14368" max="14592" width="11.42578125" style="31"/>
    <col min="14593" max="14593" width="3.5703125" style="31" customWidth="1"/>
    <col min="14594" max="14594" width="11.42578125" style="31"/>
    <col min="14595" max="14595" width="5.42578125" style="31" customWidth="1"/>
    <col min="14596" max="14596" width="9.5703125" style="31" customWidth="1"/>
    <col min="14597" max="14597" width="4.42578125" style="31" customWidth="1"/>
    <col min="14598" max="14612" width="3.5703125" style="31" customWidth="1"/>
    <col min="14613" max="14613" width="3.28515625" style="31" customWidth="1"/>
    <col min="14614" max="14614" width="5.42578125" style="31" customWidth="1"/>
    <col min="14615" max="14615" width="0.28515625" style="31" customWidth="1"/>
    <col min="14616" max="14616" width="3.28515625" style="31" customWidth="1"/>
    <col min="14617" max="14618" width="3.140625" style="31" customWidth="1"/>
    <col min="14619" max="14619" width="2.85546875" style="31" customWidth="1"/>
    <col min="14620" max="14620" width="3.28515625" style="31" customWidth="1"/>
    <col min="14621" max="14621" width="3.140625" style="31" customWidth="1"/>
    <col min="14622" max="14622" width="2.85546875" style="31" customWidth="1"/>
    <col min="14623" max="14623" width="3" style="31" customWidth="1"/>
    <col min="14624" max="14848" width="11.42578125" style="31"/>
    <col min="14849" max="14849" width="3.5703125" style="31" customWidth="1"/>
    <col min="14850" max="14850" width="11.42578125" style="31"/>
    <col min="14851" max="14851" width="5.42578125" style="31" customWidth="1"/>
    <col min="14852" max="14852" width="9.5703125" style="31" customWidth="1"/>
    <col min="14853" max="14853" width="4.42578125" style="31" customWidth="1"/>
    <col min="14854" max="14868" width="3.5703125" style="31" customWidth="1"/>
    <col min="14869" max="14869" width="3.28515625" style="31" customWidth="1"/>
    <col min="14870" max="14870" width="5.42578125" style="31" customWidth="1"/>
    <col min="14871" max="14871" width="0.28515625" style="31" customWidth="1"/>
    <col min="14872" max="14872" width="3.28515625" style="31" customWidth="1"/>
    <col min="14873" max="14874" width="3.140625" style="31" customWidth="1"/>
    <col min="14875" max="14875" width="2.85546875" style="31" customWidth="1"/>
    <col min="14876" max="14876" width="3.28515625" style="31" customWidth="1"/>
    <col min="14877" max="14877" width="3.140625" style="31" customWidth="1"/>
    <col min="14878" max="14878" width="2.85546875" style="31" customWidth="1"/>
    <col min="14879" max="14879" width="3" style="31" customWidth="1"/>
    <col min="14880" max="15104" width="11.42578125" style="31"/>
    <col min="15105" max="15105" width="3.5703125" style="31" customWidth="1"/>
    <col min="15106" max="15106" width="11.42578125" style="31"/>
    <col min="15107" max="15107" width="5.42578125" style="31" customWidth="1"/>
    <col min="15108" max="15108" width="9.5703125" style="31" customWidth="1"/>
    <col min="15109" max="15109" width="4.42578125" style="31" customWidth="1"/>
    <col min="15110" max="15124" width="3.5703125" style="31" customWidth="1"/>
    <col min="15125" max="15125" width="3.28515625" style="31" customWidth="1"/>
    <col min="15126" max="15126" width="5.42578125" style="31" customWidth="1"/>
    <col min="15127" max="15127" width="0.28515625" style="31" customWidth="1"/>
    <col min="15128" max="15128" width="3.28515625" style="31" customWidth="1"/>
    <col min="15129" max="15130" width="3.140625" style="31" customWidth="1"/>
    <col min="15131" max="15131" width="2.85546875" style="31" customWidth="1"/>
    <col min="15132" max="15132" width="3.28515625" style="31" customWidth="1"/>
    <col min="15133" max="15133" width="3.140625" style="31" customWidth="1"/>
    <col min="15134" max="15134" width="2.85546875" style="31" customWidth="1"/>
    <col min="15135" max="15135" width="3" style="31" customWidth="1"/>
    <col min="15136" max="15360" width="11.42578125" style="31"/>
    <col min="15361" max="15361" width="3.5703125" style="31" customWidth="1"/>
    <col min="15362" max="15362" width="11.42578125" style="31"/>
    <col min="15363" max="15363" width="5.42578125" style="31" customWidth="1"/>
    <col min="15364" max="15364" width="9.5703125" style="31" customWidth="1"/>
    <col min="15365" max="15365" width="4.42578125" style="31" customWidth="1"/>
    <col min="15366" max="15380" width="3.5703125" style="31" customWidth="1"/>
    <col min="15381" max="15381" width="3.28515625" style="31" customWidth="1"/>
    <col min="15382" max="15382" width="5.42578125" style="31" customWidth="1"/>
    <col min="15383" max="15383" width="0.28515625" style="31" customWidth="1"/>
    <col min="15384" max="15384" width="3.28515625" style="31" customWidth="1"/>
    <col min="15385" max="15386" width="3.140625" style="31" customWidth="1"/>
    <col min="15387" max="15387" width="2.85546875" style="31" customWidth="1"/>
    <col min="15388" max="15388" width="3.28515625" style="31" customWidth="1"/>
    <col min="15389" max="15389" width="3.140625" style="31" customWidth="1"/>
    <col min="15390" max="15390" width="2.85546875" style="31" customWidth="1"/>
    <col min="15391" max="15391" width="3" style="31" customWidth="1"/>
    <col min="15392" max="15616" width="11.42578125" style="31"/>
    <col min="15617" max="15617" width="3.5703125" style="31" customWidth="1"/>
    <col min="15618" max="15618" width="11.42578125" style="31"/>
    <col min="15619" max="15619" width="5.42578125" style="31" customWidth="1"/>
    <col min="15620" max="15620" width="9.5703125" style="31" customWidth="1"/>
    <col min="15621" max="15621" width="4.42578125" style="31" customWidth="1"/>
    <col min="15622" max="15636" width="3.5703125" style="31" customWidth="1"/>
    <col min="15637" max="15637" width="3.28515625" style="31" customWidth="1"/>
    <col min="15638" max="15638" width="5.42578125" style="31" customWidth="1"/>
    <col min="15639" max="15639" width="0.28515625" style="31" customWidth="1"/>
    <col min="15640" max="15640" width="3.28515625" style="31" customWidth="1"/>
    <col min="15641" max="15642" width="3.140625" style="31" customWidth="1"/>
    <col min="15643" max="15643" width="2.85546875" style="31" customWidth="1"/>
    <col min="15644" max="15644" width="3.28515625" style="31" customWidth="1"/>
    <col min="15645" max="15645" width="3.140625" style="31" customWidth="1"/>
    <col min="15646" max="15646" width="2.85546875" style="31" customWidth="1"/>
    <col min="15647" max="15647" width="3" style="31" customWidth="1"/>
    <col min="15648" max="15872" width="11.42578125" style="31"/>
    <col min="15873" max="15873" width="3.5703125" style="31" customWidth="1"/>
    <col min="15874" max="15874" width="11.42578125" style="31"/>
    <col min="15875" max="15875" width="5.42578125" style="31" customWidth="1"/>
    <col min="15876" max="15876" width="9.5703125" style="31" customWidth="1"/>
    <col min="15877" max="15877" width="4.42578125" style="31" customWidth="1"/>
    <col min="15878" max="15892" width="3.5703125" style="31" customWidth="1"/>
    <col min="15893" max="15893" width="3.28515625" style="31" customWidth="1"/>
    <col min="15894" max="15894" width="5.42578125" style="31" customWidth="1"/>
    <col min="15895" max="15895" width="0.28515625" style="31" customWidth="1"/>
    <col min="15896" max="15896" width="3.28515625" style="31" customWidth="1"/>
    <col min="15897" max="15898" width="3.140625" style="31" customWidth="1"/>
    <col min="15899" max="15899" width="2.85546875" style="31" customWidth="1"/>
    <col min="15900" max="15900" width="3.28515625" style="31" customWidth="1"/>
    <col min="15901" max="15901" width="3.140625" style="31" customWidth="1"/>
    <col min="15902" max="15902" width="2.85546875" style="31" customWidth="1"/>
    <col min="15903" max="15903" width="3" style="31" customWidth="1"/>
    <col min="15904" max="16128" width="11.42578125" style="31"/>
    <col min="16129" max="16129" width="3.5703125" style="31" customWidth="1"/>
    <col min="16130" max="16130" width="11.42578125" style="31"/>
    <col min="16131" max="16131" width="5.42578125" style="31" customWidth="1"/>
    <col min="16132" max="16132" width="9.5703125" style="31" customWidth="1"/>
    <col min="16133" max="16133" width="4.42578125" style="31" customWidth="1"/>
    <col min="16134" max="16148" width="3.5703125" style="31" customWidth="1"/>
    <col min="16149" max="16149" width="3.28515625" style="31" customWidth="1"/>
    <col min="16150" max="16150" width="5.42578125" style="31" customWidth="1"/>
    <col min="16151" max="16151" width="0.28515625" style="31" customWidth="1"/>
    <col min="16152" max="16152" width="3.28515625" style="31" customWidth="1"/>
    <col min="16153" max="16154" width="3.140625" style="31" customWidth="1"/>
    <col min="16155" max="16155" width="2.85546875" style="31" customWidth="1"/>
    <col min="16156" max="16156" width="3.28515625" style="31" customWidth="1"/>
    <col min="16157" max="16157" width="3.140625" style="31" customWidth="1"/>
    <col min="16158" max="16158" width="2.85546875" style="31" customWidth="1"/>
    <col min="16159" max="16159" width="3" style="31" customWidth="1"/>
    <col min="16160" max="16384" width="11.42578125" style="31"/>
  </cols>
  <sheetData>
    <row r="4" spans="1:24" x14ac:dyDescent="0.2">
      <c r="E4" s="713" t="s">
        <v>179</v>
      </c>
      <c r="F4" s="713"/>
      <c r="G4" s="713"/>
      <c r="H4" s="713" t="s">
        <v>180</v>
      </c>
      <c r="I4" s="713"/>
      <c r="J4" s="713"/>
      <c r="K4" s="713"/>
      <c r="L4" s="713"/>
      <c r="M4" s="713"/>
      <c r="N4" s="713" t="s">
        <v>181</v>
      </c>
      <c r="O4" s="713"/>
      <c r="P4" s="713"/>
      <c r="Q4" s="713"/>
      <c r="R4" s="713"/>
      <c r="S4" s="713"/>
    </row>
    <row r="5" spans="1:24" ht="12.75" customHeight="1" x14ac:dyDescent="0.2">
      <c r="A5" s="714">
        <v>4</v>
      </c>
      <c r="B5" s="715" t="s">
        <v>138</v>
      </c>
      <c r="C5" s="716"/>
      <c r="D5" s="717"/>
      <c r="E5" s="709" t="str">
        <f>'Datos Generales'!E6</f>
        <v>Español</v>
      </c>
      <c r="F5" s="709" t="str">
        <f>'Datos Generales'!E7</f>
        <v>Ingles</v>
      </c>
      <c r="G5" s="709" t="str">
        <f>'Datos Generales'!E8</f>
        <v>Matematica</v>
      </c>
      <c r="H5" s="709" t="str">
        <f>'Datos Generales'!E9</f>
        <v>Historia</v>
      </c>
      <c r="I5" s="709" t="str">
        <f>'Datos Generales'!E10</f>
        <v>Geografia</v>
      </c>
      <c r="J5" s="709" t="str">
        <f>'Datos Generales'!E11</f>
        <v>Civica</v>
      </c>
      <c r="K5" s="709" t="str">
        <f>'Datos Generales'!E12</f>
        <v>Religion</v>
      </c>
      <c r="L5" s="709" t="str">
        <f>'Datos Generales'!E13</f>
        <v>Educacion Física</v>
      </c>
      <c r="M5" s="709" t="str">
        <f>'Datos Generales'!E14</f>
        <v>Informatica</v>
      </c>
      <c r="N5" s="709" t="str">
        <f>'Datos Generales'!E15</f>
        <v>Ciencias Naturales</v>
      </c>
      <c r="O5" s="709" t="str">
        <f>'Datos Generales'!E16</f>
        <v>Artistica</v>
      </c>
      <c r="P5" s="709" t="str">
        <f>'Datos Generales'!E17</f>
        <v>Música</v>
      </c>
      <c r="Q5" s="709" t="s">
        <v>232</v>
      </c>
      <c r="R5" s="709" t="s">
        <v>238</v>
      </c>
      <c r="S5" s="709">
        <f>'Datos Generales'!Q8</f>
        <v>0</v>
      </c>
      <c r="T5" s="712" t="s">
        <v>67</v>
      </c>
      <c r="U5" s="712"/>
      <c r="V5" s="712"/>
      <c r="W5" s="712"/>
      <c r="X5" s="701" t="s">
        <v>182</v>
      </c>
    </row>
    <row r="6" spans="1:24" ht="12.75" customHeight="1" x14ac:dyDescent="0.2">
      <c r="A6" s="714"/>
      <c r="B6" s="718"/>
      <c r="C6" s="719"/>
      <c r="D6" s="720"/>
      <c r="E6" s="710"/>
      <c r="F6" s="710"/>
      <c r="G6" s="710"/>
      <c r="H6" s="710"/>
      <c r="I6" s="710"/>
      <c r="J6" s="710"/>
      <c r="K6" s="710"/>
      <c r="L6" s="710"/>
      <c r="M6" s="710"/>
      <c r="N6" s="710"/>
      <c r="O6" s="710"/>
      <c r="P6" s="710"/>
      <c r="Q6" s="710"/>
      <c r="R6" s="710"/>
      <c r="S6" s="710"/>
      <c r="T6" s="712"/>
      <c r="U6" s="712"/>
      <c r="V6" s="712"/>
      <c r="W6" s="712"/>
      <c r="X6" s="702"/>
    </row>
    <row r="7" spans="1:24" x14ac:dyDescent="0.2">
      <c r="A7" s="714"/>
      <c r="B7" s="718"/>
      <c r="C7" s="719"/>
      <c r="D7" s="720"/>
      <c r="E7" s="710"/>
      <c r="F7" s="710"/>
      <c r="G7" s="710"/>
      <c r="H7" s="710"/>
      <c r="I7" s="710"/>
      <c r="J7" s="710"/>
      <c r="K7" s="710"/>
      <c r="L7" s="710"/>
      <c r="M7" s="710"/>
      <c r="N7" s="710"/>
      <c r="O7" s="710"/>
      <c r="P7" s="710"/>
      <c r="Q7" s="710"/>
      <c r="R7" s="710"/>
      <c r="S7" s="710"/>
      <c r="T7" s="712"/>
      <c r="U7" s="712"/>
      <c r="V7" s="712"/>
      <c r="W7" s="712"/>
      <c r="X7" s="702"/>
    </row>
    <row r="8" spans="1:24" x14ac:dyDescent="0.2">
      <c r="A8" s="714"/>
      <c r="B8" s="718"/>
      <c r="C8" s="719"/>
      <c r="D8" s="720"/>
      <c r="E8" s="710"/>
      <c r="F8" s="710"/>
      <c r="G8" s="710"/>
      <c r="H8" s="710"/>
      <c r="I8" s="710"/>
      <c r="J8" s="710"/>
      <c r="K8" s="710"/>
      <c r="L8" s="710"/>
      <c r="M8" s="710"/>
      <c r="N8" s="710"/>
      <c r="O8" s="710"/>
      <c r="P8" s="710"/>
      <c r="Q8" s="710"/>
      <c r="R8" s="710"/>
      <c r="S8" s="710"/>
      <c r="T8" s="712"/>
      <c r="U8" s="712"/>
      <c r="V8" s="712"/>
      <c r="W8" s="712"/>
      <c r="X8" s="702"/>
    </row>
    <row r="9" spans="1:24" ht="12.75" customHeight="1" x14ac:dyDescent="0.2">
      <c r="A9" s="714"/>
      <c r="B9" s="718"/>
      <c r="C9" s="719"/>
      <c r="D9" s="720"/>
      <c r="E9" s="710"/>
      <c r="F9" s="710"/>
      <c r="G9" s="710"/>
      <c r="H9" s="710"/>
      <c r="I9" s="710"/>
      <c r="J9" s="710"/>
      <c r="K9" s="710"/>
      <c r="L9" s="710"/>
      <c r="M9" s="710"/>
      <c r="N9" s="710"/>
      <c r="O9" s="710"/>
      <c r="P9" s="710"/>
      <c r="Q9" s="710"/>
      <c r="R9" s="710"/>
      <c r="S9" s="710"/>
      <c r="T9" s="712"/>
      <c r="U9" s="712"/>
      <c r="V9" s="712"/>
      <c r="W9" s="712"/>
      <c r="X9" s="702"/>
    </row>
    <row r="10" spans="1:24" x14ac:dyDescent="0.2">
      <c r="A10" s="714"/>
      <c r="B10" s="718"/>
      <c r="C10" s="719"/>
      <c r="D10" s="720"/>
      <c r="E10" s="710"/>
      <c r="F10" s="710"/>
      <c r="G10" s="710"/>
      <c r="H10" s="710"/>
      <c r="I10" s="710"/>
      <c r="J10" s="710"/>
      <c r="K10" s="710"/>
      <c r="L10" s="710"/>
      <c r="M10" s="710"/>
      <c r="N10" s="710"/>
      <c r="O10" s="710"/>
      <c r="P10" s="710"/>
      <c r="Q10" s="710"/>
      <c r="R10" s="710"/>
      <c r="S10" s="710"/>
      <c r="T10" s="712"/>
      <c r="U10" s="712"/>
      <c r="V10" s="712"/>
      <c r="W10" s="712"/>
      <c r="X10" s="702"/>
    </row>
    <row r="11" spans="1:24" x14ac:dyDescent="0.2">
      <c r="A11" s="147" t="s">
        <v>97</v>
      </c>
      <c r="B11" s="721"/>
      <c r="C11" s="722"/>
      <c r="D11" s="723"/>
      <c r="E11" s="711"/>
      <c r="F11" s="711"/>
      <c r="G11" s="711"/>
      <c r="H11" s="711"/>
      <c r="I11" s="711"/>
      <c r="J11" s="711"/>
      <c r="K11" s="711"/>
      <c r="L11" s="711"/>
      <c r="M11" s="711"/>
      <c r="N11" s="711"/>
      <c r="O11" s="711"/>
      <c r="P11" s="711"/>
      <c r="Q11" s="711"/>
      <c r="R11" s="711"/>
      <c r="S11" s="711"/>
      <c r="T11" s="712"/>
      <c r="U11" s="712"/>
      <c r="V11" s="712"/>
      <c r="W11" s="712"/>
      <c r="X11" s="703"/>
    </row>
    <row r="12" spans="1:24" s="325" customFormat="1" ht="12.75" customHeight="1" x14ac:dyDescent="0.2">
      <c r="A12" s="321">
        <v>1</v>
      </c>
      <c r="B12" s="705" t="str">
        <f>'CONSOLIDADO SEDE'!B10</f>
        <v>Abrego, Celinda</v>
      </c>
      <c r="C12" s="706"/>
      <c r="D12" s="707"/>
      <c r="E12" s="322">
        <f>'CONSOLIDADO SEDE'!G10</f>
        <v>0</v>
      </c>
      <c r="F12" s="322">
        <f>'CONSOLIDADO SEDE'!K10</f>
        <v>0</v>
      </c>
      <c r="G12" s="322">
        <f>'CONSOLIDADO SEDE'!O10</f>
        <v>0</v>
      </c>
      <c r="H12" s="322" t="str">
        <f>'CONSOLIDADO SEDE'!R10</f>
        <v>SN</v>
      </c>
      <c r="I12" s="322">
        <f>'CONSOLIDADO SEDE'!W10</f>
        <v>0</v>
      </c>
      <c r="J12" s="322" t="str">
        <f>'CONSOLIDADO SEDE'!Z10</f>
        <v>SN</v>
      </c>
      <c r="K12" s="322">
        <f>'CONSOLIDADO SEDE'!AE10</f>
        <v>0</v>
      </c>
      <c r="L12" s="322">
        <f>'CONSOLIDADO SEDE'!AI10</f>
        <v>0</v>
      </c>
      <c r="M12" s="322" t="str">
        <f>'CONSOLIDADO SEDE'!AL10</f>
        <v>SN</v>
      </c>
      <c r="N12" s="322" t="str">
        <f>'CONSOLIDADO SEDE'!AP10</f>
        <v>SN</v>
      </c>
      <c r="O12" s="322">
        <f>'CONSOLIDADO SEDE'!AU10</f>
        <v>0</v>
      </c>
      <c r="P12" s="323" t="str">
        <f>'CONSOLIDADO SEDE'!AX10</f>
        <v>SN</v>
      </c>
      <c r="Q12" s="322" t="str">
        <f>'CONSOLIDADO SEDE'!BB10</f>
        <v>SN</v>
      </c>
      <c r="R12" s="323" t="str">
        <f>'CONSOLIDADO SEDE'!BF10</f>
        <v>SN</v>
      </c>
      <c r="S12" s="322">
        <f>'[4]Cal pro final'!CA12</f>
        <v>0</v>
      </c>
      <c r="T12" s="708" t="s">
        <v>212</v>
      </c>
      <c r="U12" s="708"/>
      <c r="V12" s="708"/>
      <c r="W12" s="708"/>
      <c r="X12" s="324">
        <f>'Listado de Estudiantes'!I4</f>
        <v>0</v>
      </c>
    </row>
    <row r="13" spans="1:24" s="325" customFormat="1" ht="12.75" customHeight="1" x14ac:dyDescent="0.2">
      <c r="A13" s="321">
        <v>2</v>
      </c>
      <c r="B13" s="705" t="str">
        <f>'CONSOLIDADO SEDE'!B11</f>
        <v>Abrego, Dayana</v>
      </c>
      <c r="C13" s="706"/>
      <c r="D13" s="707"/>
      <c r="E13" s="322">
        <f>'CONSOLIDADO SEDE'!G11</f>
        <v>0</v>
      </c>
      <c r="F13" s="322">
        <f>'CONSOLIDADO SEDE'!K11</f>
        <v>0</v>
      </c>
      <c r="G13" s="322">
        <f>'CONSOLIDADO SEDE'!O11</f>
        <v>0</v>
      </c>
      <c r="H13" s="322" t="str">
        <f>'CONSOLIDADO SEDE'!R11</f>
        <v>SN</v>
      </c>
      <c r="I13" s="322">
        <f>'CONSOLIDADO SEDE'!W11</f>
        <v>0</v>
      </c>
      <c r="J13" s="322" t="str">
        <f>'CONSOLIDADO SEDE'!Z11</f>
        <v>SN</v>
      </c>
      <c r="K13" s="322">
        <f>'CONSOLIDADO SEDE'!AE11</f>
        <v>0</v>
      </c>
      <c r="L13" s="322">
        <f>'CONSOLIDADO SEDE'!AI11</f>
        <v>0</v>
      </c>
      <c r="M13" s="322" t="str">
        <f>'CONSOLIDADO SEDE'!AL11</f>
        <v>SN</v>
      </c>
      <c r="N13" s="322" t="str">
        <f>'CONSOLIDADO SEDE'!AP11</f>
        <v>SN</v>
      </c>
      <c r="O13" s="322">
        <f>'CONSOLIDADO SEDE'!AU11</f>
        <v>0</v>
      </c>
      <c r="P13" s="323" t="str">
        <f>'CONSOLIDADO SEDE'!AX11</f>
        <v>SN</v>
      </c>
      <c r="Q13" s="322" t="str">
        <f>'CONSOLIDADO SEDE'!BB11</f>
        <v>SN</v>
      </c>
      <c r="R13" s="323" t="str">
        <f>'CONSOLIDADO SEDE'!BF11</f>
        <v>SN</v>
      </c>
      <c r="S13" s="322">
        <f>'[4]Cal pro final'!CA13</f>
        <v>0</v>
      </c>
      <c r="T13" s="708" t="s">
        <v>212</v>
      </c>
      <c r="U13" s="708"/>
      <c r="V13" s="708"/>
      <c r="W13" s="708"/>
      <c r="X13" s="324">
        <f>'Listado de Estudiantes'!I5</f>
        <v>0</v>
      </c>
    </row>
    <row r="14" spans="1:24" ht="12.75" customHeight="1" x14ac:dyDescent="0.2">
      <c r="A14" s="44">
        <v>3</v>
      </c>
      <c r="B14" s="696" t="str">
        <f>'CONSOLIDADO SEDE'!B12</f>
        <v>Abrego, Miriam</v>
      </c>
      <c r="C14" s="697"/>
      <c r="D14" s="698"/>
      <c r="E14" s="148"/>
      <c r="F14" s="148">
        <f>'CONSOLIDADO SEDE'!K12</f>
        <v>0</v>
      </c>
      <c r="G14" s="148">
        <f>'CONSOLIDADO SEDE'!O12</f>
        <v>0</v>
      </c>
      <c r="H14" s="148">
        <f>'CONSOLIDADO SEDE'!R12</f>
        <v>4.5</v>
      </c>
      <c r="I14" s="148">
        <f>'CONSOLIDADO SEDE'!W12</f>
        <v>0</v>
      </c>
      <c r="J14" s="148">
        <f>'CONSOLIDADO SEDE'!Z12</f>
        <v>4.8</v>
      </c>
      <c r="K14" s="148">
        <f>'CONSOLIDADO SEDE'!AE12</f>
        <v>0</v>
      </c>
      <c r="L14" s="148">
        <f>'CONSOLIDADO SEDE'!AI12</f>
        <v>0</v>
      </c>
      <c r="M14" s="148">
        <f>'CONSOLIDADO SEDE'!AL12</f>
        <v>4.4000000000000004</v>
      </c>
      <c r="N14" s="148">
        <f>'CONSOLIDADO SEDE'!AP12</f>
        <v>4.7</v>
      </c>
      <c r="O14" s="148">
        <f>'CONSOLIDADO SEDE'!AU12</f>
        <v>0</v>
      </c>
      <c r="P14" s="227">
        <f>'CONSOLIDADO SEDE'!AX12</f>
        <v>5</v>
      </c>
      <c r="Q14" s="148">
        <f>'CONSOLIDADO SEDE'!BB12</f>
        <v>4.8</v>
      </c>
      <c r="R14" s="227">
        <f>'CONSOLIDADO SEDE'!BF12</f>
        <v>4.5999999999999996</v>
      </c>
      <c r="S14" s="148">
        <f>'[4]Cal pro final'!CA14</f>
        <v>0</v>
      </c>
      <c r="T14" s="704">
        <f>(H14+J14+M14+N14+P14+Q14+R14)/7</f>
        <v>4.6857142857142859</v>
      </c>
      <c r="U14" s="704"/>
      <c r="V14" s="704"/>
      <c r="W14" s="704"/>
      <c r="X14" s="43">
        <f>'Listado de Estudiantes'!I6</f>
        <v>0</v>
      </c>
    </row>
    <row r="15" spans="1:24" s="325" customFormat="1" ht="12.75" customHeight="1" x14ac:dyDescent="0.2">
      <c r="A15" s="321">
        <v>4</v>
      </c>
      <c r="B15" s="705" t="str">
        <f>'CONSOLIDADO SEDE'!B13</f>
        <v>Abrego, Narciso</v>
      </c>
      <c r="C15" s="706"/>
      <c r="D15" s="707"/>
      <c r="E15" s="322"/>
      <c r="F15" s="322">
        <f>'CONSOLIDADO SEDE'!K13</f>
        <v>0</v>
      </c>
      <c r="G15" s="322">
        <f>'CONSOLIDADO SEDE'!O13</f>
        <v>0</v>
      </c>
      <c r="H15" s="322" t="str">
        <f>'CONSOLIDADO SEDE'!R13</f>
        <v>SN</v>
      </c>
      <c r="I15" s="322">
        <f>'CONSOLIDADO SEDE'!W13</f>
        <v>0</v>
      </c>
      <c r="J15" s="322" t="str">
        <f>'CONSOLIDADO SEDE'!Z13</f>
        <v>SN</v>
      </c>
      <c r="K15" s="322">
        <f>'CONSOLIDADO SEDE'!AE13</f>
        <v>0</v>
      </c>
      <c r="L15" s="322">
        <f>'CONSOLIDADO SEDE'!AI13</f>
        <v>0</v>
      </c>
      <c r="M15" s="322" t="str">
        <f>'CONSOLIDADO SEDE'!AL13</f>
        <v>SN</v>
      </c>
      <c r="N15" s="322" t="str">
        <f>'CONSOLIDADO SEDE'!AP13</f>
        <v>SN</v>
      </c>
      <c r="O15" s="322">
        <f>'CONSOLIDADO SEDE'!AU13</f>
        <v>0</v>
      </c>
      <c r="P15" s="323">
        <f>'CONSOLIDADO SEDE'!AX13</f>
        <v>4.2</v>
      </c>
      <c r="Q15" s="322">
        <f>'CONSOLIDADO SEDE'!BB13</f>
        <v>3</v>
      </c>
      <c r="R15" s="323" t="str">
        <f>'CONSOLIDADO SEDE'!BF13</f>
        <v>SN</v>
      </c>
      <c r="S15" s="322">
        <f>'[4]Cal pro final'!CA15</f>
        <v>0</v>
      </c>
      <c r="T15" s="708" t="s">
        <v>212</v>
      </c>
      <c r="U15" s="708"/>
      <c r="V15" s="708"/>
      <c r="W15" s="708"/>
      <c r="X15" s="324">
        <f>'Listado de Estudiantes'!I7</f>
        <v>0</v>
      </c>
    </row>
    <row r="16" spans="1:24" ht="12.75" customHeight="1" x14ac:dyDescent="0.2">
      <c r="A16" s="44">
        <v>5</v>
      </c>
      <c r="B16" s="696" t="str">
        <f>'CONSOLIDADO SEDE'!B14</f>
        <v>Abrego, Rutina</v>
      </c>
      <c r="C16" s="697"/>
      <c r="D16" s="698"/>
      <c r="E16" s="148"/>
      <c r="F16" s="148">
        <f>'CONSOLIDADO SEDE'!K14</f>
        <v>0</v>
      </c>
      <c r="G16" s="148">
        <f>'CONSOLIDADO SEDE'!O14</f>
        <v>0</v>
      </c>
      <c r="H16" s="148">
        <f>'CONSOLIDADO SEDE'!R14</f>
        <v>4.8</v>
      </c>
      <c r="I16" s="148">
        <f>'CONSOLIDADO SEDE'!W14</f>
        <v>0</v>
      </c>
      <c r="J16" s="148">
        <f>'CONSOLIDADO SEDE'!Z14</f>
        <v>4.3</v>
      </c>
      <c r="K16" s="148">
        <f>'CONSOLIDADO SEDE'!AE14</f>
        <v>0</v>
      </c>
      <c r="L16" s="148">
        <f>'CONSOLIDADO SEDE'!AI14</f>
        <v>0</v>
      </c>
      <c r="M16" s="148">
        <f>'CONSOLIDADO SEDE'!AL14</f>
        <v>4.2</v>
      </c>
      <c r="N16" s="227">
        <f>'CONSOLIDADO SEDE'!AP14</f>
        <v>3</v>
      </c>
      <c r="O16" s="148">
        <f>'CONSOLIDADO SEDE'!AU14</f>
        <v>0</v>
      </c>
      <c r="P16" s="227">
        <f>'CONSOLIDADO SEDE'!AX14</f>
        <v>4.3</v>
      </c>
      <c r="Q16" s="148">
        <f>'CONSOLIDADO SEDE'!BB14</f>
        <v>3.1</v>
      </c>
      <c r="R16" s="227">
        <f>'CONSOLIDADO SEDE'!BF14</f>
        <v>4.0999999999999996</v>
      </c>
      <c r="S16" s="148">
        <f>'[4]Cal pro final'!CA16</f>
        <v>0</v>
      </c>
      <c r="T16" s="704">
        <f t="shared" ref="T16:T56" si="0">(H16+J16+M16+N16+P16+Q16+R16)/7</f>
        <v>3.971428571428572</v>
      </c>
      <c r="U16" s="704"/>
      <c r="V16" s="704"/>
      <c r="W16" s="704"/>
      <c r="X16" s="43">
        <f>'Listado de Estudiantes'!I8</f>
        <v>0</v>
      </c>
    </row>
    <row r="17" spans="1:24" ht="12.75" customHeight="1" x14ac:dyDescent="0.2">
      <c r="A17" s="44">
        <v>6</v>
      </c>
      <c r="B17" s="696" t="str">
        <f>'CONSOLIDADO SEDE'!B15</f>
        <v>Abrego, Silvino</v>
      </c>
      <c r="C17" s="697"/>
      <c r="D17" s="698"/>
      <c r="E17" s="148"/>
      <c r="F17" s="148">
        <f>'CONSOLIDADO SEDE'!K15</f>
        <v>0</v>
      </c>
      <c r="G17" s="148">
        <f>'CONSOLIDADO SEDE'!O15</f>
        <v>0</v>
      </c>
      <c r="H17" s="148">
        <f>'CONSOLIDADO SEDE'!R15</f>
        <v>4.4000000000000004</v>
      </c>
      <c r="I17" s="148">
        <f>'CONSOLIDADO SEDE'!W15</f>
        <v>0</v>
      </c>
      <c r="J17" s="148">
        <f>'CONSOLIDADO SEDE'!Z15</f>
        <v>4.8</v>
      </c>
      <c r="K17" s="148">
        <f>'CONSOLIDADO SEDE'!AE15</f>
        <v>0</v>
      </c>
      <c r="L17" s="148">
        <f>'CONSOLIDADO SEDE'!AI15</f>
        <v>0</v>
      </c>
      <c r="M17" s="148">
        <f>'CONSOLIDADO SEDE'!AL15</f>
        <v>4.0999999999999996</v>
      </c>
      <c r="N17" s="227">
        <f>'CONSOLIDADO SEDE'!AP15</f>
        <v>4.2</v>
      </c>
      <c r="O17" s="148">
        <f>'CONSOLIDADO SEDE'!AU15</f>
        <v>0</v>
      </c>
      <c r="P17" s="227">
        <f>'CONSOLIDADO SEDE'!AX15</f>
        <v>4.5999999999999996</v>
      </c>
      <c r="Q17" s="148">
        <f>'CONSOLIDADO SEDE'!BB15</f>
        <v>4</v>
      </c>
      <c r="R17" s="227">
        <f>'CONSOLIDADO SEDE'!BF15</f>
        <v>4.8</v>
      </c>
      <c r="S17" s="148">
        <f>'[4]Cal pro final'!CA17</f>
        <v>0</v>
      </c>
      <c r="T17" s="704">
        <f t="shared" si="0"/>
        <v>4.4142857142857146</v>
      </c>
      <c r="U17" s="704"/>
      <c r="V17" s="704"/>
      <c r="W17" s="704"/>
      <c r="X17" s="43">
        <f>'Listado de Estudiantes'!I9</f>
        <v>0</v>
      </c>
    </row>
    <row r="18" spans="1:24" s="325" customFormat="1" ht="12.75" customHeight="1" x14ac:dyDescent="0.2">
      <c r="A18" s="321">
        <v>7</v>
      </c>
      <c r="B18" s="705" t="str">
        <f>'CONSOLIDADO SEDE'!B16</f>
        <v>Beker, Silvia</v>
      </c>
      <c r="C18" s="706"/>
      <c r="D18" s="707"/>
      <c r="E18" s="322">
        <f>'CONSOLIDADO SEDE'!G16</f>
        <v>0</v>
      </c>
      <c r="F18" s="322">
        <f>'CONSOLIDADO SEDE'!K16</f>
        <v>0</v>
      </c>
      <c r="G18" s="322">
        <f>'CONSOLIDADO SEDE'!O16</f>
        <v>0</v>
      </c>
      <c r="H18" s="322" t="str">
        <f>'CONSOLIDADO SEDE'!R16</f>
        <v>SN</v>
      </c>
      <c r="I18" s="322">
        <f>'CONSOLIDADO SEDE'!W16</f>
        <v>0</v>
      </c>
      <c r="J18" s="322" t="str">
        <f>'CONSOLIDADO SEDE'!Z16</f>
        <v>SN</v>
      </c>
      <c r="K18" s="322">
        <f>'CONSOLIDADO SEDE'!AE16</f>
        <v>0</v>
      </c>
      <c r="L18" s="322">
        <f>'CONSOLIDADO SEDE'!AI16</f>
        <v>0</v>
      </c>
      <c r="M18" s="322" t="str">
        <f>'CONSOLIDADO SEDE'!AL16</f>
        <v>SN</v>
      </c>
      <c r="N18" s="323" t="str">
        <f>'CONSOLIDADO SEDE'!AP16</f>
        <v>SN</v>
      </c>
      <c r="O18" s="322">
        <f>'CONSOLIDADO SEDE'!AU16</f>
        <v>0</v>
      </c>
      <c r="P18" s="323" t="str">
        <f>'CONSOLIDADO SEDE'!AX16</f>
        <v>SN</v>
      </c>
      <c r="Q18" s="322">
        <f>'CONSOLIDADO SEDE'!BB16</f>
        <v>3</v>
      </c>
      <c r="R18" s="323" t="str">
        <f>'CONSOLIDADO SEDE'!BF16</f>
        <v>SN</v>
      </c>
      <c r="S18" s="322">
        <f>'[4]Cal pro final'!CA18</f>
        <v>0</v>
      </c>
      <c r="T18" s="708" t="s">
        <v>212</v>
      </c>
      <c r="U18" s="708"/>
      <c r="V18" s="708"/>
      <c r="W18" s="708"/>
      <c r="X18" s="324">
        <f>'Listado de Estudiantes'!I10</f>
        <v>0</v>
      </c>
    </row>
    <row r="19" spans="1:24" ht="12.75" customHeight="1" x14ac:dyDescent="0.2">
      <c r="A19" s="44">
        <v>8</v>
      </c>
      <c r="B19" s="696" t="str">
        <f>'CONSOLIDADO SEDE'!B17</f>
        <v>Chavarria, Ovet</v>
      </c>
      <c r="C19" s="697"/>
      <c r="D19" s="698"/>
      <c r="E19" s="148">
        <f>'CONSOLIDADO SEDE'!G17</f>
        <v>0</v>
      </c>
      <c r="F19" s="148">
        <f>'CONSOLIDADO SEDE'!K17</f>
        <v>0</v>
      </c>
      <c r="G19" s="148">
        <f>'CONSOLIDADO SEDE'!O17</f>
        <v>0</v>
      </c>
      <c r="H19" s="148">
        <f>'CONSOLIDADO SEDE'!R17</f>
        <v>3.4</v>
      </c>
      <c r="I19" s="148">
        <f>'CONSOLIDADO SEDE'!W17</f>
        <v>0</v>
      </c>
      <c r="J19" s="148">
        <f>'CONSOLIDADO SEDE'!Z17</f>
        <v>4.5999999999999996</v>
      </c>
      <c r="K19" s="148">
        <f>'CONSOLIDADO SEDE'!AE17</f>
        <v>0</v>
      </c>
      <c r="L19" s="148">
        <f>'CONSOLIDADO SEDE'!AI17</f>
        <v>0</v>
      </c>
      <c r="M19" s="148">
        <f>'CONSOLIDADO SEDE'!AL17</f>
        <v>4.3</v>
      </c>
      <c r="N19" s="227">
        <f>'CONSOLIDADO SEDE'!AP17</f>
        <v>4</v>
      </c>
      <c r="O19" s="148">
        <f>'CONSOLIDADO SEDE'!AU17</f>
        <v>0</v>
      </c>
      <c r="P19" s="227">
        <f>'CONSOLIDADO SEDE'!AX17</f>
        <v>4.9000000000000004</v>
      </c>
      <c r="Q19" s="148">
        <f>'CONSOLIDADO SEDE'!BB17</f>
        <v>3.7</v>
      </c>
      <c r="R19" s="227">
        <f>'CONSOLIDADO SEDE'!BF17</f>
        <v>4.8</v>
      </c>
      <c r="S19" s="148">
        <f>'[4]Cal pro final'!CA19</f>
        <v>0</v>
      </c>
      <c r="T19" s="704">
        <f t="shared" si="0"/>
        <v>4.2428571428571429</v>
      </c>
      <c r="U19" s="704"/>
      <c r="V19" s="704"/>
      <c r="W19" s="704"/>
      <c r="X19" s="43">
        <f>'Listado de Estudiantes'!I11</f>
        <v>0</v>
      </c>
    </row>
    <row r="20" spans="1:24" ht="12.75" customHeight="1" x14ac:dyDescent="0.2">
      <c r="A20" s="44">
        <v>9</v>
      </c>
      <c r="B20" s="696" t="str">
        <f>'CONSOLIDADO SEDE'!B18</f>
        <v>Cruz, Lucrecia</v>
      </c>
      <c r="C20" s="697"/>
      <c r="D20" s="698"/>
      <c r="E20" s="148">
        <f>'CONSOLIDADO SEDE'!G18</f>
        <v>0</v>
      </c>
      <c r="F20" s="148">
        <f>'CONSOLIDADO SEDE'!K18</f>
        <v>0</v>
      </c>
      <c r="G20" s="148">
        <f>'CONSOLIDADO SEDE'!O18</f>
        <v>0</v>
      </c>
      <c r="H20" s="148">
        <f>'CONSOLIDADO SEDE'!R18</f>
        <v>4.9000000000000004</v>
      </c>
      <c r="I20" s="148">
        <f>'CONSOLIDADO SEDE'!W18</f>
        <v>0</v>
      </c>
      <c r="J20" s="148">
        <f>'CONSOLIDADO SEDE'!Z18</f>
        <v>4.8</v>
      </c>
      <c r="K20" s="148">
        <f>'CONSOLIDADO SEDE'!AE18</f>
        <v>0</v>
      </c>
      <c r="L20" s="148">
        <f>'CONSOLIDADO SEDE'!AI18</f>
        <v>0</v>
      </c>
      <c r="M20" s="148">
        <f>'CONSOLIDADO SEDE'!AL18</f>
        <v>4.4000000000000004</v>
      </c>
      <c r="N20" s="227">
        <f>'CONSOLIDADO SEDE'!AP18</f>
        <v>4.8</v>
      </c>
      <c r="O20" s="148">
        <f>'CONSOLIDADO SEDE'!AU18</f>
        <v>0</v>
      </c>
      <c r="P20" s="227">
        <f>'CONSOLIDADO SEDE'!AX18</f>
        <v>4.2</v>
      </c>
      <c r="Q20" s="148">
        <f>'CONSOLIDADO SEDE'!BB18</f>
        <v>5</v>
      </c>
      <c r="R20" s="227">
        <f>'CONSOLIDADO SEDE'!BF18</f>
        <v>4.8</v>
      </c>
      <c r="S20" s="148">
        <f>'[4]Cal pro final'!CA20</f>
        <v>0</v>
      </c>
      <c r="T20" s="704">
        <f t="shared" si="0"/>
        <v>4.7</v>
      </c>
      <c r="U20" s="704"/>
      <c r="V20" s="704"/>
      <c r="W20" s="704"/>
      <c r="X20" s="43">
        <f>'Listado de Estudiantes'!I12</f>
        <v>0</v>
      </c>
    </row>
    <row r="21" spans="1:24" ht="12.75" customHeight="1" x14ac:dyDescent="0.2">
      <c r="A21" s="44">
        <v>10</v>
      </c>
      <c r="B21" s="696" t="str">
        <f>'CONSOLIDADO SEDE'!B19</f>
        <v>Duncan, Elias</v>
      </c>
      <c r="C21" s="697"/>
      <c r="D21" s="698"/>
      <c r="E21" s="148">
        <f>'CONSOLIDADO SEDE'!G19</f>
        <v>0</v>
      </c>
      <c r="F21" s="148">
        <f>'CONSOLIDADO SEDE'!K19</f>
        <v>0</v>
      </c>
      <c r="G21" s="148">
        <f>'CONSOLIDADO SEDE'!O19</f>
        <v>0</v>
      </c>
      <c r="H21" s="148">
        <f>'CONSOLIDADO SEDE'!R19</f>
        <v>3.4</v>
      </c>
      <c r="I21" s="148">
        <f>'CONSOLIDADO SEDE'!W19</f>
        <v>0</v>
      </c>
      <c r="J21" s="148">
        <f>'CONSOLIDADO SEDE'!Z19</f>
        <v>4.4000000000000004</v>
      </c>
      <c r="K21" s="148">
        <f>'CONSOLIDADO SEDE'!AE19</f>
        <v>0</v>
      </c>
      <c r="L21" s="148">
        <f>'CONSOLIDADO SEDE'!AI19</f>
        <v>0</v>
      </c>
      <c r="M21" s="148">
        <f>'CONSOLIDADO SEDE'!AL19</f>
        <v>4.2</v>
      </c>
      <c r="N21" s="227">
        <f>'CONSOLIDADO SEDE'!AP19</f>
        <v>4.3</v>
      </c>
      <c r="O21" s="148">
        <f>'CONSOLIDADO SEDE'!AU19</f>
        <v>0</v>
      </c>
      <c r="P21" s="227">
        <f>'CONSOLIDADO SEDE'!AX19</f>
        <v>4.9000000000000004</v>
      </c>
      <c r="Q21" s="148">
        <f>'CONSOLIDADO SEDE'!BB19</f>
        <v>4.2</v>
      </c>
      <c r="R21" s="227">
        <f>'CONSOLIDADO SEDE'!BF19</f>
        <v>4.0999999999999996</v>
      </c>
      <c r="S21" s="148">
        <f>'[4]Cal pro final'!CA21</f>
        <v>0</v>
      </c>
      <c r="T21" s="704">
        <f t="shared" si="0"/>
        <v>4.2142857142857144</v>
      </c>
      <c r="U21" s="704"/>
      <c r="V21" s="704"/>
      <c r="W21" s="704"/>
      <c r="X21" s="43">
        <f>'Listado de Estudiantes'!I13</f>
        <v>0</v>
      </c>
    </row>
    <row r="22" spans="1:24" ht="12.75" customHeight="1" x14ac:dyDescent="0.2">
      <c r="A22" s="44">
        <v>11</v>
      </c>
      <c r="B22" s="696" t="str">
        <f>'CONSOLIDADO SEDE'!B20</f>
        <v>Garay, Itzel</v>
      </c>
      <c r="C22" s="697"/>
      <c r="D22" s="698"/>
      <c r="E22" s="148">
        <f>'CONSOLIDADO SEDE'!G20</f>
        <v>0</v>
      </c>
      <c r="F22" s="148">
        <f>'CONSOLIDADO SEDE'!K20</f>
        <v>0</v>
      </c>
      <c r="G22" s="148">
        <f>'CONSOLIDADO SEDE'!O20</f>
        <v>0</v>
      </c>
      <c r="H22" s="148">
        <f>'CONSOLIDADO SEDE'!R20</f>
        <v>4.8</v>
      </c>
      <c r="I22" s="148">
        <f>'CONSOLIDADO SEDE'!W20</f>
        <v>0</v>
      </c>
      <c r="J22" s="148">
        <f>'CONSOLIDADO SEDE'!Z20</f>
        <v>4.8</v>
      </c>
      <c r="K22" s="148">
        <f>'CONSOLIDADO SEDE'!AE20</f>
        <v>0</v>
      </c>
      <c r="L22" s="148">
        <f>'CONSOLIDADO SEDE'!AI20</f>
        <v>0</v>
      </c>
      <c r="M22" s="148">
        <f>'CONSOLIDADO SEDE'!AL20</f>
        <v>4.4000000000000004</v>
      </c>
      <c r="N22" s="227">
        <f>'CONSOLIDADO SEDE'!AP20</f>
        <v>4.5999999999999996</v>
      </c>
      <c r="O22" s="148">
        <f>'CONSOLIDADO SEDE'!AU20</f>
        <v>0</v>
      </c>
      <c r="P22" s="227" t="str">
        <f>'CONSOLIDADO SEDE'!AX20</f>
        <v>SN</v>
      </c>
      <c r="Q22" s="148">
        <f>'CONSOLIDADO SEDE'!BB20</f>
        <v>4.0999999999999996</v>
      </c>
      <c r="R22" s="227">
        <f>'CONSOLIDADO SEDE'!BF20</f>
        <v>4.7</v>
      </c>
      <c r="S22" s="148">
        <f>'[4]Cal pro final'!CA22</f>
        <v>0</v>
      </c>
      <c r="T22" s="704" t="s">
        <v>212</v>
      </c>
      <c r="U22" s="704"/>
      <c r="V22" s="704"/>
      <c r="W22" s="704"/>
      <c r="X22" s="43">
        <f>'Listado de Estudiantes'!I14</f>
        <v>0</v>
      </c>
    </row>
    <row r="23" spans="1:24" ht="12.75" customHeight="1" x14ac:dyDescent="0.2">
      <c r="A23" s="44">
        <v>12</v>
      </c>
      <c r="B23" s="696" t="str">
        <f>'CONSOLIDADO SEDE'!B21</f>
        <v>Escalante, Eivar</v>
      </c>
      <c r="C23" s="697"/>
      <c r="D23" s="698"/>
      <c r="E23" s="148">
        <f>'CONSOLIDADO SEDE'!G21</f>
        <v>0</v>
      </c>
      <c r="F23" s="148">
        <f>'CONSOLIDADO SEDE'!K21</f>
        <v>0</v>
      </c>
      <c r="G23" s="148">
        <f>'CONSOLIDADO SEDE'!O21</f>
        <v>0</v>
      </c>
      <c r="H23" s="227">
        <f>'CONSOLIDADO SEDE'!R21</f>
        <v>4.2</v>
      </c>
      <c r="I23" s="148">
        <f>'CONSOLIDADO SEDE'!W21</f>
        <v>0</v>
      </c>
      <c r="J23" s="148">
        <f>'CONSOLIDADO SEDE'!Z21</f>
        <v>4.0999999999999996</v>
      </c>
      <c r="K23" s="148">
        <f>'CONSOLIDADO SEDE'!AE21</f>
        <v>0</v>
      </c>
      <c r="L23" s="148">
        <f>'CONSOLIDADO SEDE'!AI21</f>
        <v>0</v>
      </c>
      <c r="M23" s="148">
        <f>'CONSOLIDADO SEDE'!AL21</f>
        <v>4.2</v>
      </c>
      <c r="N23" s="227">
        <f>'CONSOLIDADO SEDE'!AP21</f>
        <v>4.2</v>
      </c>
      <c r="O23" s="148">
        <f>'CONSOLIDADO SEDE'!AU21</f>
        <v>0</v>
      </c>
      <c r="P23" s="227">
        <f>'CONSOLIDADO SEDE'!AX21</f>
        <v>4.5999999999999996</v>
      </c>
      <c r="Q23" s="148">
        <f>'CONSOLIDADO SEDE'!BB21</f>
        <v>3.8</v>
      </c>
      <c r="R23" s="227">
        <f>'CONSOLIDADO SEDE'!BF21</f>
        <v>3.8</v>
      </c>
      <c r="S23" s="148">
        <f>'[4]Cal pro final'!CA23</f>
        <v>0</v>
      </c>
      <c r="T23" s="704">
        <f t="shared" si="0"/>
        <v>4.1285714285714281</v>
      </c>
      <c r="U23" s="704"/>
      <c r="V23" s="704"/>
      <c r="W23" s="704"/>
      <c r="X23" s="43">
        <f>'Listado de Estudiantes'!I15</f>
        <v>0</v>
      </c>
    </row>
    <row r="24" spans="1:24" ht="12.75" customHeight="1" x14ac:dyDescent="0.2">
      <c r="A24" s="44">
        <v>13</v>
      </c>
      <c r="B24" s="696" t="str">
        <f>'CONSOLIDADO SEDE'!B22</f>
        <v>Jimenez, Esmeralda</v>
      </c>
      <c r="C24" s="697"/>
      <c r="D24" s="698"/>
      <c r="E24" s="148">
        <f>'CONSOLIDADO SEDE'!G22</f>
        <v>0</v>
      </c>
      <c r="F24" s="148">
        <f>'CONSOLIDADO SEDE'!K22</f>
        <v>0</v>
      </c>
      <c r="G24" s="148">
        <f>'CONSOLIDADO SEDE'!O22</f>
        <v>0</v>
      </c>
      <c r="H24" s="227">
        <f>'CONSOLIDADO SEDE'!R22</f>
        <v>4.2</v>
      </c>
      <c r="I24" s="148">
        <f>'CONSOLIDADO SEDE'!W22</f>
        <v>0</v>
      </c>
      <c r="J24" s="148">
        <f>'CONSOLIDADO SEDE'!Z22</f>
        <v>4.5</v>
      </c>
      <c r="K24" s="148">
        <f>'CONSOLIDADO SEDE'!AE22</f>
        <v>0</v>
      </c>
      <c r="L24" s="148">
        <f>'CONSOLIDADO SEDE'!AI22</f>
        <v>0</v>
      </c>
      <c r="M24" s="148">
        <f>'CONSOLIDADO SEDE'!AL22</f>
        <v>4.3</v>
      </c>
      <c r="N24" s="227">
        <f>'CONSOLIDADO SEDE'!AP22</f>
        <v>4.2</v>
      </c>
      <c r="O24" s="148">
        <f>'CONSOLIDADO SEDE'!AU22</f>
        <v>0</v>
      </c>
      <c r="P24" s="227">
        <f>'CONSOLIDADO SEDE'!AX22</f>
        <v>4.8</v>
      </c>
      <c r="Q24" s="227">
        <f>'CONSOLIDADO SEDE'!BB22</f>
        <v>4</v>
      </c>
      <c r="R24" s="227">
        <f>'CONSOLIDADO SEDE'!BF22</f>
        <v>4.3</v>
      </c>
      <c r="S24" s="148">
        <f>'[4]Cal pro final'!CA24</f>
        <v>0</v>
      </c>
      <c r="T24" s="704">
        <f t="shared" si="0"/>
        <v>4.3285714285714283</v>
      </c>
      <c r="U24" s="704"/>
      <c r="V24" s="704"/>
      <c r="W24" s="704"/>
      <c r="X24" s="43">
        <f>'Listado de Estudiantes'!I16</f>
        <v>0</v>
      </c>
    </row>
    <row r="25" spans="1:24" ht="12.75" customHeight="1" x14ac:dyDescent="0.2">
      <c r="A25" s="44">
        <v>14</v>
      </c>
      <c r="B25" s="696" t="str">
        <f>'CONSOLIDADO SEDE'!B23</f>
        <v>Martinez, Ceferino</v>
      </c>
      <c r="C25" s="697"/>
      <c r="D25" s="698"/>
      <c r="E25" s="148">
        <f>'CONSOLIDADO SEDE'!G23</f>
        <v>0</v>
      </c>
      <c r="F25" s="148">
        <f>'CONSOLIDADO SEDE'!K23</f>
        <v>0</v>
      </c>
      <c r="G25" s="148">
        <f>'CONSOLIDADO SEDE'!O23</f>
        <v>0</v>
      </c>
      <c r="H25" s="227">
        <f>'CONSOLIDADO SEDE'!R23</f>
        <v>4.3</v>
      </c>
      <c r="I25" s="148">
        <f>'CONSOLIDADO SEDE'!W23</f>
        <v>0</v>
      </c>
      <c r="J25" s="148">
        <f>'CONSOLIDADO SEDE'!Z23</f>
        <v>4.5</v>
      </c>
      <c r="K25" s="148">
        <f>'CONSOLIDADO SEDE'!AE23</f>
        <v>0</v>
      </c>
      <c r="L25" s="148">
        <f>'CONSOLIDADO SEDE'!AI23</f>
        <v>0</v>
      </c>
      <c r="M25" s="148">
        <f>'CONSOLIDADO SEDE'!AL23</f>
        <v>4.4000000000000004</v>
      </c>
      <c r="N25" s="227">
        <f>'CONSOLIDADO SEDE'!AP23</f>
        <v>4.8</v>
      </c>
      <c r="O25" s="148">
        <f>'CONSOLIDADO SEDE'!AU23</f>
        <v>0</v>
      </c>
      <c r="P25" s="227">
        <f>'CONSOLIDADO SEDE'!AX23</f>
        <v>4.8</v>
      </c>
      <c r="Q25" s="227">
        <f>'CONSOLIDADO SEDE'!BB23</f>
        <v>3.9</v>
      </c>
      <c r="R25" s="227">
        <f>'CONSOLIDADO SEDE'!BF23</f>
        <v>4.5999999999999996</v>
      </c>
      <c r="S25" s="148">
        <f>'[4]Cal pro final'!CA25</f>
        <v>0</v>
      </c>
      <c r="T25" s="704">
        <f t="shared" si="0"/>
        <v>4.4714285714285706</v>
      </c>
      <c r="U25" s="704"/>
      <c r="V25" s="704"/>
      <c r="W25" s="704"/>
      <c r="X25" s="43">
        <f>'Listado de Estudiantes'!I17</f>
        <v>0</v>
      </c>
    </row>
    <row r="26" spans="1:24" ht="12.75" customHeight="1" x14ac:dyDescent="0.2">
      <c r="A26" s="44">
        <v>15</v>
      </c>
      <c r="B26" s="696" t="str">
        <f>'CONSOLIDADO SEDE'!B24</f>
        <v>Mendoza, Alverto</v>
      </c>
      <c r="C26" s="697"/>
      <c r="D26" s="698"/>
      <c r="E26" s="148">
        <f>'CONSOLIDADO SEDE'!G24</f>
        <v>0</v>
      </c>
      <c r="F26" s="148">
        <f>'CONSOLIDADO SEDE'!K24</f>
        <v>0</v>
      </c>
      <c r="G26" s="148">
        <f>'CONSOLIDADO SEDE'!O24</f>
        <v>0</v>
      </c>
      <c r="H26" s="227">
        <f>'CONSOLIDADO SEDE'!R24</f>
        <v>4.3</v>
      </c>
      <c r="I26" s="148">
        <f>'CONSOLIDADO SEDE'!W24</f>
        <v>0</v>
      </c>
      <c r="J26" s="148">
        <f>'CONSOLIDADO SEDE'!Z24</f>
        <v>4.5</v>
      </c>
      <c r="K26" s="148">
        <f>'CONSOLIDADO SEDE'!AE24</f>
        <v>0</v>
      </c>
      <c r="L26" s="148">
        <f>'CONSOLIDADO SEDE'!AI24</f>
        <v>0</v>
      </c>
      <c r="M26" s="148">
        <f>'CONSOLIDADO SEDE'!AL24</f>
        <v>4.5</v>
      </c>
      <c r="N26" s="227">
        <f>'CONSOLIDADO SEDE'!AP24</f>
        <v>4.7</v>
      </c>
      <c r="O26" s="148">
        <f>'CONSOLIDADO SEDE'!AU24</f>
        <v>0</v>
      </c>
      <c r="P26" s="227">
        <f>'CONSOLIDADO SEDE'!AX24</f>
        <v>5</v>
      </c>
      <c r="Q26" s="148">
        <f>'CONSOLIDADO SEDE'!BB24</f>
        <v>3.8</v>
      </c>
      <c r="R26" s="227">
        <f>'CONSOLIDADO SEDE'!BF24</f>
        <v>4.5</v>
      </c>
      <c r="S26" s="148">
        <f>'[4]Cal pro final'!CA26</f>
        <v>0</v>
      </c>
      <c r="T26" s="704">
        <f t="shared" si="0"/>
        <v>4.4714285714285715</v>
      </c>
      <c r="U26" s="704"/>
      <c r="V26" s="704"/>
      <c r="W26" s="704"/>
      <c r="X26" s="43">
        <f>'Listado de Estudiantes'!I18</f>
        <v>0</v>
      </c>
    </row>
    <row r="27" spans="1:24" ht="12.75" customHeight="1" x14ac:dyDescent="0.2">
      <c r="A27" s="44">
        <v>16</v>
      </c>
      <c r="B27" s="696" t="str">
        <f>'CONSOLIDADO SEDE'!B25</f>
        <v>Miranda, Marianela</v>
      </c>
      <c r="C27" s="697"/>
      <c r="D27" s="698"/>
      <c r="E27" s="148">
        <f>'CONSOLIDADO SEDE'!G25</f>
        <v>0</v>
      </c>
      <c r="F27" s="148">
        <f>'CONSOLIDADO SEDE'!K25</f>
        <v>0</v>
      </c>
      <c r="G27" s="148">
        <f>'CONSOLIDADO SEDE'!O25</f>
        <v>0</v>
      </c>
      <c r="H27" s="227">
        <f>'CONSOLIDADO SEDE'!R25</f>
        <v>3.7</v>
      </c>
      <c r="I27" s="148">
        <f>'CONSOLIDADO SEDE'!W25</f>
        <v>0</v>
      </c>
      <c r="J27" s="148">
        <f>'CONSOLIDADO SEDE'!Z25</f>
        <v>4.9000000000000004</v>
      </c>
      <c r="K27" s="148">
        <f>'CONSOLIDADO SEDE'!AE25</f>
        <v>0</v>
      </c>
      <c r="L27" s="148">
        <f>'CONSOLIDADO SEDE'!AI25</f>
        <v>0</v>
      </c>
      <c r="M27" s="148">
        <f>'CONSOLIDADO SEDE'!AL25</f>
        <v>4.2</v>
      </c>
      <c r="N27" s="227">
        <f>'CONSOLIDADO SEDE'!AP25</f>
        <v>4.2</v>
      </c>
      <c r="O27" s="148">
        <f>'CONSOLIDADO SEDE'!AU25</f>
        <v>0</v>
      </c>
      <c r="P27" s="227">
        <f>'CONSOLIDADO SEDE'!AX25</f>
        <v>4.8</v>
      </c>
      <c r="Q27" s="148">
        <f>'CONSOLIDADO SEDE'!BB25</f>
        <v>4.5</v>
      </c>
      <c r="R27" s="227">
        <f>'CONSOLIDADO SEDE'!BF25</f>
        <v>4.4000000000000004</v>
      </c>
      <c r="S27" s="148">
        <f>'[4]Cal pro final'!CA27</f>
        <v>0</v>
      </c>
      <c r="T27" s="704">
        <f t="shared" si="0"/>
        <v>4.3857142857142861</v>
      </c>
      <c r="U27" s="704"/>
      <c r="V27" s="704"/>
      <c r="W27" s="704"/>
      <c r="X27" s="43">
        <f>'Listado de Estudiantes'!I19</f>
        <v>0</v>
      </c>
    </row>
    <row r="28" spans="1:24" ht="12.75" customHeight="1" x14ac:dyDescent="0.2">
      <c r="A28" s="44">
        <v>17</v>
      </c>
      <c r="B28" s="696" t="str">
        <f>'CONSOLIDADO SEDE'!B26</f>
        <v>Miranda, Victor</v>
      </c>
      <c r="C28" s="697"/>
      <c r="D28" s="698"/>
      <c r="E28" s="148">
        <f>'CONSOLIDADO SEDE'!G26</f>
        <v>0</v>
      </c>
      <c r="F28" s="148">
        <f>'CONSOLIDADO SEDE'!K26</f>
        <v>0</v>
      </c>
      <c r="G28" s="148">
        <f>'CONSOLIDADO SEDE'!O26</f>
        <v>0</v>
      </c>
      <c r="H28" s="227">
        <f>'CONSOLIDADO SEDE'!R26</f>
        <v>4</v>
      </c>
      <c r="I28" s="148">
        <f>'CONSOLIDADO SEDE'!W26</f>
        <v>0</v>
      </c>
      <c r="J28" s="148">
        <f>'CONSOLIDADO SEDE'!Z26</f>
        <v>4.8</v>
      </c>
      <c r="K28" s="148">
        <f>'CONSOLIDADO SEDE'!AE26</f>
        <v>0</v>
      </c>
      <c r="L28" s="148">
        <f>'CONSOLIDADO SEDE'!AI26</f>
        <v>0</v>
      </c>
      <c r="M28" s="148">
        <f>'CONSOLIDADO SEDE'!AL26</f>
        <v>4</v>
      </c>
      <c r="N28" s="227">
        <f>'CONSOLIDADO SEDE'!AP26</f>
        <v>4.8</v>
      </c>
      <c r="O28" s="148">
        <f>'CONSOLIDADO SEDE'!AU26</f>
        <v>0</v>
      </c>
      <c r="P28" s="227">
        <f>'CONSOLIDADO SEDE'!AX26</f>
        <v>4.3</v>
      </c>
      <c r="Q28" s="148">
        <f>'CONSOLIDADO SEDE'!BB26</f>
        <v>5</v>
      </c>
      <c r="R28" s="227">
        <f>'CONSOLIDADO SEDE'!BF26</f>
        <v>4.8</v>
      </c>
      <c r="S28" s="148">
        <f>'[4]Cal pro final'!CA28</f>
        <v>0</v>
      </c>
      <c r="T28" s="704">
        <f t="shared" si="0"/>
        <v>4.5285714285714294</v>
      </c>
      <c r="U28" s="704"/>
      <c r="V28" s="704"/>
      <c r="W28" s="704"/>
      <c r="X28" s="43">
        <f>'Listado de Estudiantes'!I20</f>
        <v>0</v>
      </c>
    </row>
    <row r="29" spans="1:24" ht="12.75" customHeight="1" x14ac:dyDescent="0.2">
      <c r="A29" s="44">
        <v>18</v>
      </c>
      <c r="B29" s="696" t="str">
        <f>'CONSOLIDADO SEDE'!B27</f>
        <v>Molina, Betzaida</v>
      </c>
      <c r="C29" s="697"/>
      <c r="D29" s="698"/>
      <c r="E29" s="148">
        <f>'CONSOLIDADO SEDE'!G27</f>
        <v>0</v>
      </c>
      <c r="F29" s="148">
        <f>'CONSOLIDADO SEDE'!K27</f>
        <v>0</v>
      </c>
      <c r="G29" s="148">
        <f>'CONSOLIDADO SEDE'!O27</f>
        <v>0</v>
      </c>
      <c r="H29" s="227">
        <f>'CONSOLIDADO SEDE'!R27</f>
        <v>3.4</v>
      </c>
      <c r="I29" s="148">
        <f>'CONSOLIDADO SEDE'!W27</f>
        <v>0</v>
      </c>
      <c r="J29" s="148">
        <f>'CONSOLIDADO SEDE'!Z27</f>
        <v>4.4000000000000004</v>
      </c>
      <c r="K29" s="148">
        <f>'CONSOLIDADO SEDE'!AE27</f>
        <v>0</v>
      </c>
      <c r="L29" s="148">
        <f>'CONSOLIDADO SEDE'!AI27</f>
        <v>0</v>
      </c>
      <c r="M29" s="148">
        <f>'CONSOLIDADO SEDE'!AL27</f>
        <v>4.5</v>
      </c>
      <c r="N29" s="227">
        <f>'CONSOLIDADO SEDE'!AP27</f>
        <v>3.8</v>
      </c>
      <c r="O29" s="148">
        <f>'CONSOLIDADO SEDE'!AU27</f>
        <v>0</v>
      </c>
      <c r="P29" s="227">
        <f>'CONSOLIDADO SEDE'!AX27</f>
        <v>4.5</v>
      </c>
      <c r="Q29" s="148">
        <f>'CONSOLIDADO SEDE'!BB27</f>
        <v>3.5</v>
      </c>
      <c r="R29" s="227">
        <f>'CONSOLIDADO SEDE'!BF27</f>
        <v>4.5999999999999996</v>
      </c>
      <c r="S29" s="148">
        <f>'[4]Cal pro final'!CA29</f>
        <v>0</v>
      </c>
      <c r="T29" s="704">
        <f t="shared" si="0"/>
        <v>4.1000000000000005</v>
      </c>
      <c r="U29" s="704"/>
      <c r="V29" s="704"/>
      <c r="W29" s="704"/>
      <c r="X29" s="43">
        <f>'Listado de Estudiantes'!I21</f>
        <v>0</v>
      </c>
    </row>
    <row r="30" spans="1:24" ht="12.75" customHeight="1" x14ac:dyDescent="0.2">
      <c r="A30" s="44">
        <v>19</v>
      </c>
      <c r="B30" s="696" t="str">
        <f>'CONSOLIDADO SEDE'!B28</f>
        <v>Morales, Keyla</v>
      </c>
      <c r="C30" s="697"/>
      <c r="D30" s="698"/>
      <c r="E30" s="148">
        <f>'CONSOLIDADO SEDE'!G28</f>
        <v>0</v>
      </c>
      <c r="F30" s="148">
        <f>'CONSOLIDADO SEDE'!K28</f>
        <v>0</v>
      </c>
      <c r="G30" s="148">
        <f>'CONSOLIDADO SEDE'!O28</f>
        <v>0</v>
      </c>
      <c r="H30" s="227">
        <f>'CONSOLIDADO SEDE'!R28</f>
        <v>3.6</v>
      </c>
      <c r="I30" s="148">
        <f>'CONSOLIDADO SEDE'!W28</f>
        <v>0</v>
      </c>
      <c r="J30" s="148">
        <f>'CONSOLIDADO SEDE'!Z28</f>
        <v>4.3</v>
      </c>
      <c r="K30" s="148">
        <f>'CONSOLIDADO SEDE'!AE28</f>
        <v>0</v>
      </c>
      <c r="L30" s="148">
        <f>'CONSOLIDADO SEDE'!AI28</f>
        <v>0</v>
      </c>
      <c r="M30" s="148">
        <f>'CONSOLIDADO SEDE'!AL28</f>
        <v>4.5</v>
      </c>
      <c r="N30" s="227">
        <f>'CONSOLIDADO SEDE'!AP28</f>
        <v>3.8</v>
      </c>
      <c r="O30" s="148">
        <f>'CONSOLIDADO SEDE'!AU28</f>
        <v>0</v>
      </c>
      <c r="P30" s="227">
        <f>'CONSOLIDADO SEDE'!AX28</f>
        <v>4.3</v>
      </c>
      <c r="Q30" s="148">
        <f>'CONSOLIDADO SEDE'!BB28</f>
        <v>3.6</v>
      </c>
      <c r="R30" s="227">
        <f>'CONSOLIDADO SEDE'!BF28</f>
        <v>4.5999999999999996</v>
      </c>
      <c r="S30" s="148">
        <f>'[4]Cal pro final'!CA30</f>
        <v>0</v>
      </c>
      <c r="T30" s="704">
        <f t="shared" si="0"/>
        <v>4.1000000000000005</v>
      </c>
      <c r="U30" s="704"/>
      <c r="V30" s="704"/>
      <c r="W30" s="704"/>
      <c r="X30" s="43">
        <f>'Listado de Estudiantes'!I22</f>
        <v>0</v>
      </c>
    </row>
    <row r="31" spans="1:24" ht="12.75" customHeight="1" x14ac:dyDescent="0.2">
      <c r="A31" s="44">
        <v>20</v>
      </c>
      <c r="B31" s="696" t="str">
        <f>'CONSOLIDADO SEDE'!B29</f>
        <v>Morales, Ronald</v>
      </c>
      <c r="C31" s="697"/>
      <c r="D31" s="698"/>
      <c r="E31" s="148">
        <f>'CONSOLIDADO SEDE'!G29</f>
        <v>0</v>
      </c>
      <c r="F31" s="148">
        <f>'CONSOLIDADO SEDE'!K29</f>
        <v>0</v>
      </c>
      <c r="G31" s="148">
        <f>'CONSOLIDADO SEDE'!O29</f>
        <v>0</v>
      </c>
      <c r="H31" s="227">
        <f>'CONSOLIDADO SEDE'!R29</f>
        <v>3.8</v>
      </c>
      <c r="I31" s="148">
        <f>'CONSOLIDADO SEDE'!W29</f>
        <v>0</v>
      </c>
      <c r="J31" s="148">
        <f>'CONSOLIDADO SEDE'!Z29</f>
        <v>4.5</v>
      </c>
      <c r="K31" s="148">
        <f>'CONSOLIDADO SEDE'!AE29</f>
        <v>0</v>
      </c>
      <c r="L31" s="148">
        <f>'CONSOLIDADO SEDE'!AI29</f>
        <v>0</v>
      </c>
      <c r="M31" s="148">
        <f>'CONSOLIDADO SEDE'!AL29</f>
        <v>4.0999999999999996</v>
      </c>
      <c r="N31" s="227">
        <f>'CONSOLIDADO SEDE'!AP29</f>
        <v>3.8</v>
      </c>
      <c r="O31" s="148">
        <f>'CONSOLIDADO SEDE'!AU29</f>
        <v>0</v>
      </c>
      <c r="P31" s="227">
        <f>'CONSOLIDADO SEDE'!AX29</f>
        <v>4.0999999999999996</v>
      </c>
      <c r="Q31" s="148">
        <f>'CONSOLIDADO SEDE'!BB29</f>
        <v>4</v>
      </c>
      <c r="R31" s="227">
        <f>'CONSOLIDADO SEDE'!BF29</f>
        <v>4.5</v>
      </c>
      <c r="S31" s="148">
        <f>'[4]Cal pro final'!CA31</f>
        <v>0</v>
      </c>
      <c r="T31" s="704">
        <f t="shared" si="0"/>
        <v>4.1142857142857139</v>
      </c>
      <c r="U31" s="704"/>
      <c r="V31" s="704"/>
      <c r="W31" s="704"/>
      <c r="X31" s="43">
        <f>'Listado de Estudiantes'!I23</f>
        <v>0</v>
      </c>
    </row>
    <row r="32" spans="1:24" ht="12.75" customHeight="1" x14ac:dyDescent="0.2">
      <c r="A32" s="44">
        <v>21</v>
      </c>
      <c r="B32" s="696" t="str">
        <f>'CONSOLIDADO SEDE'!B30</f>
        <v>Palacio, Anayansi</v>
      </c>
      <c r="C32" s="697"/>
      <c r="D32" s="698"/>
      <c r="E32" s="148">
        <f>'CONSOLIDADO SEDE'!G30</f>
        <v>0</v>
      </c>
      <c r="F32" s="148">
        <f>'CONSOLIDADO SEDE'!K30</f>
        <v>0</v>
      </c>
      <c r="G32" s="148">
        <f>'CONSOLIDADO SEDE'!O30</f>
        <v>0</v>
      </c>
      <c r="H32" s="227">
        <f>'CONSOLIDADO SEDE'!R30</f>
        <v>4.4000000000000004</v>
      </c>
      <c r="I32" s="148">
        <f>'CONSOLIDADO SEDE'!W30</f>
        <v>0</v>
      </c>
      <c r="J32" s="227">
        <f>'CONSOLIDADO SEDE'!Z30</f>
        <v>4.5999999999999996</v>
      </c>
      <c r="K32" s="148">
        <f>'CONSOLIDADO SEDE'!AE30</f>
        <v>0</v>
      </c>
      <c r="L32" s="148">
        <f>'CONSOLIDADO SEDE'!AI30</f>
        <v>0</v>
      </c>
      <c r="M32" s="148">
        <f>'CONSOLIDADO SEDE'!AL30</f>
        <v>4.4000000000000004</v>
      </c>
      <c r="N32" s="227">
        <f>'CONSOLIDADO SEDE'!AP30</f>
        <v>4</v>
      </c>
      <c r="O32" s="148">
        <f>'CONSOLIDADO SEDE'!AU30</f>
        <v>0</v>
      </c>
      <c r="P32" s="227">
        <f>'CONSOLIDADO SEDE'!AX30</f>
        <v>4.0999999999999996</v>
      </c>
      <c r="Q32" s="227">
        <f>'CONSOLIDADO SEDE'!BB30</f>
        <v>4.3</v>
      </c>
      <c r="R32" s="227">
        <f>'CONSOLIDADO SEDE'!BF30</f>
        <v>4.4000000000000004</v>
      </c>
      <c r="S32" s="148">
        <f>'[4]Cal pro final'!CA32</f>
        <v>0</v>
      </c>
      <c r="T32" s="704">
        <f t="shared" si="0"/>
        <v>4.3142857142857149</v>
      </c>
      <c r="U32" s="704"/>
      <c r="V32" s="704"/>
      <c r="W32" s="704"/>
      <c r="X32" s="43">
        <f>'Listado de Estudiantes'!I24</f>
        <v>0</v>
      </c>
    </row>
    <row r="33" spans="1:24" ht="12.75" customHeight="1" x14ac:dyDescent="0.2">
      <c r="A33" s="44">
        <v>22</v>
      </c>
      <c r="B33" s="696" t="str">
        <f>'CONSOLIDADO SEDE'!B31</f>
        <v>Palacio, Esthefany</v>
      </c>
      <c r="C33" s="697"/>
      <c r="D33" s="698"/>
      <c r="E33" s="148">
        <f>'CONSOLIDADO SEDE'!G31</f>
        <v>0</v>
      </c>
      <c r="F33" s="148">
        <f>'CONSOLIDADO SEDE'!K31</f>
        <v>0</v>
      </c>
      <c r="G33" s="148">
        <f>'CONSOLIDADO SEDE'!O31</f>
        <v>0</v>
      </c>
      <c r="H33" s="227">
        <f>'CONSOLIDADO SEDE'!R31</f>
        <v>4.7</v>
      </c>
      <c r="I33" s="148">
        <f>'CONSOLIDADO SEDE'!W31</f>
        <v>0</v>
      </c>
      <c r="J33" s="227">
        <f>'CONSOLIDADO SEDE'!Z31</f>
        <v>4.9000000000000004</v>
      </c>
      <c r="K33" s="148">
        <f>'CONSOLIDADO SEDE'!AE31</f>
        <v>0</v>
      </c>
      <c r="L33" s="148">
        <f>'CONSOLIDADO SEDE'!AI31</f>
        <v>0</v>
      </c>
      <c r="M33" s="148">
        <f>'CONSOLIDADO SEDE'!AL31</f>
        <v>4.2</v>
      </c>
      <c r="N33" s="227">
        <f>'CONSOLIDADO SEDE'!AP31</f>
        <v>4.7</v>
      </c>
      <c r="O33" s="148">
        <f>'CONSOLIDADO SEDE'!AU31</f>
        <v>0</v>
      </c>
      <c r="P33" s="227">
        <f>'CONSOLIDADO SEDE'!AX31</f>
        <v>4.8</v>
      </c>
      <c r="Q33" s="227">
        <f>'CONSOLIDADO SEDE'!BB31</f>
        <v>4.5999999999999996</v>
      </c>
      <c r="R33" s="227">
        <f>'CONSOLIDADO SEDE'!BF31</f>
        <v>4.4000000000000004</v>
      </c>
      <c r="S33" s="148">
        <f>'[4]Cal pro final'!CA33</f>
        <v>0</v>
      </c>
      <c r="T33" s="704">
        <f t="shared" si="0"/>
        <v>4.6142857142857139</v>
      </c>
      <c r="U33" s="704"/>
      <c r="V33" s="704"/>
      <c r="W33" s="704"/>
      <c r="X33" s="43">
        <f>'Listado de Estudiantes'!I25</f>
        <v>0</v>
      </c>
    </row>
    <row r="34" spans="1:24" ht="12.75" customHeight="1" x14ac:dyDescent="0.2">
      <c r="A34" s="44">
        <v>23</v>
      </c>
      <c r="B34" s="696" t="str">
        <f>'CONSOLIDADO SEDE'!B32</f>
        <v>Palacio, Idalia</v>
      </c>
      <c r="C34" s="697"/>
      <c r="D34" s="698"/>
      <c r="E34" s="148">
        <f>'CONSOLIDADO SEDE'!G32</f>
        <v>0</v>
      </c>
      <c r="F34" s="148">
        <f>'CONSOLIDADO SEDE'!K32</f>
        <v>0</v>
      </c>
      <c r="G34" s="148">
        <f>'CONSOLIDADO SEDE'!O32</f>
        <v>0</v>
      </c>
      <c r="H34" s="227">
        <f>'CONSOLIDADO SEDE'!R32</f>
        <v>3</v>
      </c>
      <c r="I34" s="148">
        <f>'CONSOLIDADO SEDE'!W32</f>
        <v>0</v>
      </c>
      <c r="J34" s="148">
        <f>'CONSOLIDADO SEDE'!Z32</f>
        <v>3.4</v>
      </c>
      <c r="K34" s="148">
        <f>'CONSOLIDADO SEDE'!AE32</f>
        <v>0</v>
      </c>
      <c r="L34" s="148">
        <f>'CONSOLIDADO SEDE'!AI32</f>
        <v>0</v>
      </c>
      <c r="M34" s="148">
        <f>'CONSOLIDADO SEDE'!AL32</f>
        <v>4.2</v>
      </c>
      <c r="N34" s="227">
        <f>'CONSOLIDADO SEDE'!AP32</f>
        <v>3.8</v>
      </c>
      <c r="O34" s="148">
        <f>'CONSOLIDADO SEDE'!AU32</f>
        <v>0</v>
      </c>
      <c r="P34" s="227">
        <f>'CONSOLIDADO SEDE'!AX32</f>
        <v>3.8</v>
      </c>
      <c r="Q34" s="148">
        <f>'CONSOLIDADO SEDE'!BB32</f>
        <v>3.8</v>
      </c>
      <c r="R34" s="227">
        <f>'CONSOLIDADO SEDE'!BF32</f>
        <v>4.5</v>
      </c>
      <c r="S34" s="148">
        <f>'[4]Cal pro final'!CA34</f>
        <v>0</v>
      </c>
      <c r="T34" s="704">
        <f t="shared" si="0"/>
        <v>3.785714285714286</v>
      </c>
      <c r="U34" s="704"/>
      <c r="V34" s="704"/>
      <c r="W34" s="704"/>
      <c r="X34" s="43">
        <f>'Listado de Estudiantes'!I26</f>
        <v>0</v>
      </c>
    </row>
    <row r="35" spans="1:24" s="325" customFormat="1" ht="12.75" customHeight="1" x14ac:dyDescent="0.2">
      <c r="A35" s="321">
        <v>24</v>
      </c>
      <c r="B35" s="705" t="str">
        <f>'CONSOLIDADO SEDE'!B33</f>
        <v>Quintero, Alicia</v>
      </c>
      <c r="C35" s="706"/>
      <c r="D35" s="707"/>
      <c r="E35" s="322">
        <f>'CONSOLIDADO SEDE'!G33</f>
        <v>0</v>
      </c>
      <c r="F35" s="322">
        <f>'CONSOLIDADO SEDE'!K33</f>
        <v>0</v>
      </c>
      <c r="G35" s="322">
        <f>'CONSOLIDADO SEDE'!O33</f>
        <v>0</v>
      </c>
      <c r="H35" s="322">
        <f>'CONSOLIDADO SEDE'!R33</f>
        <v>3</v>
      </c>
      <c r="I35" s="322">
        <f>'CONSOLIDADO SEDE'!W33</f>
        <v>0</v>
      </c>
      <c r="J35" s="322" t="str">
        <f>'CONSOLIDADO SEDE'!Z33</f>
        <v>SN</v>
      </c>
      <c r="K35" s="322">
        <f>'CONSOLIDADO SEDE'!AE33</f>
        <v>0</v>
      </c>
      <c r="L35" s="322">
        <f>'CONSOLIDADO SEDE'!AI33</f>
        <v>0</v>
      </c>
      <c r="M35" s="322">
        <f>'CONSOLIDADO SEDE'!AL33</f>
        <v>4.5</v>
      </c>
      <c r="N35" s="322" t="str">
        <f>'CONSOLIDADO SEDE'!AP33</f>
        <v>SN</v>
      </c>
      <c r="O35" s="322">
        <f>'CONSOLIDADO SEDE'!AU33</f>
        <v>0</v>
      </c>
      <c r="P35" s="323" t="str">
        <f>'CONSOLIDADO SEDE'!AX33</f>
        <v>SN</v>
      </c>
      <c r="Q35" s="322">
        <f>'CONSOLIDADO SEDE'!BB33</f>
        <v>3.1</v>
      </c>
      <c r="R35" s="322" t="str">
        <f>'CONSOLIDADO SEDE'!BF33</f>
        <v>SN</v>
      </c>
      <c r="S35" s="322">
        <f>'[4]Cal pro final'!CA35</f>
        <v>0</v>
      </c>
      <c r="T35" s="708" t="s">
        <v>212</v>
      </c>
      <c r="U35" s="708"/>
      <c r="V35" s="708"/>
      <c r="W35" s="708"/>
      <c r="X35" s="324">
        <f>'Listado de Estudiantes'!I27</f>
        <v>0</v>
      </c>
    </row>
    <row r="36" spans="1:24" ht="12.75" customHeight="1" x14ac:dyDescent="0.2">
      <c r="A36" s="44">
        <v>25</v>
      </c>
      <c r="B36" s="696" t="str">
        <f>'CONSOLIDADO SEDE'!B34</f>
        <v>Quintero, Gisela</v>
      </c>
      <c r="C36" s="697"/>
      <c r="D36" s="698"/>
      <c r="E36" s="148">
        <f>'CONSOLIDADO SEDE'!G34</f>
        <v>0</v>
      </c>
      <c r="F36" s="148">
        <f>'CONSOLIDADO SEDE'!K34</f>
        <v>0</v>
      </c>
      <c r="G36" s="148">
        <f>'CONSOLIDADO SEDE'!O34</f>
        <v>0</v>
      </c>
      <c r="H36" s="148">
        <f>'CONSOLIDADO SEDE'!R34</f>
        <v>3.6</v>
      </c>
      <c r="I36" s="148">
        <f>'CONSOLIDADO SEDE'!W34</f>
        <v>0</v>
      </c>
      <c r="J36" s="148">
        <f>'CONSOLIDADO SEDE'!Z34</f>
        <v>4.8</v>
      </c>
      <c r="K36" s="148">
        <f>'CONSOLIDADO SEDE'!AE34</f>
        <v>0</v>
      </c>
      <c r="L36" s="148">
        <f>'CONSOLIDADO SEDE'!AI34</f>
        <v>0</v>
      </c>
      <c r="M36" s="148">
        <f>'CONSOLIDADO SEDE'!AL34</f>
        <v>4.5</v>
      </c>
      <c r="N36" s="148">
        <f>'CONSOLIDADO SEDE'!AP34</f>
        <v>4.3</v>
      </c>
      <c r="O36" s="148">
        <f>'CONSOLIDADO SEDE'!AU34</f>
        <v>0</v>
      </c>
      <c r="P36" s="227">
        <f>'CONSOLIDADO SEDE'!AX34</f>
        <v>4.8</v>
      </c>
      <c r="Q36" s="148">
        <f>'CONSOLIDADO SEDE'!BB34</f>
        <v>3.6</v>
      </c>
      <c r="R36" s="148">
        <f>'CONSOLIDADO SEDE'!BF34</f>
        <v>4.5999999999999996</v>
      </c>
      <c r="S36" s="148">
        <f>'[4]Cal pro final'!CA36</f>
        <v>0</v>
      </c>
      <c r="T36" s="704">
        <f t="shared" si="0"/>
        <v>4.3142857142857149</v>
      </c>
      <c r="U36" s="704"/>
      <c r="V36" s="704"/>
      <c r="W36" s="704"/>
      <c r="X36" s="43">
        <f>'Listado de Estudiantes'!I28</f>
        <v>0</v>
      </c>
    </row>
    <row r="37" spans="1:24" ht="12.75" customHeight="1" x14ac:dyDescent="0.2">
      <c r="A37" s="44">
        <v>26</v>
      </c>
      <c r="B37" s="696" t="str">
        <f>'CONSOLIDADO SEDE'!B35</f>
        <v>Quintero, Lorena</v>
      </c>
      <c r="C37" s="697"/>
      <c r="D37" s="698"/>
      <c r="E37" s="148">
        <f>'CONSOLIDADO SEDE'!G35</f>
        <v>0</v>
      </c>
      <c r="F37" s="148">
        <f>'CONSOLIDADO SEDE'!K35</f>
        <v>0</v>
      </c>
      <c r="G37" s="148">
        <f>'CONSOLIDADO SEDE'!O35</f>
        <v>0</v>
      </c>
      <c r="H37" s="148">
        <f>'CONSOLIDADO SEDE'!R35</f>
        <v>4.9000000000000004</v>
      </c>
      <c r="I37" s="148">
        <f>'CONSOLIDADO SEDE'!W35</f>
        <v>0</v>
      </c>
      <c r="J37" s="148">
        <f>'CONSOLIDADO SEDE'!Z35</f>
        <v>5</v>
      </c>
      <c r="K37" s="148">
        <f>'CONSOLIDADO SEDE'!AE35</f>
        <v>0</v>
      </c>
      <c r="L37" s="148">
        <f>'CONSOLIDADO SEDE'!AI35</f>
        <v>0</v>
      </c>
      <c r="M37" s="148">
        <f>'CONSOLIDADO SEDE'!AL35</f>
        <v>4.2</v>
      </c>
      <c r="N37" s="148">
        <f>'CONSOLIDADO SEDE'!AP35</f>
        <v>4.5</v>
      </c>
      <c r="O37" s="148">
        <f>'CONSOLIDADO SEDE'!AU35</f>
        <v>0</v>
      </c>
      <c r="P37" s="227">
        <f>'CONSOLIDADO SEDE'!AX35</f>
        <v>4.9000000000000004</v>
      </c>
      <c r="Q37" s="148">
        <f>'CONSOLIDADO SEDE'!BB35</f>
        <v>3.8</v>
      </c>
      <c r="R37" s="148">
        <f>'CONSOLIDADO SEDE'!BF35</f>
        <v>4.5</v>
      </c>
      <c r="S37" s="148">
        <f>'[4]Cal pro final'!CA37</f>
        <v>0</v>
      </c>
      <c r="T37" s="704">
        <f t="shared" si="0"/>
        <v>4.5428571428571427</v>
      </c>
      <c r="U37" s="704"/>
      <c r="V37" s="704"/>
      <c r="W37" s="704"/>
      <c r="X37" s="43">
        <f>'Listado de Estudiantes'!I29</f>
        <v>0</v>
      </c>
    </row>
    <row r="38" spans="1:24" ht="12.75" customHeight="1" x14ac:dyDescent="0.2">
      <c r="A38" s="44">
        <v>27</v>
      </c>
      <c r="B38" s="696" t="str">
        <f>'CONSOLIDADO SEDE'!B36</f>
        <v>Sanchez, Luis</v>
      </c>
      <c r="C38" s="697"/>
      <c r="D38" s="698"/>
      <c r="E38" s="148">
        <f>'CONSOLIDADO SEDE'!G36</f>
        <v>0</v>
      </c>
      <c r="F38" s="148">
        <f>'CONSOLIDADO SEDE'!K36</f>
        <v>0</v>
      </c>
      <c r="G38" s="148">
        <f>'CONSOLIDADO SEDE'!O36</f>
        <v>0</v>
      </c>
      <c r="H38" s="148">
        <f>'CONSOLIDADO SEDE'!R36</f>
        <v>4.7</v>
      </c>
      <c r="I38" s="148">
        <f>'CONSOLIDADO SEDE'!W36</f>
        <v>0</v>
      </c>
      <c r="J38" s="148">
        <f>'CONSOLIDADO SEDE'!Z36</f>
        <v>3</v>
      </c>
      <c r="K38" s="148">
        <f>'CONSOLIDADO SEDE'!AE36</f>
        <v>0</v>
      </c>
      <c r="L38" s="148">
        <f>'CONSOLIDADO SEDE'!AI36</f>
        <v>0</v>
      </c>
      <c r="M38" s="148">
        <f>'CONSOLIDADO SEDE'!AL36</f>
        <v>4.5</v>
      </c>
      <c r="N38" s="148">
        <f>'CONSOLIDADO SEDE'!AP36</f>
        <v>4.8</v>
      </c>
      <c r="O38" s="148">
        <f>'CONSOLIDADO SEDE'!AU36</f>
        <v>0</v>
      </c>
      <c r="P38" s="227">
        <f>'CONSOLIDADO SEDE'!AX36</f>
        <v>5</v>
      </c>
      <c r="Q38" s="148">
        <f>'CONSOLIDADO SEDE'!BB36</f>
        <v>4.5</v>
      </c>
      <c r="R38" s="148">
        <f>'CONSOLIDADO SEDE'!BF36</f>
        <v>4.5</v>
      </c>
      <c r="S38" s="148">
        <f>'[4]Cal pro final'!CA38</f>
        <v>0</v>
      </c>
      <c r="T38" s="704">
        <f t="shared" si="0"/>
        <v>4.4285714285714288</v>
      </c>
      <c r="U38" s="704"/>
      <c r="V38" s="704"/>
      <c r="W38" s="704"/>
      <c r="X38" s="43">
        <f>'Listado de Estudiantes'!I30</f>
        <v>0</v>
      </c>
    </row>
    <row r="39" spans="1:24" ht="12.75" customHeight="1" x14ac:dyDescent="0.2">
      <c r="A39" s="44">
        <v>28</v>
      </c>
      <c r="B39" s="696" t="str">
        <f>'CONSOLIDADO SEDE'!B37</f>
        <v>Sanchez, Reynel</v>
      </c>
      <c r="C39" s="697"/>
      <c r="D39" s="698"/>
      <c r="E39" s="148">
        <f>'CONSOLIDADO SEDE'!G37</f>
        <v>0</v>
      </c>
      <c r="F39" s="148">
        <f>'CONSOLIDADO SEDE'!K37</f>
        <v>0</v>
      </c>
      <c r="G39" s="148">
        <f>'CONSOLIDADO SEDE'!O37</f>
        <v>0</v>
      </c>
      <c r="H39" s="148">
        <f>'CONSOLIDADO SEDE'!R37</f>
        <v>3.4</v>
      </c>
      <c r="I39" s="148">
        <f>'CONSOLIDADO SEDE'!W37</f>
        <v>0</v>
      </c>
      <c r="J39" s="148">
        <f>'CONSOLIDADO SEDE'!Z37</f>
        <v>4.4000000000000004</v>
      </c>
      <c r="K39" s="148">
        <f>'CONSOLIDADO SEDE'!AE37</f>
        <v>0</v>
      </c>
      <c r="L39" s="148">
        <f>'CONSOLIDADO SEDE'!AI37</f>
        <v>0</v>
      </c>
      <c r="M39" s="148">
        <f>'CONSOLIDADO SEDE'!AL37</f>
        <v>4.4000000000000004</v>
      </c>
      <c r="N39" s="148">
        <f>'CONSOLIDADO SEDE'!AP37</f>
        <v>4.2</v>
      </c>
      <c r="O39" s="148">
        <f>'CONSOLIDADO SEDE'!AU37</f>
        <v>0</v>
      </c>
      <c r="P39" s="227">
        <f>'CONSOLIDADO SEDE'!AX37</f>
        <v>5</v>
      </c>
      <c r="Q39" s="148">
        <f>'CONSOLIDADO SEDE'!BB37</f>
        <v>3.8</v>
      </c>
      <c r="R39" s="148">
        <f>'CONSOLIDADO SEDE'!BF37</f>
        <v>4.2</v>
      </c>
      <c r="S39" s="148">
        <f>'[4]Cal pro final'!CA39</f>
        <v>0</v>
      </c>
      <c r="T39" s="704">
        <f t="shared" si="0"/>
        <v>4.2</v>
      </c>
      <c r="U39" s="704"/>
      <c r="V39" s="704"/>
      <c r="W39" s="704"/>
      <c r="X39" s="43">
        <f>'Listado de Estudiantes'!I31</f>
        <v>0</v>
      </c>
    </row>
    <row r="40" spans="1:24" ht="12.75" customHeight="1" x14ac:dyDescent="0.2">
      <c r="A40" s="44">
        <v>29</v>
      </c>
      <c r="B40" s="696" t="str">
        <f>'CONSOLIDADO SEDE'!B38</f>
        <v>Santos, Yuribeth</v>
      </c>
      <c r="C40" s="697"/>
      <c r="D40" s="698"/>
      <c r="E40" s="148">
        <f>'CONSOLIDADO SEDE'!G38</f>
        <v>0</v>
      </c>
      <c r="F40" s="148">
        <f>'CONSOLIDADO SEDE'!K38</f>
        <v>0</v>
      </c>
      <c r="G40" s="148">
        <f>'CONSOLIDADO SEDE'!O38</f>
        <v>0</v>
      </c>
      <c r="H40" s="148">
        <f>'CONSOLIDADO SEDE'!R38</f>
        <v>3.8</v>
      </c>
      <c r="I40" s="148">
        <f>'CONSOLIDADO SEDE'!W38</f>
        <v>0</v>
      </c>
      <c r="J40" s="148">
        <f>'CONSOLIDADO SEDE'!Z38</f>
        <v>4.4000000000000004</v>
      </c>
      <c r="K40" s="148">
        <f>'CONSOLIDADO SEDE'!AE38</f>
        <v>0</v>
      </c>
      <c r="L40" s="148">
        <f>'CONSOLIDADO SEDE'!AI38</f>
        <v>0</v>
      </c>
      <c r="M40" s="148">
        <f>'CONSOLIDADO SEDE'!AL38</f>
        <v>4.2</v>
      </c>
      <c r="N40" s="148">
        <f>'CONSOLIDADO SEDE'!AP38</f>
        <v>4.5</v>
      </c>
      <c r="O40" s="148">
        <f>'CONSOLIDADO SEDE'!AU38</f>
        <v>0</v>
      </c>
      <c r="P40" s="227">
        <f>'CONSOLIDADO SEDE'!AX38</f>
        <v>4.5999999999999996</v>
      </c>
      <c r="Q40" s="148">
        <f>'CONSOLIDADO SEDE'!BB38</f>
        <v>4.0999999999999996</v>
      </c>
      <c r="R40" s="148">
        <f>'CONSOLIDADO SEDE'!BF38</f>
        <v>4.4000000000000004</v>
      </c>
      <c r="S40" s="148">
        <f>'[4]Cal pro final'!CA40</f>
        <v>0</v>
      </c>
      <c r="T40" s="704">
        <f t="shared" si="0"/>
        <v>4.2857142857142856</v>
      </c>
      <c r="U40" s="704"/>
      <c r="V40" s="704"/>
      <c r="W40" s="704"/>
      <c r="X40" s="43">
        <f>'Listado de Estudiantes'!I32</f>
        <v>0</v>
      </c>
    </row>
    <row r="41" spans="1:24" s="325" customFormat="1" ht="12.75" customHeight="1" x14ac:dyDescent="0.2">
      <c r="A41" s="321">
        <v>30</v>
      </c>
      <c r="B41" s="705" t="str">
        <f>'CONSOLIDADO SEDE'!B39</f>
        <v>Santos, Yuritza</v>
      </c>
      <c r="C41" s="706"/>
      <c r="D41" s="707"/>
      <c r="E41" s="322">
        <f>'CONSOLIDADO SEDE'!G39</f>
        <v>0</v>
      </c>
      <c r="F41" s="322">
        <f>'CONSOLIDADO SEDE'!K39</f>
        <v>0</v>
      </c>
      <c r="G41" s="322">
        <f>'CONSOLIDADO SEDE'!O39</f>
        <v>0</v>
      </c>
      <c r="H41" s="322" t="str">
        <f>'CONSOLIDADO SEDE'!R39</f>
        <v>SN</v>
      </c>
      <c r="I41" s="322">
        <f>'CONSOLIDADO SEDE'!W39</f>
        <v>0</v>
      </c>
      <c r="J41" s="322" t="str">
        <f>'CONSOLIDADO SEDE'!Z39</f>
        <v>SN</v>
      </c>
      <c r="K41" s="322">
        <f>'CONSOLIDADO SEDE'!AE39</f>
        <v>0</v>
      </c>
      <c r="L41" s="322">
        <f>'CONSOLIDADO SEDE'!AI39</f>
        <v>0</v>
      </c>
      <c r="M41" s="322" t="str">
        <f>'CONSOLIDADO SEDE'!AL39</f>
        <v>SN</v>
      </c>
      <c r="N41" s="322" t="str">
        <f>'CONSOLIDADO SEDE'!AP39</f>
        <v>SN</v>
      </c>
      <c r="O41" s="322">
        <f>'CONSOLIDADO SEDE'!AU39</f>
        <v>0</v>
      </c>
      <c r="P41" s="323" t="str">
        <f>'CONSOLIDADO SEDE'!AX39</f>
        <v>SN</v>
      </c>
      <c r="Q41" s="322" t="str">
        <f>'CONSOLIDADO SEDE'!BB39</f>
        <v>SN</v>
      </c>
      <c r="R41" s="322" t="str">
        <f>'CONSOLIDADO SEDE'!BF39</f>
        <v>SN</v>
      </c>
      <c r="S41" s="322">
        <f>'[4]Cal pro final'!CA41</f>
        <v>0</v>
      </c>
      <c r="T41" s="708" t="s">
        <v>212</v>
      </c>
      <c r="U41" s="708"/>
      <c r="V41" s="708"/>
      <c r="W41" s="708"/>
      <c r="X41" s="324">
        <f>'Listado de Estudiantes'!I33</f>
        <v>0</v>
      </c>
    </row>
    <row r="42" spans="1:24" s="325" customFormat="1" ht="12.75" customHeight="1" x14ac:dyDescent="0.2">
      <c r="A42" s="321">
        <v>31</v>
      </c>
      <c r="B42" s="705" t="str">
        <f>'CONSOLIDADO SEDE'!B40</f>
        <v>Serrano, Isaac</v>
      </c>
      <c r="C42" s="706"/>
      <c r="D42" s="707"/>
      <c r="E42" s="322">
        <f>'CONSOLIDADO SEDE'!G40</f>
        <v>0</v>
      </c>
      <c r="F42" s="322">
        <f>'CONSOLIDADO SEDE'!K40</f>
        <v>0</v>
      </c>
      <c r="G42" s="322">
        <f>'CONSOLIDADO SEDE'!O40</f>
        <v>0</v>
      </c>
      <c r="H42" s="322" t="str">
        <f>'CONSOLIDADO SEDE'!R40</f>
        <v>SN</v>
      </c>
      <c r="I42" s="322">
        <f>'CONSOLIDADO SEDE'!W40</f>
        <v>0</v>
      </c>
      <c r="J42" s="322" t="str">
        <f>'CONSOLIDADO SEDE'!Z40</f>
        <v>SN</v>
      </c>
      <c r="K42" s="322">
        <f>'CONSOLIDADO SEDE'!AE40</f>
        <v>0</v>
      </c>
      <c r="L42" s="322">
        <f>'CONSOLIDADO SEDE'!AI40</f>
        <v>0</v>
      </c>
      <c r="M42" s="322" t="str">
        <f>'CONSOLIDADO SEDE'!AL40</f>
        <v>SN</v>
      </c>
      <c r="N42" s="322" t="str">
        <f>'CONSOLIDADO SEDE'!AP40</f>
        <v>SN</v>
      </c>
      <c r="O42" s="322">
        <f>'CONSOLIDADO SEDE'!AU40</f>
        <v>0</v>
      </c>
      <c r="P42" s="323" t="str">
        <f>'CONSOLIDADO SEDE'!AX40</f>
        <v>SN</v>
      </c>
      <c r="Q42" s="322" t="str">
        <f>'CONSOLIDADO SEDE'!BB40</f>
        <v>SN</v>
      </c>
      <c r="R42" s="322" t="str">
        <f>'CONSOLIDADO SEDE'!BF40</f>
        <v>SN</v>
      </c>
      <c r="S42" s="322">
        <f>'[4]Cal pro final'!CA42</f>
        <v>0</v>
      </c>
      <c r="T42" s="708" t="s">
        <v>212</v>
      </c>
      <c r="U42" s="708"/>
      <c r="V42" s="708"/>
      <c r="W42" s="708"/>
      <c r="X42" s="324">
        <f>'Listado de Estudiantes'!I34</f>
        <v>0</v>
      </c>
    </row>
    <row r="43" spans="1:24" ht="12.75" customHeight="1" x14ac:dyDescent="0.2">
      <c r="A43" s="44">
        <v>32</v>
      </c>
      <c r="B43" s="696" t="str">
        <f>'CONSOLIDADO SEDE'!B41</f>
        <v>Serrano, Kevin</v>
      </c>
      <c r="C43" s="697"/>
      <c r="D43" s="698"/>
      <c r="E43" s="148">
        <f>'CONSOLIDADO SEDE'!G41</f>
        <v>0</v>
      </c>
      <c r="F43" s="148">
        <f>'CONSOLIDADO SEDE'!K41</f>
        <v>0</v>
      </c>
      <c r="G43" s="148">
        <f>'CONSOLIDADO SEDE'!O41</f>
        <v>0</v>
      </c>
      <c r="H43" s="148">
        <f>'CONSOLIDADO SEDE'!R41</f>
        <v>4.8</v>
      </c>
      <c r="I43" s="148">
        <f>'CONSOLIDADO SEDE'!W41</f>
        <v>0</v>
      </c>
      <c r="J43" s="148">
        <f>'CONSOLIDADO SEDE'!Z41</f>
        <v>4.5999999999999996</v>
      </c>
      <c r="K43" s="148">
        <f>'CONSOLIDADO SEDE'!AE41</f>
        <v>0</v>
      </c>
      <c r="L43" s="148">
        <f>'CONSOLIDADO SEDE'!AI41</f>
        <v>0</v>
      </c>
      <c r="M43" s="148">
        <f>'CONSOLIDADO SEDE'!AL41</f>
        <v>4.4000000000000004</v>
      </c>
      <c r="N43" s="148">
        <f>'CONSOLIDADO SEDE'!AP41</f>
        <v>3.6</v>
      </c>
      <c r="O43" s="148">
        <f>'CONSOLIDADO SEDE'!AU41</f>
        <v>0</v>
      </c>
      <c r="P43" s="227">
        <f>'CONSOLIDADO SEDE'!AX41</f>
        <v>4.8</v>
      </c>
      <c r="Q43" s="148">
        <f>'CONSOLIDADO SEDE'!BB41</f>
        <v>3.7</v>
      </c>
      <c r="R43" s="148">
        <f>'CONSOLIDADO SEDE'!BF41</f>
        <v>4</v>
      </c>
      <c r="S43" s="148">
        <f>'[4]Cal pro final'!CA43</f>
        <v>0</v>
      </c>
      <c r="T43" s="704">
        <f t="shared" si="0"/>
        <v>4.2714285714285714</v>
      </c>
      <c r="U43" s="704"/>
      <c r="V43" s="704"/>
      <c r="W43" s="704"/>
      <c r="X43" s="43">
        <f>'Listado de Estudiantes'!I35</f>
        <v>0</v>
      </c>
    </row>
    <row r="44" spans="1:24" ht="12.75" customHeight="1" x14ac:dyDescent="0.2">
      <c r="A44" s="44">
        <v>33</v>
      </c>
      <c r="B44" s="696" t="str">
        <f>'CONSOLIDADO SEDE'!B42</f>
        <v>Smith, Leydi</v>
      </c>
      <c r="C44" s="697"/>
      <c r="D44" s="698"/>
      <c r="E44" s="148">
        <f>'CONSOLIDADO SEDE'!G56</f>
        <v>0</v>
      </c>
      <c r="F44" s="148">
        <f>'CONSOLIDADO SEDE'!K56</f>
        <v>0</v>
      </c>
      <c r="G44" s="148">
        <f>'CONSOLIDADO SEDE'!O56</f>
        <v>0</v>
      </c>
      <c r="H44" s="148">
        <f>'CONSOLIDADO SEDE'!R42</f>
        <v>4.4000000000000004</v>
      </c>
      <c r="I44" s="148">
        <f>'CONSOLIDADO SEDE'!W56</f>
        <v>0</v>
      </c>
      <c r="J44" s="148">
        <f>'CONSOLIDADO SEDE'!Z42</f>
        <v>4.9000000000000004</v>
      </c>
      <c r="K44" s="148">
        <f>'CONSOLIDADO SEDE'!AE56</f>
        <v>0</v>
      </c>
      <c r="L44" s="148">
        <f>'[4]Cal pro final'!AR44</f>
        <v>0</v>
      </c>
      <c r="M44" s="148">
        <f>'CONSOLIDADO SEDE'!AL42</f>
        <v>4.5999999999999996</v>
      </c>
      <c r="N44" s="148">
        <f>'CONSOLIDADO SEDE'!AP42</f>
        <v>4.7</v>
      </c>
      <c r="O44" s="148">
        <f>'[4]Cal pro final'!BG44</f>
        <v>0</v>
      </c>
      <c r="P44" s="227">
        <f>'CONSOLIDADO SEDE'!AX42</f>
        <v>4.9000000000000004</v>
      </c>
      <c r="Q44" s="148">
        <f>'CONSOLIDADO SEDE'!BB42</f>
        <v>4.7</v>
      </c>
      <c r="R44" s="148">
        <f>'CONSOLIDADO SEDE'!BF42</f>
        <v>4</v>
      </c>
      <c r="S44" s="148">
        <f>'[4]Cal pro final'!CA44</f>
        <v>0</v>
      </c>
      <c r="T44" s="704">
        <f t="shared" si="0"/>
        <v>4.6000000000000005</v>
      </c>
      <c r="U44" s="704"/>
      <c r="V44" s="704"/>
      <c r="W44" s="704"/>
      <c r="X44" s="43">
        <f>'Listado de Estudiantes'!I36</f>
        <v>0</v>
      </c>
    </row>
    <row r="45" spans="1:24" ht="12.75" customHeight="1" x14ac:dyDescent="0.2">
      <c r="A45" s="44">
        <v>34</v>
      </c>
      <c r="B45" s="696" t="str">
        <f>'CONSOLIDADO SEDE'!B43</f>
        <v>Pineda, Yesenia</v>
      </c>
      <c r="C45" s="697"/>
      <c r="D45" s="698"/>
      <c r="E45" s="148">
        <f>'CONSOLIDADO SEDE'!G57</f>
        <v>0</v>
      </c>
      <c r="F45" s="148">
        <f>'CONSOLIDADO SEDE'!K57</f>
        <v>0</v>
      </c>
      <c r="G45" s="148">
        <f>'CONSOLIDADO SEDE'!O57</f>
        <v>0</v>
      </c>
      <c r="H45" s="148">
        <f>'CONSOLIDADO SEDE'!R43</f>
        <v>4.5999999999999996</v>
      </c>
      <c r="I45" s="148">
        <f>'CONSOLIDADO SEDE'!W57</f>
        <v>0</v>
      </c>
      <c r="J45" s="148">
        <f>'CONSOLIDADO SEDE'!Z43</f>
        <v>4.2</v>
      </c>
      <c r="K45" s="148">
        <f>'CONSOLIDADO SEDE'!AE57</f>
        <v>0</v>
      </c>
      <c r="L45" s="148">
        <f>'[4]Cal pro final'!AR45</f>
        <v>0</v>
      </c>
      <c r="M45" s="148">
        <f>'CONSOLIDADO SEDE'!AL43</f>
        <v>4.4000000000000004</v>
      </c>
      <c r="N45" s="148">
        <f>'CONSOLIDADO SEDE'!AP43</f>
        <v>3.8</v>
      </c>
      <c r="O45" s="148">
        <f>'[4]Cal pro final'!BG45</f>
        <v>0</v>
      </c>
      <c r="P45" s="227">
        <f>'CONSOLIDADO SEDE'!AX43</f>
        <v>4.7</v>
      </c>
      <c r="Q45" s="148">
        <f>'CONSOLIDADO SEDE'!BB43</f>
        <v>4.2</v>
      </c>
      <c r="R45" s="148">
        <f>'CONSOLIDADO SEDE'!BF43</f>
        <v>4.5999999999999996</v>
      </c>
      <c r="S45" s="148">
        <f>'[4]Cal pro final'!CA45</f>
        <v>0</v>
      </c>
      <c r="T45" s="704">
        <f t="shared" si="0"/>
        <v>4.3571428571428568</v>
      </c>
      <c r="U45" s="704"/>
      <c r="V45" s="704"/>
      <c r="W45" s="704"/>
      <c r="X45" s="43">
        <f>'Listado de Estudiantes'!I37</f>
        <v>0</v>
      </c>
    </row>
    <row r="46" spans="1:24" ht="12.75" customHeight="1" x14ac:dyDescent="0.2">
      <c r="A46" s="44">
        <v>35</v>
      </c>
      <c r="B46" s="696">
        <f>'CONSOLIDADO SEDE'!B44</f>
        <v>0</v>
      </c>
      <c r="C46" s="697"/>
      <c r="D46" s="698"/>
      <c r="E46" s="148">
        <f>'CONSOLIDADO SEDE'!G58</f>
        <v>0</v>
      </c>
      <c r="F46" s="148">
        <f>'CONSOLIDADO SEDE'!K58</f>
        <v>0</v>
      </c>
      <c r="G46" s="148">
        <f>'CONSOLIDADO SEDE'!O58</f>
        <v>0</v>
      </c>
      <c r="H46" s="148">
        <f>'CONSOLIDADO SEDE'!R44</f>
        <v>4.9000000000000004</v>
      </c>
      <c r="I46" s="148">
        <f>'CONSOLIDADO SEDE'!W58</f>
        <v>0</v>
      </c>
      <c r="J46" s="148">
        <f>'CONSOLIDADO SEDE'!Z44</f>
        <v>4.9000000000000004</v>
      </c>
      <c r="K46" s="148">
        <f>'CONSOLIDADO SEDE'!AE58</f>
        <v>0</v>
      </c>
      <c r="L46" s="148">
        <f>'[4]Cal pro final'!AR46</f>
        <v>0</v>
      </c>
      <c r="M46" s="148">
        <f>'CONSOLIDADO SEDE'!AL44</f>
        <v>4.3</v>
      </c>
      <c r="N46" s="148">
        <f>'CONSOLIDADO SEDE'!AP44</f>
        <v>4.5999999999999996</v>
      </c>
      <c r="O46" s="148">
        <f>'[4]Cal pro final'!BG46</f>
        <v>0</v>
      </c>
      <c r="P46" s="227">
        <f>'CONSOLIDADO SEDE'!AX44</f>
        <v>4.8</v>
      </c>
      <c r="Q46" s="148">
        <f>'CONSOLIDADO SEDE'!BB44</f>
        <v>3.8</v>
      </c>
      <c r="R46" s="148">
        <f>'CONSOLIDADO SEDE'!BF44</f>
        <v>4.9000000000000004</v>
      </c>
      <c r="S46" s="148">
        <f>'[4]Cal pro final'!CA46</f>
        <v>0</v>
      </c>
      <c r="T46" s="704">
        <f t="shared" si="0"/>
        <v>4.6000000000000005</v>
      </c>
      <c r="U46" s="704"/>
      <c r="V46" s="704"/>
      <c r="W46" s="704"/>
      <c r="X46" s="43">
        <f>'Listado de Estudiantes'!I38</f>
        <v>0</v>
      </c>
    </row>
    <row r="47" spans="1:24" ht="12.75" customHeight="1" x14ac:dyDescent="0.2">
      <c r="A47" s="44">
        <v>36</v>
      </c>
      <c r="B47" s="696">
        <f>'CONSOLIDADO SEDE'!B45</f>
        <v>0</v>
      </c>
      <c r="C47" s="697"/>
      <c r="D47" s="698"/>
      <c r="E47" s="148">
        <f>'[4]Cal pro final'!I47</f>
        <v>0</v>
      </c>
      <c r="F47" s="148">
        <f>'[4]Cal pro final'!N47</f>
        <v>0</v>
      </c>
      <c r="G47" s="148">
        <f>'[4]Cal pro final'!S47</f>
        <v>0</v>
      </c>
      <c r="H47" s="148">
        <f>'CONSOLIDADO SEDE'!R45</f>
        <v>3.9</v>
      </c>
      <c r="I47" s="148">
        <f>'[4]Cal pro final'!AC47</f>
        <v>0</v>
      </c>
      <c r="J47" s="148">
        <f>'CONSOLIDADO SEDE'!Z45</f>
        <v>3.7</v>
      </c>
      <c r="K47" s="148">
        <f>'[4]Cal pro final'!AM47</f>
        <v>0</v>
      </c>
      <c r="L47" s="148">
        <f>'[4]Cal pro final'!AR47</f>
        <v>0</v>
      </c>
      <c r="M47" s="148">
        <f>'CONSOLIDADO SEDE'!AL45</f>
        <v>4.3</v>
      </c>
      <c r="N47" s="148">
        <f>'CONSOLIDADO SEDE'!AP45</f>
        <v>4.5999999999999996</v>
      </c>
      <c r="O47" s="148">
        <f>'[4]Cal pro final'!BG47</f>
        <v>0</v>
      </c>
      <c r="P47" s="227">
        <f>'CONSOLIDADO SEDE'!AX45</f>
        <v>4.3</v>
      </c>
      <c r="Q47" s="148">
        <f>'CONSOLIDADO SEDE'!BB45</f>
        <v>4</v>
      </c>
      <c r="R47" s="148">
        <f>'CONSOLIDADO SEDE'!BF45</f>
        <v>4.8</v>
      </c>
      <c r="S47" s="148">
        <f>'[4]Cal pro final'!CA47</f>
        <v>0</v>
      </c>
      <c r="T47" s="704">
        <f t="shared" si="0"/>
        <v>4.2285714285714286</v>
      </c>
      <c r="U47" s="704"/>
      <c r="V47" s="704"/>
      <c r="W47" s="704"/>
      <c r="X47" s="43">
        <f>'Listado de Estudiantes'!I39</f>
        <v>0</v>
      </c>
    </row>
    <row r="48" spans="1:24" ht="12.75" customHeight="1" x14ac:dyDescent="0.2">
      <c r="A48" s="44">
        <v>37</v>
      </c>
      <c r="B48" s="696">
        <f>'CONSOLIDADO SEDE'!B46</f>
        <v>0</v>
      </c>
      <c r="C48" s="697"/>
      <c r="D48" s="698"/>
      <c r="E48" s="148">
        <f>'[4]Cal pro final'!I48</f>
        <v>0</v>
      </c>
      <c r="F48" s="148">
        <f>'[4]Cal pro final'!N48</f>
        <v>0</v>
      </c>
      <c r="G48" s="148">
        <f>'[4]Cal pro final'!S48</f>
        <v>0</v>
      </c>
      <c r="H48" s="148">
        <f>'CONSOLIDADO SEDE'!R46</f>
        <v>3.8</v>
      </c>
      <c r="I48" s="148">
        <f>'[4]Cal pro final'!AC48</f>
        <v>0</v>
      </c>
      <c r="J48" s="148">
        <f>'CONSOLIDADO SEDE'!Z46</f>
        <v>4.0999999999999996</v>
      </c>
      <c r="K48" s="148">
        <f>'[4]Cal pro final'!AM48</f>
        <v>0</v>
      </c>
      <c r="L48" s="148">
        <f>'[4]Cal pro final'!AR48</f>
        <v>0</v>
      </c>
      <c r="M48" s="148">
        <f>'CONSOLIDADO SEDE'!AL46</f>
        <v>4.3</v>
      </c>
      <c r="N48" s="148">
        <f>'CONSOLIDADO SEDE'!AP46</f>
        <v>4.7</v>
      </c>
      <c r="O48" s="148">
        <f>'[4]Cal pro final'!BG48</f>
        <v>0</v>
      </c>
      <c r="P48" s="227">
        <f>'CONSOLIDADO SEDE'!AX46</f>
        <v>4.3</v>
      </c>
      <c r="Q48" s="148">
        <f>'CONSOLIDADO SEDE'!BB46</f>
        <v>4.0999999999999996</v>
      </c>
      <c r="R48" s="148">
        <f>'CONSOLIDADO SEDE'!BF46</f>
        <v>4.5999999999999996</v>
      </c>
      <c r="S48" s="148">
        <f>'[4]Cal pro final'!CA48</f>
        <v>0</v>
      </c>
      <c r="T48" s="704">
        <f t="shared" si="0"/>
        <v>4.2714285714285714</v>
      </c>
      <c r="U48" s="704"/>
      <c r="V48" s="704"/>
      <c r="W48" s="704"/>
      <c r="X48" s="43">
        <f>'Listado de Estudiantes'!I40</f>
        <v>0</v>
      </c>
    </row>
    <row r="49" spans="1:24" s="325" customFormat="1" ht="12.75" customHeight="1" x14ac:dyDescent="0.2">
      <c r="A49" s="321">
        <v>38</v>
      </c>
      <c r="B49" s="705">
        <f>'CONSOLIDADO SEDE'!B47</f>
        <v>0</v>
      </c>
      <c r="C49" s="706"/>
      <c r="D49" s="707"/>
      <c r="E49" s="322">
        <f>'[4]Cal pro final'!I49</f>
        <v>0</v>
      </c>
      <c r="F49" s="322">
        <f>'[4]Cal pro final'!N49</f>
        <v>0</v>
      </c>
      <c r="G49" s="322">
        <f>'[4]Cal pro final'!S49</f>
        <v>0</v>
      </c>
      <c r="H49" s="322" t="str">
        <f>'CONSOLIDADO SEDE'!R47</f>
        <v>SN</v>
      </c>
      <c r="I49" s="322">
        <f>'[4]Cal pro final'!AC49</f>
        <v>0</v>
      </c>
      <c r="J49" s="322" t="str">
        <f>'CONSOLIDADO SEDE'!Z47</f>
        <v>SN</v>
      </c>
      <c r="K49" s="322">
        <f>'[4]Cal pro final'!AM49</f>
        <v>0</v>
      </c>
      <c r="L49" s="322">
        <f>'[4]Cal pro final'!AR49</f>
        <v>0</v>
      </c>
      <c r="M49" s="322" t="str">
        <f>'CONSOLIDADO SEDE'!AL47</f>
        <v>SN</v>
      </c>
      <c r="N49" s="322" t="str">
        <f>'CONSOLIDADO SEDE'!AP47</f>
        <v>SN</v>
      </c>
      <c r="O49" s="322">
        <f>'[4]Cal pro final'!BG49</f>
        <v>0</v>
      </c>
      <c r="P49" s="323" t="str">
        <f>'CONSOLIDADO SEDE'!AX47</f>
        <v>SN</v>
      </c>
      <c r="Q49" s="322">
        <f>'CONSOLIDADO SEDE'!BB47</f>
        <v>3.2</v>
      </c>
      <c r="R49" s="322" t="str">
        <f>'CONSOLIDADO SEDE'!BF47</f>
        <v>SN</v>
      </c>
      <c r="S49" s="322">
        <f>'[4]Cal pro final'!CA49</f>
        <v>0</v>
      </c>
      <c r="T49" s="708" t="s">
        <v>212</v>
      </c>
      <c r="U49" s="708"/>
      <c r="V49" s="708"/>
      <c r="W49" s="708"/>
      <c r="X49" s="324">
        <f>'Listado de Estudiantes'!I41</f>
        <v>0</v>
      </c>
    </row>
    <row r="50" spans="1:24" ht="12.75" customHeight="1" x14ac:dyDescent="0.2">
      <c r="A50" s="44">
        <v>39</v>
      </c>
      <c r="B50" s="696">
        <f>'CONSOLIDADO SEDE'!B48</f>
        <v>0</v>
      </c>
      <c r="C50" s="697"/>
      <c r="D50" s="698"/>
      <c r="E50" s="148">
        <f>'[4]Cal pro final'!I50</f>
        <v>0</v>
      </c>
      <c r="F50" s="148">
        <f>'[4]Cal pro final'!N50</f>
        <v>0</v>
      </c>
      <c r="G50" s="148">
        <f>'[4]Cal pro final'!S50</f>
        <v>0</v>
      </c>
      <c r="H50" s="148">
        <f>'CONSOLIDADO SEDE'!R48</f>
        <v>5</v>
      </c>
      <c r="I50" s="148">
        <f>'[4]Cal pro final'!AC50</f>
        <v>0</v>
      </c>
      <c r="J50" s="148">
        <f>'CONSOLIDADO SEDE'!Z48</f>
        <v>5</v>
      </c>
      <c r="K50" s="148">
        <f>'[4]Cal pro final'!AM50</f>
        <v>0</v>
      </c>
      <c r="L50" s="148">
        <f>'[4]Cal pro final'!AR50</f>
        <v>0</v>
      </c>
      <c r="M50" s="148">
        <f>'CONSOLIDADO SEDE'!AL48</f>
        <v>4.3</v>
      </c>
      <c r="N50" s="148">
        <f>'CONSOLIDADO SEDE'!AP48</f>
        <v>4.8</v>
      </c>
      <c r="O50" s="148">
        <f>'[4]Cal pro final'!BG50</f>
        <v>0</v>
      </c>
      <c r="P50" s="227">
        <f>'CONSOLIDADO SEDE'!AX48</f>
        <v>5</v>
      </c>
      <c r="Q50" s="148">
        <f>'CONSOLIDADO SEDE'!BB48</f>
        <v>4.4000000000000004</v>
      </c>
      <c r="R50" s="148">
        <f>'CONSOLIDADO SEDE'!BF48</f>
        <v>4.8</v>
      </c>
      <c r="S50" s="148">
        <f>'[4]Cal pro final'!CA50</f>
        <v>0</v>
      </c>
      <c r="T50" s="704">
        <f t="shared" si="0"/>
        <v>4.7571428571428571</v>
      </c>
      <c r="U50" s="704"/>
      <c r="V50" s="704"/>
      <c r="W50" s="704"/>
      <c r="X50" s="43">
        <f>'Listado de Estudiantes'!I42</f>
        <v>0</v>
      </c>
    </row>
    <row r="51" spans="1:24" ht="12.75" customHeight="1" x14ac:dyDescent="0.2">
      <c r="A51" s="44">
        <v>40</v>
      </c>
      <c r="B51" s="696">
        <f>'CONSOLIDADO SEDE'!B49</f>
        <v>0</v>
      </c>
      <c r="C51" s="697"/>
      <c r="D51" s="698"/>
      <c r="E51" s="148">
        <f>'[4]Cal pro final'!I51</f>
        <v>0</v>
      </c>
      <c r="F51" s="148">
        <f>'[4]Cal pro final'!N51</f>
        <v>0</v>
      </c>
      <c r="G51" s="148">
        <f>'[4]Cal pro final'!S51</f>
        <v>0</v>
      </c>
      <c r="H51" s="148">
        <f>'CONSOLIDADO SEDE'!R49</f>
        <v>5</v>
      </c>
      <c r="I51" s="148">
        <f>'[4]Cal pro final'!AC51</f>
        <v>0</v>
      </c>
      <c r="J51" s="148">
        <f>'CONSOLIDADO SEDE'!Z49</f>
        <v>4.3</v>
      </c>
      <c r="K51" s="148">
        <f>'[4]Cal pro final'!AM51</f>
        <v>0</v>
      </c>
      <c r="L51" s="148">
        <f>'[4]Cal pro final'!AR51</f>
        <v>0</v>
      </c>
      <c r="M51" s="148">
        <f>'CONSOLIDADO SEDE'!AL49</f>
        <v>4</v>
      </c>
      <c r="N51" s="148">
        <f>'CONSOLIDADO SEDE'!AP49</f>
        <v>4.0999999999999996</v>
      </c>
      <c r="O51" s="148">
        <f>'[4]Cal pro final'!BG51</f>
        <v>0</v>
      </c>
      <c r="P51" s="227">
        <f>'CONSOLIDADO SEDE'!AX49</f>
        <v>4.3</v>
      </c>
      <c r="Q51" s="148">
        <f>'CONSOLIDADO SEDE'!BB49</f>
        <v>3.6</v>
      </c>
      <c r="R51" s="148">
        <f>'CONSOLIDADO SEDE'!BF49</f>
        <v>4.5999999999999996</v>
      </c>
      <c r="S51" s="148">
        <f>'[4]Cal pro final'!CA51</f>
        <v>0</v>
      </c>
      <c r="T51" s="704">
        <f t="shared" si="0"/>
        <v>4.2714285714285714</v>
      </c>
      <c r="U51" s="704"/>
      <c r="V51" s="704"/>
      <c r="W51" s="704"/>
      <c r="X51" s="43">
        <f>'Listado de Estudiantes'!I43</f>
        <v>0</v>
      </c>
    </row>
    <row r="52" spans="1:24" x14ac:dyDescent="0.2">
      <c r="A52" s="44">
        <v>41</v>
      </c>
      <c r="B52" s="696">
        <f>'CONSOLIDADO SEDE'!B50</f>
        <v>0</v>
      </c>
      <c r="C52" s="697"/>
      <c r="D52" s="698"/>
      <c r="E52" s="148">
        <f>'[4]Cal pro final'!I52</f>
        <v>0</v>
      </c>
      <c r="F52" s="148">
        <f>'[4]Cal pro final'!N52</f>
        <v>0</v>
      </c>
      <c r="G52" s="148"/>
      <c r="H52" s="148">
        <f>'CONSOLIDADO SEDE'!R50</f>
        <v>3.6</v>
      </c>
      <c r="I52" s="148">
        <f>'[4]Cal pro final'!AC52</f>
        <v>0</v>
      </c>
      <c r="J52" s="148">
        <f>'CONSOLIDADO SEDE'!Z50</f>
        <v>4.5999999999999996</v>
      </c>
      <c r="K52" s="148"/>
      <c r="L52" s="148"/>
      <c r="M52" s="148">
        <f>'CONSOLIDADO SEDE'!AL50</f>
        <v>3.9</v>
      </c>
      <c r="N52" s="148">
        <f>'CONSOLIDADO SEDE'!AP50</f>
        <v>3.8</v>
      </c>
      <c r="O52" s="148">
        <f>'[4]Cal pro final'!BG52</f>
        <v>0</v>
      </c>
      <c r="P52" s="227">
        <f>'CONSOLIDADO SEDE'!AX50</f>
        <v>3.9</v>
      </c>
      <c r="Q52" s="148">
        <f>'CONSOLIDADO SEDE'!BB50</f>
        <v>3.3</v>
      </c>
      <c r="R52" s="148">
        <f>'CONSOLIDADO SEDE'!BF50</f>
        <v>4</v>
      </c>
      <c r="S52" s="148">
        <f>'[4]Cal pro final'!CA52</f>
        <v>0</v>
      </c>
      <c r="T52" s="704">
        <f t="shared" si="0"/>
        <v>3.871428571428571</v>
      </c>
      <c r="U52" s="704"/>
      <c r="V52" s="704"/>
      <c r="W52" s="704"/>
      <c r="X52" s="43">
        <f>'Listado de Estudiantes'!I44</f>
        <v>0</v>
      </c>
    </row>
    <row r="53" spans="1:24" x14ac:dyDescent="0.2">
      <c r="A53" s="44">
        <v>42</v>
      </c>
      <c r="B53" s="696">
        <f>'CONSOLIDADO SEDE'!B51</f>
        <v>0</v>
      </c>
      <c r="C53" s="697"/>
      <c r="D53" s="698"/>
      <c r="E53" s="148">
        <f>'[4]Cal pro final'!I53</f>
        <v>0</v>
      </c>
      <c r="F53" s="148">
        <f>'[4]Cal pro final'!N53</f>
        <v>0</v>
      </c>
      <c r="G53" s="148"/>
      <c r="H53" s="148">
        <f>'CONSOLIDADO SEDE'!R51</f>
        <v>4.4000000000000004</v>
      </c>
      <c r="I53" s="148">
        <f>'[4]Cal pro final'!AC53</f>
        <v>0</v>
      </c>
      <c r="J53" s="148">
        <f>'CONSOLIDADO SEDE'!Z51</f>
        <v>4.7</v>
      </c>
      <c r="K53" s="148"/>
      <c r="L53" s="148"/>
      <c r="M53" s="148">
        <f>'CONSOLIDADO SEDE'!AL51</f>
        <v>4.3</v>
      </c>
      <c r="N53" s="148">
        <f>'CONSOLIDADO SEDE'!AP51</f>
        <v>4.7</v>
      </c>
      <c r="O53" s="148">
        <f>'[4]Cal pro final'!BG53</f>
        <v>0</v>
      </c>
      <c r="P53" s="227">
        <f>'CONSOLIDADO SEDE'!AX51</f>
        <v>4.0999999999999996</v>
      </c>
      <c r="Q53" s="148">
        <f>'CONSOLIDADO SEDE'!BB51</f>
        <v>4.0999999999999996</v>
      </c>
      <c r="R53" s="148">
        <f>'CONSOLIDADO SEDE'!BF51</f>
        <v>4.4000000000000004</v>
      </c>
      <c r="S53" s="148">
        <f>'[4]Cal pro final'!CA53</f>
        <v>0</v>
      </c>
      <c r="T53" s="704">
        <f t="shared" si="0"/>
        <v>4.3857142857142861</v>
      </c>
      <c r="U53" s="704"/>
      <c r="V53" s="704"/>
      <c r="W53" s="704"/>
      <c r="X53" s="43">
        <f>'Listado de Estudiantes'!I45</f>
        <v>0</v>
      </c>
    </row>
    <row r="54" spans="1:24" x14ac:dyDescent="0.2">
      <c r="A54" s="44">
        <v>43</v>
      </c>
      <c r="B54" s="696">
        <f>'CONSOLIDADO SEDE'!B52</f>
        <v>0</v>
      </c>
      <c r="C54" s="697"/>
      <c r="D54" s="698"/>
      <c r="E54" s="148">
        <f>'[4]Cal pro final'!I54</f>
        <v>0</v>
      </c>
      <c r="F54" s="148">
        <f>'[4]Cal pro final'!N54</f>
        <v>0</v>
      </c>
      <c r="G54" s="148"/>
      <c r="H54" s="148">
        <f>'CONSOLIDADO SEDE'!R52</f>
        <v>4.2</v>
      </c>
      <c r="I54" s="148">
        <f>'[4]Cal pro final'!AC54</f>
        <v>0</v>
      </c>
      <c r="J54" s="148">
        <f>'CONSOLIDADO SEDE'!Z52</f>
        <v>3.9</v>
      </c>
      <c r="K54" s="148"/>
      <c r="L54" s="148"/>
      <c r="M54" s="148">
        <f>'CONSOLIDADO SEDE'!AL52</f>
        <v>4.2</v>
      </c>
      <c r="N54" s="148">
        <f>'CONSOLIDADO SEDE'!AP52</f>
        <v>3.8</v>
      </c>
      <c r="O54" s="148">
        <f>'[4]Cal pro final'!BG54</f>
        <v>0</v>
      </c>
      <c r="P54" s="227">
        <f>'CONSOLIDADO SEDE'!AX52</f>
        <v>5</v>
      </c>
      <c r="Q54" s="148">
        <f>'CONSOLIDADO SEDE'!BB52</f>
        <v>3</v>
      </c>
      <c r="R54" s="148">
        <f>'CONSOLIDADO SEDE'!BF52</f>
        <v>4.3</v>
      </c>
      <c r="S54" s="148">
        <f>'[4]Cal pro final'!CA54</f>
        <v>0</v>
      </c>
      <c r="T54" s="704">
        <f t="shared" si="0"/>
        <v>4.0571428571428578</v>
      </c>
      <c r="U54" s="704"/>
      <c r="V54" s="704"/>
      <c r="W54" s="704"/>
      <c r="X54" s="43">
        <f>'Listado de Estudiantes'!I46</f>
        <v>0</v>
      </c>
    </row>
    <row r="55" spans="1:24" x14ac:dyDescent="0.2">
      <c r="A55" s="44">
        <v>44</v>
      </c>
      <c r="B55" s="696">
        <f>'CONSOLIDADO SEDE'!B53</f>
        <v>0</v>
      </c>
      <c r="C55" s="697"/>
      <c r="D55" s="698"/>
      <c r="E55" s="148"/>
      <c r="F55" s="148"/>
      <c r="G55" s="148"/>
      <c r="H55" s="148">
        <f>'CONSOLIDADO SEDE'!R53</f>
        <v>3.7</v>
      </c>
      <c r="I55" s="148"/>
      <c r="J55" s="148">
        <f>'CONSOLIDADO SEDE'!Z53</f>
        <v>3.3</v>
      </c>
      <c r="K55" s="148"/>
      <c r="L55" s="148"/>
      <c r="M55" s="148">
        <f>'CONSOLIDADO SEDE'!AL53</f>
        <v>4.0999999999999996</v>
      </c>
      <c r="N55" s="148">
        <f>'CONSOLIDADO SEDE'!AP53</f>
        <v>3.6</v>
      </c>
      <c r="O55" s="148"/>
      <c r="P55" s="227">
        <f>'CONSOLIDADO SEDE'!AX53</f>
        <v>4.7</v>
      </c>
      <c r="Q55" s="148">
        <f>'CONSOLIDADO SEDE'!BB53</f>
        <v>3.3</v>
      </c>
      <c r="R55" s="148">
        <f>'CONSOLIDADO SEDE'!BF53</f>
        <v>3.8</v>
      </c>
      <c r="S55" s="148"/>
      <c r="T55" s="704">
        <f t="shared" si="0"/>
        <v>3.7857142857142856</v>
      </c>
      <c r="U55" s="704"/>
      <c r="V55" s="704"/>
      <c r="W55" s="704"/>
      <c r="X55" s="43">
        <f>'Listado de Estudiantes'!I47</f>
        <v>0</v>
      </c>
    </row>
    <row r="56" spans="1:24" x14ac:dyDescent="0.2">
      <c r="A56" s="44">
        <v>45</v>
      </c>
      <c r="B56" s="696">
        <f>'CONSOLIDADO SEDE'!B54</f>
        <v>0</v>
      </c>
      <c r="C56" s="697"/>
      <c r="D56" s="698"/>
      <c r="E56" s="148"/>
      <c r="F56" s="148"/>
      <c r="G56" s="148"/>
      <c r="H56" s="148">
        <f>'CONSOLIDADO SEDE'!R54</f>
        <v>4.5999999999999996</v>
      </c>
      <c r="I56" s="148"/>
      <c r="J56" s="148">
        <f>'CONSOLIDADO SEDE'!Z54</f>
        <v>4.4000000000000004</v>
      </c>
      <c r="K56" s="148"/>
      <c r="L56" s="148"/>
      <c r="M56" s="148">
        <f>'CONSOLIDADO SEDE'!AL54</f>
        <v>4.5</v>
      </c>
      <c r="N56" s="148">
        <f>'CONSOLIDADO SEDE'!AP54</f>
        <v>4.0999999999999996</v>
      </c>
      <c r="O56" s="148"/>
      <c r="P56" s="227">
        <f>'CONSOLIDADO SEDE'!AX54</f>
        <v>4.3</v>
      </c>
      <c r="Q56" s="148">
        <f>'CONSOLIDADO SEDE'!BB54</f>
        <v>4.3</v>
      </c>
      <c r="R56" s="148">
        <f>'CONSOLIDADO SEDE'!BF54</f>
        <v>4.2</v>
      </c>
      <c r="S56" s="148"/>
      <c r="T56" s="704">
        <f t="shared" si="0"/>
        <v>4.3428571428571434</v>
      </c>
      <c r="U56" s="704"/>
      <c r="V56" s="704"/>
      <c r="W56" s="704"/>
      <c r="X56" s="43">
        <f>'Listado de Estudiantes'!I48</f>
        <v>0</v>
      </c>
    </row>
    <row r="57" spans="1:24" s="325" customFormat="1" x14ac:dyDescent="0.2">
      <c r="A57" s="321">
        <v>46</v>
      </c>
      <c r="B57" s="705" t="str">
        <f>'CONSOLIDADO SEDE'!B55</f>
        <v>Vejerano, Arturo</v>
      </c>
      <c r="C57" s="706"/>
      <c r="D57" s="707"/>
      <c r="E57" s="322"/>
      <c r="F57" s="322"/>
      <c r="G57" s="322"/>
      <c r="H57" s="322">
        <f>'CONSOLIDADO SEDE'!R55</f>
        <v>3</v>
      </c>
      <c r="I57" s="322"/>
      <c r="J57" s="322" t="str">
        <f>'CONSOLIDADO SEDE'!Z55</f>
        <v>SN</v>
      </c>
      <c r="K57" s="322"/>
      <c r="L57" s="322"/>
      <c r="M57" s="322" t="str">
        <f>'CONSOLIDADO SEDE'!AL55</f>
        <v>SN</v>
      </c>
      <c r="N57" s="322" t="str">
        <f>'CONSOLIDADO SEDE'!AP55</f>
        <v>SN</v>
      </c>
      <c r="O57" s="322"/>
      <c r="P57" s="323" t="str">
        <f>'CONSOLIDADO SEDE'!AX55</f>
        <v>SN</v>
      </c>
      <c r="Q57" s="322" t="str">
        <f>'CONSOLIDADO SEDE'!BB55</f>
        <v>SN</v>
      </c>
      <c r="R57" s="322" t="str">
        <f>'CONSOLIDADO SEDE'!BF55</f>
        <v>SN</v>
      </c>
      <c r="S57" s="322"/>
      <c r="T57" s="708" t="s">
        <v>212</v>
      </c>
      <c r="U57" s="708"/>
      <c r="V57" s="708"/>
      <c r="W57" s="708"/>
      <c r="X57" s="324" t="s">
        <v>89</v>
      </c>
    </row>
    <row r="58" spans="1:24" x14ac:dyDescent="0.2">
      <c r="A58" s="44">
        <v>47</v>
      </c>
      <c r="B58" s="696">
        <f>'CONSOLIDADO SEDE'!B56</f>
        <v>0</v>
      </c>
      <c r="C58" s="697"/>
      <c r="D58" s="69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699"/>
      <c r="U58" s="699"/>
      <c r="V58" s="699"/>
      <c r="W58" s="699"/>
      <c r="X58" s="43"/>
    </row>
    <row r="59" spans="1:24" x14ac:dyDescent="0.2">
      <c r="A59" s="44">
        <v>48</v>
      </c>
      <c r="B59" s="696">
        <f>'CONSOLIDADO SEDE'!B57</f>
        <v>0</v>
      </c>
      <c r="C59" s="697"/>
      <c r="D59" s="69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699"/>
      <c r="U59" s="699"/>
      <c r="V59" s="699"/>
      <c r="W59" s="699"/>
      <c r="X59" s="43"/>
    </row>
    <row r="60" spans="1:24" x14ac:dyDescent="0.2">
      <c r="A60" s="44">
        <v>49</v>
      </c>
      <c r="B60" s="696">
        <f>'CONSOLIDADO SEDE'!B58</f>
        <v>0</v>
      </c>
      <c r="C60" s="697"/>
      <c r="D60" s="698"/>
      <c r="E60" s="148"/>
      <c r="F60" s="148"/>
      <c r="G60" s="148"/>
      <c r="H60" s="148"/>
      <c r="I60" s="148"/>
      <c r="J60" s="148"/>
      <c r="K60" s="148"/>
      <c r="L60" s="148"/>
      <c r="M60" s="148"/>
      <c r="N60" s="148"/>
      <c r="O60" s="148"/>
      <c r="P60" s="148"/>
      <c r="Q60" s="148"/>
      <c r="R60" s="148"/>
      <c r="S60" s="148"/>
      <c r="T60" s="699"/>
      <c r="U60" s="699"/>
      <c r="V60" s="699"/>
      <c r="W60" s="699"/>
      <c r="X60" s="43"/>
    </row>
    <row r="61" spans="1:24" x14ac:dyDescent="0.2">
      <c r="A61" s="44">
        <v>50</v>
      </c>
      <c r="B61" s="696">
        <f>'CONSOLIDADO SEDE'!B59</f>
        <v>0</v>
      </c>
      <c r="C61" s="697"/>
      <c r="D61" s="698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49"/>
      <c r="R61" s="149"/>
      <c r="S61" s="149"/>
      <c r="T61" s="699"/>
      <c r="U61" s="699"/>
      <c r="V61" s="699"/>
      <c r="W61" s="699"/>
      <c r="X61" s="43"/>
    </row>
    <row r="64" spans="1:24" x14ac:dyDescent="0.2">
      <c r="A64" s="700"/>
      <c r="B64" s="700"/>
      <c r="C64" s="700"/>
      <c r="D64" s="700"/>
      <c r="E64" s="700"/>
      <c r="F64" s="700"/>
      <c r="G64" s="700"/>
      <c r="H64" s="700"/>
      <c r="I64" s="700"/>
      <c r="J64" s="700"/>
      <c r="K64" s="700"/>
      <c r="L64" s="700"/>
      <c r="M64" s="700"/>
      <c r="N64" s="700"/>
      <c r="O64" s="700"/>
      <c r="P64" s="700"/>
      <c r="Q64" s="700"/>
      <c r="R64" s="700"/>
      <c r="S64" s="700"/>
      <c r="T64" s="700"/>
      <c r="U64" s="700"/>
    </row>
    <row r="65" spans="1:21" x14ac:dyDescent="0.2">
      <c r="A65" s="700"/>
      <c r="B65" s="700"/>
      <c r="C65" s="700"/>
      <c r="D65" s="700"/>
      <c r="E65" s="700"/>
      <c r="F65" s="700"/>
      <c r="G65" s="700"/>
      <c r="H65" s="700"/>
      <c r="I65" s="700"/>
      <c r="J65" s="700"/>
      <c r="K65" s="700"/>
      <c r="L65" s="700"/>
      <c r="M65" s="700"/>
      <c r="N65" s="700"/>
      <c r="O65" s="700"/>
      <c r="P65" s="700"/>
      <c r="Q65" s="700"/>
      <c r="R65" s="700"/>
      <c r="S65" s="700"/>
      <c r="T65" s="700"/>
      <c r="U65" s="700"/>
    </row>
  </sheetData>
  <mergeCells count="124">
    <mergeCell ref="E4:G4"/>
    <mergeCell ref="H4:M4"/>
    <mergeCell ref="N4:S4"/>
    <mergeCell ref="A5:A10"/>
    <mergeCell ref="B5:D11"/>
    <mergeCell ref="E5:E11"/>
    <mergeCell ref="F5:F11"/>
    <mergeCell ref="G5:G11"/>
    <mergeCell ref="H5:H11"/>
    <mergeCell ref="I5:I11"/>
    <mergeCell ref="B13:D13"/>
    <mergeCell ref="T13:W13"/>
    <mergeCell ref="B14:D14"/>
    <mergeCell ref="T14:W14"/>
    <mergeCell ref="B15:D15"/>
    <mergeCell ref="T15:W15"/>
    <mergeCell ref="P5:P11"/>
    <mergeCell ref="Q5:Q11"/>
    <mergeCell ref="R5:R11"/>
    <mergeCell ref="S5:S11"/>
    <mergeCell ref="T5:W11"/>
    <mergeCell ref="B12:D12"/>
    <mergeCell ref="T12:W12"/>
    <mergeCell ref="J5:J11"/>
    <mergeCell ref="K5:K11"/>
    <mergeCell ref="L5:L11"/>
    <mergeCell ref="M5:M11"/>
    <mergeCell ref="N5:N11"/>
    <mergeCell ref="O5:O11"/>
    <mergeCell ref="B19:D19"/>
    <mergeCell ref="T19:W19"/>
    <mergeCell ref="B20:D20"/>
    <mergeCell ref="T20:W20"/>
    <mergeCell ref="B21:D21"/>
    <mergeCell ref="T21:W21"/>
    <mergeCell ref="B16:D16"/>
    <mergeCell ref="T16:W16"/>
    <mergeCell ref="B17:D17"/>
    <mergeCell ref="T17:W17"/>
    <mergeCell ref="B18:D18"/>
    <mergeCell ref="T18:W18"/>
    <mergeCell ref="B25:D25"/>
    <mergeCell ref="T25:W25"/>
    <mergeCell ref="B26:D26"/>
    <mergeCell ref="T26:W26"/>
    <mergeCell ref="B27:D27"/>
    <mergeCell ref="T27:W27"/>
    <mergeCell ref="B22:D22"/>
    <mergeCell ref="T22:W22"/>
    <mergeCell ref="B23:D23"/>
    <mergeCell ref="T23:W23"/>
    <mergeCell ref="B24:D24"/>
    <mergeCell ref="T24:W24"/>
    <mergeCell ref="B31:D31"/>
    <mergeCell ref="T31:W31"/>
    <mergeCell ref="B32:D32"/>
    <mergeCell ref="T32:W32"/>
    <mergeCell ref="B33:D33"/>
    <mergeCell ref="T33:W33"/>
    <mergeCell ref="B28:D28"/>
    <mergeCell ref="T28:W28"/>
    <mergeCell ref="B29:D29"/>
    <mergeCell ref="T29:W29"/>
    <mergeCell ref="B30:D30"/>
    <mergeCell ref="T30:W30"/>
    <mergeCell ref="B37:D37"/>
    <mergeCell ref="T37:W37"/>
    <mergeCell ref="B38:D38"/>
    <mergeCell ref="T38:W38"/>
    <mergeCell ref="B39:D39"/>
    <mergeCell ref="T39:W39"/>
    <mergeCell ref="B34:D34"/>
    <mergeCell ref="T34:W34"/>
    <mergeCell ref="B35:D35"/>
    <mergeCell ref="T35:W35"/>
    <mergeCell ref="B36:D36"/>
    <mergeCell ref="T36:W36"/>
    <mergeCell ref="B43:D43"/>
    <mergeCell ref="T43:W43"/>
    <mergeCell ref="B44:D44"/>
    <mergeCell ref="T44:W44"/>
    <mergeCell ref="B45:D45"/>
    <mergeCell ref="T45:W45"/>
    <mergeCell ref="B40:D40"/>
    <mergeCell ref="T40:W40"/>
    <mergeCell ref="B41:D41"/>
    <mergeCell ref="T41:W41"/>
    <mergeCell ref="B42:D42"/>
    <mergeCell ref="T42:W42"/>
    <mergeCell ref="T49:W49"/>
    <mergeCell ref="B50:D50"/>
    <mergeCell ref="T50:W50"/>
    <mergeCell ref="B51:D51"/>
    <mergeCell ref="T51:W51"/>
    <mergeCell ref="B46:D46"/>
    <mergeCell ref="T46:W46"/>
    <mergeCell ref="B47:D47"/>
    <mergeCell ref="T47:W47"/>
    <mergeCell ref="B48:D48"/>
    <mergeCell ref="T48:W48"/>
    <mergeCell ref="B61:D61"/>
    <mergeCell ref="T61:W61"/>
    <mergeCell ref="A64:U64"/>
    <mergeCell ref="A65:U65"/>
    <mergeCell ref="X5:X11"/>
    <mergeCell ref="B58:D58"/>
    <mergeCell ref="T58:W58"/>
    <mergeCell ref="B59:D59"/>
    <mergeCell ref="T59:W59"/>
    <mergeCell ref="B60:D60"/>
    <mergeCell ref="T60:W60"/>
    <mergeCell ref="B55:D55"/>
    <mergeCell ref="T55:W55"/>
    <mergeCell ref="B56:D56"/>
    <mergeCell ref="T56:W56"/>
    <mergeCell ref="B57:D57"/>
    <mergeCell ref="T57:W57"/>
    <mergeCell ref="B52:D52"/>
    <mergeCell ref="T52:W52"/>
    <mergeCell ref="B53:D53"/>
    <mergeCell ref="T53:W53"/>
    <mergeCell ref="B54:D54"/>
    <mergeCell ref="T54:W54"/>
    <mergeCell ref="B49:D49"/>
  </mergeCells>
  <conditionalFormatting sqref="E5:S11 E35:S61 E12:P34 R12:S34 T12:W61">
    <cfRule type="cellIs" dxfId="60" priority="14" stopIfTrue="1" operator="equal">
      <formula>0</formula>
    </cfRule>
  </conditionalFormatting>
  <conditionalFormatting sqref="B12:D61">
    <cfRule type="cellIs" dxfId="59" priority="13" operator="equal">
      <formula>0</formula>
    </cfRule>
  </conditionalFormatting>
  <conditionalFormatting sqref="E12:E46">
    <cfRule type="containsErrors" dxfId="58" priority="12">
      <formula>ISERROR(E12)</formula>
    </cfRule>
  </conditionalFormatting>
  <conditionalFormatting sqref="F12:F46">
    <cfRule type="containsErrors" dxfId="57" priority="11">
      <formula>ISERROR(F12)</formula>
    </cfRule>
  </conditionalFormatting>
  <conditionalFormatting sqref="G12:G46">
    <cfRule type="containsErrors" dxfId="56" priority="10">
      <formula>ISERROR(G12)</formula>
    </cfRule>
  </conditionalFormatting>
  <conditionalFormatting sqref="H12:H46">
    <cfRule type="containsErrors" dxfId="55" priority="9">
      <formula>ISERROR(H12)</formula>
    </cfRule>
  </conditionalFormatting>
  <conditionalFormatting sqref="I12:I46">
    <cfRule type="containsErrors" dxfId="54" priority="8">
      <formula>ISERROR(I12)</formula>
    </cfRule>
  </conditionalFormatting>
  <conditionalFormatting sqref="J12:J46">
    <cfRule type="containsErrors" dxfId="53" priority="7">
      <formula>ISERROR(J12)</formula>
    </cfRule>
  </conditionalFormatting>
  <conditionalFormatting sqref="K12:K46">
    <cfRule type="containsErrors" priority="6">
      <formula>ISERROR(K12)</formula>
    </cfRule>
  </conditionalFormatting>
  <conditionalFormatting sqref="K35:W43 K12:P34 R12:W34 T13:W57">
    <cfRule type="containsErrors" dxfId="52" priority="5">
      <formula>ISERROR(K12)</formula>
    </cfRule>
  </conditionalFormatting>
  <conditionalFormatting sqref="Q12:Q34">
    <cfRule type="cellIs" dxfId="51" priority="2" stopIfTrue="1" operator="equal">
      <formula>0</formula>
    </cfRule>
  </conditionalFormatting>
  <conditionalFormatting sqref="Q12:Q34">
    <cfRule type="containsErrors" dxfId="50" priority="1">
      <formula>ISERROR(Q12)</formula>
    </cfRule>
  </conditionalFormatting>
  <pageMargins left="0.19685039370078741" right="0.19685039370078741" top="1.3779527559055118" bottom="0.39370078740157483" header="0.39370078740157483" footer="0"/>
  <pageSetup paperSize="5" orientation="portrait" r:id="rId1"/>
  <headerFooter alignWithMargins="0">
    <oddHeader xml:space="preserve">&amp;C&amp;G
ESCUELA SECUNDARIA DE PUERTO ARMUELLES
Pto Armuelles, Chiriquí,Tel.________
NOTAS POR CONSEJERIA FINAL - ANUAL  
              GRUPO: 9º A
CONSEJERO:EDGAR BONILLA HERNÁNDEZ             
</oddHeader>
  </headerFooter>
  <legacyDrawingHF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0"/>
  </sheetPr>
  <dimension ref="A4:X65"/>
  <sheetViews>
    <sheetView topLeftCell="A7" zoomScale="94" zoomScaleNormal="94" workbookViewId="0">
      <selection activeCell="B35" sqref="B35:D51"/>
    </sheetView>
  </sheetViews>
  <sheetFormatPr defaultColWidth="11.42578125" defaultRowHeight="12.75" x14ac:dyDescent="0.2"/>
  <cols>
    <col min="1" max="1" width="3.5703125" style="31" customWidth="1"/>
    <col min="2" max="2" width="10.85546875" style="31"/>
    <col min="3" max="3" width="5.42578125" style="31" customWidth="1"/>
    <col min="4" max="4" width="9.5703125" style="31" customWidth="1"/>
    <col min="5" max="5" width="4.42578125" style="31" customWidth="1"/>
    <col min="6" max="19" width="3.5703125" style="31" customWidth="1"/>
    <col min="20" max="20" width="4" style="31" customWidth="1"/>
    <col min="21" max="21" width="3.28515625" style="31" hidden="1" customWidth="1"/>
    <col min="22" max="22" width="12.5703125" style="31" hidden="1" customWidth="1"/>
    <col min="23" max="23" width="0.28515625" style="31" customWidth="1"/>
    <col min="24" max="24" width="3.5703125" style="31" customWidth="1"/>
    <col min="25" max="26" width="3.140625" style="31" customWidth="1"/>
    <col min="27" max="27" width="2.85546875" style="31" customWidth="1"/>
    <col min="28" max="28" width="3.28515625" style="31" customWidth="1"/>
    <col min="29" max="29" width="3.140625" style="31" customWidth="1"/>
    <col min="30" max="30" width="2.85546875" style="31" customWidth="1"/>
    <col min="31" max="31" width="3" style="31" customWidth="1"/>
    <col min="32" max="256" width="10.85546875" style="31"/>
    <col min="257" max="257" width="3.5703125" style="31" customWidth="1"/>
    <col min="258" max="258" width="10.85546875" style="31"/>
    <col min="259" max="259" width="5.42578125" style="31" customWidth="1"/>
    <col min="260" max="260" width="9.5703125" style="31" customWidth="1"/>
    <col min="261" max="261" width="4.42578125" style="31" customWidth="1"/>
    <col min="262" max="276" width="3.5703125" style="31" customWidth="1"/>
    <col min="277" max="277" width="3.28515625" style="31" customWidth="1"/>
    <col min="278" max="278" width="5.42578125" style="31" customWidth="1"/>
    <col min="279" max="279" width="0.28515625" style="31" customWidth="1"/>
    <col min="280" max="280" width="3.28515625" style="31" customWidth="1"/>
    <col min="281" max="282" width="3.140625" style="31" customWidth="1"/>
    <col min="283" max="283" width="2.85546875" style="31" customWidth="1"/>
    <col min="284" max="284" width="3.28515625" style="31" customWidth="1"/>
    <col min="285" max="285" width="3.140625" style="31" customWidth="1"/>
    <col min="286" max="286" width="2.85546875" style="31" customWidth="1"/>
    <col min="287" max="287" width="3" style="31" customWidth="1"/>
    <col min="288" max="512" width="10.85546875" style="31"/>
    <col min="513" max="513" width="3.5703125" style="31" customWidth="1"/>
    <col min="514" max="514" width="10.85546875" style="31"/>
    <col min="515" max="515" width="5.42578125" style="31" customWidth="1"/>
    <col min="516" max="516" width="9.5703125" style="31" customWidth="1"/>
    <col min="517" max="517" width="4.42578125" style="31" customWidth="1"/>
    <col min="518" max="532" width="3.5703125" style="31" customWidth="1"/>
    <col min="533" max="533" width="3.28515625" style="31" customWidth="1"/>
    <col min="534" max="534" width="5.42578125" style="31" customWidth="1"/>
    <col min="535" max="535" width="0.28515625" style="31" customWidth="1"/>
    <col min="536" max="536" width="3.28515625" style="31" customWidth="1"/>
    <col min="537" max="538" width="3.140625" style="31" customWidth="1"/>
    <col min="539" max="539" width="2.85546875" style="31" customWidth="1"/>
    <col min="540" max="540" width="3.28515625" style="31" customWidth="1"/>
    <col min="541" max="541" width="3.140625" style="31" customWidth="1"/>
    <col min="542" max="542" width="2.85546875" style="31" customWidth="1"/>
    <col min="543" max="543" width="3" style="31" customWidth="1"/>
    <col min="544" max="768" width="10.85546875" style="31"/>
    <col min="769" max="769" width="3.5703125" style="31" customWidth="1"/>
    <col min="770" max="770" width="10.85546875" style="31"/>
    <col min="771" max="771" width="5.42578125" style="31" customWidth="1"/>
    <col min="772" max="772" width="9.5703125" style="31" customWidth="1"/>
    <col min="773" max="773" width="4.42578125" style="31" customWidth="1"/>
    <col min="774" max="788" width="3.5703125" style="31" customWidth="1"/>
    <col min="789" max="789" width="3.28515625" style="31" customWidth="1"/>
    <col min="790" max="790" width="5.42578125" style="31" customWidth="1"/>
    <col min="791" max="791" width="0.28515625" style="31" customWidth="1"/>
    <col min="792" max="792" width="3.28515625" style="31" customWidth="1"/>
    <col min="793" max="794" width="3.140625" style="31" customWidth="1"/>
    <col min="795" max="795" width="2.85546875" style="31" customWidth="1"/>
    <col min="796" max="796" width="3.28515625" style="31" customWidth="1"/>
    <col min="797" max="797" width="3.140625" style="31" customWidth="1"/>
    <col min="798" max="798" width="2.85546875" style="31" customWidth="1"/>
    <col min="799" max="799" width="3" style="31" customWidth="1"/>
    <col min="800" max="1024" width="10.85546875" style="31"/>
    <col min="1025" max="1025" width="3.5703125" style="31" customWidth="1"/>
    <col min="1026" max="1026" width="10.85546875" style="31"/>
    <col min="1027" max="1027" width="5.42578125" style="31" customWidth="1"/>
    <col min="1028" max="1028" width="9.5703125" style="31" customWidth="1"/>
    <col min="1029" max="1029" width="4.42578125" style="31" customWidth="1"/>
    <col min="1030" max="1044" width="3.5703125" style="31" customWidth="1"/>
    <col min="1045" max="1045" width="3.28515625" style="31" customWidth="1"/>
    <col min="1046" max="1046" width="5.42578125" style="31" customWidth="1"/>
    <col min="1047" max="1047" width="0.28515625" style="31" customWidth="1"/>
    <col min="1048" max="1048" width="3.28515625" style="31" customWidth="1"/>
    <col min="1049" max="1050" width="3.140625" style="31" customWidth="1"/>
    <col min="1051" max="1051" width="2.85546875" style="31" customWidth="1"/>
    <col min="1052" max="1052" width="3.28515625" style="31" customWidth="1"/>
    <col min="1053" max="1053" width="3.140625" style="31" customWidth="1"/>
    <col min="1054" max="1054" width="2.85546875" style="31" customWidth="1"/>
    <col min="1055" max="1055" width="3" style="31" customWidth="1"/>
    <col min="1056" max="1280" width="10.85546875" style="31"/>
    <col min="1281" max="1281" width="3.5703125" style="31" customWidth="1"/>
    <col min="1282" max="1282" width="10.85546875" style="31"/>
    <col min="1283" max="1283" width="5.42578125" style="31" customWidth="1"/>
    <col min="1284" max="1284" width="9.5703125" style="31" customWidth="1"/>
    <col min="1285" max="1285" width="4.42578125" style="31" customWidth="1"/>
    <col min="1286" max="1300" width="3.5703125" style="31" customWidth="1"/>
    <col min="1301" max="1301" width="3.28515625" style="31" customWidth="1"/>
    <col min="1302" max="1302" width="5.42578125" style="31" customWidth="1"/>
    <col min="1303" max="1303" width="0.28515625" style="31" customWidth="1"/>
    <col min="1304" max="1304" width="3.28515625" style="31" customWidth="1"/>
    <col min="1305" max="1306" width="3.140625" style="31" customWidth="1"/>
    <col min="1307" max="1307" width="2.85546875" style="31" customWidth="1"/>
    <col min="1308" max="1308" width="3.28515625" style="31" customWidth="1"/>
    <col min="1309" max="1309" width="3.140625" style="31" customWidth="1"/>
    <col min="1310" max="1310" width="2.85546875" style="31" customWidth="1"/>
    <col min="1311" max="1311" width="3" style="31" customWidth="1"/>
    <col min="1312" max="1536" width="10.85546875" style="31"/>
    <col min="1537" max="1537" width="3.5703125" style="31" customWidth="1"/>
    <col min="1538" max="1538" width="10.85546875" style="31"/>
    <col min="1539" max="1539" width="5.42578125" style="31" customWidth="1"/>
    <col min="1540" max="1540" width="9.5703125" style="31" customWidth="1"/>
    <col min="1541" max="1541" width="4.42578125" style="31" customWidth="1"/>
    <col min="1542" max="1556" width="3.5703125" style="31" customWidth="1"/>
    <col min="1557" max="1557" width="3.28515625" style="31" customWidth="1"/>
    <col min="1558" max="1558" width="5.42578125" style="31" customWidth="1"/>
    <col min="1559" max="1559" width="0.28515625" style="31" customWidth="1"/>
    <col min="1560" max="1560" width="3.28515625" style="31" customWidth="1"/>
    <col min="1561" max="1562" width="3.140625" style="31" customWidth="1"/>
    <col min="1563" max="1563" width="2.85546875" style="31" customWidth="1"/>
    <col min="1564" max="1564" width="3.28515625" style="31" customWidth="1"/>
    <col min="1565" max="1565" width="3.140625" style="31" customWidth="1"/>
    <col min="1566" max="1566" width="2.85546875" style="31" customWidth="1"/>
    <col min="1567" max="1567" width="3" style="31" customWidth="1"/>
    <col min="1568" max="1792" width="10.85546875" style="31"/>
    <col min="1793" max="1793" width="3.5703125" style="31" customWidth="1"/>
    <col min="1794" max="1794" width="10.85546875" style="31"/>
    <col min="1795" max="1795" width="5.42578125" style="31" customWidth="1"/>
    <col min="1796" max="1796" width="9.5703125" style="31" customWidth="1"/>
    <col min="1797" max="1797" width="4.42578125" style="31" customWidth="1"/>
    <col min="1798" max="1812" width="3.5703125" style="31" customWidth="1"/>
    <col min="1813" max="1813" width="3.28515625" style="31" customWidth="1"/>
    <col min="1814" max="1814" width="5.42578125" style="31" customWidth="1"/>
    <col min="1815" max="1815" width="0.28515625" style="31" customWidth="1"/>
    <col min="1816" max="1816" width="3.28515625" style="31" customWidth="1"/>
    <col min="1817" max="1818" width="3.140625" style="31" customWidth="1"/>
    <col min="1819" max="1819" width="2.85546875" style="31" customWidth="1"/>
    <col min="1820" max="1820" width="3.28515625" style="31" customWidth="1"/>
    <col min="1821" max="1821" width="3.140625" style="31" customWidth="1"/>
    <col min="1822" max="1822" width="2.85546875" style="31" customWidth="1"/>
    <col min="1823" max="1823" width="3" style="31" customWidth="1"/>
    <col min="1824" max="2048" width="10.85546875" style="31"/>
    <col min="2049" max="2049" width="3.5703125" style="31" customWidth="1"/>
    <col min="2050" max="2050" width="10.85546875" style="31"/>
    <col min="2051" max="2051" width="5.42578125" style="31" customWidth="1"/>
    <col min="2052" max="2052" width="9.5703125" style="31" customWidth="1"/>
    <col min="2053" max="2053" width="4.42578125" style="31" customWidth="1"/>
    <col min="2054" max="2068" width="3.5703125" style="31" customWidth="1"/>
    <col min="2069" max="2069" width="3.28515625" style="31" customWidth="1"/>
    <col min="2070" max="2070" width="5.42578125" style="31" customWidth="1"/>
    <col min="2071" max="2071" width="0.28515625" style="31" customWidth="1"/>
    <col min="2072" max="2072" width="3.28515625" style="31" customWidth="1"/>
    <col min="2073" max="2074" width="3.140625" style="31" customWidth="1"/>
    <col min="2075" max="2075" width="2.85546875" style="31" customWidth="1"/>
    <col min="2076" max="2076" width="3.28515625" style="31" customWidth="1"/>
    <col min="2077" max="2077" width="3.140625" style="31" customWidth="1"/>
    <col min="2078" max="2078" width="2.85546875" style="31" customWidth="1"/>
    <col min="2079" max="2079" width="3" style="31" customWidth="1"/>
    <col min="2080" max="2304" width="10.85546875" style="31"/>
    <col min="2305" max="2305" width="3.5703125" style="31" customWidth="1"/>
    <col min="2306" max="2306" width="10.85546875" style="31"/>
    <col min="2307" max="2307" width="5.42578125" style="31" customWidth="1"/>
    <col min="2308" max="2308" width="9.5703125" style="31" customWidth="1"/>
    <col min="2309" max="2309" width="4.42578125" style="31" customWidth="1"/>
    <col min="2310" max="2324" width="3.5703125" style="31" customWidth="1"/>
    <col min="2325" max="2325" width="3.28515625" style="31" customWidth="1"/>
    <col min="2326" max="2326" width="5.42578125" style="31" customWidth="1"/>
    <col min="2327" max="2327" width="0.28515625" style="31" customWidth="1"/>
    <col min="2328" max="2328" width="3.28515625" style="31" customWidth="1"/>
    <col min="2329" max="2330" width="3.140625" style="31" customWidth="1"/>
    <col min="2331" max="2331" width="2.85546875" style="31" customWidth="1"/>
    <col min="2332" max="2332" width="3.28515625" style="31" customWidth="1"/>
    <col min="2333" max="2333" width="3.140625" style="31" customWidth="1"/>
    <col min="2334" max="2334" width="2.85546875" style="31" customWidth="1"/>
    <col min="2335" max="2335" width="3" style="31" customWidth="1"/>
    <col min="2336" max="2560" width="10.85546875" style="31"/>
    <col min="2561" max="2561" width="3.5703125" style="31" customWidth="1"/>
    <col min="2562" max="2562" width="10.85546875" style="31"/>
    <col min="2563" max="2563" width="5.42578125" style="31" customWidth="1"/>
    <col min="2564" max="2564" width="9.5703125" style="31" customWidth="1"/>
    <col min="2565" max="2565" width="4.42578125" style="31" customWidth="1"/>
    <col min="2566" max="2580" width="3.5703125" style="31" customWidth="1"/>
    <col min="2581" max="2581" width="3.28515625" style="31" customWidth="1"/>
    <col min="2582" max="2582" width="5.42578125" style="31" customWidth="1"/>
    <col min="2583" max="2583" width="0.28515625" style="31" customWidth="1"/>
    <col min="2584" max="2584" width="3.28515625" style="31" customWidth="1"/>
    <col min="2585" max="2586" width="3.140625" style="31" customWidth="1"/>
    <col min="2587" max="2587" width="2.85546875" style="31" customWidth="1"/>
    <col min="2588" max="2588" width="3.28515625" style="31" customWidth="1"/>
    <col min="2589" max="2589" width="3.140625" style="31" customWidth="1"/>
    <col min="2590" max="2590" width="2.85546875" style="31" customWidth="1"/>
    <col min="2591" max="2591" width="3" style="31" customWidth="1"/>
    <col min="2592" max="2816" width="10.85546875" style="31"/>
    <col min="2817" max="2817" width="3.5703125" style="31" customWidth="1"/>
    <col min="2818" max="2818" width="10.85546875" style="31"/>
    <col min="2819" max="2819" width="5.42578125" style="31" customWidth="1"/>
    <col min="2820" max="2820" width="9.5703125" style="31" customWidth="1"/>
    <col min="2821" max="2821" width="4.42578125" style="31" customWidth="1"/>
    <col min="2822" max="2836" width="3.5703125" style="31" customWidth="1"/>
    <col min="2837" max="2837" width="3.28515625" style="31" customWidth="1"/>
    <col min="2838" max="2838" width="5.42578125" style="31" customWidth="1"/>
    <col min="2839" max="2839" width="0.28515625" style="31" customWidth="1"/>
    <col min="2840" max="2840" width="3.28515625" style="31" customWidth="1"/>
    <col min="2841" max="2842" width="3.140625" style="31" customWidth="1"/>
    <col min="2843" max="2843" width="2.85546875" style="31" customWidth="1"/>
    <col min="2844" max="2844" width="3.28515625" style="31" customWidth="1"/>
    <col min="2845" max="2845" width="3.140625" style="31" customWidth="1"/>
    <col min="2846" max="2846" width="2.85546875" style="31" customWidth="1"/>
    <col min="2847" max="2847" width="3" style="31" customWidth="1"/>
    <col min="2848" max="3072" width="10.85546875" style="31"/>
    <col min="3073" max="3073" width="3.5703125" style="31" customWidth="1"/>
    <col min="3074" max="3074" width="10.85546875" style="31"/>
    <col min="3075" max="3075" width="5.42578125" style="31" customWidth="1"/>
    <col min="3076" max="3076" width="9.5703125" style="31" customWidth="1"/>
    <col min="3077" max="3077" width="4.42578125" style="31" customWidth="1"/>
    <col min="3078" max="3092" width="3.5703125" style="31" customWidth="1"/>
    <col min="3093" max="3093" width="3.28515625" style="31" customWidth="1"/>
    <col min="3094" max="3094" width="5.42578125" style="31" customWidth="1"/>
    <col min="3095" max="3095" width="0.28515625" style="31" customWidth="1"/>
    <col min="3096" max="3096" width="3.28515625" style="31" customWidth="1"/>
    <col min="3097" max="3098" width="3.140625" style="31" customWidth="1"/>
    <col min="3099" max="3099" width="2.85546875" style="31" customWidth="1"/>
    <col min="3100" max="3100" width="3.28515625" style="31" customWidth="1"/>
    <col min="3101" max="3101" width="3.140625" style="31" customWidth="1"/>
    <col min="3102" max="3102" width="2.85546875" style="31" customWidth="1"/>
    <col min="3103" max="3103" width="3" style="31" customWidth="1"/>
    <col min="3104" max="3328" width="10.85546875" style="31"/>
    <col min="3329" max="3329" width="3.5703125" style="31" customWidth="1"/>
    <col min="3330" max="3330" width="10.85546875" style="31"/>
    <col min="3331" max="3331" width="5.42578125" style="31" customWidth="1"/>
    <col min="3332" max="3332" width="9.5703125" style="31" customWidth="1"/>
    <col min="3333" max="3333" width="4.42578125" style="31" customWidth="1"/>
    <col min="3334" max="3348" width="3.5703125" style="31" customWidth="1"/>
    <col min="3349" max="3349" width="3.28515625" style="31" customWidth="1"/>
    <col min="3350" max="3350" width="5.42578125" style="31" customWidth="1"/>
    <col min="3351" max="3351" width="0.28515625" style="31" customWidth="1"/>
    <col min="3352" max="3352" width="3.28515625" style="31" customWidth="1"/>
    <col min="3353" max="3354" width="3.140625" style="31" customWidth="1"/>
    <col min="3355" max="3355" width="2.85546875" style="31" customWidth="1"/>
    <col min="3356" max="3356" width="3.28515625" style="31" customWidth="1"/>
    <col min="3357" max="3357" width="3.140625" style="31" customWidth="1"/>
    <col min="3358" max="3358" width="2.85546875" style="31" customWidth="1"/>
    <col min="3359" max="3359" width="3" style="31" customWidth="1"/>
    <col min="3360" max="3584" width="10.85546875" style="31"/>
    <col min="3585" max="3585" width="3.5703125" style="31" customWidth="1"/>
    <col min="3586" max="3586" width="10.85546875" style="31"/>
    <col min="3587" max="3587" width="5.42578125" style="31" customWidth="1"/>
    <col min="3588" max="3588" width="9.5703125" style="31" customWidth="1"/>
    <col min="3589" max="3589" width="4.42578125" style="31" customWidth="1"/>
    <col min="3590" max="3604" width="3.5703125" style="31" customWidth="1"/>
    <col min="3605" max="3605" width="3.28515625" style="31" customWidth="1"/>
    <col min="3606" max="3606" width="5.42578125" style="31" customWidth="1"/>
    <col min="3607" max="3607" width="0.28515625" style="31" customWidth="1"/>
    <col min="3608" max="3608" width="3.28515625" style="31" customWidth="1"/>
    <col min="3609" max="3610" width="3.140625" style="31" customWidth="1"/>
    <col min="3611" max="3611" width="2.85546875" style="31" customWidth="1"/>
    <col min="3612" max="3612" width="3.28515625" style="31" customWidth="1"/>
    <col min="3613" max="3613" width="3.140625" style="31" customWidth="1"/>
    <col min="3614" max="3614" width="2.85546875" style="31" customWidth="1"/>
    <col min="3615" max="3615" width="3" style="31" customWidth="1"/>
    <col min="3616" max="3840" width="10.85546875" style="31"/>
    <col min="3841" max="3841" width="3.5703125" style="31" customWidth="1"/>
    <col min="3842" max="3842" width="10.85546875" style="31"/>
    <col min="3843" max="3843" width="5.42578125" style="31" customWidth="1"/>
    <col min="3844" max="3844" width="9.5703125" style="31" customWidth="1"/>
    <col min="3845" max="3845" width="4.42578125" style="31" customWidth="1"/>
    <col min="3846" max="3860" width="3.5703125" style="31" customWidth="1"/>
    <col min="3861" max="3861" width="3.28515625" style="31" customWidth="1"/>
    <col min="3862" max="3862" width="5.42578125" style="31" customWidth="1"/>
    <col min="3863" max="3863" width="0.28515625" style="31" customWidth="1"/>
    <col min="3864" max="3864" width="3.28515625" style="31" customWidth="1"/>
    <col min="3865" max="3866" width="3.140625" style="31" customWidth="1"/>
    <col min="3867" max="3867" width="2.85546875" style="31" customWidth="1"/>
    <col min="3868" max="3868" width="3.28515625" style="31" customWidth="1"/>
    <col min="3869" max="3869" width="3.140625" style="31" customWidth="1"/>
    <col min="3870" max="3870" width="2.85546875" style="31" customWidth="1"/>
    <col min="3871" max="3871" width="3" style="31" customWidth="1"/>
    <col min="3872" max="4096" width="10.85546875" style="31"/>
    <col min="4097" max="4097" width="3.5703125" style="31" customWidth="1"/>
    <col min="4098" max="4098" width="10.85546875" style="31"/>
    <col min="4099" max="4099" width="5.42578125" style="31" customWidth="1"/>
    <col min="4100" max="4100" width="9.5703125" style="31" customWidth="1"/>
    <col min="4101" max="4101" width="4.42578125" style="31" customWidth="1"/>
    <col min="4102" max="4116" width="3.5703125" style="31" customWidth="1"/>
    <col min="4117" max="4117" width="3.28515625" style="31" customWidth="1"/>
    <col min="4118" max="4118" width="5.42578125" style="31" customWidth="1"/>
    <col min="4119" max="4119" width="0.28515625" style="31" customWidth="1"/>
    <col min="4120" max="4120" width="3.28515625" style="31" customWidth="1"/>
    <col min="4121" max="4122" width="3.140625" style="31" customWidth="1"/>
    <col min="4123" max="4123" width="2.85546875" style="31" customWidth="1"/>
    <col min="4124" max="4124" width="3.28515625" style="31" customWidth="1"/>
    <col min="4125" max="4125" width="3.140625" style="31" customWidth="1"/>
    <col min="4126" max="4126" width="2.85546875" style="31" customWidth="1"/>
    <col min="4127" max="4127" width="3" style="31" customWidth="1"/>
    <col min="4128" max="4352" width="10.85546875" style="31"/>
    <col min="4353" max="4353" width="3.5703125" style="31" customWidth="1"/>
    <col min="4354" max="4354" width="10.85546875" style="31"/>
    <col min="4355" max="4355" width="5.42578125" style="31" customWidth="1"/>
    <col min="4356" max="4356" width="9.5703125" style="31" customWidth="1"/>
    <col min="4357" max="4357" width="4.42578125" style="31" customWidth="1"/>
    <col min="4358" max="4372" width="3.5703125" style="31" customWidth="1"/>
    <col min="4373" max="4373" width="3.28515625" style="31" customWidth="1"/>
    <col min="4374" max="4374" width="5.42578125" style="31" customWidth="1"/>
    <col min="4375" max="4375" width="0.28515625" style="31" customWidth="1"/>
    <col min="4376" max="4376" width="3.28515625" style="31" customWidth="1"/>
    <col min="4377" max="4378" width="3.140625" style="31" customWidth="1"/>
    <col min="4379" max="4379" width="2.85546875" style="31" customWidth="1"/>
    <col min="4380" max="4380" width="3.28515625" style="31" customWidth="1"/>
    <col min="4381" max="4381" width="3.140625" style="31" customWidth="1"/>
    <col min="4382" max="4382" width="2.85546875" style="31" customWidth="1"/>
    <col min="4383" max="4383" width="3" style="31" customWidth="1"/>
    <col min="4384" max="4608" width="10.85546875" style="31"/>
    <col min="4609" max="4609" width="3.5703125" style="31" customWidth="1"/>
    <col min="4610" max="4610" width="10.85546875" style="31"/>
    <col min="4611" max="4611" width="5.42578125" style="31" customWidth="1"/>
    <col min="4612" max="4612" width="9.5703125" style="31" customWidth="1"/>
    <col min="4613" max="4613" width="4.42578125" style="31" customWidth="1"/>
    <col min="4614" max="4628" width="3.5703125" style="31" customWidth="1"/>
    <col min="4629" max="4629" width="3.28515625" style="31" customWidth="1"/>
    <col min="4630" max="4630" width="5.42578125" style="31" customWidth="1"/>
    <col min="4631" max="4631" width="0.28515625" style="31" customWidth="1"/>
    <col min="4632" max="4632" width="3.28515625" style="31" customWidth="1"/>
    <col min="4633" max="4634" width="3.140625" style="31" customWidth="1"/>
    <col min="4635" max="4635" width="2.85546875" style="31" customWidth="1"/>
    <col min="4636" max="4636" width="3.28515625" style="31" customWidth="1"/>
    <col min="4637" max="4637" width="3.140625" style="31" customWidth="1"/>
    <col min="4638" max="4638" width="2.85546875" style="31" customWidth="1"/>
    <col min="4639" max="4639" width="3" style="31" customWidth="1"/>
    <col min="4640" max="4864" width="10.85546875" style="31"/>
    <col min="4865" max="4865" width="3.5703125" style="31" customWidth="1"/>
    <col min="4866" max="4866" width="10.85546875" style="31"/>
    <col min="4867" max="4867" width="5.42578125" style="31" customWidth="1"/>
    <col min="4868" max="4868" width="9.5703125" style="31" customWidth="1"/>
    <col min="4869" max="4869" width="4.42578125" style="31" customWidth="1"/>
    <col min="4870" max="4884" width="3.5703125" style="31" customWidth="1"/>
    <col min="4885" max="4885" width="3.28515625" style="31" customWidth="1"/>
    <col min="4886" max="4886" width="5.42578125" style="31" customWidth="1"/>
    <col min="4887" max="4887" width="0.28515625" style="31" customWidth="1"/>
    <col min="4888" max="4888" width="3.28515625" style="31" customWidth="1"/>
    <col min="4889" max="4890" width="3.140625" style="31" customWidth="1"/>
    <col min="4891" max="4891" width="2.85546875" style="31" customWidth="1"/>
    <col min="4892" max="4892" width="3.28515625" style="31" customWidth="1"/>
    <col min="4893" max="4893" width="3.140625" style="31" customWidth="1"/>
    <col min="4894" max="4894" width="2.85546875" style="31" customWidth="1"/>
    <col min="4895" max="4895" width="3" style="31" customWidth="1"/>
    <col min="4896" max="5120" width="10.85546875" style="31"/>
    <col min="5121" max="5121" width="3.5703125" style="31" customWidth="1"/>
    <col min="5122" max="5122" width="10.85546875" style="31"/>
    <col min="5123" max="5123" width="5.42578125" style="31" customWidth="1"/>
    <col min="5124" max="5124" width="9.5703125" style="31" customWidth="1"/>
    <col min="5125" max="5125" width="4.42578125" style="31" customWidth="1"/>
    <col min="5126" max="5140" width="3.5703125" style="31" customWidth="1"/>
    <col min="5141" max="5141" width="3.28515625" style="31" customWidth="1"/>
    <col min="5142" max="5142" width="5.42578125" style="31" customWidth="1"/>
    <col min="5143" max="5143" width="0.28515625" style="31" customWidth="1"/>
    <col min="5144" max="5144" width="3.28515625" style="31" customWidth="1"/>
    <col min="5145" max="5146" width="3.140625" style="31" customWidth="1"/>
    <col min="5147" max="5147" width="2.85546875" style="31" customWidth="1"/>
    <col min="5148" max="5148" width="3.28515625" style="31" customWidth="1"/>
    <col min="5149" max="5149" width="3.140625" style="31" customWidth="1"/>
    <col min="5150" max="5150" width="2.85546875" style="31" customWidth="1"/>
    <col min="5151" max="5151" width="3" style="31" customWidth="1"/>
    <col min="5152" max="5376" width="10.85546875" style="31"/>
    <col min="5377" max="5377" width="3.5703125" style="31" customWidth="1"/>
    <col min="5378" max="5378" width="10.85546875" style="31"/>
    <col min="5379" max="5379" width="5.42578125" style="31" customWidth="1"/>
    <col min="5380" max="5380" width="9.5703125" style="31" customWidth="1"/>
    <col min="5381" max="5381" width="4.42578125" style="31" customWidth="1"/>
    <col min="5382" max="5396" width="3.5703125" style="31" customWidth="1"/>
    <col min="5397" max="5397" width="3.28515625" style="31" customWidth="1"/>
    <col min="5398" max="5398" width="5.42578125" style="31" customWidth="1"/>
    <col min="5399" max="5399" width="0.28515625" style="31" customWidth="1"/>
    <col min="5400" max="5400" width="3.28515625" style="31" customWidth="1"/>
    <col min="5401" max="5402" width="3.140625" style="31" customWidth="1"/>
    <col min="5403" max="5403" width="2.85546875" style="31" customWidth="1"/>
    <col min="5404" max="5404" width="3.28515625" style="31" customWidth="1"/>
    <col min="5405" max="5405" width="3.140625" style="31" customWidth="1"/>
    <col min="5406" max="5406" width="2.85546875" style="31" customWidth="1"/>
    <col min="5407" max="5407" width="3" style="31" customWidth="1"/>
    <col min="5408" max="5632" width="10.85546875" style="31"/>
    <col min="5633" max="5633" width="3.5703125" style="31" customWidth="1"/>
    <col min="5634" max="5634" width="10.85546875" style="31"/>
    <col min="5635" max="5635" width="5.42578125" style="31" customWidth="1"/>
    <col min="5636" max="5636" width="9.5703125" style="31" customWidth="1"/>
    <col min="5637" max="5637" width="4.42578125" style="31" customWidth="1"/>
    <col min="5638" max="5652" width="3.5703125" style="31" customWidth="1"/>
    <col min="5653" max="5653" width="3.28515625" style="31" customWidth="1"/>
    <col min="5654" max="5654" width="5.42578125" style="31" customWidth="1"/>
    <col min="5655" max="5655" width="0.28515625" style="31" customWidth="1"/>
    <col min="5656" max="5656" width="3.28515625" style="31" customWidth="1"/>
    <col min="5657" max="5658" width="3.140625" style="31" customWidth="1"/>
    <col min="5659" max="5659" width="2.85546875" style="31" customWidth="1"/>
    <col min="5660" max="5660" width="3.28515625" style="31" customWidth="1"/>
    <col min="5661" max="5661" width="3.140625" style="31" customWidth="1"/>
    <col min="5662" max="5662" width="2.85546875" style="31" customWidth="1"/>
    <col min="5663" max="5663" width="3" style="31" customWidth="1"/>
    <col min="5664" max="5888" width="10.85546875" style="31"/>
    <col min="5889" max="5889" width="3.5703125" style="31" customWidth="1"/>
    <col min="5890" max="5890" width="10.85546875" style="31"/>
    <col min="5891" max="5891" width="5.42578125" style="31" customWidth="1"/>
    <col min="5892" max="5892" width="9.5703125" style="31" customWidth="1"/>
    <col min="5893" max="5893" width="4.42578125" style="31" customWidth="1"/>
    <col min="5894" max="5908" width="3.5703125" style="31" customWidth="1"/>
    <col min="5909" max="5909" width="3.28515625" style="31" customWidth="1"/>
    <col min="5910" max="5910" width="5.42578125" style="31" customWidth="1"/>
    <col min="5911" max="5911" width="0.28515625" style="31" customWidth="1"/>
    <col min="5912" max="5912" width="3.28515625" style="31" customWidth="1"/>
    <col min="5913" max="5914" width="3.140625" style="31" customWidth="1"/>
    <col min="5915" max="5915" width="2.85546875" style="31" customWidth="1"/>
    <col min="5916" max="5916" width="3.28515625" style="31" customWidth="1"/>
    <col min="5917" max="5917" width="3.140625" style="31" customWidth="1"/>
    <col min="5918" max="5918" width="2.85546875" style="31" customWidth="1"/>
    <col min="5919" max="5919" width="3" style="31" customWidth="1"/>
    <col min="5920" max="6144" width="10.85546875" style="31"/>
    <col min="6145" max="6145" width="3.5703125" style="31" customWidth="1"/>
    <col min="6146" max="6146" width="10.85546875" style="31"/>
    <col min="6147" max="6147" width="5.42578125" style="31" customWidth="1"/>
    <col min="6148" max="6148" width="9.5703125" style="31" customWidth="1"/>
    <col min="6149" max="6149" width="4.42578125" style="31" customWidth="1"/>
    <col min="6150" max="6164" width="3.5703125" style="31" customWidth="1"/>
    <col min="6165" max="6165" width="3.28515625" style="31" customWidth="1"/>
    <col min="6166" max="6166" width="5.42578125" style="31" customWidth="1"/>
    <col min="6167" max="6167" width="0.28515625" style="31" customWidth="1"/>
    <col min="6168" max="6168" width="3.28515625" style="31" customWidth="1"/>
    <col min="6169" max="6170" width="3.140625" style="31" customWidth="1"/>
    <col min="6171" max="6171" width="2.85546875" style="31" customWidth="1"/>
    <col min="6172" max="6172" width="3.28515625" style="31" customWidth="1"/>
    <col min="6173" max="6173" width="3.140625" style="31" customWidth="1"/>
    <col min="6174" max="6174" width="2.85546875" style="31" customWidth="1"/>
    <col min="6175" max="6175" width="3" style="31" customWidth="1"/>
    <col min="6176" max="6400" width="10.85546875" style="31"/>
    <col min="6401" max="6401" width="3.5703125" style="31" customWidth="1"/>
    <col min="6402" max="6402" width="10.85546875" style="31"/>
    <col min="6403" max="6403" width="5.42578125" style="31" customWidth="1"/>
    <col min="6404" max="6404" width="9.5703125" style="31" customWidth="1"/>
    <col min="6405" max="6405" width="4.42578125" style="31" customWidth="1"/>
    <col min="6406" max="6420" width="3.5703125" style="31" customWidth="1"/>
    <col min="6421" max="6421" width="3.28515625" style="31" customWidth="1"/>
    <col min="6422" max="6422" width="5.42578125" style="31" customWidth="1"/>
    <col min="6423" max="6423" width="0.28515625" style="31" customWidth="1"/>
    <col min="6424" max="6424" width="3.28515625" style="31" customWidth="1"/>
    <col min="6425" max="6426" width="3.140625" style="31" customWidth="1"/>
    <col min="6427" max="6427" width="2.85546875" style="31" customWidth="1"/>
    <col min="6428" max="6428" width="3.28515625" style="31" customWidth="1"/>
    <col min="6429" max="6429" width="3.140625" style="31" customWidth="1"/>
    <col min="6430" max="6430" width="2.85546875" style="31" customWidth="1"/>
    <col min="6431" max="6431" width="3" style="31" customWidth="1"/>
    <col min="6432" max="6656" width="10.85546875" style="31"/>
    <col min="6657" max="6657" width="3.5703125" style="31" customWidth="1"/>
    <col min="6658" max="6658" width="10.85546875" style="31"/>
    <col min="6659" max="6659" width="5.42578125" style="31" customWidth="1"/>
    <col min="6660" max="6660" width="9.5703125" style="31" customWidth="1"/>
    <col min="6661" max="6661" width="4.42578125" style="31" customWidth="1"/>
    <col min="6662" max="6676" width="3.5703125" style="31" customWidth="1"/>
    <col min="6677" max="6677" width="3.28515625" style="31" customWidth="1"/>
    <col min="6678" max="6678" width="5.42578125" style="31" customWidth="1"/>
    <col min="6679" max="6679" width="0.28515625" style="31" customWidth="1"/>
    <col min="6680" max="6680" width="3.28515625" style="31" customWidth="1"/>
    <col min="6681" max="6682" width="3.140625" style="31" customWidth="1"/>
    <col min="6683" max="6683" width="2.85546875" style="31" customWidth="1"/>
    <col min="6684" max="6684" width="3.28515625" style="31" customWidth="1"/>
    <col min="6685" max="6685" width="3.140625" style="31" customWidth="1"/>
    <col min="6686" max="6686" width="2.85546875" style="31" customWidth="1"/>
    <col min="6687" max="6687" width="3" style="31" customWidth="1"/>
    <col min="6688" max="6912" width="10.85546875" style="31"/>
    <col min="6913" max="6913" width="3.5703125" style="31" customWidth="1"/>
    <col min="6914" max="6914" width="10.85546875" style="31"/>
    <col min="6915" max="6915" width="5.42578125" style="31" customWidth="1"/>
    <col min="6916" max="6916" width="9.5703125" style="31" customWidth="1"/>
    <col min="6917" max="6917" width="4.42578125" style="31" customWidth="1"/>
    <col min="6918" max="6932" width="3.5703125" style="31" customWidth="1"/>
    <col min="6933" max="6933" width="3.28515625" style="31" customWidth="1"/>
    <col min="6934" max="6934" width="5.42578125" style="31" customWidth="1"/>
    <col min="6935" max="6935" width="0.28515625" style="31" customWidth="1"/>
    <col min="6936" max="6936" width="3.28515625" style="31" customWidth="1"/>
    <col min="6937" max="6938" width="3.140625" style="31" customWidth="1"/>
    <col min="6939" max="6939" width="2.85546875" style="31" customWidth="1"/>
    <col min="6940" max="6940" width="3.28515625" style="31" customWidth="1"/>
    <col min="6941" max="6941" width="3.140625" style="31" customWidth="1"/>
    <col min="6942" max="6942" width="2.85546875" style="31" customWidth="1"/>
    <col min="6943" max="6943" width="3" style="31" customWidth="1"/>
    <col min="6944" max="7168" width="10.85546875" style="31"/>
    <col min="7169" max="7169" width="3.5703125" style="31" customWidth="1"/>
    <col min="7170" max="7170" width="10.85546875" style="31"/>
    <col min="7171" max="7171" width="5.42578125" style="31" customWidth="1"/>
    <col min="7172" max="7172" width="9.5703125" style="31" customWidth="1"/>
    <col min="7173" max="7173" width="4.42578125" style="31" customWidth="1"/>
    <col min="7174" max="7188" width="3.5703125" style="31" customWidth="1"/>
    <col min="7189" max="7189" width="3.28515625" style="31" customWidth="1"/>
    <col min="7190" max="7190" width="5.42578125" style="31" customWidth="1"/>
    <col min="7191" max="7191" width="0.28515625" style="31" customWidth="1"/>
    <col min="7192" max="7192" width="3.28515625" style="31" customWidth="1"/>
    <col min="7193" max="7194" width="3.140625" style="31" customWidth="1"/>
    <col min="7195" max="7195" width="2.85546875" style="31" customWidth="1"/>
    <col min="7196" max="7196" width="3.28515625" style="31" customWidth="1"/>
    <col min="7197" max="7197" width="3.140625" style="31" customWidth="1"/>
    <col min="7198" max="7198" width="2.85546875" style="31" customWidth="1"/>
    <col min="7199" max="7199" width="3" style="31" customWidth="1"/>
    <col min="7200" max="7424" width="10.85546875" style="31"/>
    <col min="7425" max="7425" width="3.5703125" style="31" customWidth="1"/>
    <col min="7426" max="7426" width="10.85546875" style="31"/>
    <col min="7427" max="7427" width="5.42578125" style="31" customWidth="1"/>
    <col min="7428" max="7428" width="9.5703125" style="31" customWidth="1"/>
    <col min="7429" max="7429" width="4.42578125" style="31" customWidth="1"/>
    <col min="7430" max="7444" width="3.5703125" style="31" customWidth="1"/>
    <col min="7445" max="7445" width="3.28515625" style="31" customWidth="1"/>
    <col min="7446" max="7446" width="5.42578125" style="31" customWidth="1"/>
    <col min="7447" max="7447" width="0.28515625" style="31" customWidth="1"/>
    <col min="7448" max="7448" width="3.28515625" style="31" customWidth="1"/>
    <col min="7449" max="7450" width="3.140625" style="31" customWidth="1"/>
    <col min="7451" max="7451" width="2.85546875" style="31" customWidth="1"/>
    <col min="7452" max="7452" width="3.28515625" style="31" customWidth="1"/>
    <col min="7453" max="7453" width="3.140625" style="31" customWidth="1"/>
    <col min="7454" max="7454" width="2.85546875" style="31" customWidth="1"/>
    <col min="7455" max="7455" width="3" style="31" customWidth="1"/>
    <col min="7456" max="7680" width="10.85546875" style="31"/>
    <col min="7681" max="7681" width="3.5703125" style="31" customWidth="1"/>
    <col min="7682" max="7682" width="10.85546875" style="31"/>
    <col min="7683" max="7683" width="5.42578125" style="31" customWidth="1"/>
    <col min="7684" max="7684" width="9.5703125" style="31" customWidth="1"/>
    <col min="7685" max="7685" width="4.42578125" style="31" customWidth="1"/>
    <col min="7686" max="7700" width="3.5703125" style="31" customWidth="1"/>
    <col min="7701" max="7701" width="3.28515625" style="31" customWidth="1"/>
    <col min="7702" max="7702" width="5.42578125" style="31" customWidth="1"/>
    <col min="7703" max="7703" width="0.28515625" style="31" customWidth="1"/>
    <col min="7704" max="7704" width="3.28515625" style="31" customWidth="1"/>
    <col min="7705" max="7706" width="3.140625" style="31" customWidth="1"/>
    <col min="7707" max="7707" width="2.85546875" style="31" customWidth="1"/>
    <col min="7708" max="7708" width="3.28515625" style="31" customWidth="1"/>
    <col min="7709" max="7709" width="3.140625" style="31" customWidth="1"/>
    <col min="7710" max="7710" width="2.85546875" style="31" customWidth="1"/>
    <col min="7711" max="7711" width="3" style="31" customWidth="1"/>
    <col min="7712" max="7936" width="10.85546875" style="31"/>
    <col min="7937" max="7937" width="3.5703125" style="31" customWidth="1"/>
    <col min="7938" max="7938" width="10.85546875" style="31"/>
    <col min="7939" max="7939" width="5.42578125" style="31" customWidth="1"/>
    <col min="7940" max="7940" width="9.5703125" style="31" customWidth="1"/>
    <col min="7941" max="7941" width="4.42578125" style="31" customWidth="1"/>
    <col min="7942" max="7956" width="3.5703125" style="31" customWidth="1"/>
    <col min="7957" max="7957" width="3.28515625" style="31" customWidth="1"/>
    <col min="7958" max="7958" width="5.42578125" style="31" customWidth="1"/>
    <col min="7959" max="7959" width="0.28515625" style="31" customWidth="1"/>
    <col min="7960" max="7960" width="3.28515625" style="31" customWidth="1"/>
    <col min="7961" max="7962" width="3.140625" style="31" customWidth="1"/>
    <col min="7963" max="7963" width="2.85546875" style="31" customWidth="1"/>
    <col min="7964" max="7964" width="3.28515625" style="31" customWidth="1"/>
    <col min="7965" max="7965" width="3.140625" style="31" customWidth="1"/>
    <col min="7966" max="7966" width="2.85546875" style="31" customWidth="1"/>
    <col min="7967" max="7967" width="3" style="31" customWidth="1"/>
    <col min="7968" max="8192" width="10.85546875" style="31"/>
    <col min="8193" max="8193" width="3.5703125" style="31" customWidth="1"/>
    <col min="8194" max="8194" width="10.85546875" style="31"/>
    <col min="8195" max="8195" width="5.42578125" style="31" customWidth="1"/>
    <col min="8196" max="8196" width="9.5703125" style="31" customWidth="1"/>
    <col min="8197" max="8197" width="4.42578125" style="31" customWidth="1"/>
    <col min="8198" max="8212" width="3.5703125" style="31" customWidth="1"/>
    <col min="8213" max="8213" width="3.28515625" style="31" customWidth="1"/>
    <col min="8214" max="8214" width="5.42578125" style="31" customWidth="1"/>
    <col min="8215" max="8215" width="0.28515625" style="31" customWidth="1"/>
    <col min="8216" max="8216" width="3.28515625" style="31" customWidth="1"/>
    <col min="8217" max="8218" width="3.140625" style="31" customWidth="1"/>
    <col min="8219" max="8219" width="2.85546875" style="31" customWidth="1"/>
    <col min="8220" max="8220" width="3.28515625" style="31" customWidth="1"/>
    <col min="8221" max="8221" width="3.140625" style="31" customWidth="1"/>
    <col min="8222" max="8222" width="2.85546875" style="31" customWidth="1"/>
    <col min="8223" max="8223" width="3" style="31" customWidth="1"/>
    <col min="8224" max="8448" width="10.85546875" style="31"/>
    <col min="8449" max="8449" width="3.5703125" style="31" customWidth="1"/>
    <col min="8450" max="8450" width="10.85546875" style="31"/>
    <col min="8451" max="8451" width="5.42578125" style="31" customWidth="1"/>
    <col min="8452" max="8452" width="9.5703125" style="31" customWidth="1"/>
    <col min="8453" max="8453" width="4.42578125" style="31" customWidth="1"/>
    <col min="8454" max="8468" width="3.5703125" style="31" customWidth="1"/>
    <col min="8469" max="8469" width="3.28515625" style="31" customWidth="1"/>
    <col min="8470" max="8470" width="5.42578125" style="31" customWidth="1"/>
    <col min="8471" max="8471" width="0.28515625" style="31" customWidth="1"/>
    <col min="8472" max="8472" width="3.28515625" style="31" customWidth="1"/>
    <col min="8473" max="8474" width="3.140625" style="31" customWidth="1"/>
    <col min="8475" max="8475" width="2.85546875" style="31" customWidth="1"/>
    <col min="8476" max="8476" width="3.28515625" style="31" customWidth="1"/>
    <col min="8477" max="8477" width="3.140625" style="31" customWidth="1"/>
    <col min="8478" max="8478" width="2.85546875" style="31" customWidth="1"/>
    <col min="8479" max="8479" width="3" style="31" customWidth="1"/>
    <col min="8480" max="8704" width="10.85546875" style="31"/>
    <col min="8705" max="8705" width="3.5703125" style="31" customWidth="1"/>
    <col min="8706" max="8706" width="10.85546875" style="31"/>
    <col min="8707" max="8707" width="5.42578125" style="31" customWidth="1"/>
    <col min="8708" max="8708" width="9.5703125" style="31" customWidth="1"/>
    <col min="8709" max="8709" width="4.42578125" style="31" customWidth="1"/>
    <col min="8710" max="8724" width="3.5703125" style="31" customWidth="1"/>
    <col min="8725" max="8725" width="3.28515625" style="31" customWidth="1"/>
    <col min="8726" max="8726" width="5.42578125" style="31" customWidth="1"/>
    <col min="8727" max="8727" width="0.28515625" style="31" customWidth="1"/>
    <col min="8728" max="8728" width="3.28515625" style="31" customWidth="1"/>
    <col min="8729" max="8730" width="3.140625" style="31" customWidth="1"/>
    <col min="8731" max="8731" width="2.85546875" style="31" customWidth="1"/>
    <col min="8732" max="8732" width="3.28515625" style="31" customWidth="1"/>
    <col min="8733" max="8733" width="3.140625" style="31" customWidth="1"/>
    <col min="8734" max="8734" width="2.85546875" style="31" customWidth="1"/>
    <col min="8735" max="8735" width="3" style="31" customWidth="1"/>
    <col min="8736" max="8960" width="10.85546875" style="31"/>
    <col min="8961" max="8961" width="3.5703125" style="31" customWidth="1"/>
    <col min="8962" max="8962" width="10.85546875" style="31"/>
    <col min="8963" max="8963" width="5.42578125" style="31" customWidth="1"/>
    <col min="8964" max="8964" width="9.5703125" style="31" customWidth="1"/>
    <col min="8965" max="8965" width="4.42578125" style="31" customWidth="1"/>
    <col min="8966" max="8980" width="3.5703125" style="31" customWidth="1"/>
    <col min="8981" max="8981" width="3.28515625" style="31" customWidth="1"/>
    <col min="8982" max="8982" width="5.42578125" style="31" customWidth="1"/>
    <col min="8983" max="8983" width="0.28515625" style="31" customWidth="1"/>
    <col min="8984" max="8984" width="3.28515625" style="31" customWidth="1"/>
    <col min="8985" max="8986" width="3.140625" style="31" customWidth="1"/>
    <col min="8987" max="8987" width="2.85546875" style="31" customWidth="1"/>
    <col min="8988" max="8988" width="3.28515625" style="31" customWidth="1"/>
    <col min="8989" max="8989" width="3.140625" style="31" customWidth="1"/>
    <col min="8990" max="8990" width="2.85546875" style="31" customWidth="1"/>
    <col min="8991" max="8991" width="3" style="31" customWidth="1"/>
    <col min="8992" max="9216" width="10.85546875" style="31"/>
    <col min="9217" max="9217" width="3.5703125" style="31" customWidth="1"/>
    <col min="9218" max="9218" width="10.85546875" style="31"/>
    <col min="9219" max="9219" width="5.42578125" style="31" customWidth="1"/>
    <col min="9220" max="9220" width="9.5703125" style="31" customWidth="1"/>
    <col min="9221" max="9221" width="4.42578125" style="31" customWidth="1"/>
    <col min="9222" max="9236" width="3.5703125" style="31" customWidth="1"/>
    <col min="9237" max="9237" width="3.28515625" style="31" customWidth="1"/>
    <col min="9238" max="9238" width="5.42578125" style="31" customWidth="1"/>
    <col min="9239" max="9239" width="0.28515625" style="31" customWidth="1"/>
    <col min="9240" max="9240" width="3.28515625" style="31" customWidth="1"/>
    <col min="9241" max="9242" width="3.140625" style="31" customWidth="1"/>
    <col min="9243" max="9243" width="2.85546875" style="31" customWidth="1"/>
    <col min="9244" max="9244" width="3.28515625" style="31" customWidth="1"/>
    <col min="9245" max="9245" width="3.140625" style="31" customWidth="1"/>
    <col min="9246" max="9246" width="2.85546875" style="31" customWidth="1"/>
    <col min="9247" max="9247" width="3" style="31" customWidth="1"/>
    <col min="9248" max="9472" width="10.85546875" style="31"/>
    <col min="9473" max="9473" width="3.5703125" style="31" customWidth="1"/>
    <col min="9474" max="9474" width="10.85546875" style="31"/>
    <col min="9475" max="9475" width="5.42578125" style="31" customWidth="1"/>
    <col min="9476" max="9476" width="9.5703125" style="31" customWidth="1"/>
    <col min="9477" max="9477" width="4.42578125" style="31" customWidth="1"/>
    <col min="9478" max="9492" width="3.5703125" style="31" customWidth="1"/>
    <col min="9493" max="9493" width="3.28515625" style="31" customWidth="1"/>
    <col min="9494" max="9494" width="5.42578125" style="31" customWidth="1"/>
    <col min="9495" max="9495" width="0.28515625" style="31" customWidth="1"/>
    <col min="9496" max="9496" width="3.28515625" style="31" customWidth="1"/>
    <col min="9497" max="9498" width="3.140625" style="31" customWidth="1"/>
    <col min="9499" max="9499" width="2.85546875" style="31" customWidth="1"/>
    <col min="9500" max="9500" width="3.28515625" style="31" customWidth="1"/>
    <col min="9501" max="9501" width="3.140625" style="31" customWidth="1"/>
    <col min="9502" max="9502" width="2.85546875" style="31" customWidth="1"/>
    <col min="9503" max="9503" width="3" style="31" customWidth="1"/>
    <col min="9504" max="9728" width="10.85546875" style="31"/>
    <col min="9729" max="9729" width="3.5703125" style="31" customWidth="1"/>
    <col min="9730" max="9730" width="10.85546875" style="31"/>
    <col min="9731" max="9731" width="5.42578125" style="31" customWidth="1"/>
    <col min="9732" max="9732" width="9.5703125" style="31" customWidth="1"/>
    <col min="9733" max="9733" width="4.42578125" style="31" customWidth="1"/>
    <col min="9734" max="9748" width="3.5703125" style="31" customWidth="1"/>
    <col min="9749" max="9749" width="3.28515625" style="31" customWidth="1"/>
    <col min="9750" max="9750" width="5.42578125" style="31" customWidth="1"/>
    <col min="9751" max="9751" width="0.28515625" style="31" customWidth="1"/>
    <col min="9752" max="9752" width="3.28515625" style="31" customWidth="1"/>
    <col min="9753" max="9754" width="3.140625" style="31" customWidth="1"/>
    <col min="9755" max="9755" width="2.85546875" style="31" customWidth="1"/>
    <col min="9756" max="9756" width="3.28515625" style="31" customWidth="1"/>
    <col min="9757" max="9757" width="3.140625" style="31" customWidth="1"/>
    <col min="9758" max="9758" width="2.85546875" style="31" customWidth="1"/>
    <col min="9759" max="9759" width="3" style="31" customWidth="1"/>
    <col min="9760" max="9984" width="10.85546875" style="31"/>
    <col min="9985" max="9985" width="3.5703125" style="31" customWidth="1"/>
    <col min="9986" max="9986" width="10.85546875" style="31"/>
    <col min="9987" max="9987" width="5.42578125" style="31" customWidth="1"/>
    <col min="9988" max="9988" width="9.5703125" style="31" customWidth="1"/>
    <col min="9989" max="9989" width="4.42578125" style="31" customWidth="1"/>
    <col min="9990" max="10004" width="3.5703125" style="31" customWidth="1"/>
    <col min="10005" max="10005" width="3.28515625" style="31" customWidth="1"/>
    <col min="10006" max="10006" width="5.42578125" style="31" customWidth="1"/>
    <col min="10007" max="10007" width="0.28515625" style="31" customWidth="1"/>
    <col min="10008" max="10008" width="3.28515625" style="31" customWidth="1"/>
    <col min="10009" max="10010" width="3.140625" style="31" customWidth="1"/>
    <col min="10011" max="10011" width="2.85546875" style="31" customWidth="1"/>
    <col min="10012" max="10012" width="3.28515625" style="31" customWidth="1"/>
    <col min="10013" max="10013" width="3.140625" style="31" customWidth="1"/>
    <col min="10014" max="10014" width="2.85546875" style="31" customWidth="1"/>
    <col min="10015" max="10015" width="3" style="31" customWidth="1"/>
    <col min="10016" max="10240" width="10.85546875" style="31"/>
    <col min="10241" max="10241" width="3.5703125" style="31" customWidth="1"/>
    <col min="10242" max="10242" width="10.85546875" style="31"/>
    <col min="10243" max="10243" width="5.42578125" style="31" customWidth="1"/>
    <col min="10244" max="10244" width="9.5703125" style="31" customWidth="1"/>
    <col min="10245" max="10245" width="4.42578125" style="31" customWidth="1"/>
    <col min="10246" max="10260" width="3.5703125" style="31" customWidth="1"/>
    <col min="10261" max="10261" width="3.28515625" style="31" customWidth="1"/>
    <col min="10262" max="10262" width="5.42578125" style="31" customWidth="1"/>
    <col min="10263" max="10263" width="0.28515625" style="31" customWidth="1"/>
    <col min="10264" max="10264" width="3.28515625" style="31" customWidth="1"/>
    <col min="10265" max="10266" width="3.140625" style="31" customWidth="1"/>
    <col min="10267" max="10267" width="2.85546875" style="31" customWidth="1"/>
    <col min="10268" max="10268" width="3.28515625" style="31" customWidth="1"/>
    <col min="10269" max="10269" width="3.140625" style="31" customWidth="1"/>
    <col min="10270" max="10270" width="2.85546875" style="31" customWidth="1"/>
    <col min="10271" max="10271" width="3" style="31" customWidth="1"/>
    <col min="10272" max="10496" width="10.85546875" style="31"/>
    <col min="10497" max="10497" width="3.5703125" style="31" customWidth="1"/>
    <col min="10498" max="10498" width="10.85546875" style="31"/>
    <col min="10499" max="10499" width="5.42578125" style="31" customWidth="1"/>
    <col min="10500" max="10500" width="9.5703125" style="31" customWidth="1"/>
    <col min="10501" max="10501" width="4.42578125" style="31" customWidth="1"/>
    <col min="10502" max="10516" width="3.5703125" style="31" customWidth="1"/>
    <col min="10517" max="10517" width="3.28515625" style="31" customWidth="1"/>
    <col min="10518" max="10518" width="5.42578125" style="31" customWidth="1"/>
    <col min="10519" max="10519" width="0.28515625" style="31" customWidth="1"/>
    <col min="10520" max="10520" width="3.28515625" style="31" customWidth="1"/>
    <col min="10521" max="10522" width="3.140625" style="31" customWidth="1"/>
    <col min="10523" max="10523" width="2.85546875" style="31" customWidth="1"/>
    <col min="10524" max="10524" width="3.28515625" style="31" customWidth="1"/>
    <col min="10525" max="10525" width="3.140625" style="31" customWidth="1"/>
    <col min="10526" max="10526" width="2.85546875" style="31" customWidth="1"/>
    <col min="10527" max="10527" width="3" style="31" customWidth="1"/>
    <col min="10528" max="10752" width="10.85546875" style="31"/>
    <col min="10753" max="10753" width="3.5703125" style="31" customWidth="1"/>
    <col min="10754" max="10754" width="10.85546875" style="31"/>
    <col min="10755" max="10755" width="5.42578125" style="31" customWidth="1"/>
    <col min="10756" max="10756" width="9.5703125" style="31" customWidth="1"/>
    <col min="10757" max="10757" width="4.42578125" style="31" customWidth="1"/>
    <col min="10758" max="10772" width="3.5703125" style="31" customWidth="1"/>
    <col min="10773" max="10773" width="3.28515625" style="31" customWidth="1"/>
    <col min="10774" max="10774" width="5.42578125" style="31" customWidth="1"/>
    <col min="10775" max="10775" width="0.28515625" style="31" customWidth="1"/>
    <col min="10776" max="10776" width="3.28515625" style="31" customWidth="1"/>
    <col min="10777" max="10778" width="3.140625" style="31" customWidth="1"/>
    <col min="10779" max="10779" width="2.85546875" style="31" customWidth="1"/>
    <col min="10780" max="10780" width="3.28515625" style="31" customWidth="1"/>
    <col min="10781" max="10781" width="3.140625" style="31" customWidth="1"/>
    <col min="10782" max="10782" width="2.85546875" style="31" customWidth="1"/>
    <col min="10783" max="10783" width="3" style="31" customWidth="1"/>
    <col min="10784" max="11008" width="10.85546875" style="31"/>
    <col min="11009" max="11009" width="3.5703125" style="31" customWidth="1"/>
    <col min="11010" max="11010" width="10.85546875" style="31"/>
    <col min="11011" max="11011" width="5.42578125" style="31" customWidth="1"/>
    <col min="11012" max="11012" width="9.5703125" style="31" customWidth="1"/>
    <col min="11013" max="11013" width="4.42578125" style="31" customWidth="1"/>
    <col min="11014" max="11028" width="3.5703125" style="31" customWidth="1"/>
    <col min="11029" max="11029" width="3.28515625" style="31" customWidth="1"/>
    <col min="11030" max="11030" width="5.42578125" style="31" customWidth="1"/>
    <col min="11031" max="11031" width="0.28515625" style="31" customWidth="1"/>
    <col min="11032" max="11032" width="3.28515625" style="31" customWidth="1"/>
    <col min="11033" max="11034" width="3.140625" style="31" customWidth="1"/>
    <col min="11035" max="11035" width="2.85546875" style="31" customWidth="1"/>
    <col min="11036" max="11036" width="3.28515625" style="31" customWidth="1"/>
    <col min="11037" max="11037" width="3.140625" style="31" customWidth="1"/>
    <col min="11038" max="11038" width="2.85546875" style="31" customWidth="1"/>
    <col min="11039" max="11039" width="3" style="31" customWidth="1"/>
    <col min="11040" max="11264" width="10.85546875" style="31"/>
    <col min="11265" max="11265" width="3.5703125" style="31" customWidth="1"/>
    <col min="11266" max="11266" width="10.85546875" style="31"/>
    <col min="11267" max="11267" width="5.42578125" style="31" customWidth="1"/>
    <col min="11268" max="11268" width="9.5703125" style="31" customWidth="1"/>
    <col min="11269" max="11269" width="4.42578125" style="31" customWidth="1"/>
    <col min="11270" max="11284" width="3.5703125" style="31" customWidth="1"/>
    <col min="11285" max="11285" width="3.28515625" style="31" customWidth="1"/>
    <col min="11286" max="11286" width="5.42578125" style="31" customWidth="1"/>
    <col min="11287" max="11287" width="0.28515625" style="31" customWidth="1"/>
    <col min="11288" max="11288" width="3.28515625" style="31" customWidth="1"/>
    <col min="11289" max="11290" width="3.140625" style="31" customWidth="1"/>
    <col min="11291" max="11291" width="2.85546875" style="31" customWidth="1"/>
    <col min="11292" max="11292" width="3.28515625" style="31" customWidth="1"/>
    <col min="11293" max="11293" width="3.140625" style="31" customWidth="1"/>
    <col min="11294" max="11294" width="2.85546875" style="31" customWidth="1"/>
    <col min="11295" max="11295" width="3" style="31" customWidth="1"/>
    <col min="11296" max="11520" width="10.85546875" style="31"/>
    <col min="11521" max="11521" width="3.5703125" style="31" customWidth="1"/>
    <col min="11522" max="11522" width="10.85546875" style="31"/>
    <col min="11523" max="11523" width="5.42578125" style="31" customWidth="1"/>
    <col min="11524" max="11524" width="9.5703125" style="31" customWidth="1"/>
    <col min="11525" max="11525" width="4.42578125" style="31" customWidth="1"/>
    <col min="11526" max="11540" width="3.5703125" style="31" customWidth="1"/>
    <col min="11541" max="11541" width="3.28515625" style="31" customWidth="1"/>
    <col min="11542" max="11542" width="5.42578125" style="31" customWidth="1"/>
    <col min="11543" max="11543" width="0.28515625" style="31" customWidth="1"/>
    <col min="11544" max="11544" width="3.28515625" style="31" customWidth="1"/>
    <col min="11545" max="11546" width="3.140625" style="31" customWidth="1"/>
    <col min="11547" max="11547" width="2.85546875" style="31" customWidth="1"/>
    <col min="11548" max="11548" width="3.28515625" style="31" customWidth="1"/>
    <col min="11549" max="11549" width="3.140625" style="31" customWidth="1"/>
    <col min="11550" max="11550" width="2.85546875" style="31" customWidth="1"/>
    <col min="11551" max="11551" width="3" style="31" customWidth="1"/>
    <col min="11552" max="11776" width="10.85546875" style="31"/>
    <col min="11777" max="11777" width="3.5703125" style="31" customWidth="1"/>
    <col min="11778" max="11778" width="10.85546875" style="31"/>
    <col min="11779" max="11779" width="5.42578125" style="31" customWidth="1"/>
    <col min="11780" max="11780" width="9.5703125" style="31" customWidth="1"/>
    <col min="11781" max="11781" width="4.42578125" style="31" customWidth="1"/>
    <col min="11782" max="11796" width="3.5703125" style="31" customWidth="1"/>
    <col min="11797" max="11797" width="3.28515625" style="31" customWidth="1"/>
    <col min="11798" max="11798" width="5.42578125" style="31" customWidth="1"/>
    <col min="11799" max="11799" width="0.28515625" style="31" customWidth="1"/>
    <col min="11800" max="11800" width="3.28515625" style="31" customWidth="1"/>
    <col min="11801" max="11802" width="3.140625" style="31" customWidth="1"/>
    <col min="11803" max="11803" width="2.85546875" style="31" customWidth="1"/>
    <col min="11804" max="11804" width="3.28515625" style="31" customWidth="1"/>
    <col min="11805" max="11805" width="3.140625" style="31" customWidth="1"/>
    <col min="11806" max="11806" width="2.85546875" style="31" customWidth="1"/>
    <col min="11807" max="11807" width="3" style="31" customWidth="1"/>
    <col min="11808" max="12032" width="10.85546875" style="31"/>
    <col min="12033" max="12033" width="3.5703125" style="31" customWidth="1"/>
    <col min="12034" max="12034" width="10.85546875" style="31"/>
    <col min="12035" max="12035" width="5.42578125" style="31" customWidth="1"/>
    <col min="12036" max="12036" width="9.5703125" style="31" customWidth="1"/>
    <col min="12037" max="12037" width="4.42578125" style="31" customWidth="1"/>
    <col min="12038" max="12052" width="3.5703125" style="31" customWidth="1"/>
    <col min="12053" max="12053" width="3.28515625" style="31" customWidth="1"/>
    <col min="12054" max="12054" width="5.42578125" style="31" customWidth="1"/>
    <col min="12055" max="12055" width="0.28515625" style="31" customWidth="1"/>
    <col min="12056" max="12056" width="3.28515625" style="31" customWidth="1"/>
    <col min="12057" max="12058" width="3.140625" style="31" customWidth="1"/>
    <col min="12059" max="12059" width="2.85546875" style="31" customWidth="1"/>
    <col min="12060" max="12060" width="3.28515625" style="31" customWidth="1"/>
    <col min="12061" max="12061" width="3.140625" style="31" customWidth="1"/>
    <col min="12062" max="12062" width="2.85546875" style="31" customWidth="1"/>
    <col min="12063" max="12063" width="3" style="31" customWidth="1"/>
    <col min="12064" max="12288" width="10.85546875" style="31"/>
    <col min="12289" max="12289" width="3.5703125" style="31" customWidth="1"/>
    <col min="12290" max="12290" width="10.85546875" style="31"/>
    <col min="12291" max="12291" width="5.42578125" style="31" customWidth="1"/>
    <col min="12292" max="12292" width="9.5703125" style="31" customWidth="1"/>
    <col min="12293" max="12293" width="4.42578125" style="31" customWidth="1"/>
    <col min="12294" max="12308" width="3.5703125" style="31" customWidth="1"/>
    <col min="12309" max="12309" width="3.28515625" style="31" customWidth="1"/>
    <col min="12310" max="12310" width="5.42578125" style="31" customWidth="1"/>
    <col min="12311" max="12311" width="0.28515625" style="31" customWidth="1"/>
    <col min="12312" max="12312" width="3.28515625" style="31" customWidth="1"/>
    <col min="12313" max="12314" width="3.140625" style="31" customWidth="1"/>
    <col min="12315" max="12315" width="2.85546875" style="31" customWidth="1"/>
    <col min="12316" max="12316" width="3.28515625" style="31" customWidth="1"/>
    <col min="12317" max="12317" width="3.140625" style="31" customWidth="1"/>
    <col min="12318" max="12318" width="2.85546875" style="31" customWidth="1"/>
    <col min="12319" max="12319" width="3" style="31" customWidth="1"/>
    <col min="12320" max="12544" width="10.85546875" style="31"/>
    <col min="12545" max="12545" width="3.5703125" style="31" customWidth="1"/>
    <col min="12546" max="12546" width="10.85546875" style="31"/>
    <col min="12547" max="12547" width="5.42578125" style="31" customWidth="1"/>
    <col min="12548" max="12548" width="9.5703125" style="31" customWidth="1"/>
    <col min="12549" max="12549" width="4.42578125" style="31" customWidth="1"/>
    <col min="12550" max="12564" width="3.5703125" style="31" customWidth="1"/>
    <col min="12565" max="12565" width="3.28515625" style="31" customWidth="1"/>
    <col min="12566" max="12566" width="5.42578125" style="31" customWidth="1"/>
    <col min="12567" max="12567" width="0.28515625" style="31" customWidth="1"/>
    <col min="12568" max="12568" width="3.28515625" style="31" customWidth="1"/>
    <col min="12569" max="12570" width="3.140625" style="31" customWidth="1"/>
    <col min="12571" max="12571" width="2.85546875" style="31" customWidth="1"/>
    <col min="12572" max="12572" width="3.28515625" style="31" customWidth="1"/>
    <col min="12573" max="12573" width="3.140625" style="31" customWidth="1"/>
    <col min="12574" max="12574" width="2.85546875" style="31" customWidth="1"/>
    <col min="12575" max="12575" width="3" style="31" customWidth="1"/>
    <col min="12576" max="12800" width="10.85546875" style="31"/>
    <col min="12801" max="12801" width="3.5703125" style="31" customWidth="1"/>
    <col min="12802" max="12802" width="10.85546875" style="31"/>
    <col min="12803" max="12803" width="5.42578125" style="31" customWidth="1"/>
    <col min="12804" max="12804" width="9.5703125" style="31" customWidth="1"/>
    <col min="12805" max="12805" width="4.42578125" style="31" customWidth="1"/>
    <col min="12806" max="12820" width="3.5703125" style="31" customWidth="1"/>
    <col min="12821" max="12821" width="3.28515625" style="31" customWidth="1"/>
    <col min="12822" max="12822" width="5.42578125" style="31" customWidth="1"/>
    <col min="12823" max="12823" width="0.28515625" style="31" customWidth="1"/>
    <col min="12824" max="12824" width="3.28515625" style="31" customWidth="1"/>
    <col min="12825" max="12826" width="3.140625" style="31" customWidth="1"/>
    <col min="12827" max="12827" width="2.85546875" style="31" customWidth="1"/>
    <col min="12828" max="12828" width="3.28515625" style="31" customWidth="1"/>
    <col min="12829" max="12829" width="3.140625" style="31" customWidth="1"/>
    <col min="12830" max="12830" width="2.85546875" style="31" customWidth="1"/>
    <col min="12831" max="12831" width="3" style="31" customWidth="1"/>
    <col min="12832" max="13056" width="10.85546875" style="31"/>
    <col min="13057" max="13057" width="3.5703125" style="31" customWidth="1"/>
    <col min="13058" max="13058" width="10.85546875" style="31"/>
    <col min="13059" max="13059" width="5.42578125" style="31" customWidth="1"/>
    <col min="13060" max="13060" width="9.5703125" style="31" customWidth="1"/>
    <col min="13061" max="13061" width="4.42578125" style="31" customWidth="1"/>
    <col min="13062" max="13076" width="3.5703125" style="31" customWidth="1"/>
    <col min="13077" max="13077" width="3.28515625" style="31" customWidth="1"/>
    <col min="13078" max="13078" width="5.42578125" style="31" customWidth="1"/>
    <col min="13079" max="13079" width="0.28515625" style="31" customWidth="1"/>
    <col min="13080" max="13080" width="3.28515625" style="31" customWidth="1"/>
    <col min="13081" max="13082" width="3.140625" style="31" customWidth="1"/>
    <col min="13083" max="13083" width="2.85546875" style="31" customWidth="1"/>
    <col min="13084" max="13084" width="3.28515625" style="31" customWidth="1"/>
    <col min="13085" max="13085" width="3.140625" style="31" customWidth="1"/>
    <col min="13086" max="13086" width="2.85546875" style="31" customWidth="1"/>
    <col min="13087" max="13087" width="3" style="31" customWidth="1"/>
    <col min="13088" max="13312" width="10.85546875" style="31"/>
    <col min="13313" max="13313" width="3.5703125" style="31" customWidth="1"/>
    <col min="13314" max="13314" width="10.85546875" style="31"/>
    <col min="13315" max="13315" width="5.42578125" style="31" customWidth="1"/>
    <col min="13316" max="13316" width="9.5703125" style="31" customWidth="1"/>
    <col min="13317" max="13317" width="4.42578125" style="31" customWidth="1"/>
    <col min="13318" max="13332" width="3.5703125" style="31" customWidth="1"/>
    <col min="13333" max="13333" width="3.28515625" style="31" customWidth="1"/>
    <col min="13334" max="13334" width="5.42578125" style="31" customWidth="1"/>
    <col min="13335" max="13335" width="0.28515625" style="31" customWidth="1"/>
    <col min="13336" max="13336" width="3.28515625" style="31" customWidth="1"/>
    <col min="13337" max="13338" width="3.140625" style="31" customWidth="1"/>
    <col min="13339" max="13339" width="2.85546875" style="31" customWidth="1"/>
    <col min="13340" max="13340" width="3.28515625" style="31" customWidth="1"/>
    <col min="13341" max="13341" width="3.140625" style="31" customWidth="1"/>
    <col min="13342" max="13342" width="2.85546875" style="31" customWidth="1"/>
    <col min="13343" max="13343" width="3" style="31" customWidth="1"/>
    <col min="13344" max="13568" width="10.85546875" style="31"/>
    <col min="13569" max="13569" width="3.5703125" style="31" customWidth="1"/>
    <col min="13570" max="13570" width="10.85546875" style="31"/>
    <col min="13571" max="13571" width="5.42578125" style="31" customWidth="1"/>
    <col min="13572" max="13572" width="9.5703125" style="31" customWidth="1"/>
    <col min="13573" max="13573" width="4.42578125" style="31" customWidth="1"/>
    <col min="13574" max="13588" width="3.5703125" style="31" customWidth="1"/>
    <col min="13589" max="13589" width="3.28515625" style="31" customWidth="1"/>
    <col min="13590" max="13590" width="5.42578125" style="31" customWidth="1"/>
    <col min="13591" max="13591" width="0.28515625" style="31" customWidth="1"/>
    <col min="13592" max="13592" width="3.28515625" style="31" customWidth="1"/>
    <col min="13593" max="13594" width="3.140625" style="31" customWidth="1"/>
    <col min="13595" max="13595" width="2.85546875" style="31" customWidth="1"/>
    <col min="13596" max="13596" width="3.28515625" style="31" customWidth="1"/>
    <col min="13597" max="13597" width="3.140625" style="31" customWidth="1"/>
    <col min="13598" max="13598" width="2.85546875" style="31" customWidth="1"/>
    <col min="13599" max="13599" width="3" style="31" customWidth="1"/>
    <col min="13600" max="13824" width="10.85546875" style="31"/>
    <col min="13825" max="13825" width="3.5703125" style="31" customWidth="1"/>
    <col min="13826" max="13826" width="10.85546875" style="31"/>
    <col min="13827" max="13827" width="5.42578125" style="31" customWidth="1"/>
    <col min="13828" max="13828" width="9.5703125" style="31" customWidth="1"/>
    <col min="13829" max="13829" width="4.42578125" style="31" customWidth="1"/>
    <col min="13830" max="13844" width="3.5703125" style="31" customWidth="1"/>
    <col min="13845" max="13845" width="3.28515625" style="31" customWidth="1"/>
    <col min="13846" max="13846" width="5.42578125" style="31" customWidth="1"/>
    <col min="13847" max="13847" width="0.28515625" style="31" customWidth="1"/>
    <col min="13848" max="13848" width="3.28515625" style="31" customWidth="1"/>
    <col min="13849" max="13850" width="3.140625" style="31" customWidth="1"/>
    <col min="13851" max="13851" width="2.85546875" style="31" customWidth="1"/>
    <col min="13852" max="13852" width="3.28515625" style="31" customWidth="1"/>
    <col min="13853" max="13853" width="3.140625" style="31" customWidth="1"/>
    <col min="13854" max="13854" width="2.85546875" style="31" customWidth="1"/>
    <col min="13855" max="13855" width="3" style="31" customWidth="1"/>
    <col min="13856" max="14080" width="10.85546875" style="31"/>
    <col min="14081" max="14081" width="3.5703125" style="31" customWidth="1"/>
    <col min="14082" max="14082" width="10.85546875" style="31"/>
    <col min="14083" max="14083" width="5.42578125" style="31" customWidth="1"/>
    <col min="14084" max="14084" width="9.5703125" style="31" customWidth="1"/>
    <col min="14085" max="14085" width="4.42578125" style="31" customWidth="1"/>
    <col min="14086" max="14100" width="3.5703125" style="31" customWidth="1"/>
    <col min="14101" max="14101" width="3.28515625" style="31" customWidth="1"/>
    <col min="14102" max="14102" width="5.42578125" style="31" customWidth="1"/>
    <col min="14103" max="14103" width="0.28515625" style="31" customWidth="1"/>
    <col min="14104" max="14104" width="3.28515625" style="31" customWidth="1"/>
    <col min="14105" max="14106" width="3.140625" style="31" customWidth="1"/>
    <col min="14107" max="14107" width="2.85546875" style="31" customWidth="1"/>
    <col min="14108" max="14108" width="3.28515625" style="31" customWidth="1"/>
    <col min="14109" max="14109" width="3.140625" style="31" customWidth="1"/>
    <col min="14110" max="14110" width="2.85546875" style="31" customWidth="1"/>
    <col min="14111" max="14111" width="3" style="31" customWidth="1"/>
    <col min="14112" max="14336" width="10.85546875" style="31"/>
    <col min="14337" max="14337" width="3.5703125" style="31" customWidth="1"/>
    <col min="14338" max="14338" width="10.85546875" style="31"/>
    <col min="14339" max="14339" width="5.42578125" style="31" customWidth="1"/>
    <col min="14340" max="14340" width="9.5703125" style="31" customWidth="1"/>
    <col min="14341" max="14341" width="4.42578125" style="31" customWidth="1"/>
    <col min="14342" max="14356" width="3.5703125" style="31" customWidth="1"/>
    <col min="14357" max="14357" width="3.28515625" style="31" customWidth="1"/>
    <col min="14358" max="14358" width="5.42578125" style="31" customWidth="1"/>
    <col min="14359" max="14359" width="0.28515625" style="31" customWidth="1"/>
    <col min="14360" max="14360" width="3.28515625" style="31" customWidth="1"/>
    <col min="14361" max="14362" width="3.140625" style="31" customWidth="1"/>
    <col min="14363" max="14363" width="2.85546875" style="31" customWidth="1"/>
    <col min="14364" max="14364" width="3.28515625" style="31" customWidth="1"/>
    <col min="14365" max="14365" width="3.140625" style="31" customWidth="1"/>
    <col min="14366" max="14366" width="2.85546875" style="31" customWidth="1"/>
    <col min="14367" max="14367" width="3" style="31" customWidth="1"/>
    <col min="14368" max="14592" width="10.85546875" style="31"/>
    <col min="14593" max="14593" width="3.5703125" style="31" customWidth="1"/>
    <col min="14594" max="14594" width="10.85546875" style="31"/>
    <col min="14595" max="14595" width="5.42578125" style="31" customWidth="1"/>
    <col min="14596" max="14596" width="9.5703125" style="31" customWidth="1"/>
    <col min="14597" max="14597" width="4.42578125" style="31" customWidth="1"/>
    <col min="14598" max="14612" width="3.5703125" style="31" customWidth="1"/>
    <col min="14613" max="14613" width="3.28515625" style="31" customWidth="1"/>
    <col min="14614" max="14614" width="5.42578125" style="31" customWidth="1"/>
    <col min="14615" max="14615" width="0.28515625" style="31" customWidth="1"/>
    <col min="14616" max="14616" width="3.28515625" style="31" customWidth="1"/>
    <col min="14617" max="14618" width="3.140625" style="31" customWidth="1"/>
    <col min="14619" max="14619" width="2.85546875" style="31" customWidth="1"/>
    <col min="14620" max="14620" width="3.28515625" style="31" customWidth="1"/>
    <col min="14621" max="14621" width="3.140625" style="31" customWidth="1"/>
    <col min="14622" max="14622" width="2.85546875" style="31" customWidth="1"/>
    <col min="14623" max="14623" width="3" style="31" customWidth="1"/>
    <col min="14624" max="14848" width="10.85546875" style="31"/>
    <col min="14849" max="14849" width="3.5703125" style="31" customWidth="1"/>
    <col min="14850" max="14850" width="10.85546875" style="31"/>
    <col min="14851" max="14851" width="5.42578125" style="31" customWidth="1"/>
    <col min="14852" max="14852" width="9.5703125" style="31" customWidth="1"/>
    <col min="14853" max="14853" width="4.42578125" style="31" customWidth="1"/>
    <col min="14854" max="14868" width="3.5703125" style="31" customWidth="1"/>
    <col min="14869" max="14869" width="3.28515625" style="31" customWidth="1"/>
    <col min="14870" max="14870" width="5.42578125" style="31" customWidth="1"/>
    <col min="14871" max="14871" width="0.28515625" style="31" customWidth="1"/>
    <col min="14872" max="14872" width="3.28515625" style="31" customWidth="1"/>
    <col min="14873" max="14874" width="3.140625" style="31" customWidth="1"/>
    <col min="14875" max="14875" width="2.85546875" style="31" customWidth="1"/>
    <col min="14876" max="14876" width="3.28515625" style="31" customWidth="1"/>
    <col min="14877" max="14877" width="3.140625" style="31" customWidth="1"/>
    <col min="14878" max="14878" width="2.85546875" style="31" customWidth="1"/>
    <col min="14879" max="14879" width="3" style="31" customWidth="1"/>
    <col min="14880" max="15104" width="10.85546875" style="31"/>
    <col min="15105" max="15105" width="3.5703125" style="31" customWidth="1"/>
    <col min="15106" max="15106" width="10.85546875" style="31"/>
    <col min="15107" max="15107" width="5.42578125" style="31" customWidth="1"/>
    <col min="15108" max="15108" width="9.5703125" style="31" customWidth="1"/>
    <col min="15109" max="15109" width="4.42578125" style="31" customWidth="1"/>
    <col min="15110" max="15124" width="3.5703125" style="31" customWidth="1"/>
    <col min="15125" max="15125" width="3.28515625" style="31" customWidth="1"/>
    <col min="15126" max="15126" width="5.42578125" style="31" customWidth="1"/>
    <col min="15127" max="15127" width="0.28515625" style="31" customWidth="1"/>
    <col min="15128" max="15128" width="3.28515625" style="31" customWidth="1"/>
    <col min="15129" max="15130" width="3.140625" style="31" customWidth="1"/>
    <col min="15131" max="15131" width="2.85546875" style="31" customWidth="1"/>
    <col min="15132" max="15132" width="3.28515625" style="31" customWidth="1"/>
    <col min="15133" max="15133" width="3.140625" style="31" customWidth="1"/>
    <col min="15134" max="15134" width="2.85546875" style="31" customWidth="1"/>
    <col min="15135" max="15135" width="3" style="31" customWidth="1"/>
    <col min="15136" max="15360" width="10.85546875" style="31"/>
    <col min="15361" max="15361" width="3.5703125" style="31" customWidth="1"/>
    <col min="15362" max="15362" width="10.85546875" style="31"/>
    <col min="15363" max="15363" width="5.42578125" style="31" customWidth="1"/>
    <col min="15364" max="15364" width="9.5703125" style="31" customWidth="1"/>
    <col min="15365" max="15365" width="4.42578125" style="31" customWidth="1"/>
    <col min="15366" max="15380" width="3.5703125" style="31" customWidth="1"/>
    <col min="15381" max="15381" width="3.28515625" style="31" customWidth="1"/>
    <col min="15382" max="15382" width="5.42578125" style="31" customWidth="1"/>
    <col min="15383" max="15383" width="0.28515625" style="31" customWidth="1"/>
    <col min="15384" max="15384" width="3.28515625" style="31" customWidth="1"/>
    <col min="15385" max="15386" width="3.140625" style="31" customWidth="1"/>
    <col min="15387" max="15387" width="2.85546875" style="31" customWidth="1"/>
    <col min="15388" max="15388" width="3.28515625" style="31" customWidth="1"/>
    <col min="15389" max="15389" width="3.140625" style="31" customWidth="1"/>
    <col min="15390" max="15390" width="2.85546875" style="31" customWidth="1"/>
    <col min="15391" max="15391" width="3" style="31" customWidth="1"/>
    <col min="15392" max="15616" width="10.85546875" style="31"/>
    <col min="15617" max="15617" width="3.5703125" style="31" customWidth="1"/>
    <col min="15618" max="15618" width="10.85546875" style="31"/>
    <col min="15619" max="15619" width="5.42578125" style="31" customWidth="1"/>
    <col min="15620" max="15620" width="9.5703125" style="31" customWidth="1"/>
    <col min="15621" max="15621" width="4.42578125" style="31" customWidth="1"/>
    <col min="15622" max="15636" width="3.5703125" style="31" customWidth="1"/>
    <col min="15637" max="15637" width="3.28515625" style="31" customWidth="1"/>
    <col min="15638" max="15638" width="5.42578125" style="31" customWidth="1"/>
    <col min="15639" max="15639" width="0.28515625" style="31" customWidth="1"/>
    <col min="15640" max="15640" width="3.28515625" style="31" customWidth="1"/>
    <col min="15641" max="15642" width="3.140625" style="31" customWidth="1"/>
    <col min="15643" max="15643" width="2.85546875" style="31" customWidth="1"/>
    <col min="15644" max="15644" width="3.28515625" style="31" customWidth="1"/>
    <col min="15645" max="15645" width="3.140625" style="31" customWidth="1"/>
    <col min="15646" max="15646" width="2.85546875" style="31" customWidth="1"/>
    <col min="15647" max="15647" width="3" style="31" customWidth="1"/>
    <col min="15648" max="15872" width="10.85546875" style="31"/>
    <col min="15873" max="15873" width="3.5703125" style="31" customWidth="1"/>
    <col min="15874" max="15874" width="10.85546875" style="31"/>
    <col min="15875" max="15875" width="5.42578125" style="31" customWidth="1"/>
    <col min="15876" max="15876" width="9.5703125" style="31" customWidth="1"/>
    <col min="15877" max="15877" width="4.42578125" style="31" customWidth="1"/>
    <col min="15878" max="15892" width="3.5703125" style="31" customWidth="1"/>
    <col min="15893" max="15893" width="3.28515625" style="31" customWidth="1"/>
    <col min="15894" max="15894" width="5.42578125" style="31" customWidth="1"/>
    <col min="15895" max="15895" width="0.28515625" style="31" customWidth="1"/>
    <col min="15896" max="15896" width="3.28515625" style="31" customWidth="1"/>
    <col min="15897" max="15898" width="3.140625" style="31" customWidth="1"/>
    <col min="15899" max="15899" width="2.85546875" style="31" customWidth="1"/>
    <col min="15900" max="15900" width="3.28515625" style="31" customWidth="1"/>
    <col min="15901" max="15901" width="3.140625" style="31" customWidth="1"/>
    <col min="15902" max="15902" width="2.85546875" style="31" customWidth="1"/>
    <col min="15903" max="15903" width="3" style="31" customWidth="1"/>
    <col min="15904" max="16128" width="10.85546875" style="31"/>
    <col min="16129" max="16129" width="3.5703125" style="31" customWidth="1"/>
    <col min="16130" max="16130" width="10.85546875" style="31"/>
    <col min="16131" max="16131" width="5.42578125" style="31" customWidth="1"/>
    <col min="16132" max="16132" width="9.5703125" style="31" customWidth="1"/>
    <col min="16133" max="16133" width="4.42578125" style="31" customWidth="1"/>
    <col min="16134" max="16148" width="3.5703125" style="31" customWidth="1"/>
    <col min="16149" max="16149" width="3.28515625" style="31" customWidth="1"/>
    <col min="16150" max="16150" width="5.42578125" style="31" customWidth="1"/>
    <col min="16151" max="16151" width="0.28515625" style="31" customWidth="1"/>
    <col min="16152" max="16152" width="3.28515625" style="31" customWidth="1"/>
    <col min="16153" max="16154" width="3.140625" style="31" customWidth="1"/>
    <col min="16155" max="16155" width="2.85546875" style="31" customWidth="1"/>
    <col min="16156" max="16156" width="3.28515625" style="31" customWidth="1"/>
    <col min="16157" max="16157" width="3.140625" style="31" customWidth="1"/>
    <col min="16158" max="16158" width="2.85546875" style="31" customWidth="1"/>
    <col min="16159" max="16159" width="3" style="31" customWidth="1"/>
    <col min="16160" max="16384" width="10.85546875" style="31"/>
  </cols>
  <sheetData>
    <row r="4" spans="1:24" x14ac:dyDescent="0.2">
      <c r="E4" s="713" t="s">
        <v>179</v>
      </c>
      <c r="F4" s="713"/>
      <c r="G4" s="713"/>
      <c r="H4" s="713" t="s">
        <v>180</v>
      </c>
      <c r="I4" s="713"/>
      <c r="J4" s="713"/>
      <c r="K4" s="713"/>
      <c r="L4" s="713"/>
      <c r="M4" s="713"/>
      <c r="N4" s="713" t="s">
        <v>181</v>
      </c>
      <c r="O4" s="713"/>
      <c r="P4" s="713"/>
      <c r="Q4" s="713"/>
      <c r="R4" s="713"/>
      <c r="S4" s="713"/>
    </row>
    <row r="5" spans="1:24" ht="12.75" customHeight="1" x14ac:dyDescent="0.2">
      <c r="A5" s="714">
        <v>4</v>
      </c>
      <c r="B5" s="715" t="s">
        <v>138</v>
      </c>
      <c r="C5" s="716"/>
      <c r="D5" s="717"/>
      <c r="E5" s="709" t="str">
        <f>'Datos Generales'!E6</f>
        <v>Español</v>
      </c>
      <c r="F5" s="709" t="str">
        <f>'Datos Generales'!E7</f>
        <v>Ingles</v>
      </c>
      <c r="G5" s="709" t="str">
        <f>'Datos Generales'!E8</f>
        <v>Matematica</v>
      </c>
      <c r="H5" s="709" t="str">
        <f>'Datos Generales'!E9</f>
        <v>Historia</v>
      </c>
      <c r="I5" s="709" t="str">
        <f>'Datos Generales'!E10</f>
        <v>Geografia</v>
      </c>
      <c r="J5" s="709" t="str">
        <f>'Datos Generales'!E11</f>
        <v>Civica</v>
      </c>
      <c r="K5" s="709" t="str">
        <f>'Datos Generales'!E12</f>
        <v>Religion</v>
      </c>
      <c r="L5" s="709" t="str">
        <f>'Datos Generales'!E13</f>
        <v>Educacion Física</v>
      </c>
      <c r="M5" s="709" t="str">
        <f>'Datos Generales'!E14</f>
        <v>Informatica</v>
      </c>
      <c r="N5" s="709" t="str">
        <f>'Datos Generales'!E15</f>
        <v>Ciencias Naturales</v>
      </c>
      <c r="O5" s="709" t="str">
        <f>'Datos Generales'!E16</f>
        <v>Artistica</v>
      </c>
      <c r="P5" s="709" t="str">
        <f>'Datos Generales'!E17</f>
        <v>Música</v>
      </c>
      <c r="Q5" s="709" t="s">
        <v>232</v>
      </c>
      <c r="R5" s="709" t="s">
        <v>238</v>
      </c>
      <c r="S5" s="709">
        <f>'Datos Generales'!Q8</f>
        <v>0</v>
      </c>
      <c r="T5" s="712" t="s">
        <v>67</v>
      </c>
      <c r="U5" s="712"/>
      <c r="V5" s="712"/>
      <c r="W5" s="712"/>
      <c r="X5" s="701" t="s">
        <v>182</v>
      </c>
    </row>
    <row r="6" spans="1:24" ht="12.75" customHeight="1" x14ac:dyDescent="0.2">
      <c r="A6" s="714"/>
      <c r="B6" s="718"/>
      <c r="C6" s="719"/>
      <c r="D6" s="720"/>
      <c r="E6" s="710"/>
      <c r="F6" s="710"/>
      <c r="G6" s="710"/>
      <c r="H6" s="710"/>
      <c r="I6" s="710"/>
      <c r="J6" s="710"/>
      <c r="K6" s="710"/>
      <c r="L6" s="710"/>
      <c r="M6" s="710"/>
      <c r="N6" s="710"/>
      <c r="O6" s="710"/>
      <c r="P6" s="710"/>
      <c r="Q6" s="710"/>
      <c r="R6" s="710"/>
      <c r="S6" s="710"/>
      <c r="T6" s="712"/>
      <c r="U6" s="712"/>
      <c r="V6" s="712"/>
      <c r="W6" s="712"/>
      <c r="X6" s="702"/>
    </row>
    <row r="7" spans="1:24" x14ac:dyDescent="0.2">
      <c r="A7" s="714"/>
      <c r="B7" s="718"/>
      <c r="C7" s="719"/>
      <c r="D7" s="720"/>
      <c r="E7" s="710"/>
      <c r="F7" s="710"/>
      <c r="G7" s="710"/>
      <c r="H7" s="710"/>
      <c r="I7" s="710"/>
      <c r="J7" s="710"/>
      <c r="K7" s="710"/>
      <c r="L7" s="710"/>
      <c r="M7" s="710"/>
      <c r="N7" s="710"/>
      <c r="O7" s="710"/>
      <c r="P7" s="710"/>
      <c r="Q7" s="710"/>
      <c r="R7" s="710"/>
      <c r="S7" s="710"/>
      <c r="T7" s="712"/>
      <c r="U7" s="712"/>
      <c r="V7" s="712"/>
      <c r="W7" s="712"/>
      <c r="X7" s="702"/>
    </row>
    <row r="8" spans="1:24" x14ac:dyDescent="0.2">
      <c r="A8" s="714"/>
      <c r="B8" s="718"/>
      <c r="C8" s="719"/>
      <c r="D8" s="720"/>
      <c r="E8" s="710"/>
      <c r="F8" s="710"/>
      <c r="G8" s="710"/>
      <c r="H8" s="710"/>
      <c r="I8" s="710"/>
      <c r="J8" s="710"/>
      <c r="K8" s="710"/>
      <c r="L8" s="710"/>
      <c r="M8" s="710"/>
      <c r="N8" s="710"/>
      <c r="O8" s="710"/>
      <c r="P8" s="710"/>
      <c r="Q8" s="710"/>
      <c r="R8" s="710"/>
      <c r="S8" s="710"/>
      <c r="T8" s="712"/>
      <c r="U8" s="712"/>
      <c r="V8" s="712"/>
      <c r="W8" s="712"/>
      <c r="X8" s="702"/>
    </row>
    <row r="9" spans="1:24" ht="12.75" customHeight="1" x14ac:dyDescent="0.2">
      <c r="A9" s="714"/>
      <c r="B9" s="718"/>
      <c r="C9" s="719"/>
      <c r="D9" s="720"/>
      <c r="E9" s="710"/>
      <c r="F9" s="710"/>
      <c r="G9" s="710"/>
      <c r="H9" s="710"/>
      <c r="I9" s="710"/>
      <c r="J9" s="710"/>
      <c r="K9" s="710"/>
      <c r="L9" s="710"/>
      <c r="M9" s="710"/>
      <c r="N9" s="710"/>
      <c r="O9" s="710"/>
      <c r="P9" s="710"/>
      <c r="Q9" s="710"/>
      <c r="R9" s="710"/>
      <c r="S9" s="710"/>
      <c r="T9" s="712"/>
      <c r="U9" s="712"/>
      <c r="V9" s="712"/>
      <c r="W9" s="712"/>
      <c r="X9" s="702"/>
    </row>
    <row r="10" spans="1:24" x14ac:dyDescent="0.2">
      <c r="A10" s="714"/>
      <c r="B10" s="718"/>
      <c r="C10" s="719"/>
      <c r="D10" s="720"/>
      <c r="E10" s="710"/>
      <c r="F10" s="710"/>
      <c r="G10" s="710"/>
      <c r="H10" s="710"/>
      <c r="I10" s="710"/>
      <c r="J10" s="710"/>
      <c r="K10" s="710"/>
      <c r="L10" s="710"/>
      <c r="M10" s="710"/>
      <c r="N10" s="710"/>
      <c r="O10" s="710"/>
      <c r="P10" s="710"/>
      <c r="Q10" s="710"/>
      <c r="R10" s="710"/>
      <c r="S10" s="710"/>
      <c r="T10" s="712"/>
      <c r="U10" s="712"/>
      <c r="V10" s="712"/>
      <c r="W10" s="712"/>
      <c r="X10" s="702"/>
    </row>
    <row r="11" spans="1:24" x14ac:dyDescent="0.2">
      <c r="A11" s="147" t="s">
        <v>97</v>
      </c>
      <c r="B11" s="721"/>
      <c r="C11" s="722"/>
      <c r="D11" s="723"/>
      <c r="E11" s="711"/>
      <c r="F11" s="711"/>
      <c r="G11" s="711"/>
      <c r="H11" s="711"/>
      <c r="I11" s="711"/>
      <c r="J11" s="711"/>
      <c r="K11" s="711"/>
      <c r="L11" s="711"/>
      <c r="M11" s="711"/>
      <c r="N11" s="711"/>
      <c r="O11" s="711"/>
      <c r="P11" s="711"/>
      <c r="Q11" s="711"/>
      <c r="R11" s="711"/>
      <c r="S11" s="711"/>
      <c r="T11" s="712"/>
      <c r="U11" s="712"/>
      <c r="V11" s="712"/>
      <c r="W11" s="712"/>
      <c r="X11" s="703"/>
    </row>
    <row r="12" spans="1:24" ht="12.75" customHeight="1" x14ac:dyDescent="0.2">
      <c r="A12" s="44">
        <v>1</v>
      </c>
      <c r="B12" s="696">
        <f>'CONSOLIDADO Q. BAJO'!$B$10</f>
        <v>0</v>
      </c>
      <c r="C12" s="697"/>
      <c r="D12" s="698"/>
      <c r="E12" s="148"/>
      <c r="F12" s="148"/>
      <c r="G12" s="148"/>
      <c r="H12" s="148">
        <v>4.4000000000000004</v>
      </c>
      <c r="I12" s="148"/>
      <c r="J12" s="148">
        <v>4.7</v>
      </c>
      <c r="K12" s="148"/>
      <c r="L12" s="148"/>
      <c r="M12" s="148">
        <v>4.7</v>
      </c>
      <c r="N12" s="227">
        <v>4.7</v>
      </c>
      <c r="O12" s="148"/>
      <c r="P12" s="148">
        <v>4.8</v>
      </c>
      <c r="Q12" s="227">
        <v>4</v>
      </c>
      <c r="R12" s="148">
        <v>4</v>
      </c>
      <c r="S12" s="148"/>
      <c r="T12" s="728">
        <f>(H12+J12+M12+N12+P12+Q12+R12)/7</f>
        <v>4.4714285714285715</v>
      </c>
      <c r="U12" s="728"/>
      <c r="V12" s="728"/>
      <c r="W12" s="728"/>
      <c r="X12" s="43" t="s">
        <v>90</v>
      </c>
    </row>
    <row r="13" spans="1:24" ht="12.75" customHeight="1" x14ac:dyDescent="0.2">
      <c r="A13" s="44">
        <v>2</v>
      </c>
      <c r="B13" s="696">
        <f>'CONSOLIDADO Q. BAJO'!B11</f>
        <v>0</v>
      </c>
      <c r="C13" s="697"/>
      <c r="D13" s="698"/>
      <c r="E13" s="148"/>
      <c r="F13" s="148"/>
      <c r="G13" s="148"/>
      <c r="H13" s="148"/>
      <c r="I13" s="148"/>
      <c r="J13" s="148"/>
      <c r="K13" s="148"/>
      <c r="L13" s="148"/>
      <c r="M13" s="148"/>
      <c r="N13" s="227"/>
      <c r="O13" s="148"/>
      <c r="P13" s="148"/>
      <c r="Q13" s="227"/>
      <c r="R13" s="148"/>
      <c r="S13" s="148"/>
      <c r="T13" s="728"/>
      <c r="U13" s="728"/>
      <c r="V13" s="728"/>
      <c r="W13" s="728"/>
      <c r="X13" s="43"/>
    </row>
    <row r="14" spans="1:24" ht="12.75" customHeight="1" x14ac:dyDescent="0.2">
      <c r="A14" s="44">
        <v>3</v>
      </c>
      <c r="B14" s="696">
        <f>'CONSOLIDADO Q. BAJO'!B12</f>
        <v>0</v>
      </c>
      <c r="C14" s="697"/>
      <c r="D14" s="698"/>
      <c r="E14" s="148"/>
      <c r="F14" s="148"/>
      <c r="G14" s="148"/>
      <c r="H14" s="148"/>
      <c r="I14" s="148"/>
      <c r="J14" s="148"/>
      <c r="K14" s="148"/>
      <c r="L14" s="148"/>
      <c r="M14" s="148"/>
      <c r="N14" s="227"/>
      <c r="O14" s="148"/>
      <c r="P14" s="148"/>
      <c r="Q14" s="227"/>
      <c r="R14" s="148"/>
      <c r="S14" s="148"/>
      <c r="T14" s="728"/>
      <c r="U14" s="728"/>
      <c r="V14" s="728"/>
      <c r="W14" s="728"/>
      <c r="X14" s="43"/>
    </row>
    <row r="15" spans="1:24" ht="12.75" customHeight="1" x14ac:dyDescent="0.2">
      <c r="A15" s="44">
        <v>4</v>
      </c>
      <c r="B15" s="696"/>
      <c r="C15" s="697"/>
      <c r="D15" s="698"/>
      <c r="E15" s="148"/>
      <c r="F15" s="148"/>
      <c r="G15" s="148"/>
      <c r="H15" s="148"/>
      <c r="I15" s="148"/>
      <c r="J15" s="148"/>
      <c r="K15" s="148"/>
      <c r="L15" s="148"/>
      <c r="M15" s="148"/>
      <c r="N15" s="148"/>
      <c r="O15" s="148"/>
      <c r="P15" s="148"/>
      <c r="Q15" s="148"/>
      <c r="R15" s="148">
        <f>'CONSOLIDADO SEDE'!BG13</f>
        <v>0</v>
      </c>
      <c r="S15" s="148"/>
      <c r="T15" s="727"/>
      <c r="U15" s="727"/>
      <c r="V15" s="727"/>
      <c r="W15" s="727"/>
      <c r="X15" s="43"/>
    </row>
    <row r="16" spans="1:24" ht="12.75" customHeight="1" x14ac:dyDescent="0.2">
      <c r="A16" s="44">
        <v>5</v>
      </c>
      <c r="B16" s="696"/>
      <c r="C16" s="697"/>
      <c r="D16" s="698"/>
      <c r="E16" s="148"/>
      <c r="F16" s="148"/>
      <c r="G16" s="148"/>
      <c r="H16" s="148"/>
      <c r="I16" s="148"/>
      <c r="J16" s="148"/>
      <c r="K16" s="148"/>
      <c r="L16" s="148"/>
      <c r="M16" s="148"/>
      <c r="N16" s="227"/>
      <c r="O16" s="148"/>
      <c r="P16" s="148"/>
      <c r="Q16" s="148"/>
      <c r="R16" s="148">
        <f>'CONSOLIDADO SEDE'!BG14</f>
        <v>0</v>
      </c>
      <c r="S16" s="148"/>
      <c r="T16" s="727"/>
      <c r="U16" s="727"/>
      <c r="V16" s="727"/>
      <c r="W16" s="727"/>
      <c r="X16" s="43"/>
    </row>
    <row r="17" spans="1:24" ht="12.75" customHeight="1" x14ac:dyDescent="0.2">
      <c r="A17" s="44">
        <v>6</v>
      </c>
      <c r="B17" s="696"/>
      <c r="C17" s="697"/>
      <c r="D17" s="698"/>
      <c r="E17" s="148"/>
      <c r="F17" s="148"/>
      <c r="G17" s="148"/>
      <c r="H17" s="148"/>
      <c r="I17" s="148"/>
      <c r="J17" s="148"/>
      <c r="K17" s="148"/>
      <c r="L17" s="148"/>
      <c r="M17" s="148"/>
      <c r="N17" s="227"/>
      <c r="O17" s="148"/>
      <c r="P17" s="148"/>
      <c r="Q17" s="148"/>
      <c r="R17" s="148">
        <f>'CONSOLIDADO SEDE'!BG15</f>
        <v>0</v>
      </c>
      <c r="S17" s="148"/>
      <c r="T17" s="727"/>
      <c r="U17" s="727"/>
      <c r="V17" s="727"/>
      <c r="W17" s="727"/>
      <c r="X17" s="43"/>
    </row>
    <row r="18" spans="1:24" ht="12.75" customHeight="1" x14ac:dyDescent="0.2">
      <c r="A18" s="44">
        <v>7</v>
      </c>
      <c r="B18" s="696"/>
      <c r="C18" s="697"/>
      <c r="D18" s="698"/>
      <c r="E18" s="148"/>
      <c r="F18" s="148"/>
      <c r="G18" s="148"/>
      <c r="H18" s="148"/>
      <c r="I18" s="148"/>
      <c r="J18" s="148"/>
      <c r="K18" s="148"/>
      <c r="L18" s="148"/>
      <c r="M18" s="148"/>
      <c r="N18" s="227"/>
      <c r="O18" s="148"/>
      <c r="P18" s="148"/>
      <c r="Q18" s="148"/>
      <c r="R18" s="148">
        <f>'CONSOLIDADO SEDE'!BG16</f>
        <v>0</v>
      </c>
      <c r="S18" s="148"/>
      <c r="T18" s="727"/>
      <c r="U18" s="727"/>
      <c r="V18" s="727"/>
      <c r="W18" s="727"/>
      <c r="X18" s="43"/>
    </row>
    <row r="19" spans="1:24" ht="12.75" customHeight="1" x14ac:dyDescent="0.2">
      <c r="A19" s="44">
        <v>8</v>
      </c>
      <c r="B19" s="696"/>
      <c r="C19" s="697"/>
      <c r="D19" s="698"/>
      <c r="E19" s="148"/>
      <c r="F19" s="148"/>
      <c r="G19" s="148"/>
      <c r="H19" s="148"/>
      <c r="I19" s="148"/>
      <c r="J19" s="148"/>
      <c r="K19" s="148"/>
      <c r="L19" s="148"/>
      <c r="M19" s="148"/>
      <c r="N19" s="227"/>
      <c r="O19" s="148"/>
      <c r="P19" s="148"/>
      <c r="Q19" s="148"/>
      <c r="R19" s="148">
        <f>'CONSOLIDADO SEDE'!BG17</f>
        <v>0</v>
      </c>
      <c r="S19" s="148"/>
      <c r="T19" s="727"/>
      <c r="U19" s="727"/>
      <c r="V19" s="727"/>
      <c r="W19" s="727"/>
      <c r="X19" s="43"/>
    </row>
    <row r="20" spans="1:24" ht="12.75" customHeight="1" x14ac:dyDescent="0.2">
      <c r="A20" s="44">
        <v>9</v>
      </c>
      <c r="B20" s="696"/>
      <c r="C20" s="697"/>
      <c r="D20" s="698"/>
      <c r="E20" s="148"/>
      <c r="F20" s="148"/>
      <c r="G20" s="148"/>
      <c r="H20" s="148"/>
      <c r="I20" s="148"/>
      <c r="J20" s="148"/>
      <c r="K20" s="148"/>
      <c r="L20" s="148"/>
      <c r="M20" s="148"/>
      <c r="N20" s="227"/>
      <c r="O20" s="148"/>
      <c r="P20" s="148"/>
      <c r="Q20" s="148"/>
      <c r="R20" s="148">
        <f>'CONSOLIDADO SEDE'!BG18</f>
        <v>0</v>
      </c>
      <c r="S20" s="148"/>
      <c r="T20" s="727"/>
      <c r="U20" s="727"/>
      <c r="V20" s="727"/>
      <c r="W20" s="727"/>
      <c r="X20" s="43"/>
    </row>
    <row r="21" spans="1:24" ht="12.75" customHeight="1" x14ac:dyDescent="0.2">
      <c r="A21" s="44">
        <v>10</v>
      </c>
      <c r="B21" s="696"/>
      <c r="C21" s="697"/>
      <c r="D21" s="698"/>
      <c r="E21" s="148"/>
      <c r="F21" s="148"/>
      <c r="G21" s="148"/>
      <c r="H21" s="148"/>
      <c r="I21" s="148"/>
      <c r="J21" s="148"/>
      <c r="K21" s="148"/>
      <c r="L21" s="148"/>
      <c r="M21" s="148"/>
      <c r="N21" s="227"/>
      <c r="O21" s="148"/>
      <c r="P21" s="148"/>
      <c r="Q21" s="148"/>
      <c r="R21" s="148">
        <f>'CONSOLIDADO SEDE'!BG19</f>
        <v>0</v>
      </c>
      <c r="S21" s="148"/>
      <c r="T21" s="727"/>
      <c r="U21" s="727"/>
      <c r="V21" s="727"/>
      <c r="W21" s="727"/>
      <c r="X21" s="43"/>
    </row>
    <row r="22" spans="1:24" ht="12.75" customHeight="1" x14ac:dyDescent="0.2">
      <c r="A22" s="44">
        <v>11</v>
      </c>
      <c r="B22" s="696"/>
      <c r="C22" s="697"/>
      <c r="D22" s="698"/>
      <c r="E22" s="148"/>
      <c r="F22" s="148"/>
      <c r="G22" s="148"/>
      <c r="H22" s="148"/>
      <c r="I22" s="148"/>
      <c r="J22" s="148"/>
      <c r="K22" s="148"/>
      <c r="L22" s="148"/>
      <c r="M22" s="148"/>
      <c r="N22" s="227"/>
      <c r="O22" s="148"/>
      <c r="P22" s="148"/>
      <c r="Q22" s="148"/>
      <c r="R22" s="148">
        <f>'CONSOLIDADO SEDE'!BG20</f>
        <v>0</v>
      </c>
      <c r="S22" s="148"/>
      <c r="T22" s="727"/>
      <c r="U22" s="727"/>
      <c r="V22" s="727"/>
      <c r="W22" s="727"/>
      <c r="X22" s="43"/>
    </row>
    <row r="23" spans="1:24" ht="12.75" customHeight="1" x14ac:dyDescent="0.2">
      <c r="A23" s="44">
        <v>12</v>
      </c>
      <c r="B23" s="696"/>
      <c r="C23" s="697"/>
      <c r="D23" s="698"/>
      <c r="E23" s="148"/>
      <c r="F23" s="148"/>
      <c r="G23" s="148"/>
      <c r="H23" s="227"/>
      <c r="I23" s="148"/>
      <c r="J23" s="148"/>
      <c r="K23" s="148"/>
      <c r="L23" s="148"/>
      <c r="M23" s="148"/>
      <c r="N23" s="227"/>
      <c r="O23" s="148"/>
      <c r="P23" s="148"/>
      <c r="Q23" s="148"/>
      <c r="R23" s="148">
        <f>'CONSOLIDADO SEDE'!BG21</f>
        <v>0</v>
      </c>
      <c r="S23" s="148"/>
      <c r="T23" s="727"/>
      <c r="U23" s="727"/>
      <c r="V23" s="727"/>
      <c r="W23" s="727"/>
      <c r="X23" s="43"/>
    </row>
    <row r="24" spans="1:24" ht="12.75" customHeight="1" x14ac:dyDescent="0.2">
      <c r="A24" s="44">
        <v>13</v>
      </c>
      <c r="B24" s="696"/>
      <c r="C24" s="697"/>
      <c r="D24" s="698"/>
      <c r="E24" s="148"/>
      <c r="F24" s="148"/>
      <c r="G24" s="148"/>
      <c r="H24" s="227"/>
      <c r="I24" s="148"/>
      <c r="J24" s="148"/>
      <c r="K24" s="148"/>
      <c r="L24" s="148"/>
      <c r="M24" s="148"/>
      <c r="N24" s="227"/>
      <c r="O24" s="148"/>
      <c r="P24" s="148"/>
      <c r="Q24" s="227"/>
      <c r="R24" s="148">
        <f>'CONSOLIDADO SEDE'!BG22</f>
        <v>0</v>
      </c>
      <c r="S24" s="148"/>
      <c r="T24" s="728"/>
      <c r="U24" s="728"/>
      <c r="V24" s="728"/>
      <c r="W24" s="728"/>
      <c r="X24" s="43"/>
    </row>
    <row r="25" spans="1:24" ht="12.75" customHeight="1" x14ac:dyDescent="0.2">
      <c r="A25" s="44">
        <v>14</v>
      </c>
      <c r="B25" s="696"/>
      <c r="C25" s="697"/>
      <c r="D25" s="698"/>
      <c r="E25" s="148"/>
      <c r="F25" s="148"/>
      <c r="G25" s="148"/>
      <c r="H25" s="227"/>
      <c r="I25" s="148"/>
      <c r="J25" s="148"/>
      <c r="K25" s="148"/>
      <c r="L25" s="148"/>
      <c r="M25" s="148"/>
      <c r="N25" s="227"/>
      <c r="O25" s="148"/>
      <c r="P25" s="148"/>
      <c r="Q25" s="227"/>
      <c r="R25" s="148">
        <f>'CONSOLIDADO SEDE'!BG23</f>
        <v>0</v>
      </c>
      <c r="S25" s="148"/>
      <c r="T25" s="728"/>
      <c r="U25" s="728"/>
      <c r="V25" s="728"/>
      <c r="W25" s="728"/>
      <c r="X25" s="43"/>
    </row>
    <row r="26" spans="1:24" ht="12.75" customHeight="1" x14ac:dyDescent="0.2">
      <c r="A26" s="44">
        <v>15</v>
      </c>
      <c r="B26" s="696"/>
      <c r="C26" s="697"/>
      <c r="D26" s="698"/>
      <c r="E26" s="148"/>
      <c r="F26" s="148"/>
      <c r="G26" s="148"/>
      <c r="H26" s="227"/>
      <c r="I26" s="148"/>
      <c r="J26" s="148"/>
      <c r="K26" s="148"/>
      <c r="L26" s="148"/>
      <c r="M26" s="148"/>
      <c r="N26" s="227"/>
      <c r="O26" s="148"/>
      <c r="P26" s="148"/>
      <c r="Q26" s="148"/>
      <c r="R26" s="148">
        <f>'CONSOLIDADO SEDE'!BG24</f>
        <v>0</v>
      </c>
      <c r="S26" s="148"/>
      <c r="T26" s="727"/>
      <c r="U26" s="727"/>
      <c r="V26" s="727"/>
      <c r="W26" s="727"/>
      <c r="X26" s="43"/>
    </row>
    <row r="27" spans="1:24" ht="12.75" customHeight="1" x14ac:dyDescent="0.2">
      <c r="A27" s="44">
        <v>16</v>
      </c>
      <c r="B27" s="696"/>
      <c r="C27" s="697"/>
      <c r="D27" s="698"/>
      <c r="E27" s="148"/>
      <c r="F27" s="148"/>
      <c r="G27" s="148"/>
      <c r="H27" s="227"/>
      <c r="I27" s="148"/>
      <c r="J27" s="148"/>
      <c r="K27" s="148"/>
      <c r="L27" s="148"/>
      <c r="M27" s="148"/>
      <c r="N27" s="227"/>
      <c r="O27" s="148"/>
      <c r="P27" s="148"/>
      <c r="Q27" s="148"/>
      <c r="R27" s="148">
        <f>'CONSOLIDADO SEDE'!BG25</f>
        <v>0</v>
      </c>
      <c r="S27" s="148"/>
      <c r="T27" s="727"/>
      <c r="U27" s="727"/>
      <c r="V27" s="727"/>
      <c r="W27" s="727"/>
      <c r="X27" s="43"/>
    </row>
    <row r="28" spans="1:24" ht="12.75" customHeight="1" x14ac:dyDescent="0.2">
      <c r="A28" s="44">
        <v>17</v>
      </c>
      <c r="B28" s="696"/>
      <c r="C28" s="697"/>
      <c r="D28" s="698"/>
      <c r="E28" s="148"/>
      <c r="F28" s="148"/>
      <c r="G28" s="148"/>
      <c r="H28" s="227"/>
      <c r="I28" s="148"/>
      <c r="J28" s="148"/>
      <c r="K28" s="148"/>
      <c r="L28" s="148"/>
      <c r="M28" s="148"/>
      <c r="N28" s="227"/>
      <c r="O28" s="148"/>
      <c r="P28" s="148"/>
      <c r="Q28" s="148"/>
      <c r="R28" s="148">
        <f>'CONSOLIDADO SEDE'!BG26</f>
        <v>0</v>
      </c>
      <c r="S28" s="148"/>
      <c r="T28" s="727"/>
      <c r="U28" s="727"/>
      <c r="V28" s="727"/>
      <c r="W28" s="727"/>
      <c r="X28" s="43"/>
    </row>
    <row r="29" spans="1:24" ht="12.75" customHeight="1" x14ac:dyDescent="0.2">
      <c r="A29" s="44">
        <v>18</v>
      </c>
      <c r="B29" s="696"/>
      <c r="C29" s="697"/>
      <c r="D29" s="698"/>
      <c r="E29" s="148"/>
      <c r="F29" s="148"/>
      <c r="G29" s="148"/>
      <c r="H29" s="227"/>
      <c r="I29" s="148"/>
      <c r="J29" s="148"/>
      <c r="K29" s="148"/>
      <c r="L29" s="148"/>
      <c r="M29" s="148"/>
      <c r="N29" s="227"/>
      <c r="O29" s="148"/>
      <c r="P29" s="148"/>
      <c r="Q29" s="148"/>
      <c r="R29" s="148">
        <f>'CONSOLIDADO SEDE'!BG27</f>
        <v>0</v>
      </c>
      <c r="S29" s="148"/>
      <c r="T29" s="728"/>
      <c r="U29" s="728"/>
      <c r="V29" s="728"/>
      <c r="W29" s="728"/>
      <c r="X29" s="43"/>
    </row>
    <row r="30" spans="1:24" ht="12.75" customHeight="1" x14ac:dyDescent="0.2">
      <c r="A30" s="44">
        <v>19</v>
      </c>
      <c r="B30" s="696"/>
      <c r="C30" s="697"/>
      <c r="D30" s="698"/>
      <c r="E30" s="148"/>
      <c r="F30" s="148"/>
      <c r="G30" s="148"/>
      <c r="H30" s="227"/>
      <c r="I30" s="148"/>
      <c r="J30" s="148"/>
      <c r="K30" s="148"/>
      <c r="L30" s="148"/>
      <c r="M30" s="148"/>
      <c r="N30" s="227"/>
      <c r="O30" s="148"/>
      <c r="P30" s="148"/>
      <c r="Q30" s="148"/>
      <c r="R30" s="148">
        <f>'CONSOLIDADO SEDE'!BG28</f>
        <v>0</v>
      </c>
      <c r="S30" s="148"/>
      <c r="T30" s="727"/>
      <c r="U30" s="727"/>
      <c r="V30" s="727"/>
      <c r="W30" s="727"/>
      <c r="X30" s="43"/>
    </row>
    <row r="31" spans="1:24" ht="12.75" customHeight="1" x14ac:dyDescent="0.2">
      <c r="A31" s="44">
        <v>20</v>
      </c>
      <c r="B31" s="696"/>
      <c r="C31" s="697"/>
      <c r="D31" s="698"/>
      <c r="E31" s="148"/>
      <c r="F31" s="148"/>
      <c r="G31" s="148"/>
      <c r="H31" s="227"/>
      <c r="I31" s="148"/>
      <c r="J31" s="148"/>
      <c r="K31" s="148"/>
      <c r="L31" s="148"/>
      <c r="M31" s="148"/>
      <c r="N31" s="227"/>
      <c r="O31" s="148"/>
      <c r="P31" s="148"/>
      <c r="Q31" s="148"/>
      <c r="R31" s="148">
        <f>'CONSOLIDADO SEDE'!BG29</f>
        <v>0</v>
      </c>
      <c r="S31" s="148"/>
      <c r="T31" s="727"/>
      <c r="U31" s="727"/>
      <c r="V31" s="727"/>
      <c r="W31" s="727"/>
      <c r="X31" s="43"/>
    </row>
    <row r="32" spans="1:24" ht="12.75" customHeight="1" x14ac:dyDescent="0.2">
      <c r="A32" s="44">
        <v>21</v>
      </c>
      <c r="B32" s="696"/>
      <c r="C32" s="697"/>
      <c r="D32" s="698"/>
      <c r="E32" s="148"/>
      <c r="F32" s="148"/>
      <c r="G32" s="148"/>
      <c r="H32" s="227"/>
      <c r="I32" s="148"/>
      <c r="J32" s="227"/>
      <c r="K32" s="148"/>
      <c r="L32" s="148"/>
      <c r="M32" s="148"/>
      <c r="N32" s="227"/>
      <c r="O32" s="148"/>
      <c r="P32" s="148"/>
      <c r="Q32" s="227"/>
      <c r="R32" s="148">
        <f>'CONSOLIDADO SEDE'!BG30</f>
        <v>0</v>
      </c>
      <c r="S32" s="148"/>
      <c r="T32" s="728"/>
      <c r="U32" s="728"/>
      <c r="V32" s="728"/>
      <c r="W32" s="728"/>
      <c r="X32" s="43"/>
    </row>
    <row r="33" spans="1:24" ht="12.75" customHeight="1" x14ac:dyDescent="0.2">
      <c r="A33" s="44">
        <v>22</v>
      </c>
      <c r="B33" s="696"/>
      <c r="C33" s="697"/>
      <c r="D33" s="698"/>
      <c r="E33" s="148"/>
      <c r="F33" s="148"/>
      <c r="G33" s="148"/>
      <c r="H33" s="227"/>
      <c r="I33" s="148"/>
      <c r="J33" s="227"/>
      <c r="K33" s="148"/>
      <c r="L33" s="148"/>
      <c r="M33" s="148"/>
      <c r="N33" s="227"/>
      <c r="O33" s="148"/>
      <c r="P33" s="148"/>
      <c r="Q33" s="227"/>
      <c r="R33" s="148">
        <f>'CONSOLIDADO SEDE'!BG31</f>
        <v>0</v>
      </c>
      <c r="S33" s="148"/>
      <c r="T33" s="728"/>
      <c r="U33" s="728"/>
      <c r="V33" s="728"/>
      <c r="W33" s="728"/>
      <c r="X33" s="43"/>
    </row>
    <row r="34" spans="1:24" ht="12.75" customHeight="1" x14ac:dyDescent="0.2">
      <c r="A34" s="44">
        <v>23</v>
      </c>
      <c r="B34" s="696"/>
      <c r="C34" s="697"/>
      <c r="D34" s="698"/>
      <c r="E34" s="148"/>
      <c r="F34" s="148"/>
      <c r="G34" s="148"/>
      <c r="H34" s="227"/>
      <c r="I34" s="148"/>
      <c r="J34" s="148"/>
      <c r="K34" s="148"/>
      <c r="L34" s="148"/>
      <c r="M34" s="148"/>
      <c r="N34" s="227"/>
      <c r="O34" s="148"/>
      <c r="P34" s="148"/>
      <c r="Q34" s="148"/>
      <c r="R34" s="148">
        <f>'CONSOLIDADO SEDE'!BG32</f>
        <v>0</v>
      </c>
      <c r="S34" s="148"/>
      <c r="T34" s="727"/>
      <c r="U34" s="727"/>
      <c r="V34" s="727"/>
      <c r="W34" s="727"/>
      <c r="X34" s="43"/>
    </row>
    <row r="35" spans="1:24" ht="12.75" customHeight="1" x14ac:dyDescent="0.2">
      <c r="A35" s="44">
        <v>24</v>
      </c>
      <c r="B35" s="696"/>
      <c r="C35" s="697"/>
      <c r="D35" s="698"/>
      <c r="E35" s="148">
        <f>'CONSOLIDADO SEDE'!G33</f>
        <v>0</v>
      </c>
      <c r="F35" s="148">
        <f>'CONSOLIDADO SEDE'!K33</f>
        <v>0</v>
      </c>
      <c r="G35" s="148">
        <f>'CONSOLIDADO SEDE'!O33</f>
        <v>0</v>
      </c>
      <c r="H35" s="148">
        <f>'CONSOLIDADO SEDE'!S33</f>
        <v>0</v>
      </c>
      <c r="I35" s="148">
        <f>'CONSOLIDADO SEDE'!W33</f>
        <v>0</v>
      </c>
      <c r="J35" s="148">
        <f>'CONSOLIDADO SEDE'!AA33</f>
        <v>0</v>
      </c>
      <c r="K35" s="148">
        <f>'CONSOLIDADO SEDE'!AE33</f>
        <v>0</v>
      </c>
      <c r="L35" s="148">
        <f>'CONSOLIDADO SEDE'!AI33</f>
        <v>0</v>
      </c>
      <c r="M35" s="148">
        <f>'CONSOLIDADO SEDE'!AM33</f>
        <v>0</v>
      </c>
      <c r="N35" s="148">
        <f>'CONSOLIDADO SEDE'!AQ33</f>
        <v>0</v>
      </c>
      <c r="O35" s="148">
        <f>'CONSOLIDADO SEDE'!AU33</f>
        <v>0</v>
      </c>
      <c r="P35" s="148">
        <f>'CONSOLIDADO SEDE'!AY33</f>
        <v>0</v>
      </c>
      <c r="Q35" s="148">
        <f>'CONSOLIDADO SEDE'!BC33</f>
        <v>0</v>
      </c>
      <c r="R35" s="148">
        <f>'CONSOLIDADO SEDE'!BG33</f>
        <v>0</v>
      </c>
      <c r="S35" s="148"/>
      <c r="T35" s="727"/>
      <c r="U35" s="727"/>
      <c r="V35" s="727"/>
      <c r="W35" s="727"/>
      <c r="X35" s="43"/>
    </row>
    <row r="36" spans="1:24" ht="12.75" customHeight="1" x14ac:dyDescent="0.2">
      <c r="A36" s="44">
        <v>25</v>
      </c>
      <c r="B36" s="696"/>
      <c r="C36" s="697"/>
      <c r="D36" s="698"/>
      <c r="E36" s="148">
        <f>'CONSOLIDADO SEDE'!G34</f>
        <v>0</v>
      </c>
      <c r="F36" s="148">
        <f>'CONSOLIDADO SEDE'!K34</f>
        <v>0</v>
      </c>
      <c r="G36" s="148">
        <f>'CONSOLIDADO SEDE'!O34</f>
        <v>0</v>
      </c>
      <c r="H36" s="148">
        <f>'CONSOLIDADO SEDE'!S34</f>
        <v>0</v>
      </c>
      <c r="I36" s="148">
        <f>'CONSOLIDADO SEDE'!W34</f>
        <v>0</v>
      </c>
      <c r="J36" s="148">
        <f>'CONSOLIDADO SEDE'!AA34</f>
        <v>0</v>
      </c>
      <c r="K36" s="148">
        <f>'CONSOLIDADO SEDE'!AE34</f>
        <v>0</v>
      </c>
      <c r="L36" s="148">
        <f>'CONSOLIDADO SEDE'!AI34</f>
        <v>0</v>
      </c>
      <c r="M36" s="148">
        <f>'CONSOLIDADO SEDE'!AM34</f>
        <v>0</v>
      </c>
      <c r="N36" s="148">
        <f>'CONSOLIDADO SEDE'!AQ34</f>
        <v>0</v>
      </c>
      <c r="O36" s="148">
        <f>'CONSOLIDADO SEDE'!AU34</f>
        <v>0</v>
      </c>
      <c r="P36" s="148">
        <f>'CONSOLIDADO SEDE'!AY34</f>
        <v>0</v>
      </c>
      <c r="Q36" s="148">
        <f>'CONSOLIDADO SEDE'!BC34</f>
        <v>0</v>
      </c>
      <c r="R36" s="148">
        <f>'CONSOLIDADO SEDE'!BG34</f>
        <v>0</v>
      </c>
      <c r="S36" s="148"/>
      <c r="T36" s="727"/>
      <c r="U36" s="727"/>
      <c r="V36" s="727"/>
      <c r="W36" s="727"/>
      <c r="X36" s="43"/>
    </row>
    <row r="37" spans="1:24" ht="12.75" customHeight="1" x14ac:dyDescent="0.2">
      <c r="A37" s="44">
        <v>26</v>
      </c>
      <c r="B37" s="696"/>
      <c r="C37" s="697"/>
      <c r="D37" s="698"/>
      <c r="E37" s="148">
        <f>'CONSOLIDADO SEDE'!G35</f>
        <v>0</v>
      </c>
      <c r="F37" s="148">
        <f>'CONSOLIDADO SEDE'!K35</f>
        <v>0</v>
      </c>
      <c r="G37" s="148">
        <f>'CONSOLIDADO SEDE'!O35</f>
        <v>0</v>
      </c>
      <c r="H37" s="148">
        <f>'CONSOLIDADO SEDE'!S35</f>
        <v>0</v>
      </c>
      <c r="I37" s="148">
        <f>'CONSOLIDADO SEDE'!W35</f>
        <v>0</v>
      </c>
      <c r="J37" s="148">
        <f>'CONSOLIDADO SEDE'!AA35</f>
        <v>0</v>
      </c>
      <c r="K37" s="148">
        <f>'CONSOLIDADO SEDE'!AE35</f>
        <v>0</v>
      </c>
      <c r="L37" s="148">
        <f>'CONSOLIDADO SEDE'!AI35</f>
        <v>0</v>
      </c>
      <c r="M37" s="148">
        <f>'CONSOLIDADO SEDE'!AM35</f>
        <v>0</v>
      </c>
      <c r="N37" s="148">
        <f>'CONSOLIDADO SEDE'!AQ35</f>
        <v>0</v>
      </c>
      <c r="O37" s="148">
        <f>'CONSOLIDADO SEDE'!AU35</f>
        <v>0</v>
      </c>
      <c r="P37" s="148">
        <f>'CONSOLIDADO SEDE'!AY35</f>
        <v>0</v>
      </c>
      <c r="Q37" s="148">
        <f>'CONSOLIDADO SEDE'!BC35</f>
        <v>0</v>
      </c>
      <c r="R37" s="148">
        <f>'CONSOLIDADO SEDE'!BG35</f>
        <v>0</v>
      </c>
      <c r="S37" s="148"/>
      <c r="T37" s="727"/>
      <c r="U37" s="727"/>
      <c r="V37" s="727"/>
      <c r="W37" s="727"/>
      <c r="X37" s="43"/>
    </row>
    <row r="38" spans="1:24" ht="12.75" customHeight="1" x14ac:dyDescent="0.2">
      <c r="A38" s="44">
        <v>27</v>
      </c>
      <c r="B38" s="696"/>
      <c r="C38" s="697"/>
      <c r="D38" s="698"/>
      <c r="E38" s="148">
        <f>'CONSOLIDADO SEDE'!G36</f>
        <v>0</v>
      </c>
      <c r="F38" s="148">
        <f>'CONSOLIDADO SEDE'!K36</f>
        <v>0</v>
      </c>
      <c r="G38" s="148">
        <f>'CONSOLIDADO SEDE'!O36</f>
        <v>0</v>
      </c>
      <c r="H38" s="148">
        <f>'CONSOLIDADO SEDE'!S36</f>
        <v>0</v>
      </c>
      <c r="I38" s="148">
        <f>'CONSOLIDADO SEDE'!W36</f>
        <v>0</v>
      </c>
      <c r="J38" s="148">
        <f>'CONSOLIDADO SEDE'!AA36</f>
        <v>0</v>
      </c>
      <c r="K38" s="148">
        <f>'CONSOLIDADO SEDE'!AE36</f>
        <v>0</v>
      </c>
      <c r="L38" s="148">
        <f>'CONSOLIDADO SEDE'!AI36</f>
        <v>0</v>
      </c>
      <c r="M38" s="148">
        <f>'CONSOLIDADO SEDE'!AM36</f>
        <v>0</v>
      </c>
      <c r="N38" s="148">
        <f>'CONSOLIDADO SEDE'!AQ36</f>
        <v>0</v>
      </c>
      <c r="O38" s="148">
        <f>'CONSOLIDADO SEDE'!AU36</f>
        <v>0</v>
      </c>
      <c r="P38" s="148">
        <f>'CONSOLIDADO SEDE'!AY36</f>
        <v>0</v>
      </c>
      <c r="Q38" s="148">
        <f>'CONSOLIDADO SEDE'!BC36</f>
        <v>0</v>
      </c>
      <c r="R38" s="148">
        <f>'CONSOLIDADO SEDE'!BG36</f>
        <v>0</v>
      </c>
      <c r="S38" s="148"/>
      <c r="T38" s="727"/>
      <c r="U38" s="727"/>
      <c r="V38" s="727"/>
      <c r="W38" s="727"/>
      <c r="X38" s="43"/>
    </row>
    <row r="39" spans="1:24" ht="12.75" customHeight="1" x14ac:dyDescent="0.2">
      <c r="A39" s="44">
        <v>28</v>
      </c>
      <c r="B39" s="696"/>
      <c r="C39" s="697"/>
      <c r="D39" s="698"/>
      <c r="E39" s="148">
        <f>'CONSOLIDADO SEDE'!G37</f>
        <v>0</v>
      </c>
      <c r="F39" s="148">
        <f>'CONSOLIDADO SEDE'!K37</f>
        <v>0</v>
      </c>
      <c r="G39" s="148">
        <f>'CONSOLIDADO SEDE'!O37</f>
        <v>0</v>
      </c>
      <c r="H39" s="148">
        <f>'CONSOLIDADO SEDE'!S37</f>
        <v>0</v>
      </c>
      <c r="I39" s="148">
        <f>'CONSOLIDADO SEDE'!W37</f>
        <v>0</v>
      </c>
      <c r="J39" s="148">
        <f>'CONSOLIDADO SEDE'!AA37</f>
        <v>0</v>
      </c>
      <c r="K39" s="148">
        <f>'CONSOLIDADO SEDE'!AE37</f>
        <v>0</v>
      </c>
      <c r="L39" s="148">
        <f>'CONSOLIDADO SEDE'!AI37</f>
        <v>0</v>
      </c>
      <c r="M39" s="148">
        <f>'CONSOLIDADO SEDE'!AM37</f>
        <v>0</v>
      </c>
      <c r="N39" s="148">
        <f>'CONSOLIDADO SEDE'!AQ37</f>
        <v>0</v>
      </c>
      <c r="O39" s="148">
        <f>'CONSOLIDADO SEDE'!AU37</f>
        <v>0</v>
      </c>
      <c r="P39" s="148">
        <f>'CONSOLIDADO SEDE'!AY37</f>
        <v>0</v>
      </c>
      <c r="Q39" s="148">
        <f>'CONSOLIDADO SEDE'!BC37</f>
        <v>0</v>
      </c>
      <c r="R39" s="148">
        <f>'CONSOLIDADO SEDE'!BG37</f>
        <v>0</v>
      </c>
      <c r="S39" s="148"/>
      <c r="T39" s="727"/>
      <c r="U39" s="727"/>
      <c r="V39" s="727"/>
      <c r="W39" s="727"/>
      <c r="X39" s="43"/>
    </row>
    <row r="40" spans="1:24" ht="12.75" customHeight="1" x14ac:dyDescent="0.2">
      <c r="A40" s="44">
        <v>29</v>
      </c>
      <c r="B40" s="696"/>
      <c r="C40" s="697"/>
      <c r="D40" s="698"/>
      <c r="E40" s="148">
        <f>'CONSOLIDADO SEDE'!G38</f>
        <v>0</v>
      </c>
      <c r="F40" s="148">
        <f>'CONSOLIDADO SEDE'!K38</f>
        <v>0</v>
      </c>
      <c r="G40" s="148">
        <f>'CONSOLIDADO SEDE'!O38</f>
        <v>0</v>
      </c>
      <c r="H40" s="148">
        <f>'CONSOLIDADO SEDE'!S38</f>
        <v>0</v>
      </c>
      <c r="I40" s="148">
        <f>'CONSOLIDADO SEDE'!W38</f>
        <v>0</v>
      </c>
      <c r="J40" s="148">
        <f>'CONSOLIDADO SEDE'!AA38</f>
        <v>0</v>
      </c>
      <c r="K40" s="148">
        <f>'CONSOLIDADO SEDE'!AE38</f>
        <v>0</v>
      </c>
      <c r="L40" s="148">
        <f>'CONSOLIDADO SEDE'!AI38</f>
        <v>0</v>
      </c>
      <c r="M40" s="148">
        <f>'CONSOLIDADO SEDE'!AM38</f>
        <v>0</v>
      </c>
      <c r="N40" s="148">
        <f>'CONSOLIDADO SEDE'!AQ38</f>
        <v>0</v>
      </c>
      <c r="O40" s="148">
        <f>'CONSOLIDADO SEDE'!AU38</f>
        <v>0</v>
      </c>
      <c r="P40" s="148">
        <f>'CONSOLIDADO SEDE'!AY38</f>
        <v>0</v>
      </c>
      <c r="Q40" s="148">
        <f>'CONSOLIDADO SEDE'!BC38</f>
        <v>0</v>
      </c>
      <c r="R40" s="148">
        <f>'CONSOLIDADO SEDE'!BG38</f>
        <v>0</v>
      </c>
      <c r="S40" s="148"/>
      <c r="T40" s="727"/>
      <c r="U40" s="727"/>
      <c r="V40" s="727"/>
      <c r="W40" s="727"/>
      <c r="X40" s="43"/>
    </row>
    <row r="41" spans="1:24" ht="12.75" customHeight="1" x14ac:dyDescent="0.2">
      <c r="A41" s="44">
        <v>30</v>
      </c>
      <c r="B41" s="696"/>
      <c r="C41" s="697"/>
      <c r="D41" s="698"/>
      <c r="E41" s="148">
        <f>'CONSOLIDADO SEDE'!G39</f>
        <v>0</v>
      </c>
      <c r="F41" s="148">
        <f>'CONSOLIDADO SEDE'!K39</f>
        <v>0</v>
      </c>
      <c r="G41" s="148">
        <f>'CONSOLIDADO SEDE'!O39</f>
        <v>0</v>
      </c>
      <c r="H41" s="148">
        <f>'CONSOLIDADO SEDE'!S39</f>
        <v>0</v>
      </c>
      <c r="I41" s="148">
        <f>'CONSOLIDADO SEDE'!W39</f>
        <v>0</v>
      </c>
      <c r="J41" s="148">
        <f>'CONSOLIDADO SEDE'!AA39</f>
        <v>0</v>
      </c>
      <c r="K41" s="148">
        <f>'CONSOLIDADO SEDE'!AE39</f>
        <v>0</v>
      </c>
      <c r="L41" s="148">
        <f>'CONSOLIDADO SEDE'!AI39</f>
        <v>0</v>
      </c>
      <c r="M41" s="148">
        <f>'CONSOLIDADO SEDE'!AM39</f>
        <v>0</v>
      </c>
      <c r="N41" s="148">
        <f>'CONSOLIDADO SEDE'!AQ39</f>
        <v>0</v>
      </c>
      <c r="O41" s="148">
        <f>'CONSOLIDADO SEDE'!AU39</f>
        <v>0</v>
      </c>
      <c r="P41" s="148">
        <f>'CONSOLIDADO SEDE'!AY39</f>
        <v>0</v>
      </c>
      <c r="Q41" s="148">
        <f>'CONSOLIDADO SEDE'!BC39</f>
        <v>0</v>
      </c>
      <c r="R41" s="148">
        <f>'CONSOLIDADO SEDE'!BG39</f>
        <v>0</v>
      </c>
      <c r="S41" s="148"/>
      <c r="T41" s="727"/>
      <c r="U41" s="727"/>
      <c r="V41" s="727"/>
      <c r="W41" s="727"/>
      <c r="X41" s="43"/>
    </row>
    <row r="42" spans="1:24" ht="12.75" customHeight="1" x14ac:dyDescent="0.2">
      <c r="A42" s="44">
        <v>31</v>
      </c>
      <c r="B42" s="696"/>
      <c r="C42" s="697"/>
      <c r="D42" s="698"/>
      <c r="E42" s="148">
        <f>'CONSOLIDADO SEDE'!G40</f>
        <v>0</v>
      </c>
      <c r="F42" s="148">
        <f>'CONSOLIDADO SEDE'!K40</f>
        <v>0</v>
      </c>
      <c r="G42" s="148">
        <f>'CONSOLIDADO SEDE'!O40</f>
        <v>0</v>
      </c>
      <c r="H42" s="148">
        <f>'CONSOLIDADO SEDE'!S40</f>
        <v>0</v>
      </c>
      <c r="I42" s="148">
        <f>'CONSOLIDADO SEDE'!W40</f>
        <v>0</v>
      </c>
      <c r="J42" s="148">
        <f>'CONSOLIDADO SEDE'!AA40</f>
        <v>0</v>
      </c>
      <c r="K42" s="148">
        <f>'CONSOLIDADO SEDE'!AE40</f>
        <v>0</v>
      </c>
      <c r="L42" s="148">
        <f>'CONSOLIDADO SEDE'!AI40</f>
        <v>0</v>
      </c>
      <c r="M42" s="148">
        <f>'CONSOLIDADO SEDE'!AM40</f>
        <v>0</v>
      </c>
      <c r="N42" s="148">
        <f>'CONSOLIDADO SEDE'!AQ40</f>
        <v>0</v>
      </c>
      <c r="O42" s="148">
        <f>'CONSOLIDADO SEDE'!AU40</f>
        <v>0</v>
      </c>
      <c r="P42" s="148">
        <f>'CONSOLIDADO SEDE'!AY40</f>
        <v>0</v>
      </c>
      <c r="Q42" s="148">
        <f>'CONSOLIDADO SEDE'!BC40</f>
        <v>0</v>
      </c>
      <c r="R42" s="148">
        <f>'CONSOLIDADO SEDE'!BG40</f>
        <v>0</v>
      </c>
      <c r="S42" s="148"/>
      <c r="T42" s="727"/>
      <c r="U42" s="727"/>
      <c r="V42" s="727"/>
      <c r="W42" s="727"/>
      <c r="X42" s="43"/>
    </row>
    <row r="43" spans="1:24" ht="12.75" customHeight="1" x14ac:dyDescent="0.2">
      <c r="A43" s="44">
        <v>32</v>
      </c>
      <c r="B43" s="696"/>
      <c r="C43" s="697"/>
      <c r="D43" s="698"/>
      <c r="E43" s="148">
        <f>'CONSOLIDADO SEDE'!G41</f>
        <v>0</v>
      </c>
      <c r="F43" s="148">
        <f>'CONSOLIDADO SEDE'!K41</f>
        <v>0</v>
      </c>
      <c r="G43" s="148">
        <f>'CONSOLIDADO SEDE'!O41</f>
        <v>0</v>
      </c>
      <c r="H43" s="148">
        <f>'CONSOLIDADO SEDE'!S41</f>
        <v>0</v>
      </c>
      <c r="I43" s="148">
        <f>'CONSOLIDADO SEDE'!W41</f>
        <v>0</v>
      </c>
      <c r="J43" s="148">
        <f>'CONSOLIDADO SEDE'!AA41</f>
        <v>0</v>
      </c>
      <c r="K43" s="148">
        <f>'CONSOLIDADO SEDE'!AE41</f>
        <v>0</v>
      </c>
      <c r="L43" s="148">
        <f>'CONSOLIDADO SEDE'!AI41</f>
        <v>0</v>
      </c>
      <c r="M43" s="148">
        <f>'CONSOLIDADO SEDE'!AM41</f>
        <v>0</v>
      </c>
      <c r="N43" s="148">
        <f>'CONSOLIDADO SEDE'!AQ41</f>
        <v>0</v>
      </c>
      <c r="O43" s="148">
        <f>'CONSOLIDADO SEDE'!AU41</f>
        <v>0</v>
      </c>
      <c r="P43" s="148">
        <f>'CONSOLIDADO SEDE'!AY41</f>
        <v>0</v>
      </c>
      <c r="Q43" s="148">
        <f>'CONSOLIDADO SEDE'!BC41</f>
        <v>0</v>
      </c>
      <c r="R43" s="148">
        <f>'CONSOLIDADO SEDE'!BG41</f>
        <v>0</v>
      </c>
      <c r="S43" s="148"/>
      <c r="T43" s="727"/>
      <c r="U43" s="727"/>
      <c r="V43" s="727"/>
      <c r="W43" s="727"/>
      <c r="X43" s="43"/>
    </row>
    <row r="44" spans="1:24" ht="12.75" customHeight="1" x14ac:dyDescent="0.2">
      <c r="A44" s="44">
        <v>33</v>
      </c>
      <c r="B44" s="696"/>
      <c r="C44" s="697"/>
      <c r="D44" s="698"/>
      <c r="E44" s="148">
        <f>'CONSOLIDADO SEDE'!G56</f>
        <v>0</v>
      </c>
      <c r="F44" s="148">
        <f>'CONSOLIDADO SEDE'!K56</f>
        <v>0</v>
      </c>
      <c r="G44" s="148">
        <f>'CONSOLIDADO SEDE'!O56</f>
        <v>0</v>
      </c>
      <c r="H44" s="148">
        <f>'CONSOLIDADO SEDE'!S56</f>
        <v>0</v>
      </c>
      <c r="I44" s="148">
        <f>'CONSOLIDADO SEDE'!W56</f>
        <v>0</v>
      </c>
      <c r="J44" s="148">
        <f>'CONSOLIDADO SEDE'!AA56</f>
        <v>0</v>
      </c>
      <c r="K44" s="148">
        <f>'CONSOLIDADO SEDE'!AE56</f>
        <v>0</v>
      </c>
      <c r="L44" s="148">
        <f>'[4]Cal pro final'!AR44</f>
        <v>0</v>
      </c>
      <c r="M44" s="148">
        <f>'[4]Cal pro final'!AW44</f>
        <v>0</v>
      </c>
      <c r="N44" s="148">
        <f>'[4]Cal pro final'!BB44</f>
        <v>0</v>
      </c>
      <c r="O44" s="148">
        <f>'[4]Cal pro final'!BG44</f>
        <v>0</v>
      </c>
      <c r="P44" s="148">
        <f>'[4]Cal pro final'!BL44</f>
        <v>0</v>
      </c>
      <c r="Q44" s="148">
        <f>'[4]Cal pro final'!BQ44</f>
        <v>0</v>
      </c>
      <c r="R44" s="148">
        <f>'[4]Cal pro final'!BV44</f>
        <v>0</v>
      </c>
      <c r="S44" s="148"/>
      <c r="T44" s="727"/>
      <c r="U44" s="727"/>
      <c r="V44" s="727"/>
      <c r="W44" s="727"/>
      <c r="X44" s="43"/>
    </row>
    <row r="45" spans="1:24" ht="12.75" customHeight="1" x14ac:dyDescent="0.2">
      <c r="A45" s="44">
        <v>34</v>
      </c>
      <c r="B45" s="696"/>
      <c r="C45" s="697"/>
      <c r="D45" s="698"/>
      <c r="E45" s="148">
        <f>'CONSOLIDADO SEDE'!G57</f>
        <v>0</v>
      </c>
      <c r="F45" s="148">
        <f>'CONSOLIDADO SEDE'!K57</f>
        <v>0</v>
      </c>
      <c r="G45" s="148">
        <f>'CONSOLIDADO SEDE'!O57</f>
        <v>0</v>
      </c>
      <c r="H45" s="148">
        <f>'CONSOLIDADO SEDE'!S57</f>
        <v>0</v>
      </c>
      <c r="I45" s="148">
        <f>'CONSOLIDADO SEDE'!W57</f>
        <v>0</v>
      </c>
      <c r="J45" s="148">
        <f>'CONSOLIDADO SEDE'!AA57</f>
        <v>0</v>
      </c>
      <c r="K45" s="148">
        <f>'CONSOLIDADO SEDE'!AE57</f>
        <v>0</v>
      </c>
      <c r="L45" s="148">
        <f>'[4]Cal pro final'!AR45</f>
        <v>0</v>
      </c>
      <c r="M45" s="148">
        <f>'[4]Cal pro final'!AW45</f>
        <v>0</v>
      </c>
      <c r="N45" s="148">
        <f>'[4]Cal pro final'!BB45</f>
        <v>0</v>
      </c>
      <c r="O45" s="148">
        <f>'[4]Cal pro final'!BG45</f>
        <v>0</v>
      </c>
      <c r="P45" s="148">
        <f>'[4]Cal pro final'!BL45</f>
        <v>0</v>
      </c>
      <c r="Q45" s="148">
        <f>'[4]Cal pro final'!BQ45</f>
        <v>0</v>
      </c>
      <c r="R45" s="148">
        <f>'[4]Cal pro final'!BV45</f>
        <v>0</v>
      </c>
      <c r="S45" s="148"/>
      <c r="T45" s="727"/>
      <c r="U45" s="727"/>
      <c r="V45" s="727"/>
      <c r="W45" s="727"/>
      <c r="X45" s="43"/>
    </row>
    <row r="46" spans="1:24" ht="12.75" customHeight="1" x14ac:dyDescent="0.2">
      <c r="A46" s="44">
        <v>35</v>
      </c>
      <c r="B46" s="696"/>
      <c r="C46" s="697"/>
      <c r="D46" s="698"/>
      <c r="E46" s="148">
        <f>'CONSOLIDADO SEDE'!G58</f>
        <v>0</v>
      </c>
      <c r="F46" s="148">
        <f>'CONSOLIDADO SEDE'!K58</f>
        <v>0</v>
      </c>
      <c r="G46" s="148">
        <f>'CONSOLIDADO SEDE'!O58</f>
        <v>0</v>
      </c>
      <c r="H46" s="148">
        <f>'CONSOLIDADO SEDE'!S58</f>
        <v>0</v>
      </c>
      <c r="I46" s="148">
        <f>'CONSOLIDADO SEDE'!W58</f>
        <v>0</v>
      </c>
      <c r="J46" s="148">
        <f>'CONSOLIDADO SEDE'!AA58</f>
        <v>0</v>
      </c>
      <c r="K46" s="148">
        <f>'CONSOLIDADO SEDE'!AE58</f>
        <v>0</v>
      </c>
      <c r="L46" s="148">
        <f>'[4]Cal pro final'!AR46</f>
        <v>0</v>
      </c>
      <c r="M46" s="148">
        <f>'[4]Cal pro final'!AW46</f>
        <v>0</v>
      </c>
      <c r="N46" s="148">
        <f>'[4]Cal pro final'!BB46</f>
        <v>0</v>
      </c>
      <c r="O46" s="148">
        <f>'[4]Cal pro final'!BG46</f>
        <v>0</v>
      </c>
      <c r="P46" s="148">
        <f>'[4]Cal pro final'!BL46</f>
        <v>0</v>
      </c>
      <c r="Q46" s="148">
        <f>'[4]Cal pro final'!BQ46</f>
        <v>0</v>
      </c>
      <c r="R46" s="148">
        <f>'[4]Cal pro final'!BV46</f>
        <v>0</v>
      </c>
      <c r="S46" s="148"/>
      <c r="T46" s="727"/>
      <c r="U46" s="727"/>
      <c r="V46" s="727"/>
      <c r="W46" s="727"/>
      <c r="X46" s="43"/>
    </row>
    <row r="47" spans="1:24" ht="12.75" customHeight="1" x14ac:dyDescent="0.2">
      <c r="A47" s="44">
        <v>36</v>
      </c>
      <c r="B47" s="696"/>
      <c r="C47" s="697"/>
      <c r="D47" s="698"/>
      <c r="E47" s="148">
        <f>'[4]Cal pro final'!I47</f>
        <v>0</v>
      </c>
      <c r="F47" s="148">
        <f>'[4]Cal pro final'!N47</f>
        <v>0</v>
      </c>
      <c r="G47" s="148">
        <f>'[4]Cal pro final'!S47</f>
        <v>0</v>
      </c>
      <c r="H47" s="148">
        <f>'[4]Cal pro final'!X47</f>
        <v>0</v>
      </c>
      <c r="I47" s="148">
        <f>'[4]Cal pro final'!AC47</f>
        <v>0</v>
      </c>
      <c r="J47" s="148">
        <f>'[4]Cal pro final'!AH47</f>
        <v>0</v>
      </c>
      <c r="K47" s="148">
        <f>'[4]Cal pro final'!AM47</f>
        <v>0</v>
      </c>
      <c r="L47" s="148">
        <f>'[4]Cal pro final'!AR47</f>
        <v>0</v>
      </c>
      <c r="M47" s="148">
        <f>'[4]Cal pro final'!AW47</f>
        <v>0</v>
      </c>
      <c r="N47" s="148">
        <f>'[4]Cal pro final'!BB47</f>
        <v>0</v>
      </c>
      <c r="O47" s="148">
        <f>'[4]Cal pro final'!BG47</f>
        <v>0</v>
      </c>
      <c r="P47" s="148">
        <f>'[4]Cal pro final'!BL47</f>
        <v>0</v>
      </c>
      <c r="Q47" s="148">
        <f>'[4]Cal pro final'!BQ47</f>
        <v>0</v>
      </c>
      <c r="R47" s="148">
        <f>'[4]Cal pro final'!BV47</f>
        <v>0</v>
      </c>
      <c r="S47" s="148"/>
      <c r="T47" s="699"/>
      <c r="U47" s="699"/>
      <c r="V47" s="699"/>
      <c r="W47" s="699"/>
      <c r="X47" s="43"/>
    </row>
    <row r="48" spans="1:24" ht="12.75" customHeight="1" x14ac:dyDescent="0.2">
      <c r="A48" s="44">
        <v>37</v>
      </c>
      <c r="B48" s="696"/>
      <c r="C48" s="697"/>
      <c r="D48" s="698"/>
      <c r="E48" s="148">
        <f>'[4]Cal pro final'!I48</f>
        <v>0</v>
      </c>
      <c r="F48" s="148">
        <f>'[4]Cal pro final'!N48</f>
        <v>0</v>
      </c>
      <c r="G48" s="148">
        <f>'[4]Cal pro final'!S48</f>
        <v>0</v>
      </c>
      <c r="H48" s="148">
        <f>'[4]Cal pro final'!X48</f>
        <v>0</v>
      </c>
      <c r="I48" s="148">
        <f>'[4]Cal pro final'!AC48</f>
        <v>0</v>
      </c>
      <c r="J48" s="148">
        <f>'[4]Cal pro final'!AH48</f>
        <v>0</v>
      </c>
      <c r="K48" s="148">
        <f>'[4]Cal pro final'!AM48</f>
        <v>0</v>
      </c>
      <c r="L48" s="148">
        <f>'[4]Cal pro final'!AR48</f>
        <v>0</v>
      </c>
      <c r="M48" s="148">
        <f>'[4]Cal pro final'!AW48</f>
        <v>0</v>
      </c>
      <c r="N48" s="148">
        <f>'[4]Cal pro final'!BB48</f>
        <v>0</v>
      </c>
      <c r="O48" s="148">
        <f>'[4]Cal pro final'!BG48</f>
        <v>0</v>
      </c>
      <c r="P48" s="148">
        <f>'[4]Cal pro final'!BL48</f>
        <v>0</v>
      </c>
      <c r="Q48" s="148">
        <f>'[4]Cal pro final'!BQ48</f>
        <v>0</v>
      </c>
      <c r="R48" s="148">
        <f>'[4]Cal pro final'!BV48</f>
        <v>0</v>
      </c>
      <c r="S48" s="148"/>
      <c r="T48" s="699"/>
      <c r="U48" s="699"/>
      <c r="V48" s="699"/>
      <c r="W48" s="699"/>
      <c r="X48" s="43"/>
    </row>
    <row r="49" spans="1:24" ht="12.75" customHeight="1" x14ac:dyDescent="0.2">
      <c r="A49" s="44">
        <v>38</v>
      </c>
      <c r="B49" s="696"/>
      <c r="C49" s="697"/>
      <c r="D49" s="698"/>
      <c r="E49" s="148">
        <f>'[4]Cal pro final'!I49</f>
        <v>0</v>
      </c>
      <c r="F49" s="148">
        <f>'[4]Cal pro final'!N49</f>
        <v>0</v>
      </c>
      <c r="G49" s="148">
        <f>'[4]Cal pro final'!S49</f>
        <v>0</v>
      </c>
      <c r="H49" s="148">
        <f>'[4]Cal pro final'!X49</f>
        <v>0</v>
      </c>
      <c r="I49" s="148">
        <f>'[4]Cal pro final'!AC49</f>
        <v>0</v>
      </c>
      <c r="J49" s="148">
        <f>'[4]Cal pro final'!AH49</f>
        <v>0</v>
      </c>
      <c r="K49" s="148">
        <f>'[4]Cal pro final'!AM49</f>
        <v>0</v>
      </c>
      <c r="L49" s="148">
        <f>'[4]Cal pro final'!AR49</f>
        <v>0</v>
      </c>
      <c r="M49" s="148">
        <f>'[4]Cal pro final'!AW49</f>
        <v>0</v>
      </c>
      <c r="N49" s="148">
        <f>'[4]Cal pro final'!BB49</f>
        <v>0</v>
      </c>
      <c r="O49" s="148">
        <f>'[4]Cal pro final'!BG49</f>
        <v>0</v>
      </c>
      <c r="P49" s="148">
        <f>'[4]Cal pro final'!BL49</f>
        <v>0</v>
      </c>
      <c r="Q49" s="148">
        <f>'[4]Cal pro final'!BQ49</f>
        <v>0</v>
      </c>
      <c r="R49" s="148">
        <f>'[4]Cal pro final'!BV49</f>
        <v>0</v>
      </c>
      <c r="S49" s="148"/>
      <c r="T49" s="699"/>
      <c r="U49" s="699"/>
      <c r="V49" s="699"/>
      <c r="W49" s="699"/>
      <c r="X49" s="43"/>
    </row>
    <row r="50" spans="1:24" ht="12.75" customHeight="1" x14ac:dyDescent="0.2">
      <c r="A50" s="44">
        <v>39</v>
      </c>
      <c r="B50" s="696"/>
      <c r="C50" s="697"/>
      <c r="D50" s="698"/>
      <c r="E50" s="148">
        <f>'[4]Cal pro final'!I50</f>
        <v>0</v>
      </c>
      <c r="F50" s="148">
        <f>'[4]Cal pro final'!N50</f>
        <v>0</v>
      </c>
      <c r="G50" s="148">
        <f>'[4]Cal pro final'!S50</f>
        <v>0</v>
      </c>
      <c r="H50" s="148">
        <f>'[4]Cal pro final'!X50</f>
        <v>0</v>
      </c>
      <c r="I50" s="148">
        <f>'[4]Cal pro final'!AC50</f>
        <v>0</v>
      </c>
      <c r="J50" s="148">
        <f>'[4]Cal pro final'!AH50</f>
        <v>0</v>
      </c>
      <c r="K50" s="148">
        <f>'[4]Cal pro final'!AM50</f>
        <v>0</v>
      </c>
      <c r="L50" s="148">
        <f>'[4]Cal pro final'!AR50</f>
        <v>0</v>
      </c>
      <c r="M50" s="148">
        <f>'[4]Cal pro final'!AW50</f>
        <v>0</v>
      </c>
      <c r="N50" s="148">
        <f>'[4]Cal pro final'!BB50</f>
        <v>0</v>
      </c>
      <c r="O50" s="148">
        <f>'[4]Cal pro final'!BG50</f>
        <v>0</v>
      </c>
      <c r="P50" s="148">
        <f>'[4]Cal pro final'!BL50</f>
        <v>0</v>
      </c>
      <c r="Q50" s="148">
        <f>'[4]Cal pro final'!BQ50</f>
        <v>0</v>
      </c>
      <c r="R50" s="148">
        <f>'[4]Cal pro final'!BV50</f>
        <v>0</v>
      </c>
      <c r="S50" s="148">
        <f>'[4]Cal pro final'!CA50</f>
        <v>0</v>
      </c>
      <c r="T50" s="699"/>
      <c r="U50" s="699"/>
      <c r="V50" s="699"/>
      <c r="W50" s="699"/>
      <c r="X50" s="43"/>
    </row>
    <row r="51" spans="1:24" ht="12.75" customHeight="1" x14ac:dyDescent="0.2">
      <c r="A51" s="44">
        <v>40</v>
      </c>
      <c r="B51" s="696"/>
      <c r="C51" s="697"/>
      <c r="D51" s="698"/>
      <c r="E51" s="148">
        <f>'[4]Cal pro final'!I51</f>
        <v>0</v>
      </c>
      <c r="F51" s="148">
        <f>'[4]Cal pro final'!N51</f>
        <v>0</v>
      </c>
      <c r="G51" s="148">
        <f>'[4]Cal pro final'!S51</f>
        <v>0</v>
      </c>
      <c r="H51" s="148">
        <f>'[4]Cal pro final'!X51</f>
        <v>0</v>
      </c>
      <c r="I51" s="148">
        <f>'[4]Cal pro final'!AC51</f>
        <v>0</v>
      </c>
      <c r="J51" s="148">
        <f>'[4]Cal pro final'!AH51</f>
        <v>0</v>
      </c>
      <c r="K51" s="148">
        <f>'[4]Cal pro final'!AM51</f>
        <v>0</v>
      </c>
      <c r="L51" s="148">
        <f>'[4]Cal pro final'!AR51</f>
        <v>0</v>
      </c>
      <c r="M51" s="148">
        <f>'[4]Cal pro final'!AW51</f>
        <v>0</v>
      </c>
      <c r="N51" s="148">
        <f>'[4]Cal pro final'!BB51</f>
        <v>0</v>
      </c>
      <c r="O51" s="148">
        <f>'[4]Cal pro final'!BG51</f>
        <v>0</v>
      </c>
      <c r="P51" s="148">
        <f>'[4]Cal pro final'!BL51</f>
        <v>0</v>
      </c>
      <c r="Q51" s="148">
        <f>'[4]Cal pro final'!BQ51</f>
        <v>0</v>
      </c>
      <c r="R51" s="148">
        <f>'[4]Cal pro final'!BV51</f>
        <v>0</v>
      </c>
      <c r="S51" s="148">
        <f>'[4]Cal pro final'!CA51</f>
        <v>0</v>
      </c>
      <c r="T51" s="699">
        <f>AVERAGE(E51:S51)</f>
        <v>0</v>
      </c>
      <c r="U51" s="699"/>
      <c r="V51" s="699"/>
      <c r="W51" s="699"/>
      <c r="X51" s="43"/>
    </row>
    <row r="52" spans="1:24" x14ac:dyDescent="0.2">
      <c r="A52" s="44">
        <v>41</v>
      </c>
      <c r="B52" s="696">
        <f>'Inf. 8°A'!B57</f>
        <v>0</v>
      </c>
      <c r="C52" s="697"/>
      <c r="D52" s="698"/>
      <c r="E52" s="148">
        <f>'[4]Cal pro final'!I52</f>
        <v>0</v>
      </c>
      <c r="F52" s="148">
        <f>'[4]Cal pro final'!N52</f>
        <v>0</v>
      </c>
      <c r="G52" s="148"/>
      <c r="H52" s="148">
        <f>'[4]Cal pro final'!X52</f>
        <v>0</v>
      </c>
      <c r="I52" s="148">
        <f>'[4]Cal pro final'!AC52</f>
        <v>0</v>
      </c>
      <c r="J52" s="148">
        <f>'[4]Cal pro final'!AH52</f>
        <v>0</v>
      </c>
      <c r="K52" s="148"/>
      <c r="L52" s="148"/>
      <c r="M52" s="148"/>
      <c r="N52" s="148">
        <f>'[4]Cal pro final'!BB52</f>
        <v>0</v>
      </c>
      <c r="O52" s="148">
        <f>'[4]Cal pro final'!BG52</f>
        <v>0</v>
      </c>
      <c r="P52" s="148">
        <f>'[4]Cal pro final'!BL52</f>
        <v>0</v>
      </c>
      <c r="Q52" s="148">
        <f>'[4]Cal pro final'!BQ52</f>
        <v>0</v>
      </c>
      <c r="R52" s="148">
        <f>'[4]Cal pro final'!BV52</f>
        <v>0</v>
      </c>
      <c r="S52" s="148">
        <f>'[4]Cal pro final'!CA52</f>
        <v>0</v>
      </c>
      <c r="T52" s="699">
        <f>AVERAGE(E52:S52)</f>
        <v>0</v>
      </c>
      <c r="U52" s="699"/>
      <c r="V52" s="699"/>
      <c r="W52" s="699"/>
      <c r="X52" s="43"/>
    </row>
    <row r="53" spans="1:24" x14ac:dyDescent="0.2">
      <c r="A53" s="44">
        <v>42</v>
      </c>
      <c r="B53" s="696">
        <f>'Inf. 8°A'!B58</f>
        <v>0</v>
      </c>
      <c r="C53" s="697"/>
      <c r="D53" s="698"/>
      <c r="E53" s="148">
        <f>'[4]Cal pro final'!I53</f>
        <v>0</v>
      </c>
      <c r="F53" s="148">
        <f>'[4]Cal pro final'!N53</f>
        <v>0</v>
      </c>
      <c r="G53" s="148"/>
      <c r="H53" s="148">
        <f>'[4]Cal pro final'!X53</f>
        <v>0</v>
      </c>
      <c r="I53" s="148">
        <f>'[4]Cal pro final'!AC53</f>
        <v>0</v>
      </c>
      <c r="J53" s="148">
        <f>'[4]Cal pro final'!AH53</f>
        <v>0</v>
      </c>
      <c r="K53" s="148"/>
      <c r="L53" s="148"/>
      <c r="M53" s="148"/>
      <c r="N53" s="148">
        <f>'[4]Cal pro final'!BB53</f>
        <v>0</v>
      </c>
      <c r="O53" s="148">
        <f>'[4]Cal pro final'!BG53</f>
        <v>0</v>
      </c>
      <c r="P53" s="148">
        <f>'[4]Cal pro final'!BL53</f>
        <v>0</v>
      </c>
      <c r="Q53" s="148">
        <f>'[4]Cal pro final'!BQ53</f>
        <v>0</v>
      </c>
      <c r="R53" s="148">
        <f>'[4]Cal pro final'!BV53</f>
        <v>0</v>
      </c>
      <c r="S53" s="148">
        <f>'[4]Cal pro final'!CA53</f>
        <v>0</v>
      </c>
      <c r="T53" s="699">
        <f>AVERAGE(E53:S53)</f>
        <v>0</v>
      </c>
      <c r="U53" s="699"/>
      <c r="V53" s="699"/>
      <c r="W53" s="699"/>
      <c r="X53" s="43"/>
    </row>
    <row r="54" spans="1:24" x14ac:dyDescent="0.2">
      <c r="A54" s="44">
        <v>43</v>
      </c>
      <c r="B54" s="696">
        <f>'Inf. 8°A'!B59</f>
        <v>0</v>
      </c>
      <c r="C54" s="697"/>
      <c r="D54" s="698"/>
      <c r="E54" s="148">
        <f>'[4]Cal pro final'!I54</f>
        <v>0</v>
      </c>
      <c r="F54" s="148">
        <f>'[4]Cal pro final'!N54</f>
        <v>0</v>
      </c>
      <c r="G54" s="148"/>
      <c r="H54" s="148">
        <f>'[4]Cal pro final'!X54</f>
        <v>0</v>
      </c>
      <c r="I54" s="148">
        <f>'[4]Cal pro final'!AC54</f>
        <v>0</v>
      </c>
      <c r="J54" s="148">
        <f>'[4]Cal pro final'!AH54</f>
        <v>0</v>
      </c>
      <c r="K54" s="148"/>
      <c r="L54" s="148"/>
      <c r="M54" s="148"/>
      <c r="N54" s="148">
        <f>'[4]Cal pro final'!BB54</f>
        <v>0</v>
      </c>
      <c r="O54" s="148">
        <f>'[4]Cal pro final'!BG54</f>
        <v>0</v>
      </c>
      <c r="P54" s="148">
        <f>'[4]Cal pro final'!BL54</f>
        <v>0</v>
      </c>
      <c r="Q54" s="148">
        <f>'[4]Cal pro final'!BQ54</f>
        <v>0</v>
      </c>
      <c r="R54" s="148">
        <f>'[4]Cal pro final'!BV54</f>
        <v>0</v>
      </c>
      <c r="S54" s="148">
        <f>'[4]Cal pro final'!CA54</f>
        <v>0</v>
      </c>
      <c r="T54" s="699">
        <f>AVERAGE(E54:S54)</f>
        <v>0</v>
      </c>
      <c r="U54" s="699"/>
      <c r="V54" s="699"/>
      <c r="W54" s="699"/>
      <c r="X54" s="43"/>
    </row>
    <row r="55" spans="1:24" x14ac:dyDescent="0.2">
      <c r="A55" s="44">
        <v>44</v>
      </c>
      <c r="B55" s="696">
        <f>'Inf. 8°A'!B60</f>
        <v>0</v>
      </c>
      <c r="C55" s="697"/>
      <c r="D55" s="698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699"/>
      <c r="U55" s="699"/>
      <c r="V55" s="699"/>
      <c r="W55" s="699"/>
      <c r="X55" s="43"/>
    </row>
    <row r="56" spans="1:24" x14ac:dyDescent="0.2">
      <c r="A56" s="44">
        <v>45</v>
      </c>
      <c r="B56" s="696">
        <f>'Inf. 8°A'!B61</f>
        <v>0</v>
      </c>
      <c r="C56" s="697"/>
      <c r="D56" s="698"/>
      <c r="E56" s="148"/>
      <c r="F56" s="148"/>
      <c r="G56" s="148"/>
      <c r="H56" s="148"/>
      <c r="I56" s="148"/>
      <c r="J56" s="148"/>
      <c r="K56" s="148"/>
      <c r="L56" s="148"/>
      <c r="M56" s="148"/>
      <c r="N56" s="148"/>
      <c r="O56" s="148"/>
      <c r="P56" s="148"/>
      <c r="Q56" s="148"/>
      <c r="R56" s="148"/>
      <c r="S56" s="148"/>
      <c r="T56" s="699"/>
      <c r="U56" s="699"/>
      <c r="V56" s="699"/>
      <c r="W56" s="699"/>
      <c r="X56" s="43"/>
    </row>
    <row r="57" spans="1:24" x14ac:dyDescent="0.2">
      <c r="A57" s="44">
        <v>46</v>
      </c>
      <c r="B57" s="696">
        <f>'Inf. 8°A'!B62</f>
        <v>0</v>
      </c>
      <c r="C57" s="697"/>
      <c r="D57" s="69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699"/>
      <c r="U57" s="699"/>
      <c r="V57" s="699"/>
      <c r="W57" s="699"/>
      <c r="X57" s="43"/>
    </row>
    <row r="58" spans="1:24" x14ac:dyDescent="0.2">
      <c r="A58" s="44">
        <v>47</v>
      </c>
      <c r="B58" s="724"/>
      <c r="C58" s="725"/>
      <c r="D58" s="726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699"/>
      <c r="U58" s="699"/>
      <c r="V58" s="699"/>
      <c r="W58" s="699"/>
      <c r="X58" s="43"/>
    </row>
    <row r="59" spans="1:24" x14ac:dyDescent="0.2">
      <c r="A59" s="44">
        <v>48</v>
      </c>
      <c r="B59" s="724"/>
      <c r="C59" s="725"/>
      <c r="D59" s="726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699"/>
      <c r="U59" s="699"/>
      <c r="V59" s="699"/>
      <c r="W59" s="699"/>
      <c r="X59" s="43"/>
    </row>
    <row r="60" spans="1:24" x14ac:dyDescent="0.2">
      <c r="A60" s="44">
        <v>49</v>
      </c>
      <c r="B60" s="724"/>
      <c r="C60" s="725"/>
      <c r="D60" s="726"/>
      <c r="E60" s="148"/>
      <c r="F60" s="148"/>
      <c r="G60" s="148"/>
      <c r="H60" s="148"/>
      <c r="I60" s="148"/>
      <c r="J60" s="148"/>
      <c r="K60" s="148"/>
      <c r="L60" s="148"/>
      <c r="M60" s="148"/>
      <c r="N60" s="148"/>
      <c r="O60" s="148"/>
      <c r="P60" s="148"/>
      <c r="Q60" s="148"/>
      <c r="R60" s="148"/>
      <c r="S60" s="148"/>
      <c r="T60" s="699"/>
      <c r="U60" s="699"/>
      <c r="V60" s="699"/>
      <c r="W60" s="699"/>
      <c r="X60" s="43"/>
    </row>
    <row r="61" spans="1:24" x14ac:dyDescent="0.2">
      <c r="A61" s="44">
        <v>50</v>
      </c>
      <c r="B61" s="724"/>
      <c r="C61" s="725"/>
      <c r="D61" s="726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49"/>
      <c r="R61" s="149"/>
      <c r="S61" s="149"/>
      <c r="T61" s="699"/>
      <c r="U61" s="699"/>
      <c r="V61" s="699"/>
      <c r="W61" s="699"/>
      <c r="X61" s="43"/>
    </row>
    <row r="64" spans="1:24" x14ac:dyDescent="0.2">
      <c r="A64" s="700"/>
      <c r="B64" s="700"/>
      <c r="C64" s="700"/>
      <c r="D64" s="700"/>
      <c r="E64" s="700"/>
      <c r="F64" s="700"/>
      <c r="G64" s="700"/>
      <c r="H64" s="700"/>
      <c r="I64" s="700"/>
      <c r="J64" s="700"/>
      <c r="K64" s="700"/>
      <c r="L64" s="700"/>
      <c r="M64" s="700"/>
      <c r="N64" s="700"/>
      <c r="O64" s="700"/>
      <c r="P64" s="700"/>
      <c r="Q64" s="700"/>
      <c r="R64" s="700"/>
      <c r="S64" s="700"/>
      <c r="T64" s="700"/>
      <c r="U64" s="700"/>
    </row>
    <row r="65" spans="1:21" x14ac:dyDescent="0.2">
      <c r="A65" s="700"/>
      <c r="B65" s="700"/>
      <c r="C65" s="700"/>
      <c r="D65" s="700"/>
      <c r="E65" s="700"/>
      <c r="F65" s="700"/>
      <c r="G65" s="700"/>
      <c r="H65" s="700"/>
      <c r="I65" s="700"/>
      <c r="J65" s="700"/>
      <c r="K65" s="700"/>
      <c r="L65" s="700"/>
      <c r="M65" s="700"/>
      <c r="N65" s="700"/>
      <c r="O65" s="700"/>
      <c r="P65" s="700"/>
      <c r="Q65" s="700"/>
      <c r="R65" s="700"/>
      <c r="S65" s="700"/>
      <c r="T65" s="700"/>
      <c r="U65" s="700"/>
    </row>
  </sheetData>
  <mergeCells count="124">
    <mergeCell ref="A5:A10"/>
    <mergeCell ref="B5:D11"/>
    <mergeCell ref="E5:E11"/>
    <mergeCell ref="F5:F11"/>
    <mergeCell ref="G5:G11"/>
    <mergeCell ref="H5:H11"/>
    <mergeCell ref="I5:I11"/>
    <mergeCell ref="X5:X11"/>
    <mergeCell ref="J5:J11"/>
    <mergeCell ref="K5:K11"/>
    <mergeCell ref="L5:L11"/>
    <mergeCell ref="M5:M11"/>
    <mergeCell ref="N5:N11"/>
    <mergeCell ref="O5:O11"/>
    <mergeCell ref="E4:G4"/>
    <mergeCell ref="H4:M4"/>
    <mergeCell ref="N4:S4"/>
    <mergeCell ref="B12:D12"/>
    <mergeCell ref="T12:W12"/>
    <mergeCell ref="B13:D13"/>
    <mergeCell ref="T13:W13"/>
    <mergeCell ref="B14:D14"/>
    <mergeCell ref="T14:W14"/>
    <mergeCell ref="P5:P11"/>
    <mergeCell ref="Q5:Q11"/>
    <mergeCell ref="R5:R11"/>
    <mergeCell ref="S5:S11"/>
    <mergeCell ref="T5:W11"/>
    <mergeCell ref="B18:D18"/>
    <mergeCell ref="T18:W18"/>
    <mergeCell ref="B19:D19"/>
    <mergeCell ref="T19:W19"/>
    <mergeCell ref="B20:D20"/>
    <mergeCell ref="T20:W20"/>
    <mergeCell ref="B15:D15"/>
    <mergeCell ref="T15:W15"/>
    <mergeCell ref="B16:D16"/>
    <mergeCell ref="T16:W16"/>
    <mergeCell ref="B17:D17"/>
    <mergeCell ref="T17:W17"/>
    <mergeCell ref="B24:D24"/>
    <mergeCell ref="T24:W24"/>
    <mergeCell ref="B25:D25"/>
    <mergeCell ref="T25:W25"/>
    <mergeCell ref="B26:D26"/>
    <mergeCell ref="T26:W26"/>
    <mergeCell ref="B21:D21"/>
    <mergeCell ref="T21:W21"/>
    <mergeCell ref="B22:D22"/>
    <mergeCell ref="T22:W22"/>
    <mergeCell ref="B23:D23"/>
    <mergeCell ref="T23:W23"/>
    <mergeCell ref="B30:D30"/>
    <mergeCell ref="T30:W30"/>
    <mergeCell ref="B31:D31"/>
    <mergeCell ref="T31:W31"/>
    <mergeCell ref="B32:D32"/>
    <mergeCell ref="T32:W32"/>
    <mergeCell ref="B27:D27"/>
    <mergeCell ref="T27:W27"/>
    <mergeCell ref="B28:D28"/>
    <mergeCell ref="T28:W28"/>
    <mergeCell ref="B29:D29"/>
    <mergeCell ref="T29:W29"/>
    <mergeCell ref="B36:D36"/>
    <mergeCell ref="T36:W36"/>
    <mergeCell ref="B37:D37"/>
    <mergeCell ref="T37:W37"/>
    <mergeCell ref="B38:D38"/>
    <mergeCell ref="T38:W38"/>
    <mergeCell ref="B33:D33"/>
    <mergeCell ref="T33:W33"/>
    <mergeCell ref="B34:D34"/>
    <mergeCell ref="T34:W34"/>
    <mergeCell ref="B35:D35"/>
    <mergeCell ref="T35:W35"/>
    <mergeCell ref="B42:D42"/>
    <mergeCell ref="T42:W42"/>
    <mergeCell ref="B43:D43"/>
    <mergeCell ref="T43:W43"/>
    <mergeCell ref="B44:D44"/>
    <mergeCell ref="T44:W44"/>
    <mergeCell ref="B39:D39"/>
    <mergeCell ref="T39:W39"/>
    <mergeCell ref="B40:D40"/>
    <mergeCell ref="T40:W40"/>
    <mergeCell ref="B41:D41"/>
    <mergeCell ref="T41:W41"/>
    <mergeCell ref="B48:D48"/>
    <mergeCell ref="T48:W48"/>
    <mergeCell ref="B49:D49"/>
    <mergeCell ref="T49:W49"/>
    <mergeCell ref="B50:D50"/>
    <mergeCell ref="T50:W50"/>
    <mergeCell ref="B45:D45"/>
    <mergeCell ref="T45:W45"/>
    <mergeCell ref="B46:D46"/>
    <mergeCell ref="T46:W46"/>
    <mergeCell ref="B47:D47"/>
    <mergeCell ref="T47:W47"/>
    <mergeCell ref="B54:D54"/>
    <mergeCell ref="T54:W54"/>
    <mergeCell ref="B55:D55"/>
    <mergeCell ref="T55:W55"/>
    <mergeCell ref="B56:D56"/>
    <mergeCell ref="T56:W56"/>
    <mergeCell ref="B51:D51"/>
    <mergeCell ref="T51:W51"/>
    <mergeCell ref="B52:D52"/>
    <mergeCell ref="T52:W52"/>
    <mergeCell ref="B53:D53"/>
    <mergeCell ref="T53:W53"/>
    <mergeCell ref="B60:D60"/>
    <mergeCell ref="T60:W60"/>
    <mergeCell ref="B61:D61"/>
    <mergeCell ref="T61:W61"/>
    <mergeCell ref="A64:U64"/>
    <mergeCell ref="A65:U65"/>
    <mergeCell ref="B57:D57"/>
    <mergeCell ref="T57:W57"/>
    <mergeCell ref="B58:D58"/>
    <mergeCell ref="T58:W58"/>
    <mergeCell ref="B59:D59"/>
    <mergeCell ref="T59:W59"/>
  </mergeCells>
  <conditionalFormatting sqref="E5:S11 T12:W61 E35:S61 E15:P34 R12:S34 E12:M14 O12:P14">
    <cfRule type="cellIs" dxfId="49" priority="19" stopIfTrue="1" operator="equal">
      <formula>0</formula>
    </cfRule>
  </conditionalFormatting>
  <conditionalFormatting sqref="B12:D57">
    <cfRule type="cellIs" dxfId="48" priority="18" operator="equal">
      <formula>0</formula>
    </cfRule>
  </conditionalFormatting>
  <conditionalFormatting sqref="E12:E46">
    <cfRule type="containsErrors" dxfId="47" priority="17">
      <formula>ISERROR(E12)</formula>
    </cfRule>
  </conditionalFormatting>
  <conditionalFormatting sqref="F12:F46">
    <cfRule type="containsErrors" dxfId="46" priority="16">
      <formula>ISERROR(F12)</formula>
    </cfRule>
  </conditionalFormatting>
  <conditionalFormatting sqref="G12:G46">
    <cfRule type="containsErrors" dxfId="45" priority="15">
      <formula>ISERROR(G12)</formula>
    </cfRule>
  </conditionalFormatting>
  <conditionalFormatting sqref="H12:H46">
    <cfRule type="containsErrors" dxfId="44" priority="14">
      <formula>ISERROR(H12)</formula>
    </cfRule>
  </conditionalFormatting>
  <conditionalFormatting sqref="I12:I46">
    <cfRule type="containsErrors" dxfId="43" priority="13">
      <formula>ISERROR(I12)</formula>
    </cfRule>
  </conditionalFormatting>
  <conditionalFormatting sqref="J12:J46">
    <cfRule type="containsErrors" dxfId="42" priority="12">
      <formula>ISERROR(J12)</formula>
    </cfRule>
  </conditionalFormatting>
  <conditionalFormatting sqref="K12:K46">
    <cfRule type="containsErrors" priority="11">
      <formula>ISERROR(K12)</formula>
    </cfRule>
  </conditionalFormatting>
  <conditionalFormatting sqref="K35:W43 T44:W46 K15:P34 R12:W34 K12:M14 O12:P14">
    <cfRule type="containsErrors" dxfId="41" priority="10">
      <formula>ISERROR(K12)</formula>
    </cfRule>
  </conditionalFormatting>
  <conditionalFormatting sqref="Q15:Q34">
    <cfRule type="cellIs" dxfId="40" priority="9" stopIfTrue="1" operator="equal">
      <formula>0</formula>
    </cfRule>
  </conditionalFormatting>
  <conditionalFormatting sqref="Q15:Q34">
    <cfRule type="containsErrors" dxfId="39" priority="8">
      <formula>ISERROR(Q15)</formula>
    </cfRule>
  </conditionalFormatting>
  <conditionalFormatting sqref="N12:N14">
    <cfRule type="cellIs" dxfId="38" priority="6" stopIfTrue="1" operator="equal">
      <formula>0</formula>
    </cfRule>
  </conditionalFormatting>
  <conditionalFormatting sqref="N12:N14">
    <cfRule type="containsErrors" dxfId="37" priority="5">
      <formula>ISERROR(N12)</formula>
    </cfRule>
  </conditionalFormatting>
  <conditionalFormatting sqref="Q12:Q14">
    <cfRule type="cellIs" dxfId="36" priority="2" stopIfTrue="1" operator="equal">
      <formula>0</formula>
    </cfRule>
  </conditionalFormatting>
  <conditionalFormatting sqref="Q12:Q14">
    <cfRule type="containsErrors" dxfId="35" priority="1">
      <formula>ISERROR(Q12)</formula>
    </cfRule>
  </conditionalFormatting>
  <pageMargins left="0.19685039370078741" right="0.19685039370078741" top="1.3779527559055118" bottom="0.39370078740157483" header="0.39370078740157483" footer="0"/>
  <pageSetup paperSize="5" orientation="portrait" r:id="rId1"/>
  <headerFooter alignWithMargins="0">
    <oddHeader xml:space="preserve">&amp;C&amp;G
ESCUELA SECUNDARIA DE PUERTO ARMUELLES
Pto Armuelles, Chiriquí,Tel.________
NOTAS POR CONSEJERIA FINAL - ANUAL  
              GRUPO: 9º A
CONSEJERO:EDGAR BONILLA HERNÁNDEZ             
</oddHeader>
  </headerFooter>
  <legacyDrawingHF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0"/>
  </sheetPr>
  <dimension ref="A4:X65"/>
  <sheetViews>
    <sheetView topLeftCell="A2" workbookViewId="0">
      <selection activeCell="AA18" sqref="AA18"/>
    </sheetView>
  </sheetViews>
  <sheetFormatPr defaultColWidth="11.42578125" defaultRowHeight="12.75" x14ac:dyDescent="0.2"/>
  <cols>
    <col min="1" max="1" width="3.5703125" style="31" customWidth="1"/>
    <col min="2" max="2" width="10.85546875" style="31"/>
    <col min="3" max="3" width="5.42578125" style="31" customWidth="1"/>
    <col min="4" max="4" width="9.5703125" style="31" customWidth="1"/>
    <col min="5" max="5" width="4.42578125" style="31" customWidth="1"/>
    <col min="6" max="19" width="3.5703125" style="31" customWidth="1"/>
    <col min="20" max="20" width="4" style="31" customWidth="1"/>
    <col min="21" max="21" width="3.28515625" style="31" hidden="1" customWidth="1"/>
    <col min="22" max="22" width="12.5703125" style="31" hidden="1" customWidth="1"/>
    <col min="23" max="23" width="0.28515625" style="31" customWidth="1"/>
    <col min="24" max="24" width="3.5703125" style="31" customWidth="1"/>
    <col min="25" max="26" width="3.140625" style="31" customWidth="1"/>
    <col min="27" max="27" width="2.85546875" style="31" customWidth="1"/>
    <col min="28" max="28" width="3.28515625" style="31" customWidth="1"/>
    <col min="29" max="29" width="3.140625" style="31" customWidth="1"/>
    <col min="30" max="30" width="2.85546875" style="31" customWidth="1"/>
    <col min="31" max="31" width="3" style="31" customWidth="1"/>
    <col min="32" max="256" width="10.85546875" style="31"/>
    <col min="257" max="257" width="3.5703125" style="31" customWidth="1"/>
    <col min="258" max="258" width="10.85546875" style="31"/>
    <col min="259" max="259" width="5.42578125" style="31" customWidth="1"/>
    <col min="260" max="260" width="9.5703125" style="31" customWidth="1"/>
    <col min="261" max="261" width="4.42578125" style="31" customWidth="1"/>
    <col min="262" max="276" width="3.5703125" style="31" customWidth="1"/>
    <col min="277" max="277" width="3.28515625" style="31" customWidth="1"/>
    <col min="278" max="278" width="5.42578125" style="31" customWidth="1"/>
    <col min="279" max="279" width="0.28515625" style="31" customWidth="1"/>
    <col min="280" max="280" width="3.28515625" style="31" customWidth="1"/>
    <col min="281" max="282" width="3.140625" style="31" customWidth="1"/>
    <col min="283" max="283" width="2.85546875" style="31" customWidth="1"/>
    <col min="284" max="284" width="3.28515625" style="31" customWidth="1"/>
    <col min="285" max="285" width="3.140625" style="31" customWidth="1"/>
    <col min="286" max="286" width="2.85546875" style="31" customWidth="1"/>
    <col min="287" max="287" width="3" style="31" customWidth="1"/>
    <col min="288" max="512" width="10.85546875" style="31"/>
    <col min="513" max="513" width="3.5703125" style="31" customWidth="1"/>
    <col min="514" max="514" width="10.85546875" style="31"/>
    <col min="515" max="515" width="5.42578125" style="31" customWidth="1"/>
    <col min="516" max="516" width="9.5703125" style="31" customWidth="1"/>
    <col min="517" max="517" width="4.42578125" style="31" customWidth="1"/>
    <col min="518" max="532" width="3.5703125" style="31" customWidth="1"/>
    <col min="533" max="533" width="3.28515625" style="31" customWidth="1"/>
    <col min="534" max="534" width="5.42578125" style="31" customWidth="1"/>
    <col min="535" max="535" width="0.28515625" style="31" customWidth="1"/>
    <col min="536" max="536" width="3.28515625" style="31" customWidth="1"/>
    <col min="537" max="538" width="3.140625" style="31" customWidth="1"/>
    <col min="539" max="539" width="2.85546875" style="31" customWidth="1"/>
    <col min="540" max="540" width="3.28515625" style="31" customWidth="1"/>
    <col min="541" max="541" width="3.140625" style="31" customWidth="1"/>
    <col min="542" max="542" width="2.85546875" style="31" customWidth="1"/>
    <col min="543" max="543" width="3" style="31" customWidth="1"/>
    <col min="544" max="768" width="10.85546875" style="31"/>
    <col min="769" max="769" width="3.5703125" style="31" customWidth="1"/>
    <col min="770" max="770" width="10.85546875" style="31"/>
    <col min="771" max="771" width="5.42578125" style="31" customWidth="1"/>
    <col min="772" max="772" width="9.5703125" style="31" customWidth="1"/>
    <col min="773" max="773" width="4.42578125" style="31" customWidth="1"/>
    <col min="774" max="788" width="3.5703125" style="31" customWidth="1"/>
    <col min="789" max="789" width="3.28515625" style="31" customWidth="1"/>
    <col min="790" max="790" width="5.42578125" style="31" customWidth="1"/>
    <col min="791" max="791" width="0.28515625" style="31" customWidth="1"/>
    <col min="792" max="792" width="3.28515625" style="31" customWidth="1"/>
    <col min="793" max="794" width="3.140625" style="31" customWidth="1"/>
    <col min="795" max="795" width="2.85546875" style="31" customWidth="1"/>
    <col min="796" max="796" width="3.28515625" style="31" customWidth="1"/>
    <col min="797" max="797" width="3.140625" style="31" customWidth="1"/>
    <col min="798" max="798" width="2.85546875" style="31" customWidth="1"/>
    <col min="799" max="799" width="3" style="31" customWidth="1"/>
    <col min="800" max="1024" width="10.85546875" style="31"/>
    <col min="1025" max="1025" width="3.5703125" style="31" customWidth="1"/>
    <col min="1026" max="1026" width="10.85546875" style="31"/>
    <col min="1027" max="1027" width="5.42578125" style="31" customWidth="1"/>
    <col min="1028" max="1028" width="9.5703125" style="31" customWidth="1"/>
    <col min="1029" max="1029" width="4.42578125" style="31" customWidth="1"/>
    <col min="1030" max="1044" width="3.5703125" style="31" customWidth="1"/>
    <col min="1045" max="1045" width="3.28515625" style="31" customWidth="1"/>
    <col min="1046" max="1046" width="5.42578125" style="31" customWidth="1"/>
    <col min="1047" max="1047" width="0.28515625" style="31" customWidth="1"/>
    <col min="1048" max="1048" width="3.28515625" style="31" customWidth="1"/>
    <col min="1049" max="1050" width="3.140625" style="31" customWidth="1"/>
    <col min="1051" max="1051" width="2.85546875" style="31" customWidth="1"/>
    <col min="1052" max="1052" width="3.28515625" style="31" customWidth="1"/>
    <col min="1053" max="1053" width="3.140625" style="31" customWidth="1"/>
    <col min="1054" max="1054" width="2.85546875" style="31" customWidth="1"/>
    <col min="1055" max="1055" width="3" style="31" customWidth="1"/>
    <col min="1056" max="1280" width="10.85546875" style="31"/>
    <col min="1281" max="1281" width="3.5703125" style="31" customWidth="1"/>
    <col min="1282" max="1282" width="10.85546875" style="31"/>
    <col min="1283" max="1283" width="5.42578125" style="31" customWidth="1"/>
    <col min="1284" max="1284" width="9.5703125" style="31" customWidth="1"/>
    <col min="1285" max="1285" width="4.42578125" style="31" customWidth="1"/>
    <col min="1286" max="1300" width="3.5703125" style="31" customWidth="1"/>
    <col min="1301" max="1301" width="3.28515625" style="31" customWidth="1"/>
    <col min="1302" max="1302" width="5.42578125" style="31" customWidth="1"/>
    <col min="1303" max="1303" width="0.28515625" style="31" customWidth="1"/>
    <col min="1304" max="1304" width="3.28515625" style="31" customWidth="1"/>
    <col min="1305" max="1306" width="3.140625" style="31" customWidth="1"/>
    <col min="1307" max="1307" width="2.85546875" style="31" customWidth="1"/>
    <col min="1308" max="1308" width="3.28515625" style="31" customWidth="1"/>
    <col min="1309" max="1309" width="3.140625" style="31" customWidth="1"/>
    <col min="1310" max="1310" width="2.85546875" style="31" customWidth="1"/>
    <col min="1311" max="1311" width="3" style="31" customWidth="1"/>
    <col min="1312" max="1536" width="10.85546875" style="31"/>
    <col min="1537" max="1537" width="3.5703125" style="31" customWidth="1"/>
    <col min="1538" max="1538" width="10.85546875" style="31"/>
    <col min="1539" max="1539" width="5.42578125" style="31" customWidth="1"/>
    <col min="1540" max="1540" width="9.5703125" style="31" customWidth="1"/>
    <col min="1541" max="1541" width="4.42578125" style="31" customWidth="1"/>
    <col min="1542" max="1556" width="3.5703125" style="31" customWidth="1"/>
    <col min="1557" max="1557" width="3.28515625" style="31" customWidth="1"/>
    <col min="1558" max="1558" width="5.42578125" style="31" customWidth="1"/>
    <col min="1559" max="1559" width="0.28515625" style="31" customWidth="1"/>
    <col min="1560" max="1560" width="3.28515625" style="31" customWidth="1"/>
    <col min="1561" max="1562" width="3.140625" style="31" customWidth="1"/>
    <col min="1563" max="1563" width="2.85546875" style="31" customWidth="1"/>
    <col min="1564" max="1564" width="3.28515625" style="31" customWidth="1"/>
    <col min="1565" max="1565" width="3.140625" style="31" customWidth="1"/>
    <col min="1566" max="1566" width="2.85546875" style="31" customWidth="1"/>
    <col min="1567" max="1567" width="3" style="31" customWidth="1"/>
    <col min="1568" max="1792" width="10.85546875" style="31"/>
    <col min="1793" max="1793" width="3.5703125" style="31" customWidth="1"/>
    <col min="1794" max="1794" width="10.85546875" style="31"/>
    <col min="1795" max="1795" width="5.42578125" style="31" customWidth="1"/>
    <col min="1796" max="1796" width="9.5703125" style="31" customWidth="1"/>
    <col min="1797" max="1797" width="4.42578125" style="31" customWidth="1"/>
    <col min="1798" max="1812" width="3.5703125" style="31" customWidth="1"/>
    <col min="1813" max="1813" width="3.28515625" style="31" customWidth="1"/>
    <col min="1814" max="1814" width="5.42578125" style="31" customWidth="1"/>
    <col min="1815" max="1815" width="0.28515625" style="31" customWidth="1"/>
    <col min="1816" max="1816" width="3.28515625" style="31" customWidth="1"/>
    <col min="1817" max="1818" width="3.140625" style="31" customWidth="1"/>
    <col min="1819" max="1819" width="2.85546875" style="31" customWidth="1"/>
    <col min="1820" max="1820" width="3.28515625" style="31" customWidth="1"/>
    <col min="1821" max="1821" width="3.140625" style="31" customWidth="1"/>
    <col min="1822" max="1822" width="2.85546875" style="31" customWidth="1"/>
    <col min="1823" max="1823" width="3" style="31" customWidth="1"/>
    <col min="1824" max="2048" width="10.85546875" style="31"/>
    <col min="2049" max="2049" width="3.5703125" style="31" customWidth="1"/>
    <col min="2050" max="2050" width="10.85546875" style="31"/>
    <col min="2051" max="2051" width="5.42578125" style="31" customWidth="1"/>
    <col min="2052" max="2052" width="9.5703125" style="31" customWidth="1"/>
    <col min="2053" max="2053" width="4.42578125" style="31" customWidth="1"/>
    <col min="2054" max="2068" width="3.5703125" style="31" customWidth="1"/>
    <col min="2069" max="2069" width="3.28515625" style="31" customWidth="1"/>
    <col min="2070" max="2070" width="5.42578125" style="31" customWidth="1"/>
    <col min="2071" max="2071" width="0.28515625" style="31" customWidth="1"/>
    <col min="2072" max="2072" width="3.28515625" style="31" customWidth="1"/>
    <col min="2073" max="2074" width="3.140625" style="31" customWidth="1"/>
    <col min="2075" max="2075" width="2.85546875" style="31" customWidth="1"/>
    <col min="2076" max="2076" width="3.28515625" style="31" customWidth="1"/>
    <col min="2077" max="2077" width="3.140625" style="31" customWidth="1"/>
    <col min="2078" max="2078" width="2.85546875" style="31" customWidth="1"/>
    <col min="2079" max="2079" width="3" style="31" customWidth="1"/>
    <col min="2080" max="2304" width="10.85546875" style="31"/>
    <col min="2305" max="2305" width="3.5703125" style="31" customWidth="1"/>
    <col min="2306" max="2306" width="10.85546875" style="31"/>
    <col min="2307" max="2307" width="5.42578125" style="31" customWidth="1"/>
    <col min="2308" max="2308" width="9.5703125" style="31" customWidth="1"/>
    <col min="2309" max="2309" width="4.42578125" style="31" customWidth="1"/>
    <col min="2310" max="2324" width="3.5703125" style="31" customWidth="1"/>
    <col min="2325" max="2325" width="3.28515625" style="31" customWidth="1"/>
    <col min="2326" max="2326" width="5.42578125" style="31" customWidth="1"/>
    <col min="2327" max="2327" width="0.28515625" style="31" customWidth="1"/>
    <col min="2328" max="2328" width="3.28515625" style="31" customWidth="1"/>
    <col min="2329" max="2330" width="3.140625" style="31" customWidth="1"/>
    <col min="2331" max="2331" width="2.85546875" style="31" customWidth="1"/>
    <col min="2332" max="2332" width="3.28515625" style="31" customWidth="1"/>
    <col min="2333" max="2333" width="3.140625" style="31" customWidth="1"/>
    <col min="2334" max="2334" width="2.85546875" style="31" customWidth="1"/>
    <col min="2335" max="2335" width="3" style="31" customWidth="1"/>
    <col min="2336" max="2560" width="10.85546875" style="31"/>
    <col min="2561" max="2561" width="3.5703125" style="31" customWidth="1"/>
    <col min="2562" max="2562" width="10.85546875" style="31"/>
    <col min="2563" max="2563" width="5.42578125" style="31" customWidth="1"/>
    <col min="2564" max="2564" width="9.5703125" style="31" customWidth="1"/>
    <col min="2565" max="2565" width="4.42578125" style="31" customWidth="1"/>
    <col min="2566" max="2580" width="3.5703125" style="31" customWidth="1"/>
    <col min="2581" max="2581" width="3.28515625" style="31" customWidth="1"/>
    <col min="2582" max="2582" width="5.42578125" style="31" customWidth="1"/>
    <col min="2583" max="2583" width="0.28515625" style="31" customWidth="1"/>
    <col min="2584" max="2584" width="3.28515625" style="31" customWidth="1"/>
    <col min="2585" max="2586" width="3.140625" style="31" customWidth="1"/>
    <col min="2587" max="2587" width="2.85546875" style="31" customWidth="1"/>
    <col min="2588" max="2588" width="3.28515625" style="31" customWidth="1"/>
    <col min="2589" max="2589" width="3.140625" style="31" customWidth="1"/>
    <col min="2590" max="2590" width="2.85546875" style="31" customWidth="1"/>
    <col min="2591" max="2591" width="3" style="31" customWidth="1"/>
    <col min="2592" max="2816" width="10.85546875" style="31"/>
    <col min="2817" max="2817" width="3.5703125" style="31" customWidth="1"/>
    <col min="2818" max="2818" width="10.85546875" style="31"/>
    <col min="2819" max="2819" width="5.42578125" style="31" customWidth="1"/>
    <col min="2820" max="2820" width="9.5703125" style="31" customWidth="1"/>
    <col min="2821" max="2821" width="4.42578125" style="31" customWidth="1"/>
    <col min="2822" max="2836" width="3.5703125" style="31" customWidth="1"/>
    <col min="2837" max="2837" width="3.28515625" style="31" customWidth="1"/>
    <col min="2838" max="2838" width="5.42578125" style="31" customWidth="1"/>
    <col min="2839" max="2839" width="0.28515625" style="31" customWidth="1"/>
    <col min="2840" max="2840" width="3.28515625" style="31" customWidth="1"/>
    <col min="2841" max="2842" width="3.140625" style="31" customWidth="1"/>
    <col min="2843" max="2843" width="2.85546875" style="31" customWidth="1"/>
    <col min="2844" max="2844" width="3.28515625" style="31" customWidth="1"/>
    <col min="2845" max="2845" width="3.140625" style="31" customWidth="1"/>
    <col min="2846" max="2846" width="2.85546875" style="31" customWidth="1"/>
    <col min="2847" max="2847" width="3" style="31" customWidth="1"/>
    <col min="2848" max="3072" width="10.85546875" style="31"/>
    <col min="3073" max="3073" width="3.5703125" style="31" customWidth="1"/>
    <col min="3074" max="3074" width="10.85546875" style="31"/>
    <col min="3075" max="3075" width="5.42578125" style="31" customWidth="1"/>
    <col min="3076" max="3076" width="9.5703125" style="31" customWidth="1"/>
    <col min="3077" max="3077" width="4.42578125" style="31" customWidth="1"/>
    <col min="3078" max="3092" width="3.5703125" style="31" customWidth="1"/>
    <col min="3093" max="3093" width="3.28515625" style="31" customWidth="1"/>
    <col min="3094" max="3094" width="5.42578125" style="31" customWidth="1"/>
    <col min="3095" max="3095" width="0.28515625" style="31" customWidth="1"/>
    <col min="3096" max="3096" width="3.28515625" style="31" customWidth="1"/>
    <col min="3097" max="3098" width="3.140625" style="31" customWidth="1"/>
    <col min="3099" max="3099" width="2.85546875" style="31" customWidth="1"/>
    <col min="3100" max="3100" width="3.28515625" style="31" customWidth="1"/>
    <col min="3101" max="3101" width="3.140625" style="31" customWidth="1"/>
    <col min="3102" max="3102" width="2.85546875" style="31" customWidth="1"/>
    <col min="3103" max="3103" width="3" style="31" customWidth="1"/>
    <col min="3104" max="3328" width="10.85546875" style="31"/>
    <col min="3329" max="3329" width="3.5703125" style="31" customWidth="1"/>
    <col min="3330" max="3330" width="10.85546875" style="31"/>
    <col min="3331" max="3331" width="5.42578125" style="31" customWidth="1"/>
    <col min="3332" max="3332" width="9.5703125" style="31" customWidth="1"/>
    <col min="3333" max="3333" width="4.42578125" style="31" customWidth="1"/>
    <col min="3334" max="3348" width="3.5703125" style="31" customWidth="1"/>
    <col min="3349" max="3349" width="3.28515625" style="31" customWidth="1"/>
    <col min="3350" max="3350" width="5.42578125" style="31" customWidth="1"/>
    <col min="3351" max="3351" width="0.28515625" style="31" customWidth="1"/>
    <col min="3352" max="3352" width="3.28515625" style="31" customWidth="1"/>
    <col min="3353" max="3354" width="3.140625" style="31" customWidth="1"/>
    <col min="3355" max="3355" width="2.85546875" style="31" customWidth="1"/>
    <col min="3356" max="3356" width="3.28515625" style="31" customWidth="1"/>
    <col min="3357" max="3357" width="3.140625" style="31" customWidth="1"/>
    <col min="3358" max="3358" width="2.85546875" style="31" customWidth="1"/>
    <col min="3359" max="3359" width="3" style="31" customWidth="1"/>
    <col min="3360" max="3584" width="10.85546875" style="31"/>
    <col min="3585" max="3585" width="3.5703125" style="31" customWidth="1"/>
    <col min="3586" max="3586" width="10.85546875" style="31"/>
    <col min="3587" max="3587" width="5.42578125" style="31" customWidth="1"/>
    <col min="3588" max="3588" width="9.5703125" style="31" customWidth="1"/>
    <col min="3589" max="3589" width="4.42578125" style="31" customWidth="1"/>
    <col min="3590" max="3604" width="3.5703125" style="31" customWidth="1"/>
    <col min="3605" max="3605" width="3.28515625" style="31" customWidth="1"/>
    <col min="3606" max="3606" width="5.42578125" style="31" customWidth="1"/>
    <col min="3607" max="3607" width="0.28515625" style="31" customWidth="1"/>
    <col min="3608" max="3608" width="3.28515625" style="31" customWidth="1"/>
    <col min="3609" max="3610" width="3.140625" style="31" customWidth="1"/>
    <col min="3611" max="3611" width="2.85546875" style="31" customWidth="1"/>
    <col min="3612" max="3612" width="3.28515625" style="31" customWidth="1"/>
    <col min="3613" max="3613" width="3.140625" style="31" customWidth="1"/>
    <col min="3614" max="3614" width="2.85546875" style="31" customWidth="1"/>
    <col min="3615" max="3615" width="3" style="31" customWidth="1"/>
    <col min="3616" max="3840" width="10.85546875" style="31"/>
    <col min="3841" max="3841" width="3.5703125" style="31" customWidth="1"/>
    <col min="3842" max="3842" width="10.85546875" style="31"/>
    <col min="3843" max="3843" width="5.42578125" style="31" customWidth="1"/>
    <col min="3844" max="3844" width="9.5703125" style="31" customWidth="1"/>
    <col min="3845" max="3845" width="4.42578125" style="31" customWidth="1"/>
    <col min="3846" max="3860" width="3.5703125" style="31" customWidth="1"/>
    <col min="3861" max="3861" width="3.28515625" style="31" customWidth="1"/>
    <col min="3862" max="3862" width="5.42578125" style="31" customWidth="1"/>
    <col min="3863" max="3863" width="0.28515625" style="31" customWidth="1"/>
    <col min="3864" max="3864" width="3.28515625" style="31" customWidth="1"/>
    <col min="3865" max="3866" width="3.140625" style="31" customWidth="1"/>
    <col min="3867" max="3867" width="2.85546875" style="31" customWidth="1"/>
    <col min="3868" max="3868" width="3.28515625" style="31" customWidth="1"/>
    <col min="3869" max="3869" width="3.140625" style="31" customWidth="1"/>
    <col min="3870" max="3870" width="2.85546875" style="31" customWidth="1"/>
    <col min="3871" max="3871" width="3" style="31" customWidth="1"/>
    <col min="3872" max="4096" width="10.85546875" style="31"/>
    <col min="4097" max="4097" width="3.5703125" style="31" customWidth="1"/>
    <col min="4098" max="4098" width="10.85546875" style="31"/>
    <col min="4099" max="4099" width="5.42578125" style="31" customWidth="1"/>
    <col min="4100" max="4100" width="9.5703125" style="31" customWidth="1"/>
    <col min="4101" max="4101" width="4.42578125" style="31" customWidth="1"/>
    <col min="4102" max="4116" width="3.5703125" style="31" customWidth="1"/>
    <col min="4117" max="4117" width="3.28515625" style="31" customWidth="1"/>
    <col min="4118" max="4118" width="5.42578125" style="31" customWidth="1"/>
    <col min="4119" max="4119" width="0.28515625" style="31" customWidth="1"/>
    <col min="4120" max="4120" width="3.28515625" style="31" customWidth="1"/>
    <col min="4121" max="4122" width="3.140625" style="31" customWidth="1"/>
    <col min="4123" max="4123" width="2.85546875" style="31" customWidth="1"/>
    <col min="4124" max="4124" width="3.28515625" style="31" customWidth="1"/>
    <col min="4125" max="4125" width="3.140625" style="31" customWidth="1"/>
    <col min="4126" max="4126" width="2.85546875" style="31" customWidth="1"/>
    <col min="4127" max="4127" width="3" style="31" customWidth="1"/>
    <col min="4128" max="4352" width="10.85546875" style="31"/>
    <col min="4353" max="4353" width="3.5703125" style="31" customWidth="1"/>
    <col min="4354" max="4354" width="10.85546875" style="31"/>
    <col min="4355" max="4355" width="5.42578125" style="31" customWidth="1"/>
    <col min="4356" max="4356" width="9.5703125" style="31" customWidth="1"/>
    <col min="4357" max="4357" width="4.42578125" style="31" customWidth="1"/>
    <col min="4358" max="4372" width="3.5703125" style="31" customWidth="1"/>
    <col min="4373" max="4373" width="3.28515625" style="31" customWidth="1"/>
    <col min="4374" max="4374" width="5.42578125" style="31" customWidth="1"/>
    <col min="4375" max="4375" width="0.28515625" style="31" customWidth="1"/>
    <col min="4376" max="4376" width="3.28515625" style="31" customWidth="1"/>
    <col min="4377" max="4378" width="3.140625" style="31" customWidth="1"/>
    <col min="4379" max="4379" width="2.85546875" style="31" customWidth="1"/>
    <col min="4380" max="4380" width="3.28515625" style="31" customWidth="1"/>
    <col min="4381" max="4381" width="3.140625" style="31" customWidth="1"/>
    <col min="4382" max="4382" width="2.85546875" style="31" customWidth="1"/>
    <col min="4383" max="4383" width="3" style="31" customWidth="1"/>
    <col min="4384" max="4608" width="10.85546875" style="31"/>
    <col min="4609" max="4609" width="3.5703125" style="31" customWidth="1"/>
    <col min="4610" max="4610" width="10.85546875" style="31"/>
    <col min="4611" max="4611" width="5.42578125" style="31" customWidth="1"/>
    <col min="4612" max="4612" width="9.5703125" style="31" customWidth="1"/>
    <col min="4613" max="4613" width="4.42578125" style="31" customWidth="1"/>
    <col min="4614" max="4628" width="3.5703125" style="31" customWidth="1"/>
    <col min="4629" max="4629" width="3.28515625" style="31" customWidth="1"/>
    <col min="4630" max="4630" width="5.42578125" style="31" customWidth="1"/>
    <col min="4631" max="4631" width="0.28515625" style="31" customWidth="1"/>
    <col min="4632" max="4632" width="3.28515625" style="31" customWidth="1"/>
    <col min="4633" max="4634" width="3.140625" style="31" customWidth="1"/>
    <col min="4635" max="4635" width="2.85546875" style="31" customWidth="1"/>
    <col min="4636" max="4636" width="3.28515625" style="31" customWidth="1"/>
    <col min="4637" max="4637" width="3.140625" style="31" customWidth="1"/>
    <col min="4638" max="4638" width="2.85546875" style="31" customWidth="1"/>
    <col min="4639" max="4639" width="3" style="31" customWidth="1"/>
    <col min="4640" max="4864" width="10.85546875" style="31"/>
    <col min="4865" max="4865" width="3.5703125" style="31" customWidth="1"/>
    <col min="4866" max="4866" width="10.85546875" style="31"/>
    <col min="4867" max="4867" width="5.42578125" style="31" customWidth="1"/>
    <col min="4868" max="4868" width="9.5703125" style="31" customWidth="1"/>
    <col min="4869" max="4869" width="4.42578125" style="31" customWidth="1"/>
    <col min="4870" max="4884" width="3.5703125" style="31" customWidth="1"/>
    <col min="4885" max="4885" width="3.28515625" style="31" customWidth="1"/>
    <col min="4886" max="4886" width="5.42578125" style="31" customWidth="1"/>
    <col min="4887" max="4887" width="0.28515625" style="31" customWidth="1"/>
    <col min="4888" max="4888" width="3.28515625" style="31" customWidth="1"/>
    <col min="4889" max="4890" width="3.140625" style="31" customWidth="1"/>
    <col min="4891" max="4891" width="2.85546875" style="31" customWidth="1"/>
    <col min="4892" max="4892" width="3.28515625" style="31" customWidth="1"/>
    <col min="4893" max="4893" width="3.140625" style="31" customWidth="1"/>
    <col min="4894" max="4894" width="2.85546875" style="31" customWidth="1"/>
    <col min="4895" max="4895" width="3" style="31" customWidth="1"/>
    <col min="4896" max="5120" width="10.85546875" style="31"/>
    <col min="5121" max="5121" width="3.5703125" style="31" customWidth="1"/>
    <col min="5122" max="5122" width="10.85546875" style="31"/>
    <col min="5123" max="5123" width="5.42578125" style="31" customWidth="1"/>
    <col min="5124" max="5124" width="9.5703125" style="31" customWidth="1"/>
    <col min="5125" max="5125" width="4.42578125" style="31" customWidth="1"/>
    <col min="5126" max="5140" width="3.5703125" style="31" customWidth="1"/>
    <col min="5141" max="5141" width="3.28515625" style="31" customWidth="1"/>
    <col min="5142" max="5142" width="5.42578125" style="31" customWidth="1"/>
    <col min="5143" max="5143" width="0.28515625" style="31" customWidth="1"/>
    <col min="5144" max="5144" width="3.28515625" style="31" customWidth="1"/>
    <col min="5145" max="5146" width="3.140625" style="31" customWidth="1"/>
    <col min="5147" max="5147" width="2.85546875" style="31" customWidth="1"/>
    <col min="5148" max="5148" width="3.28515625" style="31" customWidth="1"/>
    <col min="5149" max="5149" width="3.140625" style="31" customWidth="1"/>
    <col min="5150" max="5150" width="2.85546875" style="31" customWidth="1"/>
    <col min="5151" max="5151" width="3" style="31" customWidth="1"/>
    <col min="5152" max="5376" width="10.85546875" style="31"/>
    <col min="5377" max="5377" width="3.5703125" style="31" customWidth="1"/>
    <col min="5378" max="5378" width="10.85546875" style="31"/>
    <col min="5379" max="5379" width="5.42578125" style="31" customWidth="1"/>
    <col min="5380" max="5380" width="9.5703125" style="31" customWidth="1"/>
    <col min="5381" max="5381" width="4.42578125" style="31" customWidth="1"/>
    <col min="5382" max="5396" width="3.5703125" style="31" customWidth="1"/>
    <col min="5397" max="5397" width="3.28515625" style="31" customWidth="1"/>
    <col min="5398" max="5398" width="5.42578125" style="31" customWidth="1"/>
    <col min="5399" max="5399" width="0.28515625" style="31" customWidth="1"/>
    <col min="5400" max="5400" width="3.28515625" style="31" customWidth="1"/>
    <col min="5401" max="5402" width="3.140625" style="31" customWidth="1"/>
    <col min="5403" max="5403" width="2.85546875" style="31" customWidth="1"/>
    <col min="5404" max="5404" width="3.28515625" style="31" customWidth="1"/>
    <col min="5405" max="5405" width="3.140625" style="31" customWidth="1"/>
    <col min="5406" max="5406" width="2.85546875" style="31" customWidth="1"/>
    <col min="5407" max="5407" width="3" style="31" customWidth="1"/>
    <col min="5408" max="5632" width="10.85546875" style="31"/>
    <col min="5633" max="5633" width="3.5703125" style="31" customWidth="1"/>
    <col min="5634" max="5634" width="10.85546875" style="31"/>
    <col min="5635" max="5635" width="5.42578125" style="31" customWidth="1"/>
    <col min="5636" max="5636" width="9.5703125" style="31" customWidth="1"/>
    <col min="5637" max="5637" width="4.42578125" style="31" customWidth="1"/>
    <col min="5638" max="5652" width="3.5703125" style="31" customWidth="1"/>
    <col min="5653" max="5653" width="3.28515625" style="31" customWidth="1"/>
    <col min="5654" max="5654" width="5.42578125" style="31" customWidth="1"/>
    <col min="5655" max="5655" width="0.28515625" style="31" customWidth="1"/>
    <col min="5656" max="5656" width="3.28515625" style="31" customWidth="1"/>
    <col min="5657" max="5658" width="3.140625" style="31" customWidth="1"/>
    <col min="5659" max="5659" width="2.85546875" style="31" customWidth="1"/>
    <col min="5660" max="5660" width="3.28515625" style="31" customWidth="1"/>
    <col min="5661" max="5661" width="3.140625" style="31" customWidth="1"/>
    <col min="5662" max="5662" width="2.85546875" style="31" customWidth="1"/>
    <col min="5663" max="5663" width="3" style="31" customWidth="1"/>
    <col min="5664" max="5888" width="10.85546875" style="31"/>
    <col min="5889" max="5889" width="3.5703125" style="31" customWidth="1"/>
    <col min="5890" max="5890" width="10.85546875" style="31"/>
    <col min="5891" max="5891" width="5.42578125" style="31" customWidth="1"/>
    <col min="5892" max="5892" width="9.5703125" style="31" customWidth="1"/>
    <col min="5893" max="5893" width="4.42578125" style="31" customWidth="1"/>
    <col min="5894" max="5908" width="3.5703125" style="31" customWidth="1"/>
    <col min="5909" max="5909" width="3.28515625" style="31" customWidth="1"/>
    <col min="5910" max="5910" width="5.42578125" style="31" customWidth="1"/>
    <col min="5911" max="5911" width="0.28515625" style="31" customWidth="1"/>
    <col min="5912" max="5912" width="3.28515625" style="31" customWidth="1"/>
    <col min="5913" max="5914" width="3.140625" style="31" customWidth="1"/>
    <col min="5915" max="5915" width="2.85546875" style="31" customWidth="1"/>
    <col min="5916" max="5916" width="3.28515625" style="31" customWidth="1"/>
    <col min="5917" max="5917" width="3.140625" style="31" customWidth="1"/>
    <col min="5918" max="5918" width="2.85546875" style="31" customWidth="1"/>
    <col min="5919" max="5919" width="3" style="31" customWidth="1"/>
    <col min="5920" max="6144" width="10.85546875" style="31"/>
    <col min="6145" max="6145" width="3.5703125" style="31" customWidth="1"/>
    <col min="6146" max="6146" width="10.85546875" style="31"/>
    <col min="6147" max="6147" width="5.42578125" style="31" customWidth="1"/>
    <col min="6148" max="6148" width="9.5703125" style="31" customWidth="1"/>
    <col min="6149" max="6149" width="4.42578125" style="31" customWidth="1"/>
    <col min="6150" max="6164" width="3.5703125" style="31" customWidth="1"/>
    <col min="6165" max="6165" width="3.28515625" style="31" customWidth="1"/>
    <col min="6166" max="6166" width="5.42578125" style="31" customWidth="1"/>
    <col min="6167" max="6167" width="0.28515625" style="31" customWidth="1"/>
    <col min="6168" max="6168" width="3.28515625" style="31" customWidth="1"/>
    <col min="6169" max="6170" width="3.140625" style="31" customWidth="1"/>
    <col min="6171" max="6171" width="2.85546875" style="31" customWidth="1"/>
    <col min="6172" max="6172" width="3.28515625" style="31" customWidth="1"/>
    <col min="6173" max="6173" width="3.140625" style="31" customWidth="1"/>
    <col min="6174" max="6174" width="2.85546875" style="31" customWidth="1"/>
    <col min="6175" max="6175" width="3" style="31" customWidth="1"/>
    <col min="6176" max="6400" width="10.85546875" style="31"/>
    <col min="6401" max="6401" width="3.5703125" style="31" customWidth="1"/>
    <col min="6402" max="6402" width="10.85546875" style="31"/>
    <col min="6403" max="6403" width="5.42578125" style="31" customWidth="1"/>
    <col min="6404" max="6404" width="9.5703125" style="31" customWidth="1"/>
    <col min="6405" max="6405" width="4.42578125" style="31" customWidth="1"/>
    <col min="6406" max="6420" width="3.5703125" style="31" customWidth="1"/>
    <col min="6421" max="6421" width="3.28515625" style="31" customWidth="1"/>
    <col min="6422" max="6422" width="5.42578125" style="31" customWidth="1"/>
    <col min="6423" max="6423" width="0.28515625" style="31" customWidth="1"/>
    <col min="6424" max="6424" width="3.28515625" style="31" customWidth="1"/>
    <col min="6425" max="6426" width="3.140625" style="31" customWidth="1"/>
    <col min="6427" max="6427" width="2.85546875" style="31" customWidth="1"/>
    <col min="6428" max="6428" width="3.28515625" style="31" customWidth="1"/>
    <col min="6429" max="6429" width="3.140625" style="31" customWidth="1"/>
    <col min="6430" max="6430" width="2.85546875" style="31" customWidth="1"/>
    <col min="6431" max="6431" width="3" style="31" customWidth="1"/>
    <col min="6432" max="6656" width="10.85546875" style="31"/>
    <col min="6657" max="6657" width="3.5703125" style="31" customWidth="1"/>
    <col min="6658" max="6658" width="10.85546875" style="31"/>
    <col min="6659" max="6659" width="5.42578125" style="31" customWidth="1"/>
    <col min="6660" max="6660" width="9.5703125" style="31" customWidth="1"/>
    <col min="6661" max="6661" width="4.42578125" style="31" customWidth="1"/>
    <col min="6662" max="6676" width="3.5703125" style="31" customWidth="1"/>
    <col min="6677" max="6677" width="3.28515625" style="31" customWidth="1"/>
    <col min="6678" max="6678" width="5.42578125" style="31" customWidth="1"/>
    <col min="6679" max="6679" width="0.28515625" style="31" customWidth="1"/>
    <col min="6680" max="6680" width="3.28515625" style="31" customWidth="1"/>
    <col min="6681" max="6682" width="3.140625" style="31" customWidth="1"/>
    <col min="6683" max="6683" width="2.85546875" style="31" customWidth="1"/>
    <col min="6684" max="6684" width="3.28515625" style="31" customWidth="1"/>
    <col min="6685" max="6685" width="3.140625" style="31" customWidth="1"/>
    <col min="6686" max="6686" width="2.85546875" style="31" customWidth="1"/>
    <col min="6687" max="6687" width="3" style="31" customWidth="1"/>
    <col min="6688" max="6912" width="10.85546875" style="31"/>
    <col min="6913" max="6913" width="3.5703125" style="31" customWidth="1"/>
    <col min="6914" max="6914" width="10.85546875" style="31"/>
    <col min="6915" max="6915" width="5.42578125" style="31" customWidth="1"/>
    <col min="6916" max="6916" width="9.5703125" style="31" customWidth="1"/>
    <col min="6917" max="6917" width="4.42578125" style="31" customWidth="1"/>
    <col min="6918" max="6932" width="3.5703125" style="31" customWidth="1"/>
    <col min="6933" max="6933" width="3.28515625" style="31" customWidth="1"/>
    <col min="6934" max="6934" width="5.42578125" style="31" customWidth="1"/>
    <col min="6935" max="6935" width="0.28515625" style="31" customWidth="1"/>
    <col min="6936" max="6936" width="3.28515625" style="31" customWidth="1"/>
    <col min="6937" max="6938" width="3.140625" style="31" customWidth="1"/>
    <col min="6939" max="6939" width="2.85546875" style="31" customWidth="1"/>
    <col min="6940" max="6940" width="3.28515625" style="31" customWidth="1"/>
    <col min="6941" max="6941" width="3.140625" style="31" customWidth="1"/>
    <col min="6942" max="6942" width="2.85546875" style="31" customWidth="1"/>
    <col min="6943" max="6943" width="3" style="31" customWidth="1"/>
    <col min="6944" max="7168" width="10.85546875" style="31"/>
    <col min="7169" max="7169" width="3.5703125" style="31" customWidth="1"/>
    <col min="7170" max="7170" width="10.85546875" style="31"/>
    <col min="7171" max="7171" width="5.42578125" style="31" customWidth="1"/>
    <col min="7172" max="7172" width="9.5703125" style="31" customWidth="1"/>
    <col min="7173" max="7173" width="4.42578125" style="31" customWidth="1"/>
    <col min="7174" max="7188" width="3.5703125" style="31" customWidth="1"/>
    <col min="7189" max="7189" width="3.28515625" style="31" customWidth="1"/>
    <col min="7190" max="7190" width="5.42578125" style="31" customWidth="1"/>
    <col min="7191" max="7191" width="0.28515625" style="31" customWidth="1"/>
    <col min="7192" max="7192" width="3.28515625" style="31" customWidth="1"/>
    <col min="7193" max="7194" width="3.140625" style="31" customWidth="1"/>
    <col min="7195" max="7195" width="2.85546875" style="31" customWidth="1"/>
    <col min="7196" max="7196" width="3.28515625" style="31" customWidth="1"/>
    <col min="7197" max="7197" width="3.140625" style="31" customWidth="1"/>
    <col min="7198" max="7198" width="2.85546875" style="31" customWidth="1"/>
    <col min="7199" max="7199" width="3" style="31" customWidth="1"/>
    <col min="7200" max="7424" width="10.85546875" style="31"/>
    <col min="7425" max="7425" width="3.5703125" style="31" customWidth="1"/>
    <col min="7426" max="7426" width="10.85546875" style="31"/>
    <col min="7427" max="7427" width="5.42578125" style="31" customWidth="1"/>
    <col min="7428" max="7428" width="9.5703125" style="31" customWidth="1"/>
    <col min="7429" max="7429" width="4.42578125" style="31" customWidth="1"/>
    <col min="7430" max="7444" width="3.5703125" style="31" customWidth="1"/>
    <col min="7445" max="7445" width="3.28515625" style="31" customWidth="1"/>
    <col min="7446" max="7446" width="5.42578125" style="31" customWidth="1"/>
    <col min="7447" max="7447" width="0.28515625" style="31" customWidth="1"/>
    <col min="7448" max="7448" width="3.28515625" style="31" customWidth="1"/>
    <col min="7449" max="7450" width="3.140625" style="31" customWidth="1"/>
    <col min="7451" max="7451" width="2.85546875" style="31" customWidth="1"/>
    <col min="7452" max="7452" width="3.28515625" style="31" customWidth="1"/>
    <col min="7453" max="7453" width="3.140625" style="31" customWidth="1"/>
    <col min="7454" max="7454" width="2.85546875" style="31" customWidth="1"/>
    <col min="7455" max="7455" width="3" style="31" customWidth="1"/>
    <col min="7456" max="7680" width="10.85546875" style="31"/>
    <col min="7681" max="7681" width="3.5703125" style="31" customWidth="1"/>
    <col min="7682" max="7682" width="10.85546875" style="31"/>
    <col min="7683" max="7683" width="5.42578125" style="31" customWidth="1"/>
    <col min="7684" max="7684" width="9.5703125" style="31" customWidth="1"/>
    <col min="7685" max="7685" width="4.42578125" style="31" customWidth="1"/>
    <col min="7686" max="7700" width="3.5703125" style="31" customWidth="1"/>
    <col min="7701" max="7701" width="3.28515625" style="31" customWidth="1"/>
    <col min="7702" max="7702" width="5.42578125" style="31" customWidth="1"/>
    <col min="7703" max="7703" width="0.28515625" style="31" customWidth="1"/>
    <col min="7704" max="7704" width="3.28515625" style="31" customWidth="1"/>
    <col min="7705" max="7706" width="3.140625" style="31" customWidth="1"/>
    <col min="7707" max="7707" width="2.85546875" style="31" customWidth="1"/>
    <col min="7708" max="7708" width="3.28515625" style="31" customWidth="1"/>
    <col min="7709" max="7709" width="3.140625" style="31" customWidth="1"/>
    <col min="7710" max="7710" width="2.85546875" style="31" customWidth="1"/>
    <col min="7711" max="7711" width="3" style="31" customWidth="1"/>
    <col min="7712" max="7936" width="10.85546875" style="31"/>
    <col min="7937" max="7937" width="3.5703125" style="31" customWidth="1"/>
    <col min="7938" max="7938" width="10.85546875" style="31"/>
    <col min="7939" max="7939" width="5.42578125" style="31" customWidth="1"/>
    <col min="7940" max="7940" width="9.5703125" style="31" customWidth="1"/>
    <col min="7941" max="7941" width="4.42578125" style="31" customWidth="1"/>
    <col min="7942" max="7956" width="3.5703125" style="31" customWidth="1"/>
    <col min="7957" max="7957" width="3.28515625" style="31" customWidth="1"/>
    <col min="7958" max="7958" width="5.42578125" style="31" customWidth="1"/>
    <col min="7959" max="7959" width="0.28515625" style="31" customWidth="1"/>
    <col min="7960" max="7960" width="3.28515625" style="31" customWidth="1"/>
    <col min="7961" max="7962" width="3.140625" style="31" customWidth="1"/>
    <col min="7963" max="7963" width="2.85546875" style="31" customWidth="1"/>
    <col min="7964" max="7964" width="3.28515625" style="31" customWidth="1"/>
    <col min="7965" max="7965" width="3.140625" style="31" customWidth="1"/>
    <col min="7966" max="7966" width="2.85546875" style="31" customWidth="1"/>
    <col min="7967" max="7967" width="3" style="31" customWidth="1"/>
    <col min="7968" max="8192" width="10.85546875" style="31"/>
    <col min="8193" max="8193" width="3.5703125" style="31" customWidth="1"/>
    <col min="8194" max="8194" width="10.85546875" style="31"/>
    <col min="8195" max="8195" width="5.42578125" style="31" customWidth="1"/>
    <col min="8196" max="8196" width="9.5703125" style="31" customWidth="1"/>
    <col min="8197" max="8197" width="4.42578125" style="31" customWidth="1"/>
    <col min="8198" max="8212" width="3.5703125" style="31" customWidth="1"/>
    <col min="8213" max="8213" width="3.28515625" style="31" customWidth="1"/>
    <col min="8214" max="8214" width="5.42578125" style="31" customWidth="1"/>
    <col min="8215" max="8215" width="0.28515625" style="31" customWidth="1"/>
    <col min="8216" max="8216" width="3.28515625" style="31" customWidth="1"/>
    <col min="8217" max="8218" width="3.140625" style="31" customWidth="1"/>
    <col min="8219" max="8219" width="2.85546875" style="31" customWidth="1"/>
    <col min="8220" max="8220" width="3.28515625" style="31" customWidth="1"/>
    <col min="8221" max="8221" width="3.140625" style="31" customWidth="1"/>
    <col min="8222" max="8222" width="2.85546875" style="31" customWidth="1"/>
    <col min="8223" max="8223" width="3" style="31" customWidth="1"/>
    <col min="8224" max="8448" width="10.85546875" style="31"/>
    <col min="8449" max="8449" width="3.5703125" style="31" customWidth="1"/>
    <col min="8450" max="8450" width="10.85546875" style="31"/>
    <col min="8451" max="8451" width="5.42578125" style="31" customWidth="1"/>
    <col min="8452" max="8452" width="9.5703125" style="31" customWidth="1"/>
    <col min="8453" max="8453" width="4.42578125" style="31" customWidth="1"/>
    <col min="8454" max="8468" width="3.5703125" style="31" customWidth="1"/>
    <col min="8469" max="8469" width="3.28515625" style="31" customWidth="1"/>
    <col min="8470" max="8470" width="5.42578125" style="31" customWidth="1"/>
    <col min="8471" max="8471" width="0.28515625" style="31" customWidth="1"/>
    <col min="8472" max="8472" width="3.28515625" style="31" customWidth="1"/>
    <col min="8473" max="8474" width="3.140625" style="31" customWidth="1"/>
    <col min="8475" max="8475" width="2.85546875" style="31" customWidth="1"/>
    <col min="8476" max="8476" width="3.28515625" style="31" customWidth="1"/>
    <col min="8477" max="8477" width="3.140625" style="31" customWidth="1"/>
    <col min="8478" max="8478" width="2.85546875" style="31" customWidth="1"/>
    <col min="8479" max="8479" width="3" style="31" customWidth="1"/>
    <col min="8480" max="8704" width="10.85546875" style="31"/>
    <col min="8705" max="8705" width="3.5703125" style="31" customWidth="1"/>
    <col min="8706" max="8706" width="10.85546875" style="31"/>
    <col min="8707" max="8707" width="5.42578125" style="31" customWidth="1"/>
    <col min="8708" max="8708" width="9.5703125" style="31" customWidth="1"/>
    <col min="8709" max="8709" width="4.42578125" style="31" customWidth="1"/>
    <col min="8710" max="8724" width="3.5703125" style="31" customWidth="1"/>
    <col min="8725" max="8725" width="3.28515625" style="31" customWidth="1"/>
    <col min="8726" max="8726" width="5.42578125" style="31" customWidth="1"/>
    <col min="8727" max="8727" width="0.28515625" style="31" customWidth="1"/>
    <col min="8728" max="8728" width="3.28515625" style="31" customWidth="1"/>
    <col min="8729" max="8730" width="3.140625" style="31" customWidth="1"/>
    <col min="8731" max="8731" width="2.85546875" style="31" customWidth="1"/>
    <col min="8732" max="8732" width="3.28515625" style="31" customWidth="1"/>
    <col min="8733" max="8733" width="3.140625" style="31" customWidth="1"/>
    <col min="8734" max="8734" width="2.85546875" style="31" customWidth="1"/>
    <col min="8735" max="8735" width="3" style="31" customWidth="1"/>
    <col min="8736" max="8960" width="10.85546875" style="31"/>
    <col min="8961" max="8961" width="3.5703125" style="31" customWidth="1"/>
    <col min="8962" max="8962" width="10.85546875" style="31"/>
    <col min="8963" max="8963" width="5.42578125" style="31" customWidth="1"/>
    <col min="8964" max="8964" width="9.5703125" style="31" customWidth="1"/>
    <col min="8965" max="8965" width="4.42578125" style="31" customWidth="1"/>
    <col min="8966" max="8980" width="3.5703125" style="31" customWidth="1"/>
    <col min="8981" max="8981" width="3.28515625" style="31" customWidth="1"/>
    <col min="8982" max="8982" width="5.42578125" style="31" customWidth="1"/>
    <col min="8983" max="8983" width="0.28515625" style="31" customWidth="1"/>
    <col min="8984" max="8984" width="3.28515625" style="31" customWidth="1"/>
    <col min="8985" max="8986" width="3.140625" style="31" customWidth="1"/>
    <col min="8987" max="8987" width="2.85546875" style="31" customWidth="1"/>
    <col min="8988" max="8988" width="3.28515625" style="31" customWidth="1"/>
    <col min="8989" max="8989" width="3.140625" style="31" customWidth="1"/>
    <col min="8990" max="8990" width="2.85546875" style="31" customWidth="1"/>
    <col min="8991" max="8991" width="3" style="31" customWidth="1"/>
    <col min="8992" max="9216" width="10.85546875" style="31"/>
    <col min="9217" max="9217" width="3.5703125" style="31" customWidth="1"/>
    <col min="9218" max="9218" width="10.85546875" style="31"/>
    <col min="9219" max="9219" width="5.42578125" style="31" customWidth="1"/>
    <col min="9220" max="9220" width="9.5703125" style="31" customWidth="1"/>
    <col min="9221" max="9221" width="4.42578125" style="31" customWidth="1"/>
    <col min="9222" max="9236" width="3.5703125" style="31" customWidth="1"/>
    <col min="9237" max="9237" width="3.28515625" style="31" customWidth="1"/>
    <col min="9238" max="9238" width="5.42578125" style="31" customWidth="1"/>
    <col min="9239" max="9239" width="0.28515625" style="31" customWidth="1"/>
    <col min="9240" max="9240" width="3.28515625" style="31" customWidth="1"/>
    <col min="9241" max="9242" width="3.140625" style="31" customWidth="1"/>
    <col min="9243" max="9243" width="2.85546875" style="31" customWidth="1"/>
    <col min="9244" max="9244" width="3.28515625" style="31" customWidth="1"/>
    <col min="9245" max="9245" width="3.140625" style="31" customWidth="1"/>
    <col min="9246" max="9246" width="2.85546875" style="31" customWidth="1"/>
    <col min="9247" max="9247" width="3" style="31" customWidth="1"/>
    <col min="9248" max="9472" width="10.85546875" style="31"/>
    <col min="9473" max="9473" width="3.5703125" style="31" customWidth="1"/>
    <col min="9474" max="9474" width="10.85546875" style="31"/>
    <col min="9475" max="9475" width="5.42578125" style="31" customWidth="1"/>
    <col min="9476" max="9476" width="9.5703125" style="31" customWidth="1"/>
    <col min="9477" max="9477" width="4.42578125" style="31" customWidth="1"/>
    <col min="9478" max="9492" width="3.5703125" style="31" customWidth="1"/>
    <col min="9493" max="9493" width="3.28515625" style="31" customWidth="1"/>
    <col min="9494" max="9494" width="5.42578125" style="31" customWidth="1"/>
    <col min="9495" max="9495" width="0.28515625" style="31" customWidth="1"/>
    <col min="9496" max="9496" width="3.28515625" style="31" customWidth="1"/>
    <col min="9497" max="9498" width="3.140625" style="31" customWidth="1"/>
    <col min="9499" max="9499" width="2.85546875" style="31" customWidth="1"/>
    <col min="9500" max="9500" width="3.28515625" style="31" customWidth="1"/>
    <col min="9501" max="9501" width="3.140625" style="31" customWidth="1"/>
    <col min="9502" max="9502" width="2.85546875" style="31" customWidth="1"/>
    <col min="9503" max="9503" width="3" style="31" customWidth="1"/>
    <col min="9504" max="9728" width="10.85546875" style="31"/>
    <col min="9729" max="9729" width="3.5703125" style="31" customWidth="1"/>
    <col min="9730" max="9730" width="10.85546875" style="31"/>
    <col min="9731" max="9731" width="5.42578125" style="31" customWidth="1"/>
    <col min="9732" max="9732" width="9.5703125" style="31" customWidth="1"/>
    <col min="9733" max="9733" width="4.42578125" style="31" customWidth="1"/>
    <col min="9734" max="9748" width="3.5703125" style="31" customWidth="1"/>
    <col min="9749" max="9749" width="3.28515625" style="31" customWidth="1"/>
    <col min="9750" max="9750" width="5.42578125" style="31" customWidth="1"/>
    <col min="9751" max="9751" width="0.28515625" style="31" customWidth="1"/>
    <col min="9752" max="9752" width="3.28515625" style="31" customWidth="1"/>
    <col min="9753" max="9754" width="3.140625" style="31" customWidth="1"/>
    <col min="9755" max="9755" width="2.85546875" style="31" customWidth="1"/>
    <col min="9756" max="9756" width="3.28515625" style="31" customWidth="1"/>
    <col min="9757" max="9757" width="3.140625" style="31" customWidth="1"/>
    <col min="9758" max="9758" width="2.85546875" style="31" customWidth="1"/>
    <col min="9759" max="9759" width="3" style="31" customWidth="1"/>
    <col min="9760" max="9984" width="10.85546875" style="31"/>
    <col min="9985" max="9985" width="3.5703125" style="31" customWidth="1"/>
    <col min="9986" max="9986" width="10.85546875" style="31"/>
    <col min="9987" max="9987" width="5.42578125" style="31" customWidth="1"/>
    <col min="9988" max="9988" width="9.5703125" style="31" customWidth="1"/>
    <col min="9989" max="9989" width="4.42578125" style="31" customWidth="1"/>
    <col min="9990" max="10004" width="3.5703125" style="31" customWidth="1"/>
    <col min="10005" max="10005" width="3.28515625" style="31" customWidth="1"/>
    <col min="10006" max="10006" width="5.42578125" style="31" customWidth="1"/>
    <col min="10007" max="10007" width="0.28515625" style="31" customWidth="1"/>
    <col min="10008" max="10008" width="3.28515625" style="31" customWidth="1"/>
    <col min="10009" max="10010" width="3.140625" style="31" customWidth="1"/>
    <col min="10011" max="10011" width="2.85546875" style="31" customWidth="1"/>
    <col min="10012" max="10012" width="3.28515625" style="31" customWidth="1"/>
    <col min="10013" max="10013" width="3.140625" style="31" customWidth="1"/>
    <col min="10014" max="10014" width="2.85546875" style="31" customWidth="1"/>
    <col min="10015" max="10015" width="3" style="31" customWidth="1"/>
    <col min="10016" max="10240" width="10.85546875" style="31"/>
    <col min="10241" max="10241" width="3.5703125" style="31" customWidth="1"/>
    <col min="10242" max="10242" width="10.85546875" style="31"/>
    <col min="10243" max="10243" width="5.42578125" style="31" customWidth="1"/>
    <col min="10244" max="10244" width="9.5703125" style="31" customWidth="1"/>
    <col min="10245" max="10245" width="4.42578125" style="31" customWidth="1"/>
    <col min="10246" max="10260" width="3.5703125" style="31" customWidth="1"/>
    <col min="10261" max="10261" width="3.28515625" style="31" customWidth="1"/>
    <col min="10262" max="10262" width="5.42578125" style="31" customWidth="1"/>
    <col min="10263" max="10263" width="0.28515625" style="31" customWidth="1"/>
    <col min="10264" max="10264" width="3.28515625" style="31" customWidth="1"/>
    <col min="10265" max="10266" width="3.140625" style="31" customWidth="1"/>
    <col min="10267" max="10267" width="2.85546875" style="31" customWidth="1"/>
    <col min="10268" max="10268" width="3.28515625" style="31" customWidth="1"/>
    <col min="10269" max="10269" width="3.140625" style="31" customWidth="1"/>
    <col min="10270" max="10270" width="2.85546875" style="31" customWidth="1"/>
    <col min="10271" max="10271" width="3" style="31" customWidth="1"/>
    <col min="10272" max="10496" width="10.85546875" style="31"/>
    <col min="10497" max="10497" width="3.5703125" style="31" customWidth="1"/>
    <col min="10498" max="10498" width="10.85546875" style="31"/>
    <col min="10499" max="10499" width="5.42578125" style="31" customWidth="1"/>
    <col min="10500" max="10500" width="9.5703125" style="31" customWidth="1"/>
    <col min="10501" max="10501" width="4.42578125" style="31" customWidth="1"/>
    <col min="10502" max="10516" width="3.5703125" style="31" customWidth="1"/>
    <col min="10517" max="10517" width="3.28515625" style="31" customWidth="1"/>
    <col min="10518" max="10518" width="5.42578125" style="31" customWidth="1"/>
    <col min="10519" max="10519" width="0.28515625" style="31" customWidth="1"/>
    <col min="10520" max="10520" width="3.28515625" style="31" customWidth="1"/>
    <col min="10521" max="10522" width="3.140625" style="31" customWidth="1"/>
    <col min="10523" max="10523" width="2.85546875" style="31" customWidth="1"/>
    <col min="10524" max="10524" width="3.28515625" style="31" customWidth="1"/>
    <col min="10525" max="10525" width="3.140625" style="31" customWidth="1"/>
    <col min="10526" max="10526" width="2.85546875" style="31" customWidth="1"/>
    <col min="10527" max="10527" width="3" style="31" customWidth="1"/>
    <col min="10528" max="10752" width="10.85546875" style="31"/>
    <col min="10753" max="10753" width="3.5703125" style="31" customWidth="1"/>
    <col min="10754" max="10754" width="10.85546875" style="31"/>
    <col min="10755" max="10755" width="5.42578125" style="31" customWidth="1"/>
    <col min="10756" max="10756" width="9.5703125" style="31" customWidth="1"/>
    <col min="10757" max="10757" width="4.42578125" style="31" customWidth="1"/>
    <col min="10758" max="10772" width="3.5703125" style="31" customWidth="1"/>
    <col min="10773" max="10773" width="3.28515625" style="31" customWidth="1"/>
    <col min="10774" max="10774" width="5.42578125" style="31" customWidth="1"/>
    <col min="10775" max="10775" width="0.28515625" style="31" customWidth="1"/>
    <col min="10776" max="10776" width="3.28515625" style="31" customWidth="1"/>
    <col min="10777" max="10778" width="3.140625" style="31" customWidth="1"/>
    <col min="10779" max="10779" width="2.85546875" style="31" customWidth="1"/>
    <col min="10780" max="10780" width="3.28515625" style="31" customWidth="1"/>
    <col min="10781" max="10781" width="3.140625" style="31" customWidth="1"/>
    <col min="10782" max="10782" width="2.85546875" style="31" customWidth="1"/>
    <col min="10783" max="10783" width="3" style="31" customWidth="1"/>
    <col min="10784" max="11008" width="10.85546875" style="31"/>
    <col min="11009" max="11009" width="3.5703125" style="31" customWidth="1"/>
    <col min="11010" max="11010" width="10.85546875" style="31"/>
    <col min="11011" max="11011" width="5.42578125" style="31" customWidth="1"/>
    <col min="11012" max="11012" width="9.5703125" style="31" customWidth="1"/>
    <col min="11013" max="11013" width="4.42578125" style="31" customWidth="1"/>
    <col min="11014" max="11028" width="3.5703125" style="31" customWidth="1"/>
    <col min="11029" max="11029" width="3.28515625" style="31" customWidth="1"/>
    <col min="11030" max="11030" width="5.42578125" style="31" customWidth="1"/>
    <col min="11031" max="11031" width="0.28515625" style="31" customWidth="1"/>
    <col min="11032" max="11032" width="3.28515625" style="31" customWidth="1"/>
    <col min="11033" max="11034" width="3.140625" style="31" customWidth="1"/>
    <col min="11035" max="11035" width="2.85546875" style="31" customWidth="1"/>
    <col min="11036" max="11036" width="3.28515625" style="31" customWidth="1"/>
    <col min="11037" max="11037" width="3.140625" style="31" customWidth="1"/>
    <col min="11038" max="11038" width="2.85546875" style="31" customWidth="1"/>
    <col min="11039" max="11039" width="3" style="31" customWidth="1"/>
    <col min="11040" max="11264" width="10.85546875" style="31"/>
    <col min="11265" max="11265" width="3.5703125" style="31" customWidth="1"/>
    <col min="11266" max="11266" width="10.85546875" style="31"/>
    <col min="11267" max="11267" width="5.42578125" style="31" customWidth="1"/>
    <col min="11268" max="11268" width="9.5703125" style="31" customWidth="1"/>
    <col min="11269" max="11269" width="4.42578125" style="31" customWidth="1"/>
    <col min="11270" max="11284" width="3.5703125" style="31" customWidth="1"/>
    <col min="11285" max="11285" width="3.28515625" style="31" customWidth="1"/>
    <col min="11286" max="11286" width="5.42578125" style="31" customWidth="1"/>
    <col min="11287" max="11287" width="0.28515625" style="31" customWidth="1"/>
    <col min="11288" max="11288" width="3.28515625" style="31" customWidth="1"/>
    <col min="11289" max="11290" width="3.140625" style="31" customWidth="1"/>
    <col min="11291" max="11291" width="2.85546875" style="31" customWidth="1"/>
    <col min="11292" max="11292" width="3.28515625" style="31" customWidth="1"/>
    <col min="11293" max="11293" width="3.140625" style="31" customWidth="1"/>
    <col min="11294" max="11294" width="2.85546875" style="31" customWidth="1"/>
    <col min="11295" max="11295" width="3" style="31" customWidth="1"/>
    <col min="11296" max="11520" width="10.85546875" style="31"/>
    <col min="11521" max="11521" width="3.5703125" style="31" customWidth="1"/>
    <col min="11522" max="11522" width="10.85546875" style="31"/>
    <col min="11523" max="11523" width="5.42578125" style="31" customWidth="1"/>
    <col min="11524" max="11524" width="9.5703125" style="31" customWidth="1"/>
    <col min="11525" max="11525" width="4.42578125" style="31" customWidth="1"/>
    <col min="11526" max="11540" width="3.5703125" style="31" customWidth="1"/>
    <col min="11541" max="11541" width="3.28515625" style="31" customWidth="1"/>
    <col min="11542" max="11542" width="5.42578125" style="31" customWidth="1"/>
    <col min="11543" max="11543" width="0.28515625" style="31" customWidth="1"/>
    <col min="11544" max="11544" width="3.28515625" style="31" customWidth="1"/>
    <col min="11545" max="11546" width="3.140625" style="31" customWidth="1"/>
    <col min="11547" max="11547" width="2.85546875" style="31" customWidth="1"/>
    <col min="11548" max="11548" width="3.28515625" style="31" customWidth="1"/>
    <col min="11549" max="11549" width="3.140625" style="31" customWidth="1"/>
    <col min="11550" max="11550" width="2.85546875" style="31" customWidth="1"/>
    <col min="11551" max="11551" width="3" style="31" customWidth="1"/>
    <col min="11552" max="11776" width="10.85546875" style="31"/>
    <col min="11777" max="11777" width="3.5703125" style="31" customWidth="1"/>
    <col min="11778" max="11778" width="10.85546875" style="31"/>
    <col min="11779" max="11779" width="5.42578125" style="31" customWidth="1"/>
    <col min="11780" max="11780" width="9.5703125" style="31" customWidth="1"/>
    <col min="11781" max="11781" width="4.42578125" style="31" customWidth="1"/>
    <col min="11782" max="11796" width="3.5703125" style="31" customWidth="1"/>
    <col min="11797" max="11797" width="3.28515625" style="31" customWidth="1"/>
    <col min="11798" max="11798" width="5.42578125" style="31" customWidth="1"/>
    <col min="11799" max="11799" width="0.28515625" style="31" customWidth="1"/>
    <col min="11800" max="11800" width="3.28515625" style="31" customWidth="1"/>
    <col min="11801" max="11802" width="3.140625" style="31" customWidth="1"/>
    <col min="11803" max="11803" width="2.85546875" style="31" customWidth="1"/>
    <col min="11804" max="11804" width="3.28515625" style="31" customWidth="1"/>
    <col min="11805" max="11805" width="3.140625" style="31" customWidth="1"/>
    <col min="11806" max="11806" width="2.85546875" style="31" customWidth="1"/>
    <col min="11807" max="11807" width="3" style="31" customWidth="1"/>
    <col min="11808" max="12032" width="10.85546875" style="31"/>
    <col min="12033" max="12033" width="3.5703125" style="31" customWidth="1"/>
    <col min="12034" max="12034" width="10.85546875" style="31"/>
    <col min="12035" max="12035" width="5.42578125" style="31" customWidth="1"/>
    <col min="12036" max="12036" width="9.5703125" style="31" customWidth="1"/>
    <col min="12037" max="12037" width="4.42578125" style="31" customWidth="1"/>
    <col min="12038" max="12052" width="3.5703125" style="31" customWidth="1"/>
    <col min="12053" max="12053" width="3.28515625" style="31" customWidth="1"/>
    <col min="12054" max="12054" width="5.42578125" style="31" customWidth="1"/>
    <col min="12055" max="12055" width="0.28515625" style="31" customWidth="1"/>
    <col min="12056" max="12056" width="3.28515625" style="31" customWidth="1"/>
    <col min="12057" max="12058" width="3.140625" style="31" customWidth="1"/>
    <col min="12059" max="12059" width="2.85546875" style="31" customWidth="1"/>
    <col min="12060" max="12060" width="3.28515625" style="31" customWidth="1"/>
    <col min="12061" max="12061" width="3.140625" style="31" customWidth="1"/>
    <col min="12062" max="12062" width="2.85546875" style="31" customWidth="1"/>
    <col min="12063" max="12063" width="3" style="31" customWidth="1"/>
    <col min="12064" max="12288" width="10.85546875" style="31"/>
    <col min="12289" max="12289" width="3.5703125" style="31" customWidth="1"/>
    <col min="12290" max="12290" width="10.85546875" style="31"/>
    <col min="12291" max="12291" width="5.42578125" style="31" customWidth="1"/>
    <col min="12292" max="12292" width="9.5703125" style="31" customWidth="1"/>
    <col min="12293" max="12293" width="4.42578125" style="31" customWidth="1"/>
    <col min="12294" max="12308" width="3.5703125" style="31" customWidth="1"/>
    <col min="12309" max="12309" width="3.28515625" style="31" customWidth="1"/>
    <col min="12310" max="12310" width="5.42578125" style="31" customWidth="1"/>
    <col min="12311" max="12311" width="0.28515625" style="31" customWidth="1"/>
    <col min="12312" max="12312" width="3.28515625" style="31" customWidth="1"/>
    <col min="12313" max="12314" width="3.140625" style="31" customWidth="1"/>
    <col min="12315" max="12315" width="2.85546875" style="31" customWidth="1"/>
    <col min="12316" max="12316" width="3.28515625" style="31" customWidth="1"/>
    <col min="12317" max="12317" width="3.140625" style="31" customWidth="1"/>
    <col min="12318" max="12318" width="2.85546875" style="31" customWidth="1"/>
    <col min="12319" max="12319" width="3" style="31" customWidth="1"/>
    <col min="12320" max="12544" width="10.85546875" style="31"/>
    <col min="12545" max="12545" width="3.5703125" style="31" customWidth="1"/>
    <col min="12546" max="12546" width="10.85546875" style="31"/>
    <col min="12547" max="12547" width="5.42578125" style="31" customWidth="1"/>
    <col min="12548" max="12548" width="9.5703125" style="31" customWidth="1"/>
    <col min="12549" max="12549" width="4.42578125" style="31" customWidth="1"/>
    <col min="12550" max="12564" width="3.5703125" style="31" customWidth="1"/>
    <col min="12565" max="12565" width="3.28515625" style="31" customWidth="1"/>
    <col min="12566" max="12566" width="5.42578125" style="31" customWidth="1"/>
    <col min="12567" max="12567" width="0.28515625" style="31" customWidth="1"/>
    <col min="12568" max="12568" width="3.28515625" style="31" customWidth="1"/>
    <col min="12569" max="12570" width="3.140625" style="31" customWidth="1"/>
    <col min="12571" max="12571" width="2.85546875" style="31" customWidth="1"/>
    <col min="12572" max="12572" width="3.28515625" style="31" customWidth="1"/>
    <col min="12573" max="12573" width="3.140625" style="31" customWidth="1"/>
    <col min="12574" max="12574" width="2.85546875" style="31" customWidth="1"/>
    <col min="12575" max="12575" width="3" style="31" customWidth="1"/>
    <col min="12576" max="12800" width="10.85546875" style="31"/>
    <col min="12801" max="12801" width="3.5703125" style="31" customWidth="1"/>
    <col min="12802" max="12802" width="10.85546875" style="31"/>
    <col min="12803" max="12803" width="5.42578125" style="31" customWidth="1"/>
    <col min="12804" max="12804" width="9.5703125" style="31" customWidth="1"/>
    <col min="12805" max="12805" width="4.42578125" style="31" customWidth="1"/>
    <col min="12806" max="12820" width="3.5703125" style="31" customWidth="1"/>
    <col min="12821" max="12821" width="3.28515625" style="31" customWidth="1"/>
    <col min="12822" max="12822" width="5.42578125" style="31" customWidth="1"/>
    <col min="12823" max="12823" width="0.28515625" style="31" customWidth="1"/>
    <col min="12824" max="12824" width="3.28515625" style="31" customWidth="1"/>
    <col min="12825" max="12826" width="3.140625" style="31" customWidth="1"/>
    <col min="12827" max="12827" width="2.85546875" style="31" customWidth="1"/>
    <col min="12828" max="12828" width="3.28515625" style="31" customWidth="1"/>
    <col min="12829" max="12829" width="3.140625" style="31" customWidth="1"/>
    <col min="12830" max="12830" width="2.85546875" style="31" customWidth="1"/>
    <col min="12831" max="12831" width="3" style="31" customWidth="1"/>
    <col min="12832" max="13056" width="10.85546875" style="31"/>
    <col min="13057" max="13057" width="3.5703125" style="31" customWidth="1"/>
    <col min="13058" max="13058" width="10.85546875" style="31"/>
    <col min="13059" max="13059" width="5.42578125" style="31" customWidth="1"/>
    <col min="13060" max="13060" width="9.5703125" style="31" customWidth="1"/>
    <col min="13061" max="13061" width="4.42578125" style="31" customWidth="1"/>
    <col min="13062" max="13076" width="3.5703125" style="31" customWidth="1"/>
    <col min="13077" max="13077" width="3.28515625" style="31" customWidth="1"/>
    <col min="13078" max="13078" width="5.42578125" style="31" customWidth="1"/>
    <col min="13079" max="13079" width="0.28515625" style="31" customWidth="1"/>
    <col min="13080" max="13080" width="3.28515625" style="31" customWidth="1"/>
    <col min="13081" max="13082" width="3.140625" style="31" customWidth="1"/>
    <col min="13083" max="13083" width="2.85546875" style="31" customWidth="1"/>
    <col min="13084" max="13084" width="3.28515625" style="31" customWidth="1"/>
    <col min="13085" max="13085" width="3.140625" style="31" customWidth="1"/>
    <col min="13086" max="13086" width="2.85546875" style="31" customWidth="1"/>
    <col min="13087" max="13087" width="3" style="31" customWidth="1"/>
    <col min="13088" max="13312" width="10.85546875" style="31"/>
    <col min="13313" max="13313" width="3.5703125" style="31" customWidth="1"/>
    <col min="13314" max="13314" width="10.85546875" style="31"/>
    <col min="13315" max="13315" width="5.42578125" style="31" customWidth="1"/>
    <col min="13316" max="13316" width="9.5703125" style="31" customWidth="1"/>
    <col min="13317" max="13317" width="4.42578125" style="31" customWidth="1"/>
    <col min="13318" max="13332" width="3.5703125" style="31" customWidth="1"/>
    <col min="13333" max="13333" width="3.28515625" style="31" customWidth="1"/>
    <col min="13334" max="13334" width="5.42578125" style="31" customWidth="1"/>
    <col min="13335" max="13335" width="0.28515625" style="31" customWidth="1"/>
    <col min="13336" max="13336" width="3.28515625" style="31" customWidth="1"/>
    <col min="13337" max="13338" width="3.140625" style="31" customWidth="1"/>
    <col min="13339" max="13339" width="2.85546875" style="31" customWidth="1"/>
    <col min="13340" max="13340" width="3.28515625" style="31" customWidth="1"/>
    <col min="13341" max="13341" width="3.140625" style="31" customWidth="1"/>
    <col min="13342" max="13342" width="2.85546875" style="31" customWidth="1"/>
    <col min="13343" max="13343" width="3" style="31" customWidth="1"/>
    <col min="13344" max="13568" width="10.85546875" style="31"/>
    <col min="13569" max="13569" width="3.5703125" style="31" customWidth="1"/>
    <col min="13570" max="13570" width="10.85546875" style="31"/>
    <col min="13571" max="13571" width="5.42578125" style="31" customWidth="1"/>
    <col min="13572" max="13572" width="9.5703125" style="31" customWidth="1"/>
    <col min="13573" max="13573" width="4.42578125" style="31" customWidth="1"/>
    <col min="13574" max="13588" width="3.5703125" style="31" customWidth="1"/>
    <col min="13589" max="13589" width="3.28515625" style="31" customWidth="1"/>
    <col min="13590" max="13590" width="5.42578125" style="31" customWidth="1"/>
    <col min="13591" max="13591" width="0.28515625" style="31" customWidth="1"/>
    <col min="13592" max="13592" width="3.28515625" style="31" customWidth="1"/>
    <col min="13593" max="13594" width="3.140625" style="31" customWidth="1"/>
    <col min="13595" max="13595" width="2.85546875" style="31" customWidth="1"/>
    <col min="13596" max="13596" width="3.28515625" style="31" customWidth="1"/>
    <col min="13597" max="13597" width="3.140625" style="31" customWidth="1"/>
    <col min="13598" max="13598" width="2.85546875" style="31" customWidth="1"/>
    <col min="13599" max="13599" width="3" style="31" customWidth="1"/>
    <col min="13600" max="13824" width="10.85546875" style="31"/>
    <col min="13825" max="13825" width="3.5703125" style="31" customWidth="1"/>
    <col min="13826" max="13826" width="10.85546875" style="31"/>
    <col min="13827" max="13827" width="5.42578125" style="31" customWidth="1"/>
    <col min="13828" max="13828" width="9.5703125" style="31" customWidth="1"/>
    <col min="13829" max="13829" width="4.42578125" style="31" customWidth="1"/>
    <col min="13830" max="13844" width="3.5703125" style="31" customWidth="1"/>
    <col min="13845" max="13845" width="3.28515625" style="31" customWidth="1"/>
    <col min="13846" max="13846" width="5.42578125" style="31" customWidth="1"/>
    <col min="13847" max="13847" width="0.28515625" style="31" customWidth="1"/>
    <col min="13848" max="13848" width="3.28515625" style="31" customWidth="1"/>
    <col min="13849" max="13850" width="3.140625" style="31" customWidth="1"/>
    <col min="13851" max="13851" width="2.85546875" style="31" customWidth="1"/>
    <col min="13852" max="13852" width="3.28515625" style="31" customWidth="1"/>
    <col min="13853" max="13853" width="3.140625" style="31" customWidth="1"/>
    <col min="13854" max="13854" width="2.85546875" style="31" customWidth="1"/>
    <col min="13855" max="13855" width="3" style="31" customWidth="1"/>
    <col min="13856" max="14080" width="10.85546875" style="31"/>
    <col min="14081" max="14081" width="3.5703125" style="31" customWidth="1"/>
    <col min="14082" max="14082" width="10.85546875" style="31"/>
    <col min="14083" max="14083" width="5.42578125" style="31" customWidth="1"/>
    <col min="14084" max="14084" width="9.5703125" style="31" customWidth="1"/>
    <col min="14085" max="14085" width="4.42578125" style="31" customWidth="1"/>
    <col min="14086" max="14100" width="3.5703125" style="31" customWidth="1"/>
    <col min="14101" max="14101" width="3.28515625" style="31" customWidth="1"/>
    <col min="14102" max="14102" width="5.42578125" style="31" customWidth="1"/>
    <col min="14103" max="14103" width="0.28515625" style="31" customWidth="1"/>
    <col min="14104" max="14104" width="3.28515625" style="31" customWidth="1"/>
    <col min="14105" max="14106" width="3.140625" style="31" customWidth="1"/>
    <col min="14107" max="14107" width="2.85546875" style="31" customWidth="1"/>
    <col min="14108" max="14108" width="3.28515625" style="31" customWidth="1"/>
    <col min="14109" max="14109" width="3.140625" style="31" customWidth="1"/>
    <col min="14110" max="14110" width="2.85546875" style="31" customWidth="1"/>
    <col min="14111" max="14111" width="3" style="31" customWidth="1"/>
    <col min="14112" max="14336" width="10.85546875" style="31"/>
    <col min="14337" max="14337" width="3.5703125" style="31" customWidth="1"/>
    <col min="14338" max="14338" width="10.85546875" style="31"/>
    <col min="14339" max="14339" width="5.42578125" style="31" customWidth="1"/>
    <col min="14340" max="14340" width="9.5703125" style="31" customWidth="1"/>
    <col min="14341" max="14341" width="4.42578125" style="31" customWidth="1"/>
    <col min="14342" max="14356" width="3.5703125" style="31" customWidth="1"/>
    <col min="14357" max="14357" width="3.28515625" style="31" customWidth="1"/>
    <col min="14358" max="14358" width="5.42578125" style="31" customWidth="1"/>
    <col min="14359" max="14359" width="0.28515625" style="31" customWidth="1"/>
    <col min="14360" max="14360" width="3.28515625" style="31" customWidth="1"/>
    <col min="14361" max="14362" width="3.140625" style="31" customWidth="1"/>
    <col min="14363" max="14363" width="2.85546875" style="31" customWidth="1"/>
    <col min="14364" max="14364" width="3.28515625" style="31" customWidth="1"/>
    <col min="14365" max="14365" width="3.140625" style="31" customWidth="1"/>
    <col min="14366" max="14366" width="2.85546875" style="31" customWidth="1"/>
    <col min="14367" max="14367" width="3" style="31" customWidth="1"/>
    <col min="14368" max="14592" width="10.85546875" style="31"/>
    <col min="14593" max="14593" width="3.5703125" style="31" customWidth="1"/>
    <col min="14594" max="14594" width="10.85546875" style="31"/>
    <col min="14595" max="14595" width="5.42578125" style="31" customWidth="1"/>
    <col min="14596" max="14596" width="9.5703125" style="31" customWidth="1"/>
    <col min="14597" max="14597" width="4.42578125" style="31" customWidth="1"/>
    <col min="14598" max="14612" width="3.5703125" style="31" customWidth="1"/>
    <col min="14613" max="14613" width="3.28515625" style="31" customWidth="1"/>
    <col min="14614" max="14614" width="5.42578125" style="31" customWidth="1"/>
    <col min="14615" max="14615" width="0.28515625" style="31" customWidth="1"/>
    <col min="14616" max="14616" width="3.28515625" style="31" customWidth="1"/>
    <col min="14617" max="14618" width="3.140625" style="31" customWidth="1"/>
    <col min="14619" max="14619" width="2.85546875" style="31" customWidth="1"/>
    <col min="14620" max="14620" width="3.28515625" style="31" customWidth="1"/>
    <col min="14621" max="14621" width="3.140625" style="31" customWidth="1"/>
    <col min="14622" max="14622" width="2.85546875" style="31" customWidth="1"/>
    <col min="14623" max="14623" width="3" style="31" customWidth="1"/>
    <col min="14624" max="14848" width="10.85546875" style="31"/>
    <col min="14849" max="14849" width="3.5703125" style="31" customWidth="1"/>
    <col min="14850" max="14850" width="10.85546875" style="31"/>
    <col min="14851" max="14851" width="5.42578125" style="31" customWidth="1"/>
    <col min="14852" max="14852" width="9.5703125" style="31" customWidth="1"/>
    <col min="14853" max="14853" width="4.42578125" style="31" customWidth="1"/>
    <col min="14854" max="14868" width="3.5703125" style="31" customWidth="1"/>
    <col min="14869" max="14869" width="3.28515625" style="31" customWidth="1"/>
    <col min="14870" max="14870" width="5.42578125" style="31" customWidth="1"/>
    <col min="14871" max="14871" width="0.28515625" style="31" customWidth="1"/>
    <col min="14872" max="14872" width="3.28515625" style="31" customWidth="1"/>
    <col min="14873" max="14874" width="3.140625" style="31" customWidth="1"/>
    <col min="14875" max="14875" width="2.85546875" style="31" customWidth="1"/>
    <col min="14876" max="14876" width="3.28515625" style="31" customWidth="1"/>
    <col min="14877" max="14877" width="3.140625" style="31" customWidth="1"/>
    <col min="14878" max="14878" width="2.85546875" style="31" customWidth="1"/>
    <col min="14879" max="14879" width="3" style="31" customWidth="1"/>
    <col min="14880" max="15104" width="10.85546875" style="31"/>
    <col min="15105" max="15105" width="3.5703125" style="31" customWidth="1"/>
    <col min="15106" max="15106" width="10.85546875" style="31"/>
    <col min="15107" max="15107" width="5.42578125" style="31" customWidth="1"/>
    <col min="15108" max="15108" width="9.5703125" style="31" customWidth="1"/>
    <col min="15109" max="15109" width="4.42578125" style="31" customWidth="1"/>
    <col min="15110" max="15124" width="3.5703125" style="31" customWidth="1"/>
    <col min="15125" max="15125" width="3.28515625" style="31" customWidth="1"/>
    <col min="15126" max="15126" width="5.42578125" style="31" customWidth="1"/>
    <col min="15127" max="15127" width="0.28515625" style="31" customWidth="1"/>
    <col min="15128" max="15128" width="3.28515625" style="31" customWidth="1"/>
    <col min="15129" max="15130" width="3.140625" style="31" customWidth="1"/>
    <col min="15131" max="15131" width="2.85546875" style="31" customWidth="1"/>
    <col min="15132" max="15132" width="3.28515625" style="31" customWidth="1"/>
    <col min="15133" max="15133" width="3.140625" style="31" customWidth="1"/>
    <col min="15134" max="15134" width="2.85546875" style="31" customWidth="1"/>
    <col min="15135" max="15135" width="3" style="31" customWidth="1"/>
    <col min="15136" max="15360" width="10.85546875" style="31"/>
    <col min="15361" max="15361" width="3.5703125" style="31" customWidth="1"/>
    <col min="15362" max="15362" width="10.85546875" style="31"/>
    <col min="15363" max="15363" width="5.42578125" style="31" customWidth="1"/>
    <col min="15364" max="15364" width="9.5703125" style="31" customWidth="1"/>
    <col min="15365" max="15365" width="4.42578125" style="31" customWidth="1"/>
    <col min="15366" max="15380" width="3.5703125" style="31" customWidth="1"/>
    <col min="15381" max="15381" width="3.28515625" style="31" customWidth="1"/>
    <col min="15382" max="15382" width="5.42578125" style="31" customWidth="1"/>
    <col min="15383" max="15383" width="0.28515625" style="31" customWidth="1"/>
    <col min="15384" max="15384" width="3.28515625" style="31" customWidth="1"/>
    <col min="15385" max="15386" width="3.140625" style="31" customWidth="1"/>
    <col min="15387" max="15387" width="2.85546875" style="31" customWidth="1"/>
    <col min="15388" max="15388" width="3.28515625" style="31" customWidth="1"/>
    <col min="15389" max="15389" width="3.140625" style="31" customWidth="1"/>
    <col min="15390" max="15390" width="2.85546875" style="31" customWidth="1"/>
    <col min="15391" max="15391" width="3" style="31" customWidth="1"/>
    <col min="15392" max="15616" width="10.85546875" style="31"/>
    <col min="15617" max="15617" width="3.5703125" style="31" customWidth="1"/>
    <col min="15618" max="15618" width="10.85546875" style="31"/>
    <col min="15619" max="15619" width="5.42578125" style="31" customWidth="1"/>
    <col min="15620" max="15620" width="9.5703125" style="31" customWidth="1"/>
    <col min="15621" max="15621" width="4.42578125" style="31" customWidth="1"/>
    <col min="15622" max="15636" width="3.5703125" style="31" customWidth="1"/>
    <col min="15637" max="15637" width="3.28515625" style="31" customWidth="1"/>
    <col min="15638" max="15638" width="5.42578125" style="31" customWidth="1"/>
    <col min="15639" max="15639" width="0.28515625" style="31" customWidth="1"/>
    <col min="15640" max="15640" width="3.28515625" style="31" customWidth="1"/>
    <col min="15641" max="15642" width="3.140625" style="31" customWidth="1"/>
    <col min="15643" max="15643" width="2.85546875" style="31" customWidth="1"/>
    <col min="15644" max="15644" width="3.28515625" style="31" customWidth="1"/>
    <col min="15645" max="15645" width="3.140625" style="31" customWidth="1"/>
    <col min="15646" max="15646" width="2.85546875" style="31" customWidth="1"/>
    <col min="15647" max="15647" width="3" style="31" customWidth="1"/>
    <col min="15648" max="15872" width="10.85546875" style="31"/>
    <col min="15873" max="15873" width="3.5703125" style="31" customWidth="1"/>
    <col min="15874" max="15874" width="10.85546875" style="31"/>
    <col min="15875" max="15875" width="5.42578125" style="31" customWidth="1"/>
    <col min="15876" max="15876" width="9.5703125" style="31" customWidth="1"/>
    <col min="15877" max="15877" width="4.42578125" style="31" customWidth="1"/>
    <col min="15878" max="15892" width="3.5703125" style="31" customWidth="1"/>
    <col min="15893" max="15893" width="3.28515625" style="31" customWidth="1"/>
    <col min="15894" max="15894" width="5.42578125" style="31" customWidth="1"/>
    <col min="15895" max="15895" width="0.28515625" style="31" customWidth="1"/>
    <col min="15896" max="15896" width="3.28515625" style="31" customWidth="1"/>
    <col min="15897" max="15898" width="3.140625" style="31" customWidth="1"/>
    <col min="15899" max="15899" width="2.85546875" style="31" customWidth="1"/>
    <col min="15900" max="15900" width="3.28515625" style="31" customWidth="1"/>
    <col min="15901" max="15901" width="3.140625" style="31" customWidth="1"/>
    <col min="15902" max="15902" width="2.85546875" style="31" customWidth="1"/>
    <col min="15903" max="15903" width="3" style="31" customWidth="1"/>
    <col min="15904" max="16128" width="10.85546875" style="31"/>
    <col min="16129" max="16129" width="3.5703125" style="31" customWidth="1"/>
    <col min="16130" max="16130" width="10.85546875" style="31"/>
    <col min="16131" max="16131" width="5.42578125" style="31" customWidth="1"/>
    <col min="16132" max="16132" width="9.5703125" style="31" customWidth="1"/>
    <col min="16133" max="16133" width="4.42578125" style="31" customWidth="1"/>
    <col min="16134" max="16148" width="3.5703125" style="31" customWidth="1"/>
    <col min="16149" max="16149" width="3.28515625" style="31" customWidth="1"/>
    <col min="16150" max="16150" width="5.42578125" style="31" customWidth="1"/>
    <col min="16151" max="16151" width="0.28515625" style="31" customWidth="1"/>
    <col min="16152" max="16152" width="3.28515625" style="31" customWidth="1"/>
    <col min="16153" max="16154" width="3.140625" style="31" customWidth="1"/>
    <col min="16155" max="16155" width="2.85546875" style="31" customWidth="1"/>
    <col min="16156" max="16156" width="3.28515625" style="31" customWidth="1"/>
    <col min="16157" max="16157" width="3.140625" style="31" customWidth="1"/>
    <col min="16158" max="16158" width="2.85546875" style="31" customWidth="1"/>
    <col min="16159" max="16159" width="3" style="31" customWidth="1"/>
    <col min="16160" max="16384" width="10.85546875" style="31"/>
  </cols>
  <sheetData>
    <row r="4" spans="1:24" x14ac:dyDescent="0.2">
      <c r="E4" s="713" t="s">
        <v>179</v>
      </c>
      <c r="F4" s="713"/>
      <c r="G4" s="713"/>
      <c r="H4" s="713" t="s">
        <v>180</v>
      </c>
      <c r="I4" s="713"/>
      <c r="J4" s="713"/>
      <c r="K4" s="713"/>
      <c r="L4" s="713"/>
      <c r="M4" s="713"/>
      <c r="N4" s="713" t="s">
        <v>181</v>
      </c>
      <c r="O4" s="713"/>
      <c r="P4" s="713"/>
      <c r="Q4" s="713"/>
      <c r="R4" s="713"/>
      <c r="S4" s="713"/>
    </row>
    <row r="5" spans="1:24" ht="12.75" customHeight="1" x14ac:dyDescent="0.2">
      <c r="A5" s="714">
        <v>4</v>
      </c>
      <c r="B5" s="715" t="s">
        <v>138</v>
      </c>
      <c r="C5" s="716"/>
      <c r="D5" s="717"/>
      <c r="E5" s="709" t="str">
        <f>'Datos Generales'!E6</f>
        <v>Español</v>
      </c>
      <c r="F5" s="709" t="str">
        <f>'Datos Generales'!E7</f>
        <v>Ingles</v>
      </c>
      <c r="G5" s="709" t="str">
        <f>'Datos Generales'!E8</f>
        <v>Matematica</v>
      </c>
      <c r="H5" s="709" t="str">
        <f>'Datos Generales'!E9</f>
        <v>Historia</v>
      </c>
      <c r="I5" s="709" t="str">
        <f>'Datos Generales'!E10</f>
        <v>Geografia</v>
      </c>
      <c r="J5" s="709" t="str">
        <f>'Datos Generales'!E11</f>
        <v>Civica</v>
      </c>
      <c r="K5" s="709" t="str">
        <f>'Datos Generales'!E12</f>
        <v>Religion</v>
      </c>
      <c r="L5" s="709" t="str">
        <f>'Datos Generales'!E13</f>
        <v>Educacion Física</v>
      </c>
      <c r="M5" s="709" t="str">
        <f>'Datos Generales'!E14</f>
        <v>Informatica</v>
      </c>
      <c r="N5" s="709" t="str">
        <f>'Datos Generales'!E15</f>
        <v>Ciencias Naturales</v>
      </c>
      <c r="O5" s="709" t="str">
        <f>'Datos Generales'!E16</f>
        <v>Artistica</v>
      </c>
      <c r="P5" s="709" t="str">
        <f>'Datos Generales'!E17</f>
        <v>Música</v>
      </c>
      <c r="Q5" s="709" t="s">
        <v>232</v>
      </c>
      <c r="R5" s="709" t="s">
        <v>238</v>
      </c>
      <c r="S5" s="709">
        <f>'Datos Generales'!Q8</f>
        <v>0</v>
      </c>
      <c r="T5" s="712" t="s">
        <v>67</v>
      </c>
      <c r="U5" s="712"/>
      <c r="V5" s="712"/>
      <c r="W5" s="712"/>
      <c r="X5" s="701" t="s">
        <v>182</v>
      </c>
    </row>
    <row r="6" spans="1:24" ht="12.75" customHeight="1" x14ac:dyDescent="0.2">
      <c r="A6" s="714"/>
      <c r="B6" s="718"/>
      <c r="C6" s="719"/>
      <c r="D6" s="720"/>
      <c r="E6" s="710"/>
      <c r="F6" s="710"/>
      <c r="G6" s="710"/>
      <c r="H6" s="710"/>
      <c r="I6" s="710"/>
      <c r="J6" s="710"/>
      <c r="K6" s="710"/>
      <c r="L6" s="710"/>
      <c r="M6" s="710"/>
      <c r="N6" s="710"/>
      <c r="O6" s="710"/>
      <c r="P6" s="710"/>
      <c r="Q6" s="710"/>
      <c r="R6" s="710"/>
      <c r="S6" s="710"/>
      <c r="T6" s="712"/>
      <c r="U6" s="712"/>
      <c r="V6" s="712"/>
      <c r="W6" s="712"/>
      <c r="X6" s="702"/>
    </row>
    <row r="7" spans="1:24" x14ac:dyDescent="0.2">
      <c r="A7" s="714"/>
      <c r="B7" s="718"/>
      <c r="C7" s="719"/>
      <c r="D7" s="720"/>
      <c r="E7" s="710"/>
      <c r="F7" s="710"/>
      <c r="G7" s="710"/>
      <c r="H7" s="710"/>
      <c r="I7" s="710"/>
      <c r="J7" s="710"/>
      <c r="K7" s="710"/>
      <c r="L7" s="710"/>
      <c r="M7" s="710"/>
      <c r="N7" s="710"/>
      <c r="O7" s="710"/>
      <c r="P7" s="710"/>
      <c r="Q7" s="710"/>
      <c r="R7" s="710"/>
      <c r="S7" s="710"/>
      <c r="T7" s="712"/>
      <c r="U7" s="712"/>
      <c r="V7" s="712"/>
      <c r="W7" s="712"/>
      <c r="X7" s="702"/>
    </row>
    <row r="8" spans="1:24" x14ac:dyDescent="0.2">
      <c r="A8" s="714"/>
      <c r="B8" s="718"/>
      <c r="C8" s="719"/>
      <c r="D8" s="720"/>
      <c r="E8" s="710"/>
      <c r="F8" s="710"/>
      <c r="G8" s="710"/>
      <c r="H8" s="710"/>
      <c r="I8" s="710"/>
      <c r="J8" s="710"/>
      <c r="K8" s="710"/>
      <c r="L8" s="710"/>
      <c r="M8" s="710"/>
      <c r="N8" s="710"/>
      <c r="O8" s="710"/>
      <c r="P8" s="710"/>
      <c r="Q8" s="710"/>
      <c r="R8" s="710"/>
      <c r="S8" s="710"/>
      <c r="T8" s="712"/>
      <c r="U8" s="712"/>
      <c r="V8" s="712"/>
      <c r="W8" s="712"/>
      <c r="X8" s="702"/>
    </row>
    <row r="9" spans="1:24" ht="12.75" customHeight="1" x14ac:dyDescent="0.2">
      <c r="A9" s="714"/>
      <c r="B9" s="718"/>
      <c r="C9" s="719"/>
      <c r="D9" s="720"/>
      <c r="E9" s="710"/>
      <c r="F9" s="710"/>
      <c r="G9" s="710"/>
      <c r="H9" s="710"/>
      <c r="I9" s="710"/>
      <c r="J9" s="710"/>
      <c r="K9" s="710"/>
      <c r="L9" s="710"/>
      <c r="M9" s="710"/>
      <c r="N9" s="710"/>
      <c r="O9" s="710"/>
      <c r="P9" s="710"/>
      <c r="Q9" s="710"/>
      <c r="R9" s="710"/>
      <c r="S9" s="710"/>
      <c r="T9" s="712"/>
      <c r="U9" s="712"/>
      <c r="V9" s="712"/>
      <c r="W9" s="712"/>
      <c r="X9" s="702"/>
    </row>
    <row r="10" spans="1:24" x14ac:dyDescent="0.2">
      <c r="A10" s="714"/>
      <c r="B10" s="718"/>
      <c r="C10" s="719"/>
      <c r="D10" s="720"/>
      <c r="E10" s="710"/>
      <c r="F10" s="710"/>
      <c r="G10" s="710"/>
      <c r="H10" s="710"/>
      <c r="I10" s="710"/>
      <c r="J10" s="710"/>
      <c r="K10" s="710"/>
      <c r="L10" s="710"/>
      <c r="M10" s="710"/>
      <c r="N10" s="710"/>
      <c r="O10" s="710"/>
      <c r="P10" s="710"/>
      <c r="Q10" s="710"/>
      <c r="R10" s="710"/>
      <c r="S10" s="710"/>
      <c r="T10" s="712"/>
      <c r="U10" s="712"/>
      <c r="V10" s="712"/>
      <c r="W10" s="712"/>
      <c r="X10" s="702"/>
    </row>
    <row r="11" spans="1:24" x14ac:dyDescent="0.2">
      <c r="A11" s="147" t="s">
        <v>97</v>
      </c>
      <c r="B11" s="721"/>
      <c r="C11" s="722"/>
      <c r="D11" s="723"/>
      <c r="E11" s="711"/>
      <c r="F11" s="711"/>
      <c r="G11" s="711"/>
      <c r="H11" s="711"/>
      <c r="I11" s="711"/>
      <c r="J11" s="711"/>
      <c r="K11" s="711"/>
      <c r="L11" s="711"/>
      <c r="M11" s="711"/>
      <c r="N11" s="711"/>
      <c r="O11" s="711"/>
      <c r="P11" s="711"/>
      <c r="Q11" s="711"/>
      <c r="R11" s="711"/>
      <c r="S11" s="711"/>
      <c r="T11" s="712"/>
      <c r="U11" s="712"/>
      <c r="V11" s="712"/>
      <c r="W11" s="712"/>
      <c r="X11" s="703"/>
    </row>
    <row r="12" spans="1:24" s="325" customFormat="1" ht="12.75" customHeight="1" x14ac:dyDescent="0.2">
      <c r="A12" s="321">
        <v>1</v>
      </c>
      <c r="B12" s="705">
        <f>'CONSOLIDADO B CEDRO'!B10</f>
        <v>0</v>
      </c>
      <c r="C12" s="706"/>
      <c r="D12" s="707"/>
      <c r="E12" s="322"/>
      <c r="F12" s="322"/>
      <c r="G12" s="322"/>
      <c r="H12" s="322" t="s">
        <v>212</v>
      </c>
      <c r="I12" s="322"/>
      <c r="J12" s="322" t="s">
        <v>212</v>
      </c>
      <c r="K12" s="322"/>
      <c r="L12" s="322"/>
      <c r="M12" s="322">
        <v>4.5</v>
      </c>
      <c r="N12" s="323" t="s">
        <v>212</v>
      </c>
      <c r="O12" s="322"/>
      <c r="P12" s="322"/>
      <c r="Q12" s="323" t="s">
        <v>212</v>
      </c>
      <c r="R12" s="322" t="s">
        <v>212</v>
      </c>
      <c r="S12" s="322">
        <f>'[4]Cal pro final'!CA12</f>
        <v>0</v>
      </c>
      <c r="T12" s="708" t="s">
        <v>212</v>
      </c>
      <c r="U12" s="708"/>
      <c r="V12" s="708"/>
      <c r="W12" s="708"/>
      <c r="X12" s="324" t="s">
        <v>90</v>
      </c>
    </row>
    <row r="13" spans="1:24" ht="12.75" customHeight="1" x14ac:dyDescent="0.2">
      <c r="A13" s="44">
        <v>2</v>
      </c>
      <c r="B13" s="696">
        <f>'CONSOLIDADO B CEDRO'!B11</f>
        <v>0</v>
      </c>
      <c r="C13" s="697"/>
      <c r="D13" s="698"/>
      <c r="E13" s="148"/>
      <c r="F13" s="148"/>
      <c r="G13" s="148"/>
      <c r="H13" s="148">
        <v>4.4000000000000004</v>
      </c>
      <c r="I13" s="148"/>
      <c r="J13" s="148">
        <v>4.5999999999999996</v>
      </c>
      <c r="K13" s="148"/>
      <c r="L13" s="148"/>
      <c r="M13" s="148">
        <v>4.5</v>
      </c>
      <c r="N13" s="227">
        <v>4.7</v>
      </c>
      <c r="O13" s="148"/>
      <c r="P13" s="148"/>
      <c r="Q13" s="227">
        <v>4.3</v>
      </c>
      <c r="R13" s="148">
        <v>4</v>
      </c>
      <c r="S13" s="148">
        <f>'[4]Cal pro final'!CA13</f>
        <v>0</v>
      </c>
      <c r="T13" s="727">
        <f t="shared" ref="T13:T15" si="0">ROUNDDOWN(AVERAGEIF(E13:S13,"&gt;0"),1)</f>
        <v>4.4000000000000004</v>
      </c>
      <c r="U13" s="727"/>
      <c r="V13" s="727"/>
      <c r="W13" s="727"/>
      <c r="X13" s="43" t="s">
        <v>90</v>
      </c>
    </row>
    <row r="14" spans="1:24" ht="12.75" customHeight="1" x14ac:dyDescent="0.2">
      <c r="A14" s="44">
        <v>3</v>
      </c>
      <c r="B14" s="696">
        <f>'CONSOLIDADO B CEDRO'!B12</f>
        <v>0</v>
      </c>
      <c r="C14" s="697"/>
      <c r="D14" s="698"/>
      <c r="E14" s="148"/>
      <c r="F14" s="148"/>
      <c r="G14" s="148"/>
      <c r="H14" s="148">
        <v>4.2</v>
      </c>
      <c r="I14" s="148"/>
      <c r="J14" s="148">
        <v>4.2</v>
      </c>
      <c r="K14" s="148"/>
      <c r="L14" s="148"/>
      <c r="M14" s="148">
        <v>4.7</v>
      </c>
      <c r="N14" s="227">
        <v>4.7</v>
      </c>
      <c r="O14" s="148"/>
      <c r="P14" s="148"/>
      <c r="Q14" s="227">
        <v>4.4000000000000004</v>
      </c>
      <c r="R14" s="148">
        <v>4</v>
      </c>
      <c r="S14" s="148">
        <f>'[4]Cal pro final'!CA14</f>
        <v>0</v>
      </c>
      <c r="T14" s="727">
        <f t="shared" si="0"/>
        <v>4.3</v>
      </c>
      <c r="U14" s="727"/>
      <c r="V14" s="727"/>
      <c r="W14" s="727"/>
      <c r="X14" s="43" t="s">
        <v>89</v>
      </c>
    </row>
    <row r="15" spans="1:24" ht="12.75" customHeight="1" x14ac:dyDescent="0.2">
      <c r="A15" s="44">
        <v>4</v>
      </c>
      <c r="B15" s="696">
        <f>'CONSOLIDADO B CEDRO'!B13</f>
        <v>0</v>
      </c>
      <c r="C15" s="697"/>
      <c r="D15" s="698"/>
      <c r="E15" s="148"/>
      <c r="F15" s="148"/>
      <c r="G15" s="148"/>
      <c r="H15" s="148">
        <v>3.4</v>
      </c>
      <c r="I15" s="148"/>
      <c r="J15" s="148">
        <v>3</v>
      </c>
      <c r="K15" s="148"/>
      <c r="L15" s="148"/>
      <c r="M15" s="148">
        <v>4.5</v>
      </c>
      <c r="N15" s="148">
        <v>3</v>
      </c>
      <c r="O15" s="148"/>
      <c r="P15" s="148"/>
      <c r="Q15" s="148">
        <v>3.9</v>
      </c>
      <c r="R15" s="148">
        <v>4</v>
      </c>
      <c r="S15" s="148">
        <f>'[4]Cal pro final'!CA15</f>
        <v>0</v>
      </c>
      <c r="T15" s="727">
        <f t="shared" si="0"/>
        <v>3.6</v>
      </c>
      <c r="U15" s="727"/>
      <c r="V15" s="727"/>
      <c r="W15" s="727"/>
      <c r="X15" s="43" t="s">
        <v>89</v>
      </c>
    </row>
    <row r="16" spans="1:24" ht="12.75" customHeight="1" x14ac:dyDescent="0.2">
      <c r="A16" s="44">
        <v>5</v>
      </c>
      <c r="B16" s="696">
        <f>'CONSOLIDADO B CEDRO'!B14</f>
        <v>0</v>
      </c>
      <c r="C16" s="697"/>
      <c r="D16" s="698"/>
      <c r="E16" s="148"/>
      <c r="F16" s="148"/>
      <c r="G16" s="148"/>
      <c r="H16" s="148"/>
      <c r="I16" s="148"/>
      <c r="J16" s="148"/>
      <c r="K16" s="148"/>
      <c r="L16" s="148"/>
      <c r="M16" s="148"/>
      <c r="N16" s="227"/>
      <c r="O16" s="148"/>
      <c r="P16" s="148"/>
      <c r="Q16" s="148"/>
      <c r="R16" s="148">
        <f>'CONSOLIDADO SEDE'!BG14</f>
        <v>0</v>
      </c>
      <c r="S16" s="148">
        <f>'[4]Cal pro final'!CA16</f>
        <v>0</v>
      </c>
      <c r="T16" s="727"/>
      <c r="U16" s="727"/>
      <c r="V16" s="727"/>
      <c r="W16" s="727"/>
      <c r="X16" s="43"/>
    </row>
    <row r="17" spans="1:24" ht="12.75" customHeight="1" x14ac:dyDescent="0.2">
      <c r="A17" s="44">
        <v>6</v>
      </c>
      <c r="B17" s="696">
        <f>'CONSOLIDADO B CEDRO'!B15</f>
        <v>0</v>
      </c>
      <c r="C17" s="697"/>
      <c r="D17" s="698"/>
      <c r="E17" s="148"/>
      <c r="F17" s="148"/>
      <c r="G17" s="148"/>
      <c r="H17" s="148"/>
      <c r="I17" s="148"/>
      <c r="J17" s="148"/>
      <c r="K17" s="148"/>
      <c r="L17" s="148"/>
      <c r="M17" s="148"/>
      <c r="N17" s="227"/>
      <c r="O17" s="148"/>
      <c r="P17" s="148"/>
      <c r="Q17" s="148"/>
      <c r="R17" s="148">
        <f>'CONSOLIDADO SEDE'!BG15</f>
        <v>0</v>
      </c>
      <c r="S17" s="148">
        <f>'[4]Cal pro final'!CA17</f>
        <v>0</v>
      </c>
      <c r="T17" s="727"/>
      <c r="U17" s="727"/>
      <c r="V17" s="727"/>
      <c r="W17" s="727"/>
      <c r="X17" s="43"/>
    </row>
    <row r="18" spans="1:24" ht="12.75" customHeight="1" x14ac:dyDescent="0.2">
      <c r="A18" s="44">
        <v>7</v>
      </c>
      <c r="B18" s="696"/>
      <c r="C18" s="697"/>
      <c r="D18" s="698"/>
      <c r="E18" s="148"/>
      <c r="F18" s="148"/>
      <c r="G18" s="148"/>
      <c r="H18" s="148"/>
      <c r="I18" s="148"/>
      <c r="J18" s="148"/>
      <c r="K18" s="148"/>
      <c r="L18" s="148"/>
      <c r="M18" s="148"/>
      <c r="N18" s="227"/>
      <c r="O18" s="148"/>
      <c r="P18" s="148"/>
      <c r="Q18" s="148"/>
      <c r="R18" s="148">
        <f>'CONSOLIDADO SEDE'!BG16</f>
        <v>0</v>
      </c>
      <c r="S18" s="148">
        <f>'[4]Cal pro final'!CA18</f>
        <v>0</v>
      </c>
      <c r="T18" s="727"/>
      <c r="U18" s="727"/>
      <c r="V18" s="727"/>
      <c r="W18" s="727"/>
      <c r="X18" s="43"/>
    </row>
    <row r="19" spans="1:24" ht="12.75" customHeight="1" x14ac:dyDescent="0.2">
      <c r="A19" s="44">
        <v>8</v>
      </c>
      <c r="B19" s="696"/>
      <c r="C19" s="697"/>
      <c r="D19" s="698"/>
      <c r="E19" s="148"/>
      <c r="F19" s="148"/>
      <c r="G19" s="148"/>
      <c r="H19" s="148"/>
      <c r="I19" s="148"/>
      <c r="J19" s="148"/>
      <c r="K19" s="148"/>
      <c r="L19" s="148"/>
      <c r="M19" s="148"/>
      <c r="N19" s="227"/>
      <c r="O19" s="148"/>
      <c r="P19" s="148"/>
      <c r="Q19" s="148"/>
      <c r="R19" s="148">
        <f>'CONSOLIDADO SEDE'!BG17</f>
        <v>0</v>
      </c>
      <c r="S19" s="148">
        <f>'[4]Cal pro final'!CA19</f>
        <v>0</v>
      </c>
      <c r="T19" s="727"/>
      <c r="U19" s="727"/>
      <c r="V19" s="727"/>
      <c r="W19" s="727"/>
      <c r="X19" s="43"/>
    </row>
    <row r="20" spans="1:24" ht="12.75" customHeight="1" x14ac:dyDescent="0.2">
      <c r="A20" s="44">
        <v>9</v>
      </c>
      <c r="B20" s="696"/>
      <c r="C20" s="697"/>
      <c r="D20" s="698"/>
      <c r="E20" s="148"/>
      <c r="F20" s="148"/>
      <c r="G20" s="148"/>
      <c r="H20" s="148"/>
      <c r="I20" s="148"/>
      <c r="J20" s="148"/>
      <c r="K20" s="148"/>
      <c r="L20" s="148"/>
      <c r="M20" s="148"/>
      <c r="N20" s="227"/>
      <c r="O20" s="148"/>
      <c r="P20" s="148"/>
      <c r="Q20" s="148"/>
      <c r="R20" s="148">
        <f>'CONSOLIDADO SEDE'!BG18</f>
        <v>0</v>
      </c>
      <c r="S20" s="148">
        <f>'[4]Cal pro final'!CA20</f>
        <v>0</v>
      </c>
      <c r="T20" s="727"/>
      <c r="U20" s="727"/>
      <c r="V20" s="727"/>
      <c r="W20" s="727"/>
      <c r="X20" s="43"/>
    </row>
    <row r="21" spans="1:24" ht="12.75" customHeight="1" x14ac:dyDescent="0.2">
      <c r="A21" s="44">
        <v>10</v>
      </c>
      <c r="B21" s="696"/>
      <c r="C21" s="697"/>
      <c r="D21" s="698"/>
      <c r="E21" s="148"/>
      <c r="F21" s="148"/>
      <c r="G21" s="148"/>
      <c r="H21" s="148"/>
      <c r="I21" s="148"/>
      <c r="J21" s="148"/>
      <c r="K21" s="148"/>
      <c r="L21" s="148"/>
      <c r="M21" s="148"/>
      <c r="N21" s="227"/>
      <c r="O21" s="148"/>
      <c r="P21" s="148"/>
      <c r="Q21" s="148"/>
      <c r="R21" s="148">
        <f>'CONSOLIDADO SEDE'!BG19</f>
        <v>0</v>
      </c>
      <c r="S21" s="148">
        <f>'[4]Cal pro final'!CA21</f>
        <v>0</v>
      </c>
      <c r="T21" s="727"/>
      <c r="U21" s="727"/>
      <c r="V21" s="727"/>
      <c r="W21" s="727"/>
      <c r="X21" s="43"/>
    </row>
    <row r="22" spans="1:24" ht="12.75" customHeight="1" x14ac:dyDescent="0.2">
      <c r="A22" s="44">
        <v>11</v>
      </c>
      <c r="B22" s="696"/>
      <c r="C22" s="697"/>
      <c r="D22" s="698"/>
      <c r="E22" s="148"/>
      <c r="F22" s="148"/>
      <c r="G22" s="148"/>
      <c r="H22" s="148"/>
      <c r="I22" s="148"/>
      <c r="J22" s="148"/>
      <c r="K22" s="148"/>
      <c r="L22" s="148"/>
      <c r="M22" s="148"/>
      <c r="N22" s="227"/>
      <c r="O22" s="148"/>
      <c r="P22" s="148"/>
      <c r="Q22" s="148"/>
      <c r="R22" s="148">
        <f>'CONSOLIDADO SEDE'!BG20</f>
        <v>0</v>
      </c>
      <c r="S22" s="148">
        <f>'[4]Cal pro final'!CA22</f>
        <v>0</v>
      </c>
      <c r="T22" s="727"/>
      <c r="U22" s="727"/>
      <c r="V22" s="727"/>
      <c r="W22" s="727"/>
      <c r="X22" s="43"/>
    </row>
    <row r="23" spans="1:24" ht="12.75" customHeight="1" x14ac:dyDescent="0.2">
      <c r="A23" s="44">
        <v>12</v>
      </c>
      <c r="B23" s="696"/>
      <c r="C23" s="697"/>
      <c r="D23" s="698"/>
      <c r="E23" s="148"/>
      <c r="F23" s="148"/>
      <c r="G23" s="148"/>
      <c r="H23" s="227"/>
      <c r="I23" s="148"/>
      <c r="J23" s="148"/>
      <c r="K23" s="148"/>
      <c r="L23" s="148"/>
      <c r="M23" s="148"/>
      <c r="N23" s="227"/>
      <c r="O23" s="148"/>
      <c r="P23" s="148"/>
      <c r="Q23" s="148"/>
      <c r="R23" s="148">
        <f>'CONSOLIDADO SEDE'!BG21</f>
        <v>0</v>
      </c>
      <c r="S23" s="148">
        <f>'[4]Cal pro final'!CA23</f>
        <v>0</v>
      </c>
      <c r="T23" s="727"/>
      <c r="U23" s="727"/>
      <c r="V23" s="727"/>
      <c r="W23" s="727"/>
      <c r="X23" s="43"/>
    </row>
    <row r="24" spans="1:24" ht="12.75" customHeight="1" x14ac:dyDescent="0.2">
      <c r="A24" s="44">
        <v>13</v>
      </c>
      <c r="B24" s="696"/>
      <c r="C24" s="697"/>
      <c r="D24" s="698"/>
      <c r="E24" s="148"/>
      <c r="F24" s="148"/>
      <c r="G24" s="148"/>
      <c r="H24" s="227"/>
      <c r="I24" s="148"/>
      <c r="J24" s="148"/>
      <c r="K24" s="148"/>
      <c r="L24" s="148"/>
      <c r="M24" s="148"/>
      <c r="N24" s="227"/>
      <c r="O24" s="148"/>
      <c r="P24" s="148"/>
      <c r="Q24" s="227"/>
      <c r="R24" s="148">
        <f>'CONSOLIDADO SEDE'!BG22</f>
        <v>0</v>
      </c>
      <c r="S24" s="148">
        <f>'[4]Cal pro final'!CA24</f>
        <v>0</v>
      </c>
      <c r="T24" s="728"/>
      <c r="U24" s="728"/>
      <c r="V24" s="728"/>
      <c r="W24" s="728"/>
      <c r="X24" s="43"/>
    </row>
    <row r="25" spans="1:24" ht="12.75" customHeight="1" x14ac:dyDescent="0.2">
      <c r="A25" s="44">
        <v>14</v>
      </c>
      <c r="B25" s="696"/>
      <c r="C25" s="697"/>
      <c r="D25" s="698"/>
      <c r="E25" s="148"/>
      <c r="F25" s="148"/>
      <c r="G25" s="148"/>
      <c r="H25" s="227"/>
      <c r="I25" s="148"/>
      <c r="J25" s="148"/>
      <c r="K25" s="148"/>
      <c r="L25" s="148"/>
      <c r="M25" s="148"/>
      <c r="N25" s="227"/>
      <c r="O25" s="148"/>
      <c r="P25" s="148"/>
      <c r="Q25" s="227"/>
      <c r="R25" s="148">
        <f>'CONSOLIDADO SEDE'!BG23</f>
        <v>0</v>
      </c>
      <c r="S25" s="148">
        <f>'[4]Cal pro final'!CA25</f>
        <v>0</v>
      </c>
      <c r="T25" s="728"/>
      <c r="U25" s="728"/>
      <c r="V25" s="728"/>
      <c r="W25" s="728"/>
      <c r="X25" s="43"/>
    </row>
    <row r="26" spans="1:24" ht="12.75" customHeight="1" x14ac:dyDescent="0.2">
      <c r="A26" s="44">
        <v>15</v>
      </c>
      <c r="B26" s="696"/>
      <c r="C26" s="697"/>
      <c r="D26" s="698"/>
      <c r="E26" s="148"/>
      <c r="F26" s="148"/>
      <c r="G26" s="148"/>
      <c r="H26" s="227"/>
      <c r="I26" s="148"/>
      <c r="J26" s="148"/>
      <c r="K26" s="148"/>
      <c r="L26" s="148"/>
      <c r="M26" s="148"/>
      <c r="N26" s="227"/>
      <c r="O26" s="148"/>
      <c r="P26" s="148"/>
      <c r="Q26" s="148"/>
      <c r="R26" s="148">
        <f>'CONSOLIDADO SEDE'!BG24</f>
        <v>0</v>
      </c>
      <c r="S26" s="148">
        <f>'[4]Cal pro final'!CA26</f>
        <v>0</v>
      </c>
      <c r="T26" s="727"/>
      <c r="U26" s="727"/>
      <c r="V26" s="727"/>
      <c r="W26" s="727"/>
      <c r="X26" s="43"/>
    </row>
    <row r="27" spans="1:24" ht="12.75" customHeight="1" x14ac:dyDescent="0.2">
      <c r="A27" s="44">
        <v>16</v>
      </c>
      <c r="B27" s="696"/>
      <c r="C27" s="697"/>
      <c r="D27" s="698"/>
      <c r="E27" s="148"/>
      <c r="F27" s="148"/>
      <c r="G27" s="148"/>
      <c r="H27" s="227"/>
      <c r="I27" s="148"/>
      <c r="J27" s="148"/>
      <c r="K27" s="148"/>
      <c r="L27" s="148"/>
      <c r="M27" s="148"/>
      <c r="N27" s="227"/>
      <c r="O27" s="148"/>
      <c r="P27" s="148"/>
      <c r="Q27" s="148"/>
      <c r="R27" s="148">
        <f>'CONSOLIDADO SEDE'!BG25</f>
        <v>0</v>
      </c>
      <c r="S27" s="148">
        <f>'[4]Cal pro final'!CA27</f>
        <v>0</v>
      </c>
      <c r="T27" s="727"/>
      <c r="U27" s="727"/>
      <c r="V27" s="727"/>
      <c r="W27" s="727"/>
      <c r="X27" s="43"/>
    </row>
    <row r="28" spans="1:24" ht="12.75" customHeight="1" x14ac:dyDescent="0.2">
      <c r="A28" s="44">
        <v>17</v>
      </c>
      <c r="B28" s="696"/>
      <c r="C28" s="697"/>
      <c r="D28" s="698"/>
      <c r="E28" s="148"/>
      <c r="F28" s="148"/>
      <c r="G28" s="148"/>
      <c r="H28" s="227"/>
      <c r="I28" s="148"/>
      <c r="J28" s="148"/>
      <c r="K28" s="148"/>
      <c r="L28" s="148"/>
      <c r="M28" s="148"/>
      <c r="N28" s="227"/>
      <c r="O28" s="148"/>
      <c r="P28" s="148"/>
      <c r="Q28" s="148"/>
      <c r="R28" s="148">
        <f>'CONSOLIDADO SEDE'!BG26</f>
        <v>0</v>
      </c>
      <c r="S28" s="148">
        <f>'[4]Cal pro final'!CA28</f>
        <v>0</v>
      </c>
      <c r="T28" s="727"/>
      <c r="U28" s="727"/>
      <c r="V28" s="727"/>
      <c r="W28" s="727"/>
      <c r="X28" s="43"/>
    </row>
    <row r="29" spans="1:24" ht="12.75" customHeight="1" x14ac:dyDescent="0.2">
      <c r="A29" s="44">
        <v>18</v>
      </c>
      <c r="B29" s="696"/>
      <c r="C29" s="697"/>
      <c r="D29" s="698"/>
      <c r="E29" s="148"/>
      <c r="F29" s="148"/>
      <c r="G29" s="148"/>
      <c r="H29" s="227"/>
      <c r="I29" s="148"/>
      <c r="J29" s="148"/>
      <c r="K29" s="148"/>
      <c r="L29" s="148"/>
      <c r="M29" s="148"/>
      <c r="N29" s="227"/>
      <c r="O29" s="148"/>
      <c r="P29" s="148"/>
      <c r="Q29" s="148"/>
      <c r="R29" s="148">
        <f>'CONSOLIDADO SEDE'!BG27</f>
        <v>0</v>
      </c>
      <c r="S29" s="148">
        <f>'[4]Cal pro final'!CA29</f>
        <v>0</v>
      </c>
      <c r="T29" s="728"/>
      <c r="U29" s="728"/>
      <c r="V29" s="728"/>
      <c r="W29" s="728"/>
      <c r="X29" s="43"/>
    </row>
    <row r="30" spans="1:24" ht="12.75" customHeight="1" x14ac:dyDescent="0.2">
      <c r="A30" s="44">
        <v>19</v>
      </c>
      <c r="B30" s="696"/>
      <c r="C30" s="697"/>
      <c r="D30" s="698"/>
      <c r="E30" s="148"/>
      <c r="F30" s="148"/>
      <c r="G30" s="148"/>
      <c r="H30" s="227"/>
      <c r="I30" s="148"/>
      <c r="J30" s="148"/>
      <c r="K30" s="148"/>
      <c r="L30" s="148"/>
      <c r="M30" s="148"/>
      <c r="N30" s="227"/>
      <c r="O30" s="148"/>
      <c r="P30" s="148"/>
      <c r="Q30" s="148"/>
      <c r="R30" s="148">
        <f>'CONSOLIDADO SEDE'!BG28</f>
        <v>0</v>
      </c>
      <c r="S30" s="148">
        <f>'[4]Cal pro final'!CA30</f>
        <v>0</v>
      </c>
      <c r="T30" s="727"/>
      <c r="U30" s="727"/>
      <c r="V30" s="727"/>
      <c r="W30" s="727"/>
      <c r="X30" s="43"/>
    </row>
    <row r="31" spans="1:24" ht="12.75" customHeight="1" x14ac:dyDescent="0.2">
      <c r="A31" s="44">
        <v>20</v>
      </c>
      <c r="B31" s="696"/>
      <c r="C31" s="697"/>
      <c r="D31" s="698"/>
      <c r="E31" s="148"/>
      <c r="F31" s="148"/>
      <c r="G31" s="148"/>
      <c r="H31" s="227"/>
      <c r="I31" s="148"/>
      <c r="J31" s="148"/>
      <c r="K31" s="148"/>
      <c r="L31" s="148"/>
      <c r="M31" s="148"/>
      <c r="N31" s="227"/>
      <c r="O31" s="148"/>
      <c r="P31" s="148"/>
      <c r="Q31" s="148"/>
      <c r="R31" s="148">
        <f>'CONSOLIDADO SEDE'!BG29</f>
        <v>0</v>
      </c>
      <c r="S31" s="148">
        <f>'[4]Cal pro final'!CA31</f>
        <v>0</v>
      </c>
      <c r="T31" s="727"/>
      <c r="U31" s="727"/>
      <c r="V31" s="727"/>
      <c r="W31" s="727"/>
      <c r="X31" s="43"/>
    </row>
    <row r="32" spans="1:24" ht="12.75" customHeight="1" x14ac:dyDescent="0.2">
      <c r="A32" s="44">
        <v>21</v>
      </c>
      <c r="B32" s="696"/>
      <c r="C32" s="697"/>
      <c r="D32" s="698"/>
      <c r="E32" s="148"/>
      <c r="F32" s="148"/>
      <c r="G32" s="148"/>
      <c r="H32" s="227"/>
      <c r="I32" s="148"/>
      <c r="J32" s="227"/>
      <c r="K32" s="148"/>
      <c r="L32" s="148"/>
      <c r="M32" s="148"/>
      <c r="N32" s="227"/>
      <c r="O32" s="148"/>
      <c r="P32" s="148"/>
      <c r="Q32" s="227"/>
      <c r="R32" s="148">
        <f>'CONSOLIDADO SEDE'!BG30</f>
        <v>0</v>
      </c>
      <c r="S32" s="148">
        <f>'[4]Cal pro final'!CA32</f>
        <v>0</v>
      </c>
      <c r="T32" s="728"/>
      <c r="U32" s="728"/>
      <c r="V32" s="728"/>
      <c r="W32" s="728"/>
      <c r="X32" s="43"/>
    </row>
    <row r="33" spans="1:24" ht="12.75" customHeight="1" x14ac:dyDescent="0.2">
      <c r="A33" s="44">
        <v>22</v>
      </c>
      <c r="B33" s="696"/>
      <c r="C33" s="697"/>
      <c r="D33" s="698"/>
      <c r="E33" s="148"/>
      <c r="F33" s="148"/>
      <c r="G33" s="148"/>
      <c r="H33" s="227"/>
      <c r="I33" s="148"/>
      <c r="J33" s="227"/>
      <c r="K33" s="148"/>
      <c r="L33" s="148"/>
      <c r="M33" s="148"/>
      <c r="N33" s="227"/>
      <c r="O33" s="148"/>
      <c r="P33" s="148"/>
      <c r="Q33" s="227"/>
      <c r="R33" s="148">
        <f>'CONSOLIDADO SEDE'!BG31</f>
        <v>0</v>
      </c>
      <c r="S33" s="148">
        <f>'[4]Cal pro final'!CA33</f>
        <v>0</v>
      </c>
      <c r="T33" s="728"/>
      <c r="U33" s="728"/>
      <c r="V33" s="728"/>
      <c r="W33" s="728"/>
      <c r="X33" s="43"/>
    </row>
    <row r="34" spans="1:24" ht="12.75" customHeight="1" x14ac:dyDescent="0.2">
      <c r="A34" s="44">
        <v>23</v>
      </c>
      <c r="B34" s="696"/>
      <c r="C34" s="697"/>
      <c r="D34" s="698"/>
      <c r="E34" s="148"/>
      <c r="F34" s="148"/>
      <c r="G34" s="148"/>
      <c r="H34" s="227"/>
      <c r="I34" s="148"/>
      <c r="J34" s="148"/>
      <c r="K34" s="148"/>
      <c r="L34" s="148"/>
      <c r="M34" s="148"/>
      <c r="N34" s="227"/>
      <c r="O34" s="148"/>
      <c r="P34" s="148"/>
      <c r="Q34" s="148"/>
      <c r="R34" s="148">
        <f>'CONSOLIDADO SEDE'!BG32</f>
        <v>0</v>
      </c>
      <c r="S34" s="148">
        <f>'[4]Cal pro final'!CA34</f>
        <v>0</v>
      </c>
      <c r="T34" s="727"/>
      <c r="U34" s="727"/>
      <c r="V34" s="727"/>
      <c r="W34" s="727"/>
      <c r="X34" s="43"/>
    </row>
    <row r="35" spans="1:24" ht="12.75" customHeight="1" x14ac:dyDescent="0.2">
      <c r="A35" s="44">
        <v>24</v>
      </c>
      <c r="B35" s="696"/>
      <c r="C35" s="697"/>
      <c r="D35" s="698"/>
      <c r="E35" s="148"/>
      <c r="F35" s="148"/>
      <c r="G35" s="148"/>
      <c r="H35" s="148"/>
      <c r="I35" s="148"/>
      <c r="J35" s="148"/>
      <c r="K35" s="148"/>
      <c r="L35" s="148"/>
      <c r="M35" s="148"/>
      <c r="N35" s="148"/>
      <c r="O35" s="148"/>
      <c r="P35" s="148"/>
      <c r="Q35" s="148"/>
      <c r="R35" s="148"/>
      <c r="S35" s="148"/>
      <c r="T35" s="727"/>
      <c r="U35" s="727"/>
      <c r="V35" s="727"/>
      <c r="W35" s="727"/>
      <c r="X35" s="43"/>
    </row>
    <row r="36" spans="1:24" ht="12.75" customHeight="1" x14ac:dyDescent="0.2">
      <c r="A36" s="44">
        <v>25</v>
      </c>
      <c r="B36" s="696"/>
      <c r="C36" s="697"/>
      <c r="D36" s="69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727"/>
      <c r="U36" s="727"/>
      <c r="V36" s="727"/>
      <c r="W36" s="727"/>
      <c r="X36" s="43"/>
    </row>
    <row r="37" spans="1:24" ht="12.75" customHeight="1" x14ac:dyDescent="0.2">
      <c r="A37" s="44">
        <v>26</v>
      </c>
      <c r="B37" s="696"/>
      <c r="C37" s="697"/>
      <c r="D37" s="69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727"/>
      <c r="U37" s="727"/>
      <c r="V37" s="727"/>
      <c r="W37" s="727"/>
      <c r="X37" s="43"/>
    </row>
    <row r="38" spans="1:24" ht="12.75" customHeight="1" x14ac:dyDescent="0.2">
      <c r="A38" s="44">
        <v>27</v>
      </c>
      <c r="B38" s="696"/>
      <c r="C38" s="697"/>
      <c r="D38" s="69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727"/>
      <c r="U38" s="727"/>
      <c r="V38" s="727"/>
      <c r="W38" s="727"/>
      <c r="X38" s="43"/>
    </row>
    <row r="39" spans="1:24" ht="12.75" customHeight="1" x14ac:dyDescent="0.2">
      <c r="A39" s="44">
        <v>28</v>
      </c>
      <c r="B39" s="696"/>
      <c r="C39" s="697"/>
      <c r="D39" s="698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727"/>
      <c r="U39" s="727"/>
      <c r="V39" s="727"/>
      <c r="W39" s="727"/>
      <c r="X39" s="43"/>
    </row>
    <row r="40" spans="1:24" ht="12.75" customHeight="1" x14ac:dyDescent="0.2">
      <c r="A40" s="44">
        <v>29</v>
      </c>
      <c r="B40" s="696"/>
      <c r="C40" s="697"/>
      <c r="D40" s="69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727"/>
      <c r="U40" s="727"/>
      <c r="V40" s="727"/>
      <c r="W40" s="727"/>
      <c r="X40" s="43"/>
    </row>
    <row r="41" spans="1:24" ht="12.75" customHeight="1" x14ac:dyDescent="0.2">
      <c r="A41" s="44">
        <v>30</v>
      </c>
      <c r="B41" s="696"/>
      <c r="C41" s="697"/>
      <c r="D41" s="698"/>
      <c r="E41" s="148"/>
      <c r="F41" s="148"/>
      <c r="G41" s="148"/>
      <c r="H41" s="148"/>
      <c r="I41" s="148"/>
      <c r="J41" s="148"/>
      <c r="K41" s="148"/>
      <c r="L41" s="148"/>
      <c r="M41" s="148"/>
      <c r="N41" s="148"/>
      <c r="O41" s="148"/>
      <c r="P41" s="148"/>
      <c r="Q41" s="148"/>
      <c r="R41" s="148"/>
      <c r="S41" s="148"/>
      <c r="T41" s="727"/>
      <c r="U41" s="727"/>
      <c r="V41" s="727"/>
      <c r="W41" s="727"/>
      <c r="X41" s="43"/>
    </row>
    <row r="42" spans="1:24" ht="12.75" customHeight="1" x14ac:dyDescent="0.2">
      <c r="A42" s="44">
        <v>31</v>
      </c>
      <c r="B42" s="696"/>
      <c r="C42" s="697"/>
      <c r="D42" s="69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727"/>
      <c r="U42" s="727"/>
      <c r="V42" s="727"/>
      <c r="W42" s="727"/>
      <c r="X42" s="43"/>
    </row>
    <row r="43" spans="1:24" ht="12.75" customHeight="1" x14ac:dyDescent="0.2">
      <c r="A43" s="44">
        <v>32</v>
      </c>
      <c r="B43" s="696"/>
      <c r="C43" s="697"/>
      <c r="D43" s="698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148"/>
      <c r="T43" s="727"/>
      <c r="U43" s="727"/>
      <c r="V43" s="727"/>
      <c r="W43" s="727"/>
      <c r="X43" s="43"/>
    </row>
    <row r="44" spans="1:24" ht="12.75" customHeight="1" x14ac:dyDescent="0.2">
      <c r="A44" s="44">
        <v>33</v>
      </c>
      <c r="B44" s="696"/>
      <c r="C44" s="697"/>
      <c r="D44" s="698"/>
      <c r="E44" s="148"/>
      <c r="F44" s="148"/>
      <c r="G44" s="148"/>
      <c r="H44" s="148"/>
      <c r="I44" s="148"/>
      <c r="J44" s="148"/>
      <c r="K44" s="148"/>
      <c r="L44" s="148"/>
      <c r="M44" s="148"/>
      <c r="N44" s="148"/>
      <c r="O44" s="148"/>
      <c r="P44" s="148"/>
      <c r="Q44" s="148"/>
      <c r="R44" s="148"/>
      <c r="S44" s="148"/>
      <c r="T44" s="727"/>
      <c r="U44" s="727"/>
      <c r="V44" s="727"/>
      <c r="W44" s="727"/>
      <c r="X44" s="43"/>
    </row>
    <row r="45" spans="1:24" ht="12.75" customHeight="1" x14ac:dyDescent="0.2">
      <c r="A45" s="44">
        <v>34</v>
      </c>
      <c r="B45" s="696"/>
      <c r="C45" s="697"/>
      <c r="D45" s="698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727"/>
      <c r="U45" s="727"/>
      <c r="V45" s="727"/>
      <c r="W45" s="727"/>
      <c r="X45" s="43"/>
    </row>
    <row r="46" spans="1:24" ht="12.75" customHeight="1" x14ac:dyDescent="0.2">
      <c r="A46" s="44">
        <v>35</v>
      </c>
      <c r="B46" s="696"/>
      <c r="C46" s="697"/>
      <c r="D46" s="698"/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727"/>
      <c r="U46" s="727"/>
      <c r="V46" s="727"/>
      <c r="W46" s="727"/>
      <c r="X46" s="43"/>
    </row>
    <row r="47" spans="1:24" ht="12.75" customHeight="1" x14ac:dyDescent="0.2">
      <c r="A47" s="44">
        <v>36</v>
      </c>
      <c r="B47" s="696"/>
      <c r="C47" s="697"/>
      <c r="D47" s="698"/>
      <c r="E47" s="148"/>
      <c r="F47" s="148"/>
      <c r="G47" s="148"/>
      <c r="H47" s="148"/>
      <c r="I47" s="148"/>
      <c r="J47" s="148"/>
      <c r="K47" s="148"/>
      <c r="L47" s="148"/>
      <c r="M47" s="148"/>
      <c r="N47" s="148"/>
      <c r="O47" s="148"/>
      <c r="P47" s="148"/>
      <c r="Q47" s="148"/>
      <c r="R47" s="148"/>
      <c r="S47" s="148"/>
      <c r="T47" s="699"/>
      <c r="U47" s="699"/>
      <c r="V47" s="699"/>
      <c r="W47" s="699"/>
      <c r="X47" s="43"/>
    </row>
    <row r="48" spans="1:24" ht="12.75" customHeight="1" x14ac:dyDescent="0.2">
      <c r="A48" s="44">
        <v>37</v>
      </c>
      <c r="B48" s="696"/>
      <c r="C48" s="697"/>
      <c r="D48" s="698"/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699"/>
      <c r="U48" s="699"/>
      <c r="V48" s="699"/>
      <c r="W48" s="699"/>
      <c r="X48" s="43"/>
    </row>
    <row r="49" spans="1:24" ht="12.75" customHeight="1" x14ac:dyDescent="0.2">
      <c r="A49" s="44">
        <v>38</v>
      </c>
      <c r="B49" s="696"/>
      <c r="C49" s="697"/>
      <c r="D49" s="698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699"/>
      <c r="U49" s="699"/>
      <c r="V49" s="699"/>
      <c r="W49" s="699"/>
      <c r="X49" s="43"/>
    </row>
    <row r="50" spans="1:24" ht="12.75" customHeight="1" x14ac:dyDescent="0.2">
      <c r="A50" s="44">
        <v>39</v>
      </c>
      <c r="B50" s="696"/>
      <c r="C50" s="697"/>
      <c r="D50" s="698"/>
      <c r="E50" s="148"/>
      <c r="F50" s="148"/>
      <c r="G50" s="148"/>
      <c r="H50" s="148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699"/>
      <c r="U50" s="699"/>
      <c r="V50" s="699"/>
      <c r="W50" s="699"/>
      <c r="X50" s="43"/>
    </row>
    <row r="51" spans="1:24" ht="12.75" customHeight="1" x14ac:dyDescent="0.2">
      <c r="A51" s="44">
        <v>40</v>
      </c>
      <c r="B51" s="696"/>
      <c r="C51" s="697"/>
      <c r="D51" s="698"/>
      <c r="E51" s="148"/>
      <c r="F51" s="148"/>
      <c r="G51" s="148"/>
      <c r="H51" s="148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699"/>
      <c r="U51" s="699"/>
      <c r="V51" s="699"/>
      <c r="W51" s="699"/>
      <c r="X51" s="43"/>
    </row>
    <row r="52" spans="1:24" x14ac:dyDescent="0.2">
      <c r="A52" s="44">
        <v>41</v>
      </c>
      <c r="B52" s="696">
        <f>'Inf. 8°A'!B57</f>
        <v>0</v>
      </c>
      <c r="C52" s="697"/>
      <c r="D52" s="698"/>
      <c r="E52" s="148">
        <f>'[4]Cal pro final'!I52</f>
        <v>0</v>
      </c>
      <c r="F52" s="148">
        <f>'[4]Cal pro final'!N52</f>
        <v>0</v>
      </c>
      <c r="G52" s="148"/>
      <c r="H52" s="148">
        <f>'[4]Cal pro final'!X52</f>
        <v>0</v>
      </c>
      <c r="I52" s="148">
        <f>'[4]Cal pro final'!AC52</f>
        <v>0</v>
      </c>
      <c r="J52" s="148">
        <f>'[4]Cal pro final'!AH52</f>
        <v>0</v>
      </c>
      <c r="K52" s="148"/>
      <c r="L52" s="148"/>
      <c r="M52" s="148"/>
      <c r="N52" s="148">
        <f>'[4]Cal pro final'!BB52</f>
        <v>0</v>
      </c>
      <c r="O52" s="148">
        <f>'[4]Cal pro final'!BG52</f>
        <v>0</v>
      </c>
      <c r="P52" s="148">
        <f>'[4]Cal pro final'!BL52</f>
        <v>0</v>
      </c>
      <c r="Q52" s="148">
        <f>'[4]Cal pro final'!BQ52</f>
        <v>0</v>
      </c>
      <c r="R52" s="148">
        <f>'[4]Cal pro final'!BV52</f>
        <v>0</v>
      </c>
      <c r="S52" s="148">
        <f>'[4]Cal pro final'!CA52</f>
        <v>0</v>
      </c>
      <c r="T52" s="699">
        <f>AVERAGE(E52:S52)</f>
        <v>0</v>
      </c>
      <c r="U52" s="699"/>
      <c r="V52" s="699"/>
      <c r="W52" s="699"/>
      <c r="X52" s="43"/>
    </row>
    <row r="53" spans="1:24" x14ac:dyDescent="0.2">
      <c r="A53" s="44">
        <v>42</v>
      </c>
      <c r="B53" s="696">
        <f>'Inf. 8°A'!B58</f>
        <v>0</v>
      </c>
      <c r="C53" s="697"/>
      <c r="D53" s="698"/>
      <c r="E53" s="148">
        <f>'[4]Cal pro final'!I53</f>
        <v>0</v>
      </c>
      <c r="F53" s="148">
        <f>'[4]Cal pro final'!N53</f>
        <v>0</v>
      </c>
      <c r="G53" s="148"/>
      <c r="H53" s="148">
        <f>'[4]Cal pro final'!X53</f>
        <v>0</v>
      </c>
      <c r="I53" s="148">
        <f>'[4]Cal pro final'!AC53</f>
        <v>0</v>
      </c>
      <c r="J53" s="148">
        <f>'[4]Cal pro final'!AH53</f>
        <v>0</v>
      </c>
      <c r="K53" s="148"/>
      <c r="L53" s="148"/>
      <c r="M53" s="148"/>
      <c r="N53" s="148">
        <f>'[4]Cal pro final'!BB53</f>
        <v>0</v>
      </c>
      <c r="O53" s="148">
        <f>'[4]Cal pro final'!BG53</f>
        <v>0</v>
      </c>
      <c r="P53" s="148">
        <f>'[4]Cal pro final'!BL53</f>
        <v>0</v>
      </c>
      <c r="Q53" s="148">
        <f>'[4]Cal pro final'!BQ53</f>
        <v>0</v>
      </c>
      <c r="R53" s="148">
        <f>'[4]Cal pro final'!BV53</f>
        <v>0</v>
      </c>
      <c r="S53" s="148">
        <f>'[4]Cal pro final'!CA53</f>
        <v>0</v>
      </c>
      <c r="T53" s="699">
        <f>AVERAGE(E53:S53)</f>
        <v>0</v>
      </c>
      <c r="U53" s="699"/>
      <c r="V53" s="699"/>
      <c r="W53" s="699"/>
      <c r="X53" s="43"/>
    </row>
    <row r="54" spans="1:24" x14ac:dyDescent="0.2">
      <c r="A54" s="44">
        <v>43</v>
      </c>
      <c r="B54" s="696">
        <f>'Inf. 8°A'!B59</f>
        <v>0</v>
      </c>
      <c r="C54" s="697"/>
      <c r="D54" s="698"/>
      <c r="E54" s="148">
        <f>'[4]Cal pro final'!I54</f>
        <v>0</v>
      </c>
      <c r="F54" s="148">
        <f>'[4]Cal pro final'!N54</f>
        <v>0</v>
      </c>
      <c r="G54" s="148"/>
      <c r="H54" s="148">
        <f>'[4]Cal pro final'!X54</f>
        <v>0</v>
      </c>
      <c r="I54" s="148">
        <f>'[4]Cal pro final'!AC54</f>
        <v>0</v>
      </c>
      <c r="J54" s="148">
        <f>'[4]Cal pro final'!AH54</f>
        <v>0</v>
      </c>
      <c r="K54" s="148"/>
      <c r="L54" s="148"/>
      <c r="M54" s="148"/>
      <c r="N54" s="148">
        <f>'[4]Cal pro final'!BB54</f>
        <v>0</v>
      </c>
      <c r="O54" s="148">
        <f>'[4]Cal pro final'!BG54</f>
        <v>0</v>
      </c>
      <c r="P54" s="148">
        <f>'[4]Cal pro final'!BL54</f>
        <v>0</v>
      </c>
      <c r="Q54" s="148">
        <f>'[4]Cal pro final'!BQ54</f>
        <v>0</v>
      </c>
      <c r="R54" s="148">
        <f>'[4]Cal pro final'!BV54</f>
        <v>0</v>
      </c>
      <c r="S54" s="148">
        <f>'[4]Cal pro final'!CA54</f>
        <v>0</v>
      </c>
      <c r="T54" s="699">
        <f>AVERAGE(E54:S54)</f>
        <v>0</v>
      </c>
      <c r="U54" s="699"/>
      <c r="V54" s="699"/>
      <c r="W54" s="699"/>
      <c r="X54" s="43"/>
    </row>
    <row r="55" spans="1:24" x14ac:dyDescent="0.2">
      <c r="A55" s="44">
        <v>44</v>
      </c>
      <c r="B55" s="696">
        <f>'Inf. 8°A'!B60</f>
        <v>0</v>
      </c>
      <c r="C55" s="697"/>
      <c r="D55" s="698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699"/>
      <c r="U55" s="699"/>
      <c r="V55" s="699"/>
      <c r="W55" s="699"/>
      <c r="X55" s="43"/>
    </row>
    <row r="56" spans="1:24" x14ac:dyDescent="0.2">
      <c r="A56" s="44">
        <v>45</v>
      </c>
      <c r="B56" s="696">
        <f>'Inf. 8°A'!B61</f>
        <v>0</v>
      </c>
      <c r="C56" s="697"/>
      <c r="D56" s="698"/>
      <c r="E56" s="148"/>
      <c r="F56" s="148"/>
      <c r="G56" s="148"/>
      <c r="H56" s="148"/>
      <c r="I56" s="148"/>
      <c r="J56" s="148"/>
      <c r="K56" s="148"/>
      <c r="L56" s="148"/>
      <c r="M56" s="148"/>
      <c r="N56" s="148"/>
      <c r="O56" s="148"/>
      <c r="P56" s="148"/>
      <c r="Q56" s="148"/>
      <c r="R56" s="148"/>
      <c r="S56" s="148"/>
      <c r="T56" s="699"/>
      <c r="U56" s="699"/>
      <c r="V56" s="699"/>
      <c r="W56" s="699"/>
      <c r="X56" s="43"/>
    </row>
    <row r="57" spans="1:24" x14ac:dyDescent="0.2">
      <c r="A57" s="44">
        <v>46</v>
      </c>
      <c r="B57" s="696">
        <f>'Inf. 8°A'!B62</f>
        <v>0</v>
      </c>
      <c r="C57" s="697"/>
      <c r="D57" s="69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699"/>
      <c r="U57" s="699"/>
      <c r="V57" s="699"/>
      <c r="W57" s="699"/>
      <c r="X57" s="43"/>
    </row>
    <row r="58" spans="1:24" x14ac:dyDescent="0.2">
      <c r="A58" s="44">
        <v>47</v>
      </c>
      <c r="B58" s="724"/>
      <c r="C58" s="725"/>
      <c r="D58" s="726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699"/>
      <c r="U58" s="699"/>
      <c r="V58" s="699"/>
      <c r="W58" s="699"/>
      <c r="X58" s="43"/>
    </row>
    <row r="59" spans="1:24" x14ac:dyDescent="0.2">
      <c r="A59" s="44">
        <v>48</v>
      </c>
      <c r="B59" s="724"/>
      <c r="C59" s="725"/>
      <c r="D59" s="726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699"/>
      <c r="U59" s="699"/>
      <c r="V59" s="699"/>
      <c r="W59" s="699"/>
      <c r="X59" s="43"/>
    </row>
    <row r="60" spans="1:24" x14ac:dyDescent="0.2">
      <c r="A60" s="44">
        <v>49</v>
      </c>
      <c r="B60" s="724"/>
      <c r="C60" s="725"/>
      <c r="D60" s="726"/>
      <c r="E60" s="148"/>
      <c r="F60" s="148"/>
      <c r="G60" s="148"/>
      <c r="H60" s="148"/>
      <c r="I60" s="148"/>
      <c r="J60" s="148"/>
      <c r="K60" s="148"/>
      <c r="L60" s="148"/>
      <c r="M60" s="148"/>
      <c r="N60" s="148"/>
      <c r="O60" s="148"/>
      <c r="P60" s="148"/>
      <c r="Q60" s="148"/>
      <c r="R60" s="148"/>
      <c r="S60" s="148"/>
      <c r="T60" s="699"/>
      <c r="U60" s="699"/>
      <c r="V60" s="699"/>
      <c r="W60" s="699"/>
      <c r="X60" s="43"/>
    </row>
    <row r="61" spans="1:24" x14ac:dyDescent="0.2">
      <c r="A61" s="44">
        <v>50</v>
      </c>
      <c r="B61" s="724"/>
      <c r="C61" s="725"/>
      <c r="D61" s="726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49"/>
      <c r="R61" s="149"/>
      <c r="S61" s="149"/>
      <c r="T61" s="699"/>
      <c r="U61" s="699"/>
      <c r="V61" s="699"/>
      <c r="W61" s="699"/>
      <c r="X61" s="43"/>
    </row>
    <row r="64" spans="1:24" x14ac:dyDescent="0.2">
      <c r="A64" s="700"/>
      <c r="B64" s="700"/>
      <c r="C64" s="700"/>
      <c r="D64" s="700"/>
      <c r="E64" s="700"/>
      <c r="F64" s="700"/>
      <c r="G64" s="700"/>
      <c r="H64" s="700"/>
      <c r="I64" s="700"/>
      <c r="J64" s="700"/>
      <c r="K64" s="700"/>
      <c r="L64" s="700"/>
      <c r="M64" s="700"/>
      <c r="N64" s="700"/>
      <c r="O64" s="700"/>
      <c r="P64" s="700"/>
      <c r="Q64" s="700"/>
      <c r="R64" s="700"/>
      <c r="S64" s="700"/>
      <c r="T64" s="700"/>
      <c r="U64" s="700"/>
    </row>
    <row r="65" spans="1:21" x14ac:dyDescent="0.2">
      <c r="A65" s="700"/>
      <c r="B65" s="700"/>
      <c r="C65" s="700"/>
      <c r="D65" s="700"/>
      <c r="E65" s="700"/>
      <c r="F65" s="700"/>
      <c r="G65" s="700"/>
      <c r="H65" s="700"/>
      <c r="I65" s="700"/>
      <c r="J65" s="700"/>
      <c r="K65" s="700"/>
      <c r="L65" s="700"/>
      <c r="M65" s="700"/>
      <c r="N65" s="700"/>
      <c r="O65" s="700"/>
      <c r="P65" s="700"/>
      <c r="Q65" s="700"/>
      <c r="R65" s="700"/>
      <c r="S65" s="700"/>
      <c r="T65" s="700"/>
      <c r="U65" s="700"/>
    </row>
  </sheetData>
  <mergeCells count="124">
    <mergeCell ref="A5:A10"/>
    <mergeCell ref="B5:D11"/>
    <mergeCell ref="E5:E11"/>
    <mergeCell ref="F5:F11"/>
    <mergeCell ref="G5:G11"/>
    <mergeCell ref="H5:H11"/>
    <mergeCell ref="I5:I11"/>
    <mergeCell ref="X5:X11"/>
    <mergeCell ref="J5:J11"/>
    <mergeCell ref="K5:K11"/>
    <mergeCell ref="L5:L11"/>
    <mergeCell ref="M5:M11"/>
    <mergeCell ref="N5:N11"/>
    <mergeCell ref="O5:O11"/>
    <mergeCell ref="E4:G4"/>
    <mergeCell ref="H4:M4"/>
    <mergeCell ref="N4:S4"/>
    <mergeCell ref="B12:D12"/>
    <mergeCell ref="T12:W12"/>
    <mergeCell ref="B13:D13"/>
    <mergeCell ref="T13:W13"/>
    <mergeCell ref="B14:D14"/>
    <mergeCell ref="T14:W14"/>
    <mergeCell ref="P5:P11"/>
    <mergeCell ref="Q5:Q11"/>
    <mergeCell ref="R5:R11"/>
    <mergeCell ref="S5:S11"/>
    <mergeCell ref="T5:W11"/>
    <mergeCell ref="B18:D18"/>
    <mergeCell ref="T18:W18"/>
    <mergeCell ref="B19:D19"/>
    <mergeCell ref="T19:W19"/>
    <mergeCell ref="B20:D20"/>
    <mergeCell ref="T20:W20"/>
    <mergeCell ref="B15:D15"/>
    <mergeCell ref="T15:W15"/>
    <mergeCell ref="B16:D16"/>
    <mergeCell ref="T16:W16"/>
    <mergeCell ref="B17:D17"/>
    <mergeCell ref="T17:W17"/>
    <mergeCell ref="B24:D24"/>
    <mergeCell ref="T24:W24"/>
    <mergeCell ref="B25:D25"/>
    <mergeCell ref="T25:W25"/>
    <mergeCell ref="B26:D26"/>
    <mergeCell ref="T26:W26"/>
    <mergeCell ref="B21:D21"/>
    <mergeCell ref="T21:W21"/>
    <mergeCell ref="B22:D22"/>
    <mergeCell ref="T22:W22"/>
    <mergeCell ref="B23:D23"/>
    <mergeCell ref="T23:W23"/>
    <mergeCell ref="B30:D30"/>
    <mergeCell ref="T30:W30"/>
    <mergeCell ref="B31:D31"/>
    <mergeCell ref="T31:W31"/>
    <mergeCell ref="B32:D32"/>
    <mergeCell ref="T32:W32"/>
    <mergeCell ref="B27:D27"/>
    <mergeCell ref="T27:W27"/>
    <mergeCell ref="B28:D28"/>
    <mergeCell ref="T28:W28"/>
    <mergeCell ref="B29:D29"/>
    <mergeCell ref="T29:W29"/>
    <mergeCell ref="B36:D36"/>
    <mergeCell ref="T36:W36"/>
    <mergeCell ref="B37:D37"/>
    <mergeCell ref="T37:W37"/>
    <mergeCell ref="B38:D38"/>
    <mergeCell ref="T38:W38"/>
    <mergeCell ref="B33:D33"/>
    <mergeCell ref="T33:W33"/>
    <mergeCell ref="B34:D34"/>
    <mergeCell ref="T34:W34"/>
    <mergeCell ref="B35:D35"/>
    <mergeCell ref="T35:W35"/>
    <mergeCell ref="B42:D42"/>
    <mergeCell ref="T42:W42"/>
    <mergeCell ref="B43:D43"/>
    <mergeCell ref="T43:W43"/>
    <mergeCell ref="B44:D44"/>
    <mergeCell ref="T44:W44"/>
    <mergeCell ref="B39:D39"/>
    <mergeCell ref="T39:W39"/>
    <mergeCell ref="B40:D40"/>
    <mergeCell ref="T40:W40"/>
    <mergeCell ref="B41:D41"/>
    <mergeCell ref="T41:W41"/>
    <mergeCell ref="B48:D48"/>
    <mergeCell ref="T48:W48"/>
    <mergeCell ref="B49:D49"/>
    <mergeCell ref="T49:W49"/>
    <mergeCell ref="B50:D50"/>
    <mergeCell ref="T50:W50"/>
    <mergeCell ref="B45:D45"/>
    <mergeCell ref="T45:W45"/>
    <mergeCell ref="B46:D46"/>
    <mergeCell ref="T46:W46"/>
    <mergeCell ref="B47:D47"/>
    <mergeCell ref="T47:W47"/>
    <mergeCell ref="B54:D54"/>
    <mergeCell ref="T54:W54"/>
    <mergeCell ref="B55:D55"/>
    <mergeCell ref="T55:W55"/>
    <mergeCell ref="B56:D56"/>
    <mergeCell ref="T56:W56"/>
    <mergeCell ref="B51:D51"/>
    <mergeCell ref="T51:W51"/>
    <mergeCell ref="B52:D52"/>
    <mergeCell ref="T52:W52"/>
    <mergeCell ref="B53:D53"/>
    <mergeCell ref="T53:W53"/>
    <mergeCell ref="B60:D60"/>
    <mergeCell ref="T60:W60"/>
    <mergeCell ref="B61:D61"/>
    <mergeCell ref="T61:W61"/>
    <mergeCell ref="A64:U64"/>
    <mergeCell ref="A65:U65"/>
    <mergeCell ref="B57:D57"/>
    <mergeCell ref="T57:W57"/>
    <mergeCell ref="B58:D58"/>
    <mergeCell ref="T58:W58"/>
    <mergeCell ref="B59:D59"/>
    <mergeCell ref="T59:W59"/>
  </mergeCells>
  <conditionalFormatting sqref="E5:S11 E35:S61 E15:P34 R12:S34 E12:M14 O12:P14 T12:W61">
    <cfRule type="cellIs" dxfId="34" priority="16" stopIfTrue="1" operator="equal">
      <formula>0</formula>
    </cfRule>
  </conditionalFormatting>
  <conditionalFormatting sqref="B12:D57">
    <cfRule type="cellIs" dxfId="33" priority="15" operator="equal">
      <formula>0</formula>
    </cfRule>
  </conditionalFormatting>
  <conditionalFormatting sqref="E12:E46">
    <cfRule type="containsErrors" dxfId="32" priority="14">
      <formula>ISERROR(E12)</formula>
    </cfRule>
  </conditionalFormatting>
  <conditionalFormatting sqref="F12:F46">
    <cfRule type="containsErrors" dxfId="31" priority="13">
      <formula>ISERROR(F12)</formula>
    </cfRule>
  </conditionalFormatting>
  <conditionalFormatting sqref="G12:G46">
    <cfRule type="containsErrors" dxfId="30" priority="12">
      <formula>ISERROR(G12)</formula>
    </cfRule>
  </conditionalFormatting>
  <conditionalFormatting sqref="H12:H46">
    <cfRule type="containsErrors" dxfId="29" priority="11">
      <formula>ISERROR(H12)</formula>
    </cfRule>
  </conditionalFormatting>
  <conditionalFormatting sqref="I12:I46">
    <cfRule type="containsErrors" dxfId="28" priority="10">
      <formula>ISERROR(I12)</formula>
    </cfRule>
  </conditionalFormatting>
  <conditionalFormatting sqref="J12:J46">
    <cfRule type="containsErrors" dxfId="27" priority="9">
      <formula>ISERROR(J12)</formula>
    </cfRule>
  </conditionalFormatting>
  <conditionalFormatting sqref="K12:K46">
    <cfRule type="containsErrors" priority="8">
      <formula>ISERROR(K12)</formula>
    </cfRule>
  </conditionalFormatting>
  <conditionalFormatting sqref="K35:W43 T44:W46 K15:P34 K12:M14 O12:P14 R12:W34">
    <cfRule type="containsErrors" dxfId="26" priority="7">
      <formula>ISERROR(K12)</formula>
    </cfRule>
  </conditionalFormatting>
  <conditionalFormatting sqref="Q15:Q34">
    <cfRule type="cellIs" dxfId="25" priority="6" stopIfTrue="1" operator="equal">
      <formula>0</formula>
    </cfRule>
  </conditionalFormatting>
  <conditionalFormatting sqref="Q15:Q34">
    <cfRule type="containsErrors" dxfId="24" priority="5">
      <formula>ISERROR(Q15)</formula>
    </cfRule>
  </conditionalFormatting>
  <conditionalFormatting sqref="N12:N14">
    <cfRule type="cellIs" dxfId="23" priority="4" stopIfTrue="1" operator="equal">
      <formula>0</formula>
    </cfRule>
  </conditionalFormatting>
  <conditionalFormatting sqref="N12:N14">
    <cfRule type="containsErrors" dxfId="22" priority="3">
      <formula>ISERROR(N12)</formula>
    </cfRule>
  </conditionalFormatting>
  <conditionalFormatting sqref="Q12:Q14">
    <cfRule type="cellIs" dxfId="21" priority="2" stopIfTrue="1" operator="equal">
      <formula>0</formula>
    </cfRule>
  </conditionalFormatting>
  <conditionalFormatting sqref="Q12:Q14">
    <cfRule type="containsErrors" dxfId="20" priority="1">
      <formula>ISERROR(Q12)</formula>
    </cfRule>
  </conditionalFormatting>
  <pageMargins left="0.19685039370078741" right="0.19685039370078741" top="1.3779527559055118" bottom="0.39370078740157483" header="0.39370078740157483" footer="0"/>
  <pageSetup paperSize="5" orientation="portrait" r:id="rId1"/>
  <headerFooter alignWithMargins="0">
    <oddHeader xml:space="preserve">&amp;C&amp;G
ESCUELA SECUNDARIA DE PUERTO ARMUELLES
Pto Armuelles, Chiriquí,Tel.________
NOTAS POR CONSEJERIA FINAL - ANUAL  
              GRUPO: 9º A
CONSEJERO:EDGAR BONILLA HERNÁNDEZ             
</oddHeader>
  </headerFooter>
  <legacyDrawingHF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0"/>
  </sheetPr>
  <dimension ref="A4:X65"/>
  <sheetViews>
    <sheetView topLeftCell="A5" workbookViewId="0">
      <selection activeCell="AA19" sqref="AA19"/>
    </sheetView>
  </sheetViews>
  <sheetFormatPr defaultColWidth="11.42578125" defaultRowHeight="12.75" x14ac:dyDescent="0.2"/>
  <cols>
    <col min="1" max="1" width="3.5703125" style="31" customWidth="1"/>
    <col min="2" max="2" width="10.85546875" style="31"/>
    <col min="3" max="3" width="5.42578125" style="31" customWidth="1"/>
    <col min="4" max="4" width="9.5703125" style="31" customWidth="1"/>
    <col min="5" max="5" width="4.42578125" style="31" customWidth="1"/>
    <col min="6" max="19" width="3.5703125" style="31" customWidth="1"/>
    <col min="20" max="20" width="4" style="31" customWidth="1"/>
    <col min="21" max="21" width="3.28515625" style="31" hidden="1" customWidth="1"/>
    <col min="22" max="22" width="12.5703125" style="31" hidden="1" customWidth="1"/>
    <col min="23" max="23" width="0.28515625" style="31" customWidth="1"/>
    <col min="24" max="24" width="3.5703125" style="31" customWidth="1"/>
    <col min="25" max="26" width="3.140625" style="31" customWidth="1"/>
    <col min="27" max="27" width="2.85546875" style="31" customWidth="1"/>
    <col min="28" max="28" width="3.28515625" style="31" customWidth="1"/>
    <col min="29" max="29" width="3.140625" style="31" customWidth="1"/>
    <col min="30" max="30" width="2.85546875" style="31" customWidth="1"/>
    <col min="31" max="31" width="3" style="31" customWidth="1"/>
    <col min="32" max="256" width="10.85546875" style="31"/>
    <col min="257" max="257" width="3.5703125" style="31" customWidth="1"/>
    <col min="258" max="258" width="10.85546875" style="31"/>
    <col min="259" max="259" width="5.42578125" style="31" customWidth="1"/>
    <col min="260" max="260" width="9.5703125" style="31" customWidth="1"/>
    <col min="261" max="261" width="4.42578125" style="31" customWidth="1"/>
    <col min="262" max="276" width="3.5703125" style="31" customWidth="1"/>
    <col min="277" max="277" width="3.28515625" style="31" customWidth="1"/>
    <col min="278" max="278" width="5.42578125" style="31" customWidth="1"/>
    <col min="279" max="279" width="0.28515625" style="31" customWidth="1"/>
    <col min="280" max="280" width="3.28515625" style="31" customWidth="1"/>
    <col min="281" max="282" width="3.140625" style="31" customWidth="1"/>
    <col min="283" max="283" width="2.85546875" style="31" customWidth="1"/>
    <col min="284" max="284" width="3.28515625" style="31" customWidth="1"/>
    <col min="285" max="285" width="3.140625" style="31" customWidth="1"/>
    <col min="286" max="286" width="2.85546875" style="31" customWidth="1"/>
    <col min="287" max="287" width="3" style="31" customWidth="1"/>
    <col min="288" max="512" width="10.85546875" style="31"/>
    <col min="513" max="513" width="3.5703125" style="31" customWidth="1"/>
    <col min="514" max="514" width="10.85546875" style="31"/>
    <col min="515" max="515" width="5.42578125" style="31" customWidth="1"/>
    <col min="516" max="516" width="9.5703125" style="31" customWidth="1"/>
    <col min="517" max="517" width="4.42578125" style="31" customWidth="1"/>
    <col min="518" max="532" width="3.5703125" style="31" customWidth="1"/>
    <col min="533" max="533" width="3.28515625" style="31" customWidth="1"/>
    <col min="534" max="534" width="5.42578125" style="31" customWidth="1"/>
    <col min="535" max="535" width="0.28515625" style="31" customWidth="1"/>
    <col min="536" max="536" width="3.28515625" style="31" customWidth="1"/>
    <col min="537" max="538" width="3.140625" style="31" customWidth="1"/>
    <col min="539" max="539" width="2.85546875" style="31" customWidth="1"/>
    <col min="540" max="540" width="3.28515625" style="31" customWidth="1"/>
    <col min="541" max="541" width="3.140625" style="31" customWidth="1"/>
    <col min="542" max="542" width="2.85546875" style="31" customWidth="1"/>
    <col min="543" max="543" width="3" style="31" customWidth="1"/>
    <col min="544" max="768" width="10.85546875" style="31"/>
    <col min="769" max="769" width="3.5703125" style="31" customWidth="1"/>
    <col min="770" max="770" width="10.85546875" style="31"/>
    <col min="771" max="771" width="5.42578125" style="31" customWidth="1"/>
    <col min="772" max="772" width="9.5703125" style="31" customWidth="1"/>
    <col min="773" max="773" width="4.42578125" style="31" customWidth="1"/>
    <col min="774" max="788" width="3.5703125" style="31" customWidth="1"/>
    <col min="789" max="789" width="3.28515625" style="31" customWidth="1"/>
    <col min="790" max="790" width="5.42578125" style="31" customWidth="1"/>
    <col min="791" max="791" width="0.28515625" style="31" customWidth="1"/>
    <col min="792" max="792" width="3.28515625" style="31" customWidth="1"/>
    <col min="793" max="794" width="3.140625" style="31" customWidth="1"/>
    <col min="795" max="795" width="2.85546875" style="31" customWidth="1"/>
    <col min="796" max="796" width="3.28515625" style="31" customWidth="1"/>
    <col min="797" max="797" width="3.140625" style="31" customWidth="1"/>
    <col min="798" max="798" width="2.85546875" style="31" customWidth="1"/>
    <col min="799" max="799" width="3" style="31" customWidth="1"/>
    <col min="800" max="1024" width="10.85546875" style="31"/>
    <col min="1025" max="1025" width="3.5703125" style="31" customWidth="1"/>
    <col min="1026" max="1026" width="10.85546875" style="31"/>
    <col min="1027" max="1027" width="5.42578125" style="31" customWidth="1"/>
    <col min="1028" max="1028" width="9.5703125" style="31" customWidth="1"/>
    <col min="1029" max="1029" width="4.42578125" style="31" customWidth="1"/>
    <col min="1030" max="1044" width="3.5703125" style="31" customWidth="1"/>
    <col min="1045" max="1045" width="3.28515625" style="31" customWidth="1"/>
    <col min="1046" max="1046" width="5.42578125" style="31" customWidth="1"/>
    <col min="1047" max="1047" width="0.28515625" style="31" customWidth="1"/>
    <col min="1048" max="1048" width="3.28515625" style="31" customWidth="1"/>
    <col min="1049" max="1050" width="3.140625" style="31" customWidth="1"/>
    <col min="1051" max="1051" width="2.85546875" style="31" customWidth="1"/>
    <col min="1052" max="1052" width="3.28515625" style="31" customWidth="1"/>
    <col min="1053" max="1053" width="3.140625" style="31" customWidth="1"/>
    <col min="1054" max="1054" width="2.85546875" style="31" customWidth="1"/>
    <col min="1055" max="1055" width="3" style="31" customWidth="1"/>
    <col min="1056" max="1280" width="10.85546875" style="31"/>
    <col min="1281" max="1281" width="3.5703125" style="31" customWidth="1"/>
    <col min="1282" max="1282" width="10.85546875" style="31"/>
    <col min="1283" max="1283" width="5.42578125" style="31" customWidth="1"/>
    <col min="1284" max="1284" width="9.5703125" style="31" customWidth="1"/>
    <col min="1285" max="1285" width="4.42578125" style="31" customWidth="1"/>
    <col min="1286" max="1300" width="3.5703125" style="31" customWidth="1"/>
    <col min="1301" max="1301" width="3.28515625" style="31" customWidth="1"/>
    <col min="1302" max="1302" width="5.42578125" style="31" customWidth="1"/>
    <col min="1303" max="1303" width="0.28515625" style="31" customWidth="1"/>
    <col min="1304" max="1304" width="3.28515625" style="31" customWidth="1"/>
    <col min="1305" max="1306" width="3.140625" style="31" customWidth="1"/>
    <col min="1307" max="1307" width="2.85546875" style="31" customWidth="1"/>
    <col min="1308" max="1308" width="3.28515625" style="31" customWidth="1"/>
    <col min="1309" max="1309" width="3.140625" style="31" customWidth="1"/>
    <col min="1310" max="1310" width="2.85546875" style="31" customWidth="1"/>
    <col min="1311" max="1311" width="3" style="31" customWidth="1"/>
    <col min="1312" max="1536" width="10.85546875" style="31"/>
    <col min="1537" max="1537" width="3.5703125" style="31" customWidth="1"/>
    <col min="1538" max="1538" width="10.85546875" style="31"/>
    <col min="1539" max="1539" width="5.42578125" style="31" customWidth="1"/>
    <col min="1540" max="1540" width="9.5703125" style="31" customWidth="1"/>
    <col min="1541" max="1541" width="4.42578125" style="31" customWidth="1"/>
    <col min="1542" max="1556" width="3.5703125" style="31" customWidth="1"/>
    <col min="1557" max="1557" width="3.28515625" style="31" customWidth="1"/>
    <col min="1558" max="1558" width="5.42578125" style="31" customWidth="1"/>
    <col min="1559" max="1559" width="0.28515625" style="31" customWidth="1"/>
    <col min="1560" max="1560" width="3.28515625" style="31" customWidth="1"/>
    <col min="1561" max="1562" width="3.140625" style="31" customWidth="1"/>
    <col min="1563" max="1563" width="2.85546875" style="31" customWidth="1"/>
    <col min="1564" max="1564" width="3.28515625" style="31" customWidth="1"/>
    <col min="1565" max="1565" width="3.140625" style="31" customWidth="1"/>
    <col min="1566" max="1566" width="2.85546875" style="31" customWidth="1"/>
    <col min="1567" max="1567" width="3" style="31" customWidth="1"/>
    <col min="1568" max="1792" width="10.85546875" style="31"/>
    <col min="1793" max="1793" width="3.5703125" style="31" customWidth="1"/>
    <col min="1794" max="1794" width="10.85546875" style="31"/>
    <col min="1795" max="1795" width="5.42578125" style="31" customWidth="1"/>
    <col min="1796" max="1796" width="9.5703125" style="31" customWidth="1"/>
    <col min="1797" max="1797" width="4.42578125" style="31" customWidth="1"/>
    <col min="1798" max="1812" width="3.5703125" style="31" customWidth="1"/>
    <col min="1813" max="1813" width="3.28515625" style="31" customWidth="1"/>
    <col min="1814" max="1814" width="5.42578125" style="31" customWidth="1"/>
    <col min="1815" max="1815" width="0.28515625" style="31" customWidth="1"/>
    <col min="1816" max="1816" width="3.28515625" style="31" customWidth="1"/>
    <col min="1817" max="1818" width="3.140625" style="31" customWidth="1"/>
    <col min="1819" max="1819" width="2.85546875" style="31" customWidth="1"/>
    <col min="1820" max="1820" width="3.28515625" style="31" customWidth="1"/>
    <col min="1821" max="1821" width="3.140625" style="31" customWidth="1"/>
    <col min="1822" max="1822" width="2.85546875" style="31" customWidth="1"/>
    <col min="1823" max="1823" width="3" style="31" customWidth="1"/>
    <col min="1824" max="2048" width="10.85546875" style="31"/>
    <col min="2049" max="2049" width="3.5703125" style="31" customWidth="1"/>
    <col min="2050" max="2050" width="10.85546875" style="31"/>
    <col min="2051" max="2051" width="5.42578125" style="31" customWidth="1"/>
    <col min="2052" max="2052" width="9.5703125" style="31" customWidth="1"/>
    <col min="2053" max="2053" width="4.42578125" style="31" customWidth="1"/>
    <col min="2054" max="2068" width="3.5703125" style="31" customWidth="1"/>
    <col min="2069" max="2069" width="3.28515625" style="31" customWidth="1"/>
    <col min="2070" max="2070" width="5.42578125" style="31" customWidth="1"/>
    <col min="2071" max="2071" width="0.28515625" style="31" customWidth="1"/>
    <col min="2072" max="2072" width="3.28515625" style="31" customWidth="1"/>
    <col min="2073" max="2074" width="3.140625" style="31" customWidth="1"/>
    <col min="2075" max="2075" width="2.85546875" style="31" customWidth="1"/>
    <col min="2076" max="2076" width="3.28515625" style="31" customWidth="1"/>
    <col min="2077" max="2077" width="3.140625" style="31" customWidth="1"/>
    <col min="2078" max="2078" width="2.85546875" style="31" customWidth="1"/>
    <col min="2079" max="2079" width="3" style="31" customWidth="1"/>
    <col min="2080" max="2304" width="10.85546875" style="31"/>
    <col min="2305" max="2305" width="3.5703125" style="31" customWidth="1"/>
    <col min="2306" max="2306" width="10.85546875" style="31"/>
    <col min="2307" max="2307" width="5.42578125" style="31" customWidth="1"/>
    <col min="2308" max="2308" width="9.5703125" style="31" customWidth="1"/>
    <col min="2309" max="2309" width="4.42578125" style="31" customWidth="1"/>
    <col min="2310" max="2324" width="3.5703125" style="31" customWidth="1"/>
    <col min="2325" max="2325" width="3.28515625" style="31" customWidth="1"/>
    <col min="2326" max="2326" width="5.42578125" style="31" customWidth="1"/>
    <col min="2327" max="2327" width="0.28515625" style="31" customWidth="1"/>
    <col min="2328" max="2328" width="3.28515625" style="31" customWidth="1"/>
    <col min="2329" max="2330" width="3.140625" style="31" customWidth="1"/>
    <col min="2331" max="2331" width="2.85546875" style="31" customWidth="1"/>
    <col min="2332" max="2332" width="3.28515625" style="31" customWidth="1"/>
    <col min="2333" max="2333" width="3.140625" style="31" customWidth="1"/>
    <col min="2334" max="2334" width="2.85546875" style="31" customWidth="1"/>
    <col min="2335" max="2335" width="3" style="31" customWidth="1"/>
    <col min="2336" max="2560" width="10.85546875" style="31"/>
    <col min="2561" max="2561" width="3.5703125" style="31" customWidth="1"/>
    <col min="2562" max="2562" width="10.85546875" style="31"/>
    <col min="2563" max="2563" width="5.42578125" style="31" customWidth="1"/>
    <col min="2564" max="2564" width="9.5703125" style="31" customWidth="1"/>
    <col min="2565" max="2565" width="4.42578125" style="31" customWidth="1"/>
    <col min="2566" max="2580" width="3.5703125" style="31" customWidth="1"/>
    <col min="2581" max="2581" width="3.28515625" style="31" customWidth="1"/>
    <col min="2582" max="2582" width="5.42578125" style="31" customWidth="1"/>
    <col min="2583" max="2583" width="0.28515625" style="31" customWidth="1"/>
    <col min="2584" max="2584" width="3.28515625" style="31" customWidth="1"/>
    <col min="2585" max="2586" width="3.140625" style="31" customWidth="1"/>
    <col min="2587" max="2587" width="2.85546875" style="31" customWidth="1"/>
    <col min="2588" max="2588" width="3.28515625" style="31" customWidth="1"/>
    <col min="2589" max="2589" width="3.140625" style="31" customWidth="1"/>
    <col min="2590" max="2590" width="2.85546875" style="31" customWidth="1"/>
    <col min="2591" max="2591" width="3" style="31" customWidth="1"/>
    <col min="2592" max="2816" width="10.85546875" style="31"/>
    <col min="2817" max="2817" width="3.5703125" style="31" customWidth="1"/>
    <col min="2818" max="2818" width="10.85546875" style="31"/>
    <col min="2819" max="2819" width="5.42578125" style="31" customWidth="1"/>
    <col min="2820" max="2820" width="9.5703125" style="31" customWidth="1"/>
    <col min="2821" max="2821" width="4.42578125" style="31" customWidth="1"/>
    <col min="2822" max="2836" width="3.5703125" style="31" customWidth="1"/>
    <col min="2837" max="2837" width="3.28515625" style="31" customWidth="1"/>
    <col min="2838" max="2838" width="5.42578125" style="31" customWidth="1"/>
    <col min="2839" max="2839" width="0.28515625" style="31" customWidth="1"/>
    <col min="2840" max="2840" width="3.28515625" style="31" customWidth="1"/>
    <col min="2841" max="2842" width="3.140625" style="31" customWidth="1"/>
    <col min="2843" max="2843" width="2.85546875" style="31" customWidth="1"/>
    <col min="2844" max="2844" width="3.28515625" style="31" customWidth="1"/>
    <col min="2845" max="2845" width="3.140625" style="31" customWidth="1"/>
    <col min="2846" max="2846" width="2.85546875" style="31" customWidth="1"/>
    <col min="2847" max="2847" width="3" style="31" customWidth="1"/>
    <col min="2848" max="3072" width="10.85546875" style="31"/>
    <col min="3073" max="3073" width="3.5703125" style="31" customWidth="1"/>
    <col min="3074" max="3074" width="10.85546875" style="31"/>
    <col min="3075" max="3075" width="5.42578125" style="31" customWidth="1"/>
    <col min="3076" max="3076" width="9.5703125" style="31" customWidth="1"/>
    <col min="3077" max="3077" width="4.42578125" style="31" customWidth="1"/>
    <col min="3078" max="3092" width="3.5703125" style="31" customWidth="1"/>
    <col min="3093" max="3093" width="3.28515625" style="31" customWidth="1"/>
    <col min="3094" max="3094" width="5.42578125" style="31" customWidth="1"/>
    <col min="3095" max="3095" width="0.28515625" style="31" customWidth="1"/>
    <col min="3096" max="3096" width="3.28515625" style="31" customWidth="1"/>
    <col min="3097" max="3098" width="3.140625" style="31" customWidth="1"/>
    <col min="3099" max="3099" width="2.85546875" style="31" customWidth="1"/>
    <col min="3100" max="3100" width="3.28515625" style="31" customWidth="1"/>
    <col min="3101" max="3101" width="3.140625" style="31" customWidth="1"/>
    <col min="3102" max="3102" width="2.85546875" style="31" customWidth="1"/>
    <col min="3103" max="3103" width="3" style="31" customWidth="1"/>
    <col min="3104" max="3328" width="10.85546875" style="31"/>
    <col min="3329" max="3329" width="3.5703125" style="31" customWidth="1"/>
    <col min="3330" max="3330" width="10.85546875" style="31"/>
    <col min="3331" max="3331" width="5.42578125" style="31" customWidth="1"/>
    <col min="3332" max="3332" width="9.5703125" style="31" customWidth="1"/>
    <col min="3333" max="3333" width="4.42578125" style="31" customWidth="1"/>
    <col min="3334" max="3348" width="3.5703125" style="31" customWidth="1"/>
    <col min="3349" max="3349" width="3.28515625" style="31" customWidth="1"/>
    <col min="3350" max="3350" width="5.42578125" style="31" customWidth="1"/>
    <col min="3351" max="3351" width="0.28515625" style="31" customWidth="1"/>
    <col min="3352" max="3352" width="3.28515625" style="31" customWidth="1"/>
    <col min="3353" max="3354" width="3.140625" style="31" customWidth="1"/>
    <col min="3355" max="3355" width="2.85546875" style="31" customWidth="1"/>
    <col min="3356" max="3356" width="3.28515625" style="31" customWidth="1"/>
    <col min="3357" max="3357" width="3.140625" style="31" customWidth="1"/>
    <col min="3358" max="3358" width="2.85546875" style="31" customWidth="1"/>
    <col min="3359" max="3359" width="3" style="31" customWidth="1"/>
    <col min="3360" max="3584" width="10.85546875" style="31"/>
    <col min="3585" max="3585" width="3.5703125" style="31" customWidth="1"/>
    <col min="3586" max="3586" width="10.85546875" style="31"/>
    <col min="3587" max="3587" width="5.42578125" style="31" customWidth="1"/>
    <col min="3588" max="3588" width="9.5703125" style="31" customWidth="1"/>
    <col min="3589" max="3589" width="4.42578125" style="31" customWidth="1"/>
    <col min="3590" max="3604" width="3.5703125" style="31" customWidth="1"/>
    <col min="3605" max="3605" width="3.28515625" style="31" customWidth="1"/>
    <col min="3606" max="3606" width="5.42578125" style="31" customWidth="1"/>
    <col min="3607" max="3607" width="0.28515625" style="31" customWidth="1"/>
    <col min="3608" max="3608" width="3.28515625" style="31" customWidth="1"/>
    <col min="3609" max="3610" width="3.140625" style="31" customWidth="1"/>
    <col min="3611" max="3611" width="2.85546875" style="31" customWidth="1"/>
    <col min="3612" max="3612" width="3.28515625" style="31" customWidth="1"/>
    <col min="3613" max="3613" width="3.140625" style="31" customWidth="1"/>
    <col min="3614" max="3614" width="2.85546875" style="31" customWidth="1"/>
    <col min="3615" max="3615" width="3" style="31" customWidth="1"/>
    <col min="3616" max="3840" width="10.85546875" style="31"/>
    <col min="3841" max="3841" width="3.5703125" style="31" customWidth="1"/>
    <col min="3842" max="3842" width="10.85546875" style="31"/>
    <col min="3843" max="3843" width="5.42578125" style="31" customWidth="1"/>
    <col min="3844" max="3844" width="9.5703125" style="31" customWidth="1"/>
    <col min="3845" max="3845" width="4.42578125" style="31" customWidth="1"/>
    <col min="3846" max="3860" width="3.5703125" style="31" customWidth="1"/>
    <col min="3861" max="3861" width="3.28515625" style="31" customWidth="1"/>
    <col min="3862" max="3862" width="5.42578125" style="31" customWidth="1"/>
    <col min="3863" max="3863" width="0.28515625" style="31" customWidth="1"/>
    <col min="3864" max="3864" width="3.28515625" style="31" customWidth="1"/>
    <col min="3865" max="3866" width="3.140625" style="31" customWidth="1"/>
    <col min="3867" max="3867" width="2.85546875" style="31" customWidth="1"/>
    <col min="3868" max="3868" width="3.28515625" style="31" customWidth="1"/>
    <col min="3869" max="3869" width="3.140625" style="31" customWidth="1"/>
    <col min="3870" max="3870" width="2.85546875" style="31" customWidth="1"/>
    <col min="3871" max="3871" width="3" style="31" customWidth="1"/>
    <col min="3872" max="4096" width="10.85546875" style="31"/>
    <col min="4097" max="4097" width="3.5703125" style="31" customWidth="1"/>
    <col min="4098" max="4098" width="10.85546875" style="31"/>
    <col min="4099" max="4099" width="5.42578125" style="31" customWidth="1"/>
    <col min="4100" max="4100" width="9.5703125" style="31" customWidth="1"/>
    <col min="4101" max="4101" width="4.42578125" style="31" customWidth="1"/>
    <col min="4102" max="4116" width="3.5703125" style="31" customWidth="1"/>
    <col min="4117" max="4117" width="3.28515625" style="31" customWidth="1"/>
    <col min="4118" max="4118" width="5.42578125" style="31" customWidth="1"/>
    <col min="4119" max="4119" width="0.28515625" style="31" customWidth="1"/>
    <col min="4120" max="4120" width="3.28515625" style="31" customWidth="1"/>
    <col min="4121" max="4122" width="3.140625" style="31" customWidth="1"/>
    <col min="4123" max="4123" width="2.85546875" style="31" customWidth="1"/>
    <col min="4124" max="4124" width="3.28515625" style="31" customWidth="1"/>
    <col min="4125" max="4125" width="3.140625" style="31" customWidth="1"/>
    <col min="4126" max="4126" width="2.85546875" style="31" customWidth="1"/>
    <col min="4127" max="4127" width="3" style="31" customWidth="1"/>
    <col min="4128" max="4352" width="10.85546875" style="31"/>
    <col min="4353" max="4353" width="3.5703125" style="31" customWidth="1"/>
    <col min="4354" max="4354" width="10.85546875" style="31"/>
    <col min="4355" max="4355" width="5.42578125" style="31" customWidth="1"/>
    <col min="4356" max="4356" width="9.5703125" style="31" customWidth="1"/>
    <col min="4357" max="4357" width="4.42578125" style="31" customWidth="1"/>
    <col min="4358" max="4372" width="3.5703125" style="31" customWidth="1"/>
    <col min="4373" max="4373" width="3.28515625" style="31" customWidth="1"/>
    <col min="4374" max="4374" width="5.42578125" style="31" customWidth="1"/>
    <col min="4375" max="4375" width="0.28515625" style="31" customWidth="1"/>
    <col min="4376" max="4376" width="3.28515625" style="31" customWidth="1"/>
    <col min="4377" max="4378" width="3.140625" style="31" customWidth="1"/>
    <col min="4379" max="4379" width="2.85546875" style="31" customWidth="1"/>
    <col min="4380" max="4380" width="3.28515625" style="31" customWidth="1"/>
    <col min="4381" max="4381" width="3.140625" style="31" customWidth="1"/>
    <col min="4382" max="4382" width="2.85546875" style="31" customWidth="1"/>
    <col min="4383" max="4383" width="3" style="31" customWidth="1"/>
    <col min="4384" max="4608" width="10.85546875" style="31"/>
    <col min="4609" max="4609" width="3.5703125" style="31" customWidth="1"/>
    <col min="4610" max="4610" width="10.85546875" style="31"/>
    <col min="4611" max="4611" width="5.42578125" style="31" customWidth="1"/>
    <col min="4612" max="4612" width="9.5703125" style="31" customWidth="1"/>
    <col min="4613" max="4613" width="4.42578125" style="31" customWidth="1"/>
    <col min="4614" max="4628" width="3.5703125" style="31" customWidth="1"/>
    <col min="4629" max="4629" width="3.28515625" style="31" customWidth="1"/>
    <col min="4630" max="4630" width="5.42578125" style="31" customWidth="1"/>
    <col min="4631" max="4631" width="0.28515625" style="31" customWidth="1"/>
    <col min="4632" max="4632" width="3.28515625" style="31" customWidth="1"/>
    <col min="4633" max="4634" width="3.140625" style="31" customWidth="1"/>
    <col min="4635" max="4635" width="2.85546875" style="31" customWidth="1"/>
    <col min="4636" max="4636" width="3.28515625" style="31" customWidth="1"/>
    <col min="4637" max="4637" width="3.140625" style="31" customWidth="1"/>
    <col min="4638" max="4638" width="2.85546875" style="31" customWidth="1"/>
    <col min="4639" max="4639" width="3" style="31" customWidth="1"/>
    <col min="4640" max="4864" width="10.85546875" style="31"/>
    <col min="4865" max="4865" width="3.5703125" style="31" customWidth="1"/>
    <col min="4866" max="4866" width="10.85546875" style="31"/>
    <col min="4867" max="4867" width="5.42578125" style="31" customWidth="1"/>
    <col min="4868" max="4868" width="9.5703125" style="31" customWidth="1"/>
    <col min="4869" max="4869" width="4.42578125" style="31" customWidth="1"/>
    <col min="4870" max="4884" width="3.5703125" style="31" customWidth="1"/>
    <col min="4885" max="4885" width="3.28515625" style="31" customWidth="1"/>
    <col min="4886" max="4886" width="5.42578125" style="31" customWidth="1"/>
    <col min="4887" max="4887" width="0.28515625" style="31" customWidth="1"/>
    <col min="4888" max="4888" width="3.28515625" style="31" customWidth="1"/>
    <col min="4889" max="4890" width="3.140625" style="31" customWidth="1"/>
    <col min="4891" max="4891" width="2.85546875" style="31" customWidth="1"/>
    <col min="4892" max="4892" width="3.28515625" style="31" customWidth="1"/>
    <col min="4893" max="4893" width="3.140625" style="31" customWidth="1"/>
    <col min="4894" max="4894" width="2.85546875" style="31" customWidth="1"/>
    <col min="4895" max="4895" width="3" style="31" customWidth="1"/>
    <col min="4896" max="5120" width="10.85546875" style="31"/>
    <col min="5121" max="5121" width="3.5703125" style="31" customWidth="1"/>
    <col min="5122" max="5122" width="10.85546875" style="31"/>
    <col min="5123" max="5123" width="5.42578125" style="31" customWidth="1"/>
    <col min="5124" max="5124" width="9.5703125" style="31" customWidth="1"/>
    <col min="5125" max="5125" width="4.42578125" style="31" customWidth="1"/>
    <col min="5126" max="5140" width="3.5703125" style="31" customWidth="1"/>
    <col min="5141" max="5141" width="3.28515625" style="31" customWidth="1"/>
    <col min="5142" max="5142" width="5.42578125" style="31" customWidth="1"/>
    <col min="5143" max="5143" width="0.28515625" style="31" customWidth="1"/>
    <col min="5144" max="5144" width="3.28515625" style="31" customWidth="1"/>
    <col min="5145" max="5146" width="3.140625" style="31" customWidth="1"/>
    <col min="5147" max="5147" width="2.85546875" style="31" customWidth="1"/>
    <col min="5148" max="5148" width="3.28515625" style="31" customWidth="1"/>
    <col min="5149" max="5149" width="3.140625" style="31" customWidth="1"/>
    <col min="5150" max="5150" width="2.85546875" style="31" customWidth="1"/>
    <col min="5151" max="5151" width="3" style="31" customWidth="1"/>
    <col min="5152" max="5376" width="10.85546875" style="31"/>
    <col min="5377" max="5377" width="3.5703125" style="31" customWidth="1"/>
    <col min="5378" max="5378" width="10.85546875" style="31"/>
    <col min="5379" max="5379" width="5.42578125" style="31" customWidth="1"/>
    <col min="5380" max="5380" width="9.5703125" style="31" customWidth="1"/>
    <col min="5381" max="5381" width="4.42578125" style="31" customWidth="1"/>
    <col min="5382" max="5396" width="3.5703125" style="31" customWidth="1"/>
    <col min="5397" max="5397" width="3.28515625" style="31" customWidth="1"/>
    <col min="5398" max="5398" width="5.42578125" style="31" customWidth="1"/>
    <col min="5399" max="5399" width="0.28515625" style="31" customWidth="1"/>
    <col min="5400" max="5400" width="3.28515625" style="31" customWidth="1"/>
    <col min="5401" max="5402" width="3.140625" style="31" customWidth="1"/>
    <col min="5403" max="5403" width="2.85546875" style="31" customWidth="1"/>
    <col min="5404" max="5404" width="3.28515625" style="31" customWidth="1"/>
    <col min="5405" max="5405" width="3.140625" style="31" customWidth="1"/>
    <col min="5406" max="5406" width="2.85546875" style="31" customWidth="1"/>
    <col min="5407" max="5407" width="3" style="31" customWidth="1"/>
    <col min="5408" max="5632" width="10.85546875" style="31"/>
    <col min="5633" max="5633" width="3.5703125" style="31" customWidth="1"/>
    <col min="5634" max="5634" width="10.85546875" style="31"/>
    <col min="5635" max="5635" width="5.42578125" style="31" customWidth="1"/>
    <col min="5636" max="5636" width="9.5703125" style="31" customWidth="1"/>
    <col min="5637" max="5637" width="4.42578125" style="31" customWidth="1"/>
    <col min="5638" max="5652" width="3.5703125" style="31" customWidth="1"/>
    <col min="5653" max="5653" width="3.28515625" style="31" customWidth="1"/>
    <col min="5654" max="5654" width="5.42578125" style="31" customWidth="1"/>
    <col min="5655" max="5655" width="0.28515625" style="31" customWidth="1"/>
    <col min="5656" max="5656" width="3.28515625" style="31" customWidth="1"/>
    <col min="5657" max="5658" width="3.140625" style="31" customWidth="1"/>
    <col min="5659" max="5659" width="2.85546875" style="31" customWidth="1"/>
    <col min="5660" max="5660" width="3.28515625" style="31" customWidth="1"/>
    <col min="5661" max="5661" width="3.140625" style="31" customWidth="1"/>
    <col min="5662" max="5662" width="2.85546875" style="31" customWidth="1"/>
    <col min="5663" max="5663" width="3" style="31" customWidth="1"/>
    <col min="5664" max="5888" width="10.85546875" style="31"/>
    <col min="5889" max="5889" width="3.5703125" style="31" customWidth="1"/>
    <col min="5890" max="5890" width="10.85546875" style="31"/>
    <col min="5891" max="5891" width="5.42578125" style="31" customWidth="1"/>
    <col min="5892" max="5892" width="9.5703125" style="31" customWidth="1"/>
    <col min="5893" max="5893" width="4.42578125" style="31" customWidth="1"/>
    <col min="5894" max="5908" width="3.5703125" style="31" customWidth="1"/>
    <col min="5909" max="5909" width="3.28515625" style="31" customWidth="1"/>
    <col min="5910" max="5910" width="5.42578125" style="31" customWidth="1"/>
    <col min="5911" max="5911" width="0.28515625" style="31" customWidth="1"/>
    <col min="5912" max="5912" width="3.28515625" style="31" customWidth="1"/>
    <col min="5913" max="5914" width="3.140625" style="31" customWidth="1"/>
    <col min="5915" max="5915" width="2.85546875" style="31" customWidth="1"/>
    <col min="5916" max="5916" width="3.28515625" style="31" customWidth="1"/>
    <col min="5917" max="5917" width="3.140625" style="31" customWidth="1"/>
    <col min="5918" max="5918" width="2.85546875" style="31" customWidth="1"/>
    <col min="5919" max="5919" width="3" style="31" customWidth="1"/>
    <col min="5920" max="6144" width="10.85546875" style="31"/>
    <col min="6145" max="6145" width="3.5703125" style="31" customWidth="1"/>
    <col min="6146" max="6146" width="10.85546875" style="31"/>
    <col min="6147" max="6147" width="5.42578125" style="31" customWidth="1"/>
    <col min="6148" max="6148" width="9.5703125" style="31" customWidth="1"/>
    <col min="6149" max="6149" width="4.42578125" style="31" customWidth="1"/>
    <col min="6150" max="6164" width="3.5703125" style="31" customWidth="1"/>
    <col min="6165" max="6165" width="3.28515625" style="31" customWidth="1"/>
    <col min="6166" max="6166" width="5.42578125" style="31" customWidth="1"/>
    <col min="6167" max="6167" width="0.28515625" style="31" customWidth="1"/>
    <col min="6168" max="6168" width="3.28515625" style="31" customWidth="1"/>
    <col min="6169" max="6170" width="3.140625" style="31" customWidth="1"/>
    <col min="6171" max="6171" width="2.85546875" style="31" customWidth="1"/>
    <col min="6172" max="6172" width="3.28515625" style="31" customWidth="1"/>
    <col min="6173" max="6173" width="3.140625" style="31" customWidth="1"/>
    <col min="6174" max="6174" width="2.85546875" style="31" customWidth="1"/>
    <col min="6175" max="6175" width="3" style="31" customWidth="1"/>
    <col min="6176" max="6400" width="10.85546875" style="31"/>
    <col min="6401" max="6401" width="3.5703125" style="31" customWidth="1"/>
    <col min="6402" max="6402" width="10.85546875" style="31"/>
    <col min="6403" max="6403" width="5.42578125" style="31" customWidth="1"/>
    <col min="6404" max="6404" width="9.5703125" style="31" customWidth="1"/>
    <col min="6405" max="6405" width="4.42578125" style="31" customWidth="1"/>
    <col min="6406" max="6420" width="3.5703125" style="31" customWidth="1"/>
    <col min="6421" max="6421" width="3.28515625" style="31" customWidth="1"/>
    <col min="6422" max="6422" width="5.42578125" style="31" customWidth="1"/>
    <col min="6423" max="6423" width="0.28515625" style="31" customWidth="1"/>
    <col min="6424" max="6424" width="3.28515625" style="31" customWidth="1"/>
    <col min="6425" max="6426" width="3.140625" style="31" customWidth="1"/>
    <col min="6427" max="6427" width="2.85546875" style="31" customWidth="1"/>
    <col min="6428" max="6428" width="3.28515625" style="31" customWidth="1"/>
    <col min="6429" max="6429" width="3.140625" style="31" customWidth="1"/>
    <col min="6430" max="6430" width="2.85546875" style="31" customWidth="1"/>
    <col min="6431" max="6431" width="3" style="31" customWidth="1"/>
    <col min="6432" max="6656" width="10.85546875" style="31"/>
    <col min="6657" max="6657" width="3.5703125" style="31" customWidth="1"/>
    <col min="6658" max="6658" width="10.85546875" style="31"/>
    <col min="6659" max="6659" width="5.42578125" style="31" customWidth="1"/>
    <col min="6660" max="6660" width="9.5703125" style="31" customWidth="1"/>
    <col min="6661" max="6661" width="4.42578125" style="31" customWidth="1"/>
    <col min="6662" max="6676" width="3.5703125" style="31" customWidth="1"/>
    <col min="6677" max="6677" width="3.28515625" style="31" customWidth="1"/>
    <col min="6678" max="6678" width="5.42578125" style="31" customWidth="1"/>
    <col min="6679" max="6679" width="0.28515625" style="31" customWidth="1"/>
    <col min="6680" max="6680" width="3.28515625" style="31" customWidth="1"/>
    <col min="6681" max="6682" width="3.140625" style="31" customWidth="1"/>
    <col min="6683" max="6683" width="2.85546875" style="31" customWidth="1"/>
    <col min="6684" max="6684" width="3.28515625" style="31" customWidth="1"/>
    <col min="6685" max="6685" width="3.140625" style="31" customWidth="1"/>
    <col min="6686" max="6686" width="2.85546875" style="31" customWidth="1"/>
    <col min="6687" max="6687" width="3" style="31" customWidth="1"/>
    <col min="6688" max="6912" width="10.85546875" style="31"/>
    <col min="6913" max="6913" width="3.5703125" style="31" customWidth="1"/>
    <col min="6914" max="6914" width="10.85546875" style="31"/>
    <col min="6915" max="6915" width="5.42578125" style="31" customWidth="1"/>
    <col min="6916" max="6916" width="9.5703125" style="31" customWidth="1"/>
    <col min="6917" max="6917" width="4.42578125" style="31" customWidth="1"/>
    <col min="6918" max="6932" width="3.5703125" style="31" customWidth="1"/>
    <col min="6933" max="6933" width="3.28515625" style="31" customWidth="1"/>
    <col min="6934" max="6934" width="5.42578125" style="31" customWidth="1"/>
    <col min="6935" max="6935" width="0.28515625" style="31" customWidth="1"/>
    <col min="6936" max="6936" width="3.28515625" style="31" customWidth="1"/>
    <col min="6937" max="6938" width="3.140625" style="31" customWidth="1"/>
    <col min="6939" max="6939" width="2.85546875" style="31" customWidth="1"/>
    <col min="6940" max="6940" width="3.28515625" style="31" customWidth="1"/>
    <col min="6941" max="6941" width="3.140625" style="31" customWidth="1"/>
    <col min="6942" max="6942" width="2.85546875" style="31" customWidth="1"/>
    <col min="6943" max="6943" width="3" style="31" customWidth="1"/>
    <col min="6944" max="7168" width="10.85546875" style="31"/>
    <col min="7169" max="7169" width="3.5703125" style="31" customWidth="1"/>
    <col min="7170" max="7170" width="10.85546875" style="31"/>
    <col min="7171" max="7171" width="5.42578125" style="31" customWidth="1"/>
    <col min="7172" max="7172" width="9.5703125" style="31" customWidth="1"/>
    <col min="7173" max="7173" width="4.42578125" style="31" customWidth="1"/>
    <col min="7174" max="7188" width="3.5703125" style="31" customWidth="1"/>
    <col min="7189" max="7189" width="3.28515625" style="31" customWidth="1"/>
    <col min="7190" max="7190" width="5.42578125" style="31" customWidth="1"/>
    <col min="7191" max="7191" width="0.28515625" style="31" customWidth="1"/>
    <col min="7192" max="7192" width="3.28515625" style="31" customWidth="1"/>
    <col min="7193" max="7194" width="3.140625" style="31" customWidth="1"/>
    <col min="7195" max="7195" width="2.85546875" style="31" customWidth="1"/>
    <col min="7196" max="7196" width="3.28515625" style="31" customWidth="1"/>
    <col min="7197" max="7197" width="3.140625" style="31" customWidth="1"/>
    <col min="7198" max="7198" width="2.85546875" style="31" customWidth="1"/>
    <col min="7199" max="7199" width="3" style="31" customWidth="1"/>
    <col min="7200" max="7424" width="10.85546875" style="31"/>
    <col min="7425" max="7425" width="3.5703125" style="31" customWidth="1"/>
    <col min="7426" max="7426" width="10.85546875" style="31"/>
    <col min="7427" max="7427" width="5.42578125" style="31" customWidth="1"/>
    <col min="7428" max="7428" width="9.5703125" style="31" customWidth="1"/>
    <col min="7429" max="7429" width="4.42578125" style="31" customWidth="1"/>
    <col min="7430" max="7444" width="3.5703125" style="31" customWidth="1"/>
    <col min="7445" max="7445" width="3.28515625" style="31" customWidth="1"/>
    <col min="7446" max="7446" width="5.42578125" style="31" customWidth="1"/>
    <col min="7447" max="7447" width="0.28515625" style="31" customWidth="1"/>
    <col min="7448" max="7448" width="3.28515625" style="31" customWidth="1"/>
    <col min="7449" max="7450" width="3.140625" style="31" customWidth="1"/>
    <col min="7451" max="7451" width="2.85546875" style="31" customWidth="1"/>
    <col min="7452" max="7452" width="3.28515625" style="31" customWidth="1"/>
    <col min="7453" max="7453" width="3.140625" style="31" customWidth="1"/>
    <col min="7454" max="7454" width="2.85546875" style="31" customWidth="1"/>
    <col min="7455" max="7455" width="3" style="31" customWidth="1"/>
    <col min="7456" max="7680" width="10.85546875" style="31"/>
    <col min="7681" max="7681" width="3.5703125" style="31" customWidth="1"/>
    <col min="7682" max="7682" width="10.85546875" style="31"/>
    <col min="7683" max="7683" width="5.42578125" style="31" customWidth="1"/>
    <col min="7684" max="7684" width="9.5703125" style="31" customWidth="1"/>
    <col min="7685" max="7685" width="4.42578125" style="31" customWidth="1"/>
    <col min="7686" max="7700" width="3.5703125" style="31" customWidth="1"/>
    <col min="7701" max="7701" width="3.28515625" style="31" customWidth="1"/>
    <col min="7702" max="7702" width="5.42578125" style="31" customWidth="1"/>
    <col min="7703" max="7703" width="0.28515625" style="31" customWidth="1"/>
    <col min="7704" max="7704" width="3.28515625" style="31" customWidth="1"/>
    <col min="7705" max="7706" width="3.140625" style="31" customWidth="1"/>
    <col min="7707" max="7707" width="2.85546875" style="31" customWidth="1"/>
    <col min="7708" max="7708" width="3.28515625" style="31" customWidth="1"/>
    <col min="7709" max="7709" width="3.140625" style="31" customWidth="1"/>
    <col min="7710" max="7710" width="2.85546875" style="31" customWidth="1"/>
    <col min="7711" max="7711" width="3" style="31" customWidth="1"/>
    <col min="7712" max="7936" width="10.85546875" style="31"/>
    <col min="7937" max="7937" width="3.5703125" style="31" customWidth="1"/>
    <col min="7938" max="7938" width="10.85546875" style="31"/>
    <col min="7939" max="7939" width="5.42578125" style="31" customWidth="1"/>
    <col min="7940" max="7940" width="9.5703125" style="31" customWidth="1"/>
    <col min="7941" max="7941" width="4.42578125" style="31" customWidth="1"/>
    <col min="7942" max="7956" width="3.5703125" style="31" customWidth="1"/>
    <col min="7957" max="7957" width="3.28515625" style="31" customWidth="1"/>
    <col min="7958" max="7958" width="5.42578125" style="31" customWidth="1"/>
    <col min="7959" max="7959" width="0.28515625" style="31" customWidth="1"/>
    <col min="7960" max="7960" width="3.28515625" style="31" customWidth="1"/>
    <col min="7961" max="7962" width="3.140625" style="31" customWidth="1"/>
    <col min="7963" max="7963" width="2.85546875" style="31" customWidth="1"/>
    <col min="7964" max="7964" width="3.28515625" style="31" customWidth="1"/>
    <col min="7965" max="7965" width="3.140625" style="31" customWidth="1"/>
    <col min="7966" max="7966" width="2.85546875" style="31" customWidth="1"/>
    <col min="7967" max="7967" width="3" style="31" customWidth="1"/>
    <col min="7968" max="8192" width="10.85546875" style="31"/>
    <col min="8193" max="8193" width="3.5703125" style="31" customWidth="1"/>
    <col min="8194" max="8194" width="10.85546875" style="31"/>
    <col min="8195" max="8195" width="5.42578125" style="31" customWidth="1"/>
    <col min="8196" max="8196" width="9.5703125" style="31" customWidth="1"/>
    <col min="8197" max="8197" width="4.42578125" style="31" customWidth="1"/>
    <col min="8198" max="8212" width="3.5703125" style="31" customWidth="1"/>
    <col min="8213" max="8213" width="3.28515625" style="31" customWidth="1"/>
    <col min="8214" max="8214" width="5.42578125" style="31" customWidth="1"/>
    <col min="8215" max="8215" width="0.28515625" style="31" customWidth="1"/>
    <col min="8216" max="8216" width="3.28515625" style="31" customWidth="1"/>
    <col min="8217" max="8218" width="3.140625" style="31" customWidth="1"/>
    <col min="8219" max="8219" width="2.85546875" style="31" customWidth="1"/>
    <col min="8220" max="8220" width="3.28515625" style="31" customWidth="1"/>
    <col min="8221" max="8221" width="3.140625" style="31" customWidth="1"/>
    <col min="8222" max="8222" width="2.85546875" style="31" customWidth="1"/>
    <col min="8223" max="8223" width="3" style="31" customWidth="1"/>
    <col min="8224" max="8448" width="10.85546875" style="31"/>
    <col min="8449" max="8449" width="3.5703125" style="31" customWidth="1"/>
    <col min="8450" max="8450" width="10.85546875" style="31"/>
    <col min="8451" max="8451" width="5.42578125" style="31" customWidth="1"/>
    <col min="8452" max="8452" width="9.5703125" style="31" customWidth="1"/>
    <col min="8453" max="8453" width="4.42578125" style="31" customWidth="1"/>
    <col min="8454" max="8468" width="3.5703125" style="31" customWidth="1"/>
    <col min="8469" max="8469" width="3.28515625" style="31" customWidth="1"/>
    <col min="8470" max="8470" width="5.42578125" style="31" customWidth="1"/>
    <col min="8471" max="8471" width="0.28515625" style="31" customWidth="1"/>
    <col min="8472" max="8472" width="3.28515625" style="31" customWidth="1"/>
    <col min="8473" max="8474" width="3.140625" style="31" customWidth="1"/>
    <col min="8475" max="8475" width="2.85546875" style="31" customWidth="1"/>
    <col min="8476" max="8476" width="3.28515625" style="31" customWidth="1"/>
    <col min="8477" max="8477" width="3.140625" style="31" customWidth="1"/>
    <col min="8478" max="8478" width="2.85546875" style="31" customWidth="1"/>
    <col min="8479" max="8479" width="3" style="31" customWidth="1"/>
    <col min="8480" max="8704" width="10.85546875" style="31"/>
    <col min="8705" max="8705" width="3.5703125" style="31" customWidth="1"/>
    <col min="8706" max="8706" width="10.85546875" style="31"/>
    <col min="8707" max="8707" width="5.42578125" style="31" customWidth="1"/>
    <col min="8708" max="8708" width="9.5703125" style="31" customWidth="1"/>
    <col min="8709" max="8709" width="4.42578125" style="31" customWidth="1"/>
    <col min="8710" max="8724" width="3.5703125" style="31" customWidth="1"/>
    <col min="8725" max="8725" width="3.28515625" style="31" customWidth="1"/>
    <col min="8726" max="8726" width="5.42578125" style="31" customWidth="1"/>
    <col min="8727" max="8727" width="0.28515625" style="31" customWidth="1"/>
    <col min="8728" max="8728" width="3.28515625" style="31" customWidth="1"/>
    <col min="8729" max="8730" width="3.140625" style="31" customWidth="1"/>
    <col min="8731" max="8731" width="2.85546875" style="31" customWidth="1"/>
    <col min="8732" max="8732" width="3.28515625" style="31" customWidth="1"/>
    <col min="8733" max="8733" width="3.140625" style="31" customWidth="1"/>
    <col min="8734" max="8734" width="2.85546875" style="31" customWidth="1"/>
    <col min="8735" max="8735" width="3" style="31" customWidth="1"/>
    <col min="8736" max="8960" width="10.85546875" style="31"/>
    <col min="8961" max="8961" width="3.5703125" style="31" customWidth="1"/>
    <col min="8962" max="8962" width="10.85546875" style="31"/>
    <col min="8963" max="8963" width="5.42578125" style="31" customWidth="1"/>
    <col min="8964" max="8964" width="9.5703125" style="31" customWidth="1"/>
    <col min="8965" max="8965" width="4.42578125" style="31" customWidth="1"/>
    <col min="8966" max="8980" width="3.5703125" style="31" customWidth="1"/>
    <col min="8981" max="8981" width="3.28515625" style="31" customWidth="1"/>
    <col min="8982" max="8982" width="5.42578125" style="31" customWidth="1"/>
    <col min="8983" max="8983" width="0.28515625" style="31" customWidth="1"/>
    <col min="8984" max="8984" width="3.28515625" style="31" customWidth="1"/>
    <col min="8985" max="8986" width="3.140625" style="31" customWidth="1"/>
    <col min="8987" max="8987" width="2.85546875" style="31" customWidth="1"/>
    <col min="8988" max="8988" width="3.28515625" style="31" customWidth="1"/>
    <col min="8989" max="8989" width="3.140625" style="31" customWidth="1"/>
    <col min="8990" max="8990" width="2.85546875" style="31" customWidth="1"/>
    <col min="8991" max="8991" width="3" style="31" customWidth="1"/>
    <col min="8992" max="9216" width="10.85546875" style="31"/>
    <col min="9217" max="9217" width="3.5703125" style="31" customWidth="1"/>
    <col min="9218" max="9218" width="10.85546875" style="31"/>
    <col min="9219" max="9219" width="5.42578125" style="31" customWidth="1"/>
    <col min="9220" max="9220" width="9.5703125" style="31" customWidth="1"/>
    <col min="9221" max="9221" width="4.42578125" style="31" customWidth="1"/>
    <col min="9222" max="9236" width="3.5703125" style="31" customWidth="1"/>
    <col min="9237" max="9237" width="3.28515625" style="31" customWidth="1"/>
    <col min="9238" max="9238" width="5.42578125" style="31" customWidth="1"/>
    <col min="9239" max="9239" width="0.28515625" style="31" customWidth="1"/>
    <col min="9240" max="9240" width="3.28515625" style="31" customWidth="1"/>
    <col min="9241" max="9242" width="3.140625" style="31" customWidth="1"/>
    <col min="9243" max="9243" width="2.85546875" style="31" customWidth="1"/>
    <col min="9244" max="9244" width="3.28515625" style="31" customWidth="1"/>
    <col min="9245" max="9245" width="3.140625" style="31" customWidth="1"/>
    <col min="9246" max="9246" width="2.85546875" style="31" customWidth="1"/>
    <col min="9247" max="9247" width="3" style="31" customWidth="1"/>
    <col min="9248" max="9472" width="10.85546875" style="31"/>
    <col min="9473" max="9473" width="3.5703125" style="31" customWidth="1"/>
    <col min="9474" max="9474" width="10.85546875" style="31"/>
    <col min="9475" max="9475" width="5.42578125" style="31" customWidth="1"/>
    <col min="9476" max="9476" width="9.5703125" style="31" customWidth="1"/>
    <col min="9477" max="9477" width="4.42578125" style="31" customWidth="1"/>
    <col min="9478" max="9492" width="3.5703125" style="31" customWidth="1"/>
    <col min="9493" max="9493" width="3.28515625" style="31" customWidth="1"/>
    <col min="9494" max="9494" width="5.42578125" style="31" customWidth="1"/>
    <col min="9495" max="9495" width="0.28515625" style="31" customWidth="1"/>
    <col min="9496" max="9496" width="3.28515625" style="31" customWidth="1"/>
    <col min="9497" max="9498" width="3.140625" style="31" customWidth="1"/>
    <col min="9499" max="9499" width="2.85546875" style="31" customWidth="1"/>
    <col min="9500" max="9500" width="3.28515625" style="31" customWidth="1"/>
    <col min="9501" max="9501" width="3.140625" style="31" customWidth="1"/>
    <col min="9502" max="9502" width="2.85546875" style="31" customWidth="1"/>
    <col min="9503" max="9503" width="3" style="31" customWidth="1"/>
    <col min="9504" max="9728" width="10.85546875" style="31"/>
    <col min="9729" max="9729" width="3.5703125" style="31" customWidth="1"/>
    <col min="9730" max="9730" width="10.85546875" style="31"/>
    <col min="9731" max="9731" width="5.42578125" style="31" customWidth="1"/>
    <col min="9732" max="9732" width="9.5703125" style="31" customWidth="1"/>
    <col min="9733" max="9733" width="4.42578125" style="31" customWidth="1"/>
    <col min="9734" max="9748" width="3.5703125" style="31" customWidth="1"/>
    <col min="9749" max="9749" width="3.28515625" style="31" customWidth="1"/>
    <col min="9750" max="9750" width="5.42578125" style="31" customWidth="1"/>
    <col min="9751" max="9751" width="0.28515625" style="31" customWidth="1"/>
    <col min="9752" max="9752" width="3.28515625" style="31" customWidth="1"/>
    <col min="9753" max="9754" width="3.140625" style="31" customWidth="1"/>
    <col min="9755" max="9755" width="2.85546875" style="31" customWidth="1"/>
    <col min="9756" max="9756" width="3.28515625" style="31" customWidth="1"/>
    <col min="9757" max="9757" width="3.140625" style="31" customWidth="1"/>
    <col min="9758" max="9758" width="2.85546875" style="31" customWidth="1"/>
    <col min="9759" max="9759" width="3" style="31" customWidth="1"/>
    <col min="9760" max="9984" width="10.85546875" style="31"/>
    <col min="9985" max="9985" width="3.5703125" style="31" customWidth="1"/>
    <col min="9986" max="9986" width="10.85546875" style="31"/>
    <col min="9987" max="9987" width="5.42578125" style="31" customWidth="1"/>
    <col min="9988" max="9988" width="9.5703125" style="31" customWidth="1"/>
    <col min="9989" max="9989" width="4.42578125" style="31" customWidth="1"/>
    <col min="9990" max="10004" width="3.5703125" style="31" customWidth="1"/>
    <col min="10005" max="10005" width="3.28515625" style="31" customWidth="1"/>
    <col min="10006" max="10006" width="5.42578125" style="31" customWidth="1"/>
    <col min="10007" max="10007" width="0.28515625" style="31" customWidth="1"/>
    <col min="10008" max="10008" width="3.28515625" style="31" customWidth="1"/>
    <col min="10009" max="10010" width="3.140625" style="31" customWidth="1"/>
    <col min="10011" max="10011" width="2.85546875" style="31" customWidth="1"/>
    <col min="10012" max="10012" width="3.28515625" style="31" customWidth="1"/>
    <col min="10013" max="10013" width="3.140625" style="31" customWidth="1"/>
    <col min="10014" max="10014" width="2.85546875" style="31" customWidth="1"/>
    <col min="10015" max="10015" width="3" style="31" customWidth="1"/>
    <col min="10016" max="10240" width="10.85546875" style="31"/>
    <col min="10241" max="10241" width="3.5703125" style="31" customWidth="1"/>
    <col min="10242" max="10242" width="10.85546875" style="31"/>
    <col min="10243" max="10243" width="5.42578125" style="31" customWidth="1"/>
    <col min="10244" max="10244" width="9.5703125" style="31" customWidth="1"/>
    <col min="10245" max="10245" width="4.42578125" style="31" customWidth="1"/>
    <col min="10246" max="10260" width="3.5703125" style="31" customWidth="1"/>
    <col min="10261" max="10261" width="3.28515625" style="31" customWidth="1"/>
    <col min="10262" max="10262" width="5.42578125" style="31" customWidth="1"/>
    <col min="10263" max="10263" width="0.28515625" style="31" customWidth="1"/>
    <col min="10264" max="10264" width="3.28515625" style="31" customWidth="1"/>
    <col min="10265" max="10266" width="3.140625" style="31" customWidth="1"/>
    <col min="10267" max="10267" width="2.85546875" style="31" customWidth="1"/>
    <col min="10268" max="10268" width="3.28515625" style="31" customWidth="1"/>
    <col min="10269" max="10269" width="3.140625" style="31" customWidth="1"/>
    <col min="10270" max="10270" width="2.85546875" style="31" customWidth="1"/>
    <col min="10271" max="10271" width="3" style="31" customWidth="1"/>
    <col min="10272" max="10496" width="10.85546875" style="31"/>
    <col min="10497" max="10497" width="3.5703125" style="31" customWidth="1"/>
    <col min="10498" max="10498" width="10.85546875" style="31"/>
    <col min="10499" max="10499" width="5.42578125" style="31" customWidth="1"/>
    <col min="10500" max="10500" width="9.5703125" style="31" customWidth="1"/>
    <col min="10501" max="10501" width="4.42578125" style="31" customWidth="1"/>
    <col min="10502" max="10516" width="3.5703125" style="31" customWidth="1"/>
    <col min="10517" max="10517" width="3.28515625" style="31" customWidth="1"/>
    <col min="10518" max="10518" width="5.42578125" style="31" customWidth="1"/>
    <col min="10519" max="10519" width="0.28515625" style="31" customWidth="1"/>
    <col min="10520" max="10520" width="3.28515625" style="31" customWidth="1"/>
    <col min="10521" max="10522" width="3.140625" style="31" customWidth="1"/>
    <col min="10523" max="10523" width="2.85546875" style="31" customWidth="1"/>
    <col min="10524" max="10524" width="3.28515625" style="31" customWidth="1"/>
    <col min="10525" max="10525" width="3.140625" style="31" customWidth="1"/>
    <col min="10526" max="10526" width="2.85546875" style="31" customWidth="1"/>
    <col min="10527" max="10527" width="3" style="31" customWidth="1"/>
    <col min="10528" max="10752" width="10.85546875" style="31"/>
    <col min="10753" max="10753" width="3.5703125" style="31" customWidth="1"/>
    <col min="10754" max="10754" width="10.85546875" style="31"/>
    <col min="10755" max="10755" width="5.42578125" style="31" customWidth="1"/>
    <col min="10756" max="10756" width="9.5703125" style="31" customWidth="1"/>
    <col min="10757" max="10757" width="4.42578125" style="31" customWidth="1"/>
    <col min="10758" max="10772" width="3.5703125" style="31" customWidth="1"/>
    <col min="10773" max="10773" width="3.28515625" style="31" customWidth="1"/>
    <col min="10774" max="10774" width="5.42578125" style="31" customWidth="1"/>
    <col min="10775" max="10775" width="0.28515625" style="31" customWidth="1"/>
    <col min="10776" max="10776" width="3.28515625" style="31" customWidth="1"/>
    <col min="10777" max="10778" width="3.140625" style="31" customWidth="1"/>
    <col min="10779" max="10779" width="2.85546875" style="31" customWidth="1"/>
    <col min="10780" max="10780" width="3.28515625" style="31" customWidth="1"/>
    <col min="10781" max="10781" width="3.140625" style="31" customWidth="1"/>
    <col min="10782" max="10782" width="2.85546875" style="31" customWidth="1"/>
    <col min="10783" max="10783" width="3" style="31" customWidth="1"/>
    <col min="10784" max="11008" width="10.85546875" style="31"/>
    <col min="11009" max="11009" width="3.5703125" style="31" customWidth="1"/>
    <col min="11010" max="11010" width="10.85546875" style="31"/>
    <col min="11011" max="11011" width="5.42578125" style="31" customWidth="1"/>
    <col min="11012" max="11012" width="9.5703125" style="31" customWidth="1"/>
    <col min="11013" max="11013" width="4.42578125" style="31" customWidth="1"/>
    <col min="11014" max="11028" width="3.5703125" style="31" customWidth="1"/>
    <col min="11029" max="11029" width="3.28515625" style="31" customWidth="1"/>
    <col min="11030" max="11030" width="5.42578125" style="31" customWidth="1"/>
    <col min="11031" max="11031" width="0.28515625" style="31" customWidth="1"/>
    <col min="11032" max="11032" width="3.28515625" style="31" customWidth="1"/>
    <col min="11033" max="11034" width="3.140625" style="31" customWidth="1"/>
    <col min="11035" max="11035" width="2.85546875" style="31" customWidth="1"/>
    <col min="11036" max="11036" width="3.28515625" style="31" customWidth="1"/>
    <col min="11037" max="11037" width="3.140625" style="31" customWidth="1"/>
    <col min="11038" max="11038" width="2.85546875" style="31" customWidth="1"/>
    <col min="11039" max="11039" width="3" style="31" customWidth="1"/>
    <col min="11040" max="11264" width="10.85546875" style="31"/>
    <col min="11265" max="11265" width="3.5703125" style="31" customWidth="1"/>
    <col min="11266" max="11266" width="10.85546875" style="31"/>
    <col min="11267" max="11267" width="5.42578125" style="31" customWidth="1"/>
    <col min="11268" max="11268" width="9.5703125" style="31" customWidth="1"/>
    <col min="11269" max="11269" width="4.42578125" style="31" customWidth="1"/>
    <col min="11270" max="11284" width="3.5703125" style="31" customWidth="1"/>
    <col min="11285" max="11285" width="3.28515625" style="31" customWidth="1"/>
    <col min="11286" max="11286" width="5.42578125" style="31" customWidth="1"/>
    <col min="11287" max="11287" width="0.28515625" style="31" customWidth="1"/>
    <col min="11288" max="11288" width="3.28515625" style="31" customWidth="1"/>
    <col min="11289" max="11290" width="3.140625" style="31" customWidth="1"/>
    <col min="11291" max="11291" width="2.85546875" style="31" customWidth="1"/>
    <col min="11292" max="11292" width="3.28515625" style="31" customWidth="1"/>
    <col min="11293" max="11293" width="3.140625" style="31" customWidth="1"/>
    <col min="11294" max="11294" width="2.85546875" style="31" customWidth="1"/>
    <col min="11295" max="11295" width="3" style="31" customWidth="1"/>
    <col min="11296" max="11520" width="10.85546875" style="31"/>
    <col min="11521" max="11521" width="3.5703125" style="31" customWidth="1"/>
    <col min="11522" max="11522" width="10.85546875" style="31"/>
    <col min="11523" max="11523" width="5.42578125" style="31" customWidth="1"/>
    <col min="11524" max="11524" width="9.5703125" style="31" customWidth="1"/>
    <col min="11525" max="11525" width="4.42578125" style="31" customWidth="1"/>
    <col min="11526" max="11540" width="3.5703125" style="31" customWidth="1"/>
    <col min="11541" max="11541" width="3.28515625" style="31" customWidth="1"/>
    <col min="11542" max="11542" width="5.42578125" style="31" customWidth="1"/>
    <col min="11543" max="11543" width="0.28515625" style="31" customWidth="1"/>
    <col min="11544" max="11544" width="3.28515625" style="31" customWidth="1"/>
    <col min="11545" max="11546" width="3.140625" style="31" customWidth="1"/>
    <col min="11547" max="11547" width="2.85546875" style="31" customWidth="1"/>
    <col min="11548" max="11548" width="3.28515625" style="31" customWidth="1"/>
    <col min="11549" max="11549" width="3.140625" style="31" customWidth="1"/>
    <col min="11550" max="11550" width="2.85546875" style="31" customWidth="1"/>
    <col min="11551" max="11551" width="3" style="31" customWidth="1"/>
    <col min="11552" max="11776" width="10.85546875" style="31"/>
    <col min="11777" max="11777" width="3.5703125" style="31" customWidth="1"/>
    <col min="11778" max="11778" width="10.85546875" style="31"/>
    <col min="11779" max="11779" width="5.42578125" style="31" customWidth="1"/>
    <col min="11780" max="11780" width="9.5703125" style="31" customWidth="1"/>
    <col min="11781" max="11781" width="4.42578125" style="31" customWidth="1"/>
    <col min="11782" max="11796" width="3.5703125" style="31" customWidth="1"/>
    <col min="11797" max="11797" width="3.28515625" style="31" customWidth="1"/>
    <col min="11798" max="11798" width="5.42578125" style="31" customWidth="1"/>
    <col min="11799" max="11799" width="0.28515625" style="31" customWidth="1"/>
    <col min="11800" max="11800" width="3.28515625" style="31" customWidth="1"/>
    <col min="11801" max="11802" width="3.140625" style="31" customWidth="1"/>
    <col min="11803" max="11803" width="2.85546875" style="31" customWidth="1"/>
    <col min="11804" max="11804" width="3.28515625" style="31" customWidth="1"/>
    <col min="11805" max="11805" width="3.140625" style="31" customWidth="1"/>
    <col min="11806" max="11806" width="2.85546875" style="31" customWidth="1"/>
    <col min="11807" max="11807" width="3" style="31" customWidth="1"/>
    <col min="11808" max="12032" width="10.85546875" style="31"/>
    <col min="12033" max="12033" width="3.5703125" style="31" customWidth="1"/>
    <col min="12034" max="12034" width="10.85546875" style="31"/>
    <col min="12035" max="12035" width="5.42578125" style="31" customWidth="1"/>
    <col min="12036" max="12036" width="9.5703125" style="31" customWidth="1"/>
    <col min="12037" max="12037" width="4.42578125" style="31" customWidth="1"/>
    <col min="12038" max="12052" width="3.5703125" style="31" customWidth="1"/>
    <col min="12053" max="12053" width="3.28515625" style="31" customWidth="1"/>
    <col min="12054" max="12054" width="5.42578125" style="31" customWidth="1"/>
    <col min="12055" max="12055" width="0.28515625" style="31" customWidth="1"/>
    <col min="12056" max="12056" width="3.28515625" style="31" customWidth="1"/>
    <col min="12057" max="12058" width="3.140625" style="31" customWidth="1"/>
    <col min="12059" max="12059" width="2.85546875" style="31" customWidth="1"/>
    <col min="12060" max="12060" width="3.28515625" style="31" customWidth="1"/>
    <col min="12061" max="12061" width="3.140625" style="31" customWidth="1"/>
    <col min="12062" max="12062" width="2.85546875" style="31" customWidth="1"/>
    <col min="12063" max="12063" width="3" style="31" customWidth="1"/>
    <col min="12064" max="12288" width="10.85546875" style="31"/>
    <col min="12289" max="12289" width="3.5703125" style="31" customWidth="1"/>
    <col min="12290" max="12290" width="10.85546875" style="31"/>
    <col min="12291" max="12291" width="5.42578125" style="31" customWidth="1"/>
    <col min="12292" max="12292" width="9.5703125" style="31" customWidth="1"/>
    <col min="12293" max="12293" width="4.42578125" style="31" customWidth="1"/>
    <col min="12294" max="12308" width="3.5703125" style="31" customWidth="1"/>
    <col min="12309" max="12309" width="3.28515625" style="31" customWidth="1"/>
    <col min="12310" max="12310" width="5.42578125" style="31" customWidth="1"/>
    <col min="12311" max="12311" width="0.28515625" style="31" customWidth="1"/>
    <col min="12312" max="12312" width="3.28515625" style="31" customWidth="1"/>
    <col min="12313" max="12314" width="3.140625" style="31" customWidth="1"/>
    <col min="12315" max="12315" width="2.85546875" style="31" customWidth="1"/>
    <col min="12316" max="12316" width="3.28515625" style="31" customWidth="1"/>
    <col min="12317" max="12317" width="3.140625" style="31" customWidth="1"/>
    <col min="12318" max="12318" width="2.85546875" style="31" customWidth="1"/>
    <col min="12319" max="12319" width="3" style="31" customWidth="1"/>
    <col min="12320" max="12544" width="10.85546875" style="31"/>
    <col min="12545" max="12545" width="3.5703125" style="31" customWidth="1"/>
    <col min="12546" max="12546" width="10.85546875" style="31"/>
    <col min="12547" max="12547" width="5.42578125" style="31" customWidth="1"/>
    <col min="12548" max="12548" width="9.5703125" style="31" customWidth="1"/>
    <col min="12549" max="12549" width="4.42578125" style="31" customWidth="1"/>
    <col min="12550" max="12564" width="3.5703125" style="31" customWidth="1"/>
    <col min="12565" max="12565" width="3.28515625" style="31" customWidth="1"/>
    <col min="12566" max="12566" width="5.42578125" style="31" customWidth="1"/>
    <col min="12567" max="12567" width="0.28515625" style="31" customWidth="1"/>
    <col min="12568" max="12568" width="3.28515625" style="31" customWidth="1"/>
    <col min="12569" max="12570" width="3.140625" style="31" customWidth="1"/>
    <col min="12571" max="12571" width="2.85546875" style="31" customWidth="1"/>
    <col min="12572" max="12572" width="3.28515625" style="31" customWidth="1"/>
    <col min="12573" max="12573" width="3.140625" style="31" customWidth="1"/>
    <col min="12574" max="12574" width="2.85546875" style="31" customWidth="1"/>
    <col min="12575" max="12575" width="3" style="31" customWidth="1"/>
    <col min="12576" max="12800" width="10.85546875" style="31"/>
    <col min="12801" max="12801" width="3.5703125" style="31" customWidth="1"/>
    <col min="12802" max="12802" width="10.85546875" style="31"/>
    <col min="12803" max="12803" width="5.42578125" style="31" customWidth="1"/>
    <col min="12804" max="12804" width="9.5703125" style="31" customWidth="1"/>
    <col min="12805" max="12805" width="4.42578125" style="31" customWidth="1"/>
    <col min="12806" max="12820" width="3.5703125" style="31" customWidth="1"/>
    <col min="12821" max="12821" width="3.28515625" style="31" customWidth="1"/>
    <col min="12822" max="12822" width="5.42578125" style="31" customWidth="1"/>
    <col min="12823" max="12823" width="0.28515625" style="31" customWidth="1"/>
    <col min="12824" max="12824" width="3.28515625" style="31" customWidth="1"/>
    <col min="12825" max="12826" width="3.140625" style="31" customWidth="1"/>
    <col min="12827" max="12827" width="2.85546875" style="31" customWidth="1"/>
    <col min="12828" max="12828" width="3.28515625" style="31" customWidth="1"/>
    <col min="12829" max="12829" width="3.140625" style="31" customWidth="1"/>
    <col min="12830" max="12830" width="2.85546875" style="31" customWidth="1"/>
    <col min="12831" max="12831" width="3" style="31" customWidth="1"/>
    <col min="12832" max="13056" width="10.85546875" style="31"/>
    <col min="13057" max="13057" width="3.5703125" style="31" customWidth="1"/>
    <col min="13058" max="13058" width="10.85546875" style="31"/>
    <col min="13059" max="13059" width="5.42578125" style="31" customWidth="1"/>
    <col min="13060" max="13060" width="9.5703125" style="31" customWidth="1"/>
    <col min="13061" max="13061" width="4.42578125" style="31" customWidth="1"/>
    <col min="13062" max="13076" width="3.5703125" style="31" customWidth="1"/>
    <col min="13077" max="13077" width="3.28515625" style="31" customWidth="1"/>
    <col min="13078" max="13078" width="5.42578125" style="31" customWidth="1"/>
    <col min="13079" max="13079" width="0.28515625" style="31" customWidth="1"/>
    <col min="13080" max="13080" width="3.28515625" style="31" customWidth="1"/>
    <col min="13081" max="13082" width="3.140625" style="31" customWidth="1"/>
    <col min="13083" max="13083" width="2.85546875" style="31" customWidth="1"/>
    <col min="13084" max="13084" width="3.28515625" style="31" customWidth="1"/>
    <col min="13085" max="13085" width="3.140625" style="31" customWidth="1"/>
    <col min="13086" max="13086" width="2.85546875" style="31" customWidth="1"/>
    <col min="13087" max="13087" width="3" style="31" customWidth="1"/>
    <col min="13088" max="13312" width="10.85546875" style="31"/>
    <col min="13313" max="13313" width="3.5703125" style="31" customWidth="1"/>
    <col min="13314" max="13314" width="10.85546875" style="31"/>
    <col min="13315" max="13315" width="5.42578125" style="31" customWidth="1"/>
    <col min="13316" max="13316" width="9.5703125" style="31" customWidth="1"/>
    <col min="13317" max="13317" width="4.42578125" style="31" customWidth="1"/>
    <col min="13318" max="13332" width="3.5703125" style="31" customWidth="1"/>
    <col min="13333" max="13333" width="3.28515625" style="31" customWidth="1"/>
    <col min="13334" max="13334" width="5.42578125" style="31" customWidth="1"/>
    <col min="13335" max="13335" width="0.28515625" style="31" customWidth="1"/>
    <col min="13336" max="13336" width="3.28515625" style="31" customWidth="1"/>
    <col min="13337" max="13338" width="3.140625" style="31" customWidth="1"/>
    <col min="13339" max="13339" width="2.85546875" style="31" customWidth="1"/>
    <col min="13340" max="13340" width="3.28515625" style="31" customWidth="1"/>
    <col min="13341" max="13341" width="3.140625" style="31" customWidth="1"/>
    <col min="13342" max="13342" width="2.85546875" style="31" customWidth="1"/>
    <col min="13343" max="13343" width="3" style="31" customWidth="1"/>
    <col min="13344" max="13568" width="10.85546875" style="31"/>
    <col min="13569" max="13569" width="3.5703125" style="31" customWidth="1"/>
    <col min="13570" max="13570" width="10.85546875" style="31"/>
    <col min="13571" max="13571" width="5.42578125" style="31" customWidth="1"/>
    <col min="13572" max="13572" width="9.5703125" style="31" customWidth="1"/>
    <col min="13573" max="13573" width="4.42578125" style="31" customWidth="1"/>
    <col min="13574" max="13588" width="3.5703125" style="31" customWidth="1"/>
    <col min="13589" max="13589" width="3.28515625" style="31" customWidth="1"/>
    <col min="13590" max="13590" width="5.42578125" style="31" customWidth="1"/>
    <col min="13591" max="13591" width="0.28515625" style="31" customWidth="1"/>
    <col min="13592" max="13592" width="3.28515625" style="31" customWidth="1"/>
    <col min="13593" max="13594" width="3.140625" style="31" customWidth="1"/>
    <col min="13595" max="13595" width="2.85546875" style="31" customWidth="1"/>
    <col min="13596" max="13596" width="3.28515625" style="31" customWidth="1"/>
    <col min="13597" max="13597" width="3.140625" style="31" customWidth="1"/>
    <col min="13598" max="13598" width="2.85546875" style="31" customWidth="1"/>
    <col min="13599" max="13599" width="3" style="31" customWidth="1"/>
    <col min="13600" max="13824" width="10.85546875" style="31"/>
    <col min="13825" max="13825" width="3.5703125" style="31" customWidth="1"/>
    <col min="13826" max="13826" width="10.85546875" style="31"/>
    <col min="13827" max="13827" width="5.42578125" style="31" customWidth="1"/>
    <col min="13828" max="13828" width="9.5703125" style="31" customWidth="1"/>
    <col min="13829" max="13829" width="4.42578125" style="31" customWidth="1"/>
    <col min="13830" max="13844" width="3.5703125" style="31" customWidth="1"/>
    <col min="13845" max="13845" width="3.28515625" style="31" customWidth="1"/>
    <col min="13846" max="13846" width="5.42578125" style="31" customWidth="1"/>
    <col min="13847" max="13847" width="0.28515625" style="31" customWidth="1"/>
    <col min="13848" max="13848" width="3.28515625" style="31" customWidth="1"/>
    <col min="13849" max="13850" width="3.140625" style="31" customWidth="1"/>
    <col min="13851" max="13851" width="2.85546875" style="31" customWidth="1"/>
    <col min="13852" max="13852" width="3.28515625" style="31" customWidth="1"/>
    <col min="13853" max="13853" width="3.140625" style="31" customWidth="1"/>
    <col min="13854" max="13854" width="2.85546875" style="31" customWidth="1"/>
    <col min="13855" max="13855" width="3" style="31" customWidth="1"/>
    <col min="13856" max="14080" width="10.85546875" style="31"/>
    <col min="14081" max="14081" width="3.5703125" style="31" customWidth="1"/>
    <col min="14082" max="14082" width="10.85546875" style="31"/>
    <col min="14083" max="14083" width="5.42578125" style="31" customWidth="1"/>
    <col min="14084" max="14084" width="9.5703125" style="31" customWidth="1"/>
    <col min="14085" max="14085" width="4.42578125" style="31" customWidth="1"/>
    <col min="14086" max="14100" width="3.5703125" style="31" customWidth="1"/>
    <col min="14101" max="14101" width="3.28515625" style="31" customWidth="1"/>
    <col min="14102" max="14102" width="5.42578125" style="31" customWidth="1"/>
    <col min="14103" max="14103" width="0.28515625" style="31" customWidth="1"/>
    <col min="14104" max="14104" width="3.28515625" style="31" customWidth="1"/>
    <col min="14105" max="14106" width="3.140625" style="31" customWidth="1"/>
    <col min="14107" max="14107" width="2.85546875" style="31" customWidth="1"/>
    <col min="14108" max="14108" width="3.28515625" style="31" customWidth="1"/>
    <col min="14109" max="14109" width="3.140625" style="31" customWidth="1"/>
    <col min="14110" max="14110" width="2.85546875" style="31" customWidth="1"/>
    <col min="14111" max="14111" width="3" style="31" customWidth="1"/>
    <col min="14112" max="14336" width="10.85546875" style="31"/>
    <col min="14337" max="14337" width="3.5703125" style="31" customWidth="1"/>
    <col min="14338" max="14338" width="10.85546875" style="31"/>
    <col min="14339" max="14339" width="5.42578125" style="31" customWidth="1"/>
    <col min="14340" max="14340" width="9.5703125" style="31" customWidth="1"/>
    <col min="14341" max="14341" width="4.42578125" style="31" customWidth="1"/>
    <col min="14342" max="14356" width="3.5703125" style="31" customWidth="1"/>
    <col min="14357" max="14357" width="3.28515625" style="31" customWidth="1"/>
    <col min="14358" max="14358" width="5.42578125" style="31" customWidth="1"/>
    <col min="14359" max="14359" width="0.28515625" style="31" customWidth="1"/>
    <col min="14360" max="14360" width="3.28515625" style="31" customWidth="1"/>
    <col min="14361" max="14362" width="3.140625" style="31" customWidth="1"/>
    <col min="14363" max="14363" width="2.85546875" style="31" customWidth="1"/>
    <col min="14364" max="14364" width="3.28515625" style="31" customWidth="1"/>
    <col min="14365" max="14365" width="3.140625" style="31" customWidth="1"/>
    <col min="14366" max="14366" width="2.85546875" style="31" customWidth="1"/>
    <col min="14367" max="14367" width="3" style="31" customWidth="1"/>
    <col min="14368" max="14592" width="10.85546875" style="31"/>
    <col min="14593" max="14593" width="3.5703125" style="31" customWidth="1"/>
    <col min="14594" max="14594" width="10.85546875" style="31"/>
    <col min="14595" max="14595" width="5.42578125" style="31" customWidth="1"/>
    <col min="14596" max="14596" width="9.5703125" style="31" customWidth="1"/>
    <col min="14597" max="14597" width="4.42578125" style="31" customWidth="1"/>
    <col min="14598" max="14612" width="3.5703125" style="31" customWidth="1"/>
    <col min="14613" max="14613" width="3.28515625" style="31" customWidth="1"/>
    <col min="14614" max="14614" width="5.42578125" style="31" customWidth="1"/>
    <col min="14615" max="14615" width="0.28515625" style="31" customWidth="1"/>
    <col min="14616" max="14616" width="3.28515625" style="31" customWidth="1"/>
    <col min="14617" max="14618" width="3.140625" style="31" customWidth="1"/>
    <col min="14619" max="14619" width="2.85546875" style="31" customWidth="1"/>
    <col min="14620" max="14620" width="3.28515625" style="31" customWidth="1"/>
    <col min="14621" max="14621" width="3.140625" style="31" customWidth="1"/>
    <col min="14622" max="14622" width="2.85546875" style="31" customWidth="1"/>
    <col min="14623" max="14623" width="3" style="31" customWidth="1"/>
    <col min="14624" max="14848" width="10.85546875" style="31"/>
    <col min="14849" max="14849" width="3.5703125" style="31" customWidth="1"/>
    <col min="14850" max="14850" width="10.85546875" style="31"/>
    <col min="14851" max="14851" width="5.42578125" style="31" customWidth="1"/>
    <col min="14852" max="14852" width="9.5703125" style="31" customWidth="1"/>
    <col min="14853" max="14853" width="4.42578125" style="31" customWidth="1"/>
    <col min="14854" max="14868" width="3.5703125" style="31" customWidth="1"/>
    <col min="14869" max="14869" width="3.28515625" style="31" customWidth="1"/>
    <col min="14870" max="14870" width="5.42578125" style="31" customWidth="1"/>
    <col min="14871" max="14871" width="0.28515625" style="31" customWidth="1"/>
    <col min="14872" max="14872" width="3.28515625" style="31" customWidth="1"/>
    <col min="14873" max="14874" width="3.140625" style="31" customWidth="1"/>
    <col min="14875" max="14875" width="2.85546875" style="31" customWidth="1"/>
    <col min="14876" max="14876" width="3.28515625" style="31" customWidth="1"/>
    <col min="14877" max="14877" width="3.140625" style="31" customWidth="1"/>
    <col min="14878" max="14878" width="2.85546875" style="31" customWidth="1"/>
    <col min="14879" max="14879" width="3" style="31" customWidth="1"/>
    <col min="14880" max="15104" width="10.85546875" style="31"/>
    <col min="15105" max="15105" width="3.5703125" style="31" customWidth="1"/>
    <col min="15106" max="15106" width="10.85546875" style="31"/>
    <col min="15107" max="15107" width="5.42578125" style="31" customWidth="1"/>
    <col min="15108" max="15108" width="9.5703125" style="31" customWidth="1"/>
    <col min="15109" max="15109" width="4.42578125" style="31" customWidth="1"/>
    <col min="15110" max="15124" width="3.5703125" style="31" customWidth="1"/>
    <col min="15125" max="15125" width="3.28515625" style="31" customWidth="1"/>
    <col min="15126" max="15126" width="5.42578125" style="31" customWidth="1"/>
    <col min="15127" max="15127" width="0.28515625" style="31" customWidth="1"/>
    <col min="15128" max="15128" width="3.28515625" style="31" customWidth="1"/>
    <col min="15129" max="15130" width="3.140625" style="31" customWidth="1"/>
    <col min="15131" max="15131" width="2.85546875" style="31" customWidth="1"/>
    <col min="15132" max="15132" width="3.28515625" style="31" customWidth="1"/>
    <col min="15133" max="15133" width="3.140625" style="31" customWidth="1"/>
    <col min="15134" max="15134" width="2.85546875" style="31" customWidth="1"/>
    <col min="15135" max="15135" width="3" style="31" customWidth="1"/>
    <col min="15136" max="15360" width="10.85546875" style="31"/>
    <col min="15361" max="15361" width="3.5703125" style="31" customWidth="1"/>
    <col min="15362" max="15362" width="10.85546875" style="31"/>
    <col min="15363" max="15363" width="5.42578125" style="31" customWidth="1"/>
    <col min="15364" max="15364" width="9.5703125" style="31" customWidth="1"/>
    <col min="15365" max="15365" width="4.42578125" style="31" customWidth="1"/>
    <col min="15366" max="15380" width="3.5703125" style="31" customWidth="1"/>
    <col min="15381" max="15381" width="3.28515625" style="31" customWidth="1"/>
    <col min="15382" max="15382" width="5.42578125" style="31" customWidth="1"/>
    <col min="15383" max="15383" width="0.28515625" style="31" customWidth="1"/>
    <col min="15384" max="15384" width="3.28515625" style="31" customWidth="1"/>
    <col min="15385" max="15386" width="3.140625" style="31" customWidth="1"/>
    <col min="15387" max="15387" width="2.85546875" style="31" customWidth="1"/>
    <col min="15388" max="15388" width="3.28515625" style="31" customWidth="1"/>
    <col min="15389" max="15389" width="3.140625" style="31" customWidth="1"/>
    <col min="15390" max="15390" width="2.85546875" style="31" customWidth="1"/>
    <col min="15391" max="15391" width="3" style="31" customWidth="1"/>
    <col min="15392" max="15616" width="10.85546875" style="31"/>
    <col min="15617" max="15617" width="3.5703125" style="31" customWidth="1"/>
    <col min="15618" max="15618" width="10.85546875" style="31"/>
    <col min="15619" max="15619" width="5.42578125" style="31" customWidth="1"/>
    <col min="15620" max="15620" width="9.5703125" style="31" customWidth="1"/>
    <col min="15621" max="15621" width="4.42578125" style="31" customWidth="1"/>
    <col min="15622" max="15636" width="3.5703125" style="31" customWidth="1"/>
    <col min="15637" max="15637" width="3.28515625" style="31" customWidth="1"/>
    <col min="15638" max="15638" width="5.42578125" style="31" customWidth="1"/>
    <col min="15639" max="15639" width="0.28515625" style="31" customWidth="1"/>
    <col min="15640" max="15640" width="3.28515625" style="31" customWidth="1"/>
    <col min="15641" max="15642" width="3.140625" style="31" customWidth="1"/>
    <col min="15643" max="15643" width="2.85546875" style="31" customWidth="1"/>
    <col min="15644" max="15644" width="3.28515625" style="31" customWidth="1"/>
    <col min="15645" max="15645" width="3.140625" style="31" customWidth="1"/>
    <col min="15646" max="15646" width="2.85546875" style="31" customWidth="1"/>
    <col min="15647" max="15647" width="3" style="31" customWidth="1"/>
    <col min="15648" max="15872" width="10.85546875" style="31"/>
    <col min="15873" max="15873" width="3.5703125" style="31" customWidth="1"/>
    <col min="15874" max="15874" width="10.85546875" style="31"/>
    <col min="15875" max="15875" width="5.42578125" style="31" customWidth="1"/>
    <col min="15876" max="15876" width="9.5703125" style="31" customWidth="1"/>
    <col min="15877" max="15877" width="4.42578125" style="31" customWidth="1"/>
    <col min="15878" max="15892" width="3.5703125" style="31" customWidth="1"/>
    <col min="15893" max="15893" width="3.28515625" style="31" customWidth="1"/>
    <col min="15894" max="15894" width="5.42578125" style="31" customWidth="1"/>
    <col min="15895" max="15895" width="0.28515625" style="31" customWidth="1"/>
    <col min="15896" max="15896" width="3.28515625" style="31" customWidth="1"/>
    <col min="15897" max="15898" width="3.140625" style="31" customWidth="1"/>
    <col min="15899" max="15899" width="2.85546875" style="31" customWidth="1"/>
    <col min="15900" max="15900" width="3.28515625" style="31" customWidth="1"/>
    <col min="15901" max="15901" width="3.140625" style="31" customWidth="1"/>
    <col min="15902" max="15902" width="2.85546875" style="31" customWidth="1"/>
    <col min="15903" max="15903" width="3" style="31" customWidth="1"/>
    <col min="15904" max="16128" width="10.85546875" style="31"/>
    <col min="16129" max="16129" width="3.5703125" style="31" customWidth="1"/>
    <col min="16130" max="16130" width="10.85546875" style="31"/>
    <col min="16131" max="16131" width="5.42578125" style="31" customWidth="1"/>
    <col min="16132" max="16132" width="9.5703125" style="31" customWidth="1"/>
    <col min="16133" max="16133" width="4.42578125" style="31" customWidth="1"/>
    <col min="16134" max="16148" width="3.5703125" style="31" customWidth="1"/>
    <col min="16149" max="16149" width="3.28515625" style="31" customWidth="1"/>
    <col min="16150" max="16150" width="5.42578125" style="31" customWidth="1"/>
    <col min="16151" max="16151" width="0.28515625" style="31" customWidth="1"/>
    <col min="16152" max="16152" width="3.28515625" style="31" customWidth="1"/>
    <col min="16153" max="16154" width="3.140625" style="31" customWidth="1"/>
    <col min="16155" max="16155" width="2.85546875" style="31" customWidth="1"/>
    <col min="16156" max="16156" width="3.28515625" style="31" customWidth="1"/>
    <col min="16157" max="16157" width="3.140625" style="31" customWidth="1"/>
    <col min="16158" max="16158" width="2.85546875" style="31" customWidth="1"/>
    <col min="16159" max="16159" width="3" style="31" customWidth="1"/>
    <col min="16160" max="16384" width="10.85546875" style="31"/>
  </cols>
  <sheetData>
    <row r="4" spans="1:24" x14ac:dyDescent="0.2">
      <c r="E4" s="713" t="s">
        <v>179</v>
      </c>
      <c r="F4" s="713"/>
      <c r="G4" s="713"/>
      <c r="H4" s="713" t="s">
        <v>180</v>
      </c>
      <c r="I4" s="713"/>
      <c r="J4" s="713"/>
      <c r="K4" s="713"/>
      <c r="L4" s="713"/>
      <c r="M4" s="713"/>
      <c r="N4" s="713" t="s">
        <v>181</v>
      </c>
      <c r="O4" s="713"/>
      <c r="P4" s="713"/>
      <c r="Q4" s="713"/>
      <c r="R4" s="713"/>
      <c r="S4" s="713"/>
    </row>
    <row r="5" spans="1:24" ht="12.75" customHeight="1" x14ac:dyDescent="0.2">
      <c r="A5" s="714">
        <v>4</v>
      </c>
      <c r="B5" s="715" t="s">
        <v>138</v>
      </c>
      <c r="C5" s="716"/>
      <c r="D5" s="717"/>
      <c r="E5" s="709" t="str">
        <f>'Datos Generales'!E6</f>
        <v>Español</v>
      </c>
      <c r="F5" s="709" t="str">
        <f>'Datos Generales'!E7</f>
        <v>Ingles</v>
      </c>
      <c r="G5" s="709" t="str">
        <f>'Datos Generales'!E8</f>
        <v>Matematica</v>
      </c>
      <c r="H5" s="709" t="str">
        <f>'Datos Generales'!E9</f>
        <v>Historia</v>
      </c>
      <c r="I5" s="709" t="str">
        <f>'Datos Generales'!E10</f>
        <v>Geografia</v>
      </c>
      <c r="J5" s="709" t="str">
        <f>'Datos Generales'!E11</f>
        <v>Civica</v>
      </c>
      <c r="K5" s="709" t="str">
        <f>'Datos Generales'!E12</f>
        <v>Religion</v>
      </c>
      <c r="L5" s="709" t="str">
        <f>'Datos Generales'!E13</f>
        <v>Educacion Física</v>
      </c>
      <c r="M5" s="709" t="str">
        <f>'Datos Generales'!E14</f>
        <v>Informatica</v>
      </c>
      <c r="N5" s="709" t="str">
        <f>'Datos Generales'!E15</f>
        <v>Ciencias Naturales</v>
      </c>
      <c r="O5" s="709" t="str">
        <f>'Datos Generales'!E16</f>
        <v>Artistica</v>
      </c>
      <c r="P5" s="709" t="str">
        <f>'Datos Generales'!E17</f>
        <v>Música</v>
      </c>
      <c r="Q5" s="709" t="s">
        <v>232</v>
      </c>
      <c r="R5" s="709" t="s">
        <v>238</v>
      </c>
      <c r="S5" s="709">
        <f>'Datos Generales'!Q8</f>
        <v>0</v>
      </c>
      <c r="T5" s="712" t="s">
        <v>67</v>
      </c>
      <c r="U5" s="712"/>
      <c r="V5" s="712"/>
      <c r="W5" s="712"/>
      <c r="X5" s="701" t="s">
        <v>182</v>
      </c>
    </row>
    <row r="6" spans="1:24" ht="12.75" customHeight="1" x14ac:dyDescent="0.2">
      <c r="A6" s="714"/>
      <c r="B6" s="718"/>
      <c r="C6" s="719"/>
      <c r="D6" s="720"/>
      <c r="E6" s="710"/>
      <c r="F6" s="710"/>
      <c r="G6" s="710"/>
      <c r="H6" s="710"/>
      <c r="I6" s="710"/>
      <c r="J6" s="710"/>
      <c r="K6" s="710"/>
      <c r="L6" s="710"/>
      <c r="M6" s="710"/>
      <c r="N6" s="710"/>
      <c r="O6" s="710"/>
      <c r="P6" s="710"/>
      <c r="Q6" s="710"/>
      <c r="R6" s="710"/>
      <c r="S6" s="710"/>
      <c r="T6" s="712"/>
      <c r="U6" s="712"/>
      <c r="V6" s="712"/>
      <c r="W6" s="712"/>
      <c r="X6" s="702"/>
    </row>
    <row r="7" spans="1:24" x14ac:dyDescent="0.2">
      <c r="A7" s="714"/>
      <c r="B7" s="718"/>
      <c r="C7" s="719"/>
      <c r="D7" s="720"/>
      <c r="E7" s="710"/>
      <c r="F7" s="710"/>
      <c r="G7" s="710"/>
      <c r="H7" s="710"/>
      <c r="I7" s="710"/>
      <c r="J7" s="710"/>
      <c r="K7" s="710"/>
      <c r="L7" s="710"/>
      <c r="M7" s="710"/>
      <c r="N7" s="710"/>
      <c r="O7" s="710"/>
      <c r="P7" s="710"/>
      <c r="Q7" s="710"/>
      <c r="R7" s="710"/>
      <c r="S7" s="710"/>
      <c r="T7" s="712"/>
      <c r="U7" s="712"/>
      <c r="V7" s="712"/>
      <c r="W7" s="712"/>
      <c r="X7" s="702"/>
    </row>
    <row r="8" spans="1:24" x14ac:dyDescent="0.2">
      <c r="A8" s="714"/>
      <c r="B8" s="718"/>
      <c r="C8" s="719"/>
      <c r="D8" s="720"/>
      <c r="E8" s="710"/>
      <c r="F8" s="710"/>
      <c r="G8" s="710"/>
      <c r="H8" s="710"/>
      <c r="I8" s="710"/>
      <c r="J8" s="710"/>
      <c r="K8" s="710"/>
      <c r="L8" s="710"/>
      <c r="M8" s="710"/>
      <c r="N8" s="710"/>
      <c r="O8" s="710"/>
      <c r="P8" s="710"/>
      <c r="Q8" s="710"/>
      <c r="R8" s="710"/>
      <c r="S8" s="710"/>
      <c r="T8" s="712"/>
      <c r="U8" s="712"/>
      <c r="V8" s="712"/>
      <c r="W8" s="712"/>
      <c r="X8" s="702"/>
    </row>
    <row r="9" spans="1:24" ht="12.75" customHeight="1" x14ac:dyDescent="0.2">
      <c r="A9" s="714"/>
      <c r="B9" s="718"/>
      <c r="C9" s="719"/>
      <c r="D9" s="720"/>
      <c r="E9" s="710"/>
      <c r="F9" s="710"/>
      <c r="G9" s="710"/>
      <c r="H9" s="710"/>
      <c r="I9" s="710"/>
      <c r="J9" s="710"/>
      <c r="K9" s="710"/>
      <c r="L9" s="710"/>
      <c r="M9" s="710"/>
      <c r="N9" s="710"/>
      <c r="O9" s="710"/>
      <c r="P9" s="710"/>
      <c r="Q9" s="710"/>
      <c r="R9" s="710"/>
      <c r="S9" s="710"/>
      <c r="T9" s="712"/>
      <c r="U9" s="712"/>
      <c r="V9" s="712"/>
      <c r="W9" s="712"/>
      <c r="X9" s="702"/>
    </row>
    <row r="10" spans="1:24" x14ac:dyDescent="0.2">
      <c r="A10" s="714"/>
      <c r="B10" s="718"/>
      <c r="C10" s="719"/>
      <c r="D10" s="720"/>
      <c r="E10" s="710"/>
      <c r="F10" s="710"/>
      <c r="G10" s="710"/>
      <c r="H10" s="710"/>
      <c r="I10" s="710"/>
      <c r="J10" s="710"/>
      <c r="K10" s="710"/>
      <c r="L10" s="710"/>
      <c r="M10" s="710"/>
      <c r="N10" s="710"/>
      <c r="O10" s="710"/>
      <c r="P10" s="710"/>
      <c r="Q10" s="710"/>
      <c r="R10" s="710"/>
      <c r="S10" s="710"/>
      <c r="T10" s="712"/>
      <c r="U10" s="712"/>
      <c r="V10" s="712"/>
      <c r="W10" s="712"/>
      <c r="X10" s="702"/>
    </row>
    <row r="11" spans="1:24" x14ac:dyDescent="0.2">
      <c r="A11" s="147" t="s">
        <v>97</v>
      </c>
      <c r="B11" s="721"/>
      <c r="C11" s="722"/>
      <c r="D11" s="723"/>
      <c r="E11" s="711"/>
      <c r="F11" s="711"/>
      <c r="G11" s="711"/>
      <c r="H11" s="711"/>
      <c r="I11" s="711"/>
      <c r="J11" s="711"/>
      <c r="K11" s="711"/>
      <c r="L11" s="711"/>
      <c r="M11" s="711"/>
      <c r="N11" s="711"/>
      <c r="O11" s="711"/>
      <c r="P11" s="711"/>
      <c r="Q11" s="711"/>
      <c r="R11" s="711"/>
      <c r="S11" s="711"/>
      <c r="T11" s="712"/>
      <c r="U11" s="712"/>
      <c r="V11" s="712"/>
      <c r="W11" s="712"/>
      <c r="X11" s="703"/>
    </row>
    <row r="12" spans="1:24" s="325" customFormat="1" ht="12.75" customHeight="1" x14ac:dyDescent="0.2">
      <c r="A12" s="321">
        <v>1</v>
      </c>
      <c r="B12" s="705">
        <f>'CONSOLIDADO NORTEÑO'!B10</f>
        <v>0</v>
      </c>
      <c r="C12" s="706"/>
      <c r="D12" s="707"/>
      <c r="E12" s="322"/>
      <c r="F12" s="322"/>
      <c r="G12" s="322"/>
      <c r="H12" s="322" t="str">
        <f>'CONSOLIDADO NORTEÑO'!R10</f>
        <v>SN</v>
      </c>
      <c r="I12" s="322"/>
      <c r="J12" s="322" t="str">
        <f>'CONSOLIDADO NORTEÑO'!Z10</f>
        <v>SN</v>
      </c>
      <c r="K12" s="322"/>
      <c r="L12" s="322"/>
      <c r="M12" s="322">
        <f>'CONSOLIDADO NORTEÑO'!AL10</f>
        <v>4.3</v>
      </c>
      <c r="N12" s="323" t="str">
        <f>'CONSOLIDADO NORTEÑO'!AP10</f>
        <v>SN</v>
      </c>
      <c r="O12" s="322"/>
      <c r="P12" s="322"/>
      <c r="Q12" s="323" t="str">
        <f>'CONSOLIDADO NORTEÑO'!BB10</f>
        <v>SN</v>
      </c>
      <c r="R12" s="322" t="str">
        <f>'CONSOLIDADO NORTEÑO'!BG10</f>
        <v>SN</v>
      </c>
      <c r="S12" s="322">
        <f>'[4]Cal pro final'!CA12</f>
        <v>0</v>
      </c>
      <c r="T12" s="708" t="s">
        <v>212</v>
      </c>
      <c r="U12" s="708"/>
      <c r="V12" s="708"/>
      <c r="W12" s="708"/>
      <c r="X12" s="324" t="s">
        <v>89</v>
      </c>
    </row>
    <row r="13" spans="1:24" s="325" customFormat="1" ht="12.75" customHeight="1" x14ac:dyDescent="0.2">
      <c r="A13" s="321">
        <v>2</v>
      </c>
      <c r="B13" s="705">
        <f>'CONSOLIDADO NORTEÑO'!B11</f>
        <v>0</v>
      </c>
      <c r="C13" s="706"/>
      <c r="D13" s="707"/>
      <c r="E13" s="322"/>
      <c r="F13" s="322"/>
      <c r="G13" s="322"/>
      <c r="H13" s="322" t="str">
        <f>'CONSOLIDADO NORTEÑO'!R11</f>
        <v>SN</v>
      </c>
      <c r="I13" s="322"/>
      <c r="J13" s="322" t="str">
        <f>'CONSOLIDADO NORTEÑO'!Z11</f>
        <v>SN</v>
      </c>
      <c r="K13" s="322"/>
      <c r="L13" s="322"/>
      <c r="M13" s="322">
        <f>'CONSOLIDADO NORTEÑO'!AL11</f>
        <v>4.2</v>
      </c>
      <c r="N13" s="323" t="str">
        <f>'CONSOLIDADO NORTEÑO'!AP11</f>
        <v>SN</v>
      </c>
      <c r="O13" s="322"/>
      <c r="P13" s="322"/>
      <c r="Q13" s="323" t="str">
        <f>'CONSOLIDADO NORTEÑO'!BB11</f>
        <v>SN</v>
      </c>
      <c r="R13" s="322" t="str">
        <f>'CONSOLIDADO NORTEÑO'!BG11</f>
        <v>SN</v>
      </c>
      <c r="S13" s="322">
        <f>'[4]Cal pro final'!CA13</f>
        <v>0</v>
      </c>
      <c r="T13" s="708" t="s">
        <v>212</v>
      </c>
      <c r="U13" s="708"/>
      <c r="V13" s="708"/>
      <c r="W13" s="708"/>
      <c r="X13" s="324" t="s">
        <v>90</v>
      </c>
    </row>
    <row r="14" spans="1:24" ht="12.75" customHeight="1" x14ac:dyDescent="0.2">
      <c r="A14" s="44">
        <v>3</v>
      </c>
      <c r="B14" s="696">
        <f>'CONSOLIDADO NORTEÑO'!B12</f>
        <v>0</v>
      </c>
      <c r="C14" s="697"/>
      <c r="D14" s="698"/>
      <c r="E14" s="148"/>
      <c r="F14" s="148"/>
      <c r="G14" s="148"/>
      <c r="H14" s="148">
        <f>'CONSOLIDADO NORTEÑO'!R12</f>
        <v>4.3</v>
      </c>
      <c r="I14" s="148"/>
      <c r="J14" s="148">
        <f>'CONSOLIDADO NORTEÑO'!Z12</f>
        <v>4.4000000000000004</v>
      </c>
      <c r="K14" s="148"/>
      <c r="L14" s="148"/>
      <c r="M14" s="148">
        <f>'CONSOLIDADO NORTEÑO'!AL12</f>
        <v>4.5</v>
      </c>
      <c r="N14" s="227">
        <f>'CONSOLIDADO NORTEÑO'!AP12</f>
        <v>4.7</v>
      </c>
      <c r="O14" s="148"/>
      <c r="P14" s="148"/>
      <c r="Q14" s="227">
        <f>'CONSOLIDADO NORTEÑO'!BB12</f>
        <v>5</v>
      </c>
      <c r="R14" s="148">
        <f>'CONSOLIDADO NORTEÑO'!BG12</f>
        <v>4.3</v>
      </c>
      <c r="S14" s="148">
        <f>'[4]Cal pro final'!CA14</f>
        <v>0</v>
      </c>
      <c r="T14" s="704">
        <f t="shared" ref="T14" si="0">ROUNDDOWN(AVERAGEIF(E14:S14,"&gt;0"),1)</f>
        <v>4.5</v>
      </c>
      <c r="U14" s="704"/>
      <c r="V14" s="704"/>
      <c r="W14" s="704"/>
      <c r="X14" s="43" t="s">
        <v>90</v>
      </c>
    </row>
    <row r="15" spans="1:24" s="325" customFormat="1" ht="12.75" customHeight="1" x14ac:dyDescent="0.2">
      <c r="A15" s="321">
        <v>4</v>
      </c>
      <c r="B15" s="705">
        <f>'CONSOLIDADO NORTEÑO'!B13</f>
        <v>0</v>
      </c>
      <c r="C15" s="706"/>
      <c r="D15" s="707"/>
      <c r="E15" s="322"/>
      <c r="F15" s="322"/>
      <c r="G15" s="322"/>
      <c r="H15" s="322" t="str">
        <f>'CONSOLIDADO NORTEÑO'!R13</f>
        <v>SN</v>
      </c>
      <c r="I15" s="322"/>
      <c r="J15" s="322" t="str">
        <f>'CONSOLIDADO NORTEÑO'!Z13</f>
        <v>SN</v>
      </c>
      <c r="K15" s="322"/>
      <c r="L15" s="322"/>
      <c r="M15" s="322">
        <f>'CONSOLIDADO NORTEÑO'!AL13</f>
        <v>4.4000000000000004</v>
      </c>
      <c r="N15" s="322" t="str">
        <f>'CONSOLIDADO NORTEÑO'!AP13</f>
        <v>SN</v>
      </c>
      <c r="O15" s="322"/>
      <c r="P15" s="322"/>
      <c r="Q15" s="322" t="str">
        <f>'CONSOLIDADO NORTEÑO'!BB13</f>
        <v>SN</v>
      </c>
      <c r="R15" s="322" t="str">
        <f>'CONSOLIDADO NORTEÑO'!BG13</f>
        <v>SN</v>
      </c>
      <c r="S15" s="322">
        <f>'[4]Cal pro final'!CA15</f>
        <v>0</v>
      </c>
      <c r="T15" s="708" t="s">
        <v>212</v>
      </c>
      <c r="U15" s="708"/>
      <c r="V15" s="708"/>
      <c r="W15" s="708"/>
      <c r="X15" s="324" t="s">
        <v>90</v>
      </c>
    </row>
    <row r="16" spans="1:24" s="325" customFormat="1" ht="12.75" customHeight="1" x14ac:dyDescent="0.2">
      <c r="A16" s="321">
        <v>5</v>
      </c>
      <c r="B16" s="705">
        <f>'CONSOLIDADO NORTEÑO'!B14</f>
        <v>0</v>
      </c>
      <c r="C16" s="706"/>
      <c r="D16" s="707"/>
      <c r="E16" s="322"/>
      <c r="F16" s="322"/>
      <c r="G16" s="322"/>
      <c r="H16" s="322" t="str">
        <f>'CONSOLIDADO NORTEÑO'!R14</f>
        <v>SN</v>
      </c>
      <c r="I16" s="322"/>
      <c r="J16" s="322" t="str">
        <f>'CONSOLIDADO NORTEÑO'!Z14</f>
        <v>SN</v>
      </c>
      <c r="K16" s="322"/>
      <c r="L16" s="322"/>
      <c r="M16" s="322">
        <f>'CONSOLIDADO NORTEÑO'!AL14</f>
        <v>4.2</v>
      </c>
      <c r="N16" s="323" t="str">
        <f>'CONSOLIDADO NORTEÑO'!AP14</f>
        <v>SN</v>
      </c>
      <c r="O16" s="322"/>
      <c r="P16" s="322"/>
      <c r="Q16" s="322" t="str">
        <f>'CONSOLIDADO NORTEÑO'!BB14</f>
        <v>SN</v>
      </c>
      <c r="R16" s="322" t="str">
        <f>'CONSOLIDADO NORTEÑO'!BG14</f>
        <v>SN</v>
      </c>
      <c r="S16" s="322">
        <f>'[4]Cal pro final'!CA16</f>
        <v>0</v>
      </c>
      <c r="T16" s="708" t="s">
        <v>212</v>
      </c>
      <c r="U16" s="708"/>
      <c r="V16" s="708"/>
      <c r="W16" s="708"/>
      <c r="X16" s="324" t="s">
        <v>89</v>
      </c>
    </row>
    <row r="17" spans="1:24" ht="12.75" customHeight="1" x14ac:dyDescent="0.2">
      <c r="A17" s="44">
        <v>6</v>
      </c>
      <c r="B17" s="696">
        <f>'CONSOLIDADO NORTEÑO'!B15</f>
        <v>0</v>
      </c>
      <c r="C17" s="697"/>
      <c r="D17" s="698"/>
      <c r="E17" s="148"/>
      <c r="F17" s="148"/>
      <c r="G17" s="148"/>
      <c r="H17" s="148">
        <f>'CONSOLIDADO NORTEÑO'!R15</f>
        <v>4.3</v>
      </c>
      <c r="I17" s="148"/>
      <c r="J17" s="148">
        <f>'CONSOLIDADO NORTEÑO'!Z15</f>
        <v>4.7</v>
      </c>
      <c r="K17" s="148"/>
      <c r="L17" s="148"/>
      <c r="M17" s="148">
        <f>'CONSOLIDADO NORTEÑO'!AL15</f>
        <v>4.2</v>
      </c>
      <c r="N17" s="227">
        <f>'CONSOLIDADO NORTEÑO'!AP15</f>
        <v>4.0999999999999996</v>
      </c>
      <c r="O17" s="148"/>
      <c r="P17" s="148"/>
      <c r="Q17" s="148">
        <f>'CONSOLIDADO NORTEÑO'!BB15</f>
        <v>5</v>
      </c>
      <c r="R17" s="148">
        <f>'CONSOLIDADO NORTEÑO'!BG15</f>
        <v>4.0999999999999996</v>
      </c>
      <c r="S17" s="148">
        <f>'[4]Cal pro final'!CA17</f>
        <v>0</v>
      </c>
      <c r="T17" s="704">
        <f t="shared" ref="T17:T26" si="1">ROUNDDOWN(AVERAGEIF(E17:S17,"&gt;0"),1)</f>
        <v>4.4000000000000004</v>
      </c>
      <c r="U17" s="704"/>
      <c r="V17" s="704"/>
      <c r="W17" s="704"/>
      <c r="X17" s="43" t="s">
        <v>89</v>
      </c>
    </row>
    <row r="18" spans="1:24" ht="12.75" customHeight="1" x14ac:dyDescent="0.2">
      <c r="A18" s="44">
        <v>7</v>
      </c>
      <c r="B18" s="696">
        <f>'CONSOLIDADO NORTEÑO'!B16</f>
        <v>0</v>
      </c>
      <c r="C18" s="697"/>
      <c r="D18" s="698"/>
      <c r="E18" s="148"/>
      <c r="F18" s="148"/>
      <c r="G18" s="148"/>
      <c r="H18" s="148">
        <f>'CONSOLIDADO NORTEÑO'!R16</f>
        <v>5</v>
      </c>
      <c r="I18" s="148"/>
      <c r="J18" s="148">
        <f>'CONSOLIDADO NORTEÑO'!Z16</f>
        <v>5</v>
      </c>
      <c r="K18" s="148"/>
      <c r="L18" s="148"/>
      <c r="M18" s="148">
        <f>'CONSOLIDADO NORTEÑO'!AL16</f>
        <v>4.3</v>
      </c>
      <c r="N18" s="227">
        <f>'CONSOLIDADO NORTEÑO'!AP16</f>
        <v>4</v>
      </c>
      <c r="O18" s="148"/>
      <c r="P18" s="148"/>
      <c r="Q18" s="148">
        <f>'CONSOLIDADO NORTEÑO'!BB16</f>
        <v>5</v>
      </c>
      <c r="R18" s="148">
        <f>'CONSOLIDADO NORTEÑO'!BG16</f>
        <v>4.5999999999999996</v>
      </c>
      <c r="S18" s="148">
        <f>'[4]Cal pro final'!CA18</f>
        <v>0</v>
      </c>
      <c r="T18" s="704">
        <f t="shared" si="1"/>
        <v>4.5999999999999996</v>
      </c>
      <c r="U18" s="704"/>
      <c r="V18" s="704"/>
      <c r="W18" s="704"/>
      <c r="X18" s="43" t="s">
        <v>90</v>
      </c>
    </row>
    <row r="19" spans="1:24" s="325" customFormat="1" ht="12.75" customHeight="1" x14ac:dyDescent="0.2">
      <c r="A19" s="321">
        <v>8</v>
      </c>
      <c r="B19" s="705">
        <f>'CONSOLIDADO NORTEÑO'!B17</f>
        <v>0</v>
      </c>
      <c r="C19" s="706"/>
      <c r="D19" s="707"/>
      <c r="E19" s="322"/>
      <c r="F19" s="322"/>
      <c r="G19" s="322"/>
      <c r="H19" s="322" t="str">
        <f>'CONSOLIDADO NORTEÑO'!R17</f>
        <v>SN</v>
      </c>
      <c r="I19" s="322"/>
      <c r="J19" s="322" t="str">
        <f>'CONSOLIDADO NORTEÑO'!Z17</f>
        <v>SN</v>
      </c>
      <c r="K19" s="322"/>
      <c r="L19" s="322"/>
      <c r="M19" s="322">
        <f>'CONSOLIDADO NORTEÑO'!AL17</f>
        <v>4.5999999999999996</v>
      </c>
      <c r="N19" s="323" t="str">
        <f>'CONSOLIDADO NORTEÑO'!AP17</f>
        <v>SN</v>
      </c>
      <c r="O19" s="322"/>
      <c r="P19" s="322"/>
      <c r="Q19" s="322" t="str">
        <f>'CONSOLIDADO NORTEÑO'!BB17</f>
        <v>SN</v>
      </c>
      <c r="R19" s="322" t="str">
        <f>'CONSOLIDADO NORTEÑO'!BG17</f>
        <v>SN</v>
      </c>
      <c r="S19" s="322">
        <f>'[4]Cal pro final'!CA19</f>
        <v>0</v>
      </c>
      <c r="T19" s="708" t="s">
        <v>212</v>
      </c>
      <c r="U19" s="708"/>
      <c r="V19" s="708"/>
      <c r="W19" s="708"/>
      <c r="X19" s="324" t="s">
        <v>90</v>
      </c>
    </row>
    <row r="20" spans="1:24" s="325" customFormat="1" ht="12.75" customHeight="1" x14ac:dyDescent="0.2">
      <c r="A20" s="321">
        <v>9</v>
      </c>
      <c r="B20" s="705">
        <f>'CONSOLIDADO NORTEÑO'!B18</f>
        <v>0</v>
      </c>
      <c r="C20" s="706"/>
      <c r="D20" s="707"/>
      <c r="E20" s="322"/>
      <c r="F20" s="322"/>
      <c r="G20" s="322"/>
      <c r="H20" s="322" t="str">
        <f>'CONSOLIDADO NORTEÑO'!R18</f>
        <v>SN</v>
      </c>
      <c r="I20" s="322"/>
      <c r="J20" s="322" t="str">
        <f>'CONSOLIDADO NORTEÑO'!Z18</f>
        <v>SN</v>
      </c>
      <c r="K20" s="322"/>
      <c r="L20" s="322"/>
      <c r="M20" s="322">
        <f>'CONSOLIDADO NORTEÑO'!AL18</f>
        <v>4.5999999999999996</v>
      </c>
      <c r="N20" s="323" t="str">
        <f>'CONSOLIDADO NORTEÑO'!AP18</f>
        <v>SN</v>
      </c>
      <c r="O20" s="322"/>
      <c r="P20" s="322"/>
      <c r="Q20" s="322" t="str">
        <f>'CONSOLIDADO NORTEÑO'!BB18</f>
        <v>SN</v>
      </c>
      <c r="R20" s="322" t="str">
        <f>'CONSOLIDADO NORTEÑO'!BG18</f>
        <v>SN</v>
      </c>
      <c r="S20" s="322">
        <f>'[4]Cal pro final'!CA20</f>
        <v>0</v>
      </c>
      <c r="T20" s="708" t="s">
        <v>212</v>
      </c>
      <c r="U20" s="708"/>
      <c r="V20" s="708"/>
      <c r="W20" s="708"/>
      <c r="X20" s="324" t="s">
        <v>90</v>
      </c>
    </row>
    <row r="21" spans="1:24" s="325" customFormat="1" ht="12.75" customHeight="1" x14ac:dyDescent="0.2">
      <c r="A21" s="321">
        <v>10</v>
      </c>
      <c r="B21" s="705">
        <f>'CONSOLIDADO NORTEÑO'!B19</f>
        <v>0</v>
      </c>
      <c r="C21" s="706"/>
      <c r="D21" s="707"/>
      <c r="E21" s="322"/>
      <c r="F21" s="322"/>
      <c r="G21" s="322"/>
      <c r="H21" s="322" t="str">
        <f>'CONSOLIDADO NORTEÑO'!R19</f>
        <v>SN</v>
      </c>
      <c r="I21" s="322"/>
      <c r="J21" s="322" t="str">
        <f>'CONSOLIDADO NORTEÑO'!Z19</f>
        <v>SN</v>
      </c>
      <c r="K21" s="322"/>
      <c r="L21" s="322"/>
      <c r="M21" s="322">
        <f>'CONSOLIDADO NORTEÑO'!AL19</f>
        <v>4.0999999999999996</v>
      </c>
      <c r="N21" s="323" t="str">
        <f>'CONSOLIDADO NORTEÑO'!AP19</f>
        <v>SN</v>
      </c>
      <c r="O21" s="322"/>
      <c r="P21" s="322"/>
      <c r="Q21" s="322" t="str">
        <f>'CONSOLIDADO NORTEÑO'!BB19</f>
        <v>SN</v>
      </c>
      <c r="R21" s="322">
        <f>'CONSOLIDADO NORTEÑO'!BG19</f>
        <v>4</v>
      </c>
      <c r="S21" s="322">
        <f>'[4]Cal pro final'!CA21</f>
        <v>0</v>
      </c>
      <c r="T21" s="708" t="s">
        <v>212</v>
      </c>
      <c r="U21" s="708"/>
      <c r="V21" s="708"/>
      <c r="W21" s="708"/>
      <c r="X21" s="324" t="s">
        <v>89</v>
      </c>
    </row>
    <row r="22" spans="1:24" ht="12.75" customHeight="1" x14ac:dyDescent="0.2">
      <c r="A22" s="44">
        <v>11</v>
      </c>
      <c r="B22" s="696">
        <f>'CONSOLIDADO NORTEÑO'!B20</f>
        <v>0</v>
      </c>
      <c r="C22" s="697"/>
      <c r="D22" s="698"/>
      <c r="E22" s="148"/>
      <c r="F22" s="148"/>
      <c r="G22" s="148"/>
      <c r="H22" s="148">
        <f>'CONSOLIDADO NORTEÑO'!R20</f>
        <v>4.8</v>
      </c>
      <c r="I22" s="148"/>
      <c r="J22" s="148">
        <f>'CONSOLIDADO NORTEÑO'!Z20</f>
        <v>4.0999999999999996</v>
      </c>
      <c r="K22" s="148"/>
      <c r="L22" s="148"/>
      <c r="M22" s="148">
        <f>'CONSOLIDADO NORTEÑO'!AL20</f>
        <v>4</v>
      </c>
      <c r="N22" s="227">
        <f>'CONSOLIDADO NORTEÑO'!AP20</f>
        <v>4.0999999999999996</v>
      </c>
      <c r="O22" s="148"/>
      <c r="P22" s="148"/>
      <c r="Q22" s="148">
        <f>'CONSOLIDADO NORTEÑO'!BB20</f>
        <v>3.2</v>
      </c>
      <c r="R22" s="148">
        <f>'CONSOLIDADO NORTEÑO'!BG20</f>
        <v>3.2</v>
      </c>
      <c r="S22" s="148">
        <f>'[4]Cal pro final'!CA22</f>
        <v>0</v>
      </c>
      <c r="T22" s="704">
        <f t="shared" si="1"/>
        <v>3.9</v>
      </c>
      <c r="U22" s="704"/>
      <c r="V22" s="704"/>
      <c r="W22" s="704"/>
      <c r="X22" s="43" t="s">
        <v>89</v>
      </c>
    </row>
    <row r="23" spans="1:24" s="325" customFormat="1" ht="12.75" customHeight="1" x14ac:dyDescent="0.2">
      <c r="A23" s="321">
        <v>12</v>
      </c>
      <c r="B23" s="705">
        <f>'CONSOLIDADO NORTEÑO'!B21</f>
        <v>0</v>
      </c>
      <c r="C23" s="706"/>
      <c r="D23" s="707"/>
      <c r="E23" s="322"/>
      <c r="F23" s="322"/>
      <c r="G23" s="322"/>
      <c r="H23" s="323" t="str">
        <f>'CONSOLIDADO NORTEÑO'!R21</f>
        <v>SN</v>
      </c>
      <c r="I23" s="322"/>
      <c r="J23" s="322" t="str">
        <f>'CONSOLIDADO NORTEÑO'!Z21</f>
        <v>SN</v>
      </c>
      <c r="K23" s="322"/>
      <c r="L23" s="322"/>
      <c r="M23" s="322">
        <f>'CONSOLIDADO NORTEÑO'!AL21</f>
        <v>4.2</v>
      </c>
      <c r="N23" s="323" t="str">
        <f>'CONSOLIDADO NORTEÑO'!AP21</f>
        <v>SN</v>
      </c>
      <c r="O23" s="322"/>
      <c r="P23" s="322"/>
      <c r="Q23" s="322" t="str">
        <f>'CONSOLIDADO NORTEÑO'!BB21</f>
        <v>SN</v>
      </c>
      <c r="R23" s="322" t="str">
        <f>'CONSOLIDADO NORTEÑO'!BG21</f>
        <v>SN</v>
      </c>
      <c r="S23" s="322">
        <f>'[4]Cal pro final'!CA23</f>
        <v>0</v>
      </c>
      <c r="T23" s="708" t="s">
        <v>212</v>
      </c>
      <c r="U23" s="708"/>
      <c r="V23" s="708"/>
      <c r="W23" s="708"/>
      <c r="X23" s="324" t="s">
        <v>90</v>
      </c>
    </row>
    <row r="24" spans="1:24" ht="12.75" customHeight="1" x14ac:dyDescent="0.2">
      <c r="A24" s="44">
        <v>13</v>
      </c>
      <c r="B24" s="696">
        <f>'CONSOLIDADO NORTEÑO'!B22</f>
        <v>0</v>
      </c>
      <c r="C24" s="697"/>
      <c r="D24" s="698"/>
      <c r="E24" s="148"/>
      <c r="F24" s="148"/>
      <c r="G24" s="148"/>
      <c r="H24" s="227">
        <f>'CONSOLIDADO NORTEÑO'!R22</f>
        <v>3.9</v>
      </c>
      <c r="I24" s="148"/>
      <c r="J24" s="148">
        <f>'CONSOLIDADO NORTEÑO'!Z22</f>
        <v>3.5</v>
      </c>
      <c r="K24" s="148"/>
      <c r="L24" s="148"/>
      <c r="M24" s="148">
        <f>'CONSOLIDADO NORTEÑO'!AL22</f>
        <v>4.4000000000000004</v>
      </c>
      <c r="N24" s="227">
        <f>'CONSOLIDADO NORTEÑO'!AP22</f>
        <v>4</v>
      </c>
      <c r="O24" s="148"/>
      <c r="P24" s="148"/>
      <c r="Q24" s="227">
        <f>'CONSOLIDADO NORTEÑO'!BB22</f>
        <v>5</v>
      </c>
      <c r="R24" s="148">
        <f>'CONSOLIDADO NORTEÑO'!BG22</f>
        <v>4</v>
      </c>
      <c r="S24" s="148">
        <f>'[4]Cal pro final'!CA24</f>
        <v>0</v>
      </c>
      <c r="T24" s="704">
        <f t="shared" si="1"/>
        <v>4.0999999999999996</v>
      </c>
      <c r="U24" s="704"/>
      <c r="V24" s="704"/>
      <c r="W24" s="704"/>
      <c r="X24" s="43" t="s">
        <v>90</v>
      </c>
    </row>
    <row r="25" spans="1:24" ht="12.75" customHeight="1" x14ac:dyDescent="0.2">
      <c r="A25" s="44">
        <v>14</v>
      </c>
      <c r="B25" s="696">
        <f>'CONSOLIDADO NORTEÑO'!B23</f>
        <v>0</v>
      </c>
      <c r="C25" s="697"/>
      <c r="D25" s="698"/>
      <c r="E25" s="148"/>
      <c r="F25" s="148"/>
      <c r="G25" s="148"/>
      <c r="H25" s="227">
        <f>'CONSOLIDADO NORTEÑO'!R23</f>
        <v>3.1</v>
      </c>
      <c r="I25" s="148"/>
      <c r="J25" s="148">
        <f>'CONSOLIDADO NORTEÑO'!Z23</f>
        <v>3</v>
      </c>
      <c r="K25" s="148"/>
      <c r="L25" s="148"/>
      <c r="M25" s="148">
        <f>'CONSOLIDADO NORTEÑO'!AL23</f>
        <v>4.3</v>
      </c>
      <c r="N25" s="227">
        <f>'CONSOLIDADO NORTEÑO'!AP23</f>
        <v>3.2</v>
      </c>
      <c r="O25" s="148"/>
      <c r="P25" s="148"/>
      <c r="Q25" s="227">
        <f>'CONSOLIDADO NORTEÑO'!BB23</f>
        <v>4</v>
      </c>
      <c r="R25" s="148">
        <f>'CONSOLIDADO NORTEÑO'!BG23</f>
        <v>4</v>
      </c>
      <c r="S25" s="148">
        <f>'[4]Cal pro final'!CA25</f>
        <v>0</v>
      </c>
      <c r="T25" s="704">
        <f t="shared" si="1"/>
        <v>3.6</v>
      </c>
      <c r="U25" s="704"/>
      <c r="V25" s="704"/>
      <c r="W25" s="704"/>
      <c r="X25" s="43" t="s">
        <v>90</v>
      </c>
    </row>
    <row r="26" spans="1:24" ht="12.75" customHeight="1" x14ac:dyDescent="0.2">
      <c r="A26" s="44">
        <v>15</v>
      </c>
      <c r="B26" s="696">
        <f>'CONSOLIDADO NORTEÑO'!B24</f>
        <v>0</v>
      </c>
      <c r="C26" s="697"/>
      <c r="D26" s="698"/>
      <c r="E26" s="148"/>
      <c r="F26" s="148"/>
      <c r="G26" s="148"/>
      <c r="H26" s="227">
        <f>'CONSOLIDADO NORTEÑO'!R24</f>
        <v>4.5999999999999996</v>
      </c>
      <c r="I26" s="148"/>
      <c r="J26" s="148">
        <f>'CONSOLIDADO NORTEÑO'!Z24</f>
        <v>4.3</v>
      </c>
      <c r="K26" s="148"/>
      <c r="L26" s="148"/>
      <c r="M26" s="148">
        <f>'CONSOLIDADO NORTEÑO'!AL24</f>
        <v>4.0999999999999996</v>
      </c>
      <c r="N26" s="227">
        <f>'CONSOLIDADO NORTEÑO'!AP24</f>
        <v>3.9</v>
      </c>
      <c r="O26" s="148"/>
      <c r="P26" s="148"/>
      <c r="Q26" s="148">
        <f>'CONSOLIDADO NORTEÑO'!BB24</f>
        <v>4</v>
      </c>
      <c r="R26" s="148">
        <f>'CONSOLIDADO NORTEÑO'!BG24</f>
        <v>4</v>
      </c>
      <c r="S26" s="148">
        <f>'[4]Cal pro final'!CA26</f>
        <v>0</v>
      </c>
      <c r="T26" s="704">
        <f t="shared" si="1"/>
        <v>4.0999999999999996</v>
      </c>
      <c r="U26" s="704"/>
      <c r="V26" s="704"/>
      <c r="W26" s="704"/>
      <c r="X26" s="43" t="s">
        <v>90</v>
      </c>
    </row>
    <row r="27" spans="1:24" ht="12.75" customHeight="1" x14ac:dyDescent="0.2">
      <c r="A27" s="44">
        <v>16</v>
      </c>
      <c r="B27" s="696">
        <f>'CONSOLIDADO NORTEÑO'!B25</f>
        <v>0</v>
      </c>
      <c r="C27" s="697"/>
      <c r="D27" s="698"/>
      <c r="E27" s="148"/>
      <c r="F27" s="148"/>
      <c r="G27" s="148"/>
      <c r="H27" s="227"/>
      <c r="I27" s="148"/>
      <c r="J27" s="148"/>
      <c r="K27" s="148"/>
      <c r="L27" s="148"/>
      <c r="M27" s="148"/>
      <c r="N27" s="227"/>
      <c r="O27" s="148"/>
      <c r="P27" s="148"/>
      <c r="Q27" s="148"/>
      <c r="R27" s="148">
        <f>'CONSOLIDADO NORTEÑO'!BG25</f>
        <v>0</v>
      </c>
      <c r="S27" s="148">
        <f>'[4]Cal pro final'!CA27</f>
        <v>0</v>
      </c>
      <c r="T27" s="727"/>
      <c r="U27" s="727"/>
      <c r="V27" s="727"/>
      <c r="W27" s="727"/>
      <c r="X27" s="43"/>
    </row>
    <row r="28" spans="1:24" ht="12.75" customHeight="1" x14ac:dyDescent="0.2">
      <c r="A28" s="44">
        <v>17</v>
      </c>
      <c r="B28" s="696">
        <f>'CONSOLIDADO NORTEÑO'!B26</f>
        <v>0</v>
      </c>
      <c r="C28" s="697"/>
      <c r="D28" s="698"/>
      <c r="E28" s="148"/>
      <c r="F28" s="148"/>
      <c r="G28" s="148"/>
      <c r="H28" s="227"/>
      <c r="I28" s="148"/>
      <c r="J28" s="148"/>
      <c r="K28" s="148"/>
      <c r="L28" s="148"/>
      <c r="M28" s="148"/>
      <c r="N28" s="227"/>
      <c r="O28" s="148"/>
      <c r="P28" s="148"/>
      <c r="Q28" s="148"/>
      <c r="R28" s="148">
        <f>'CONSOLIDADO SEDE'!BG26</f>
        <v>0</v>
      </c>
      <c r="S28" s="148">
        <f>'[4]Cal pro final'!CA28</f>
        <v>0</v>
      </c>
      <c r="T28" s="727"/>
      <c r="U28" s="727"/>
      <c r="V28" s="727"/>
      <c r="W28" s="727"/>
      <c r="X28" s="43"/>
    </row>
    <row r="29" spans="1:24" ht="12.75" customHeight="1" x14ac:dyDescent="0.2">
      <c r="A29" s="44">
        <v>18</v>
      </c>
      <c r="B29" s="696">
        <f>'CONSOLIDADO NORTEÑO'!B27</f>
        <v>0</v>
      </c>
      <c r="C29" s="697"/>
      <c r="D29" s="698"/>
      <c r="E29" s="148"/>
      <c r="F29" s="148"/>
      <c r="G29" s="148"/>
      <c r="H29" s="227"/>
      <c r="I29" s="148"/>
      <c r="J29" s="148"/>
      <c r="K29" s="148"/>
      <c r="L29" s="148"/>
      <c r="M29" s="148"/>
      <c r="N29" s="227"/>
      <c r="O29" s="148"/>
      <c r="P29" s="148"/>
      <c r="Q29" s="148"/>
      <c r="R29" s="148">
        <f>'CONSOLIDADO SEDE'!BG27</f>
        <v>0</v>
      </c>
      <c r="S29" s="148">
        <f>'[4]Cal pro final'!CA29</f>
        <v>0</v>
      </c>
      <c r="T29" s="728"/>
      <c r="U29" s="728"/>
      <c r="V29" s="728"/>
      <c r="W29" s="728"/>
      <c r="X29" s="43"/>
    </row>
    <row r="30" spans="1:24" ht="12.75" customHeight="1" x14ac:dyDescent="0.2">
      <c r="A30" s="44">
        <v>19</v>
      </c>
      <c r="B30" s="696">
        <f>'CONSOLIDADO NORTEÑO'!B28</f>
        <v>0</v>
      </c>
      <c r="C30" s="697"/>
      <c r="D30" s="698"/>
      <c r="E30" s="148"/>
      <c r="F30" s="148"/>
      <c r="G30" s="148"/>
      <c r="H30" s="227"/>
      <c r="I30" s="148"/>
      <c r="J30" s="148"/>
      <c r="K30" s="148"/>
      <c r="L30" s="148"/>
      <c r="M30" s="148"/>
      <c r="N30" s="227"/>
      <c r="O30" s="148"/>
      <c r="P30" s="148"/>
      <c r="Q30" s="148"/>
      <c r="R30" s="148">
        <f>'CONSOLIDADO SEDE'!BG28</f>
        <v>0</v>
      </c>
      <c r="S30" s="148">
        <f>'[4]Cal pro final'!CA30</f>
        <v>0</v>
      </c>
      <c r="T30" s="727"/>
      <c r="U30" s="727"/>
      <c r="V30" s="727"/>
      <c r="W30" s="727"/>
      <c r="X30" s="43"/>
    </row>
    <row r="31" spans="1:24" ht="12.75" customHeight="1" x14ac:dyDescent="0.2">
      <c r="A31" s="44">
        <v>20</v>
      </c>
      <c r="B31" s="696">
        <f>'CONSOLIDADO NORTEÑO'!B29</f>
        <v>0</v>
      </c>
      <c r="C31" s="697"/>
      <c r="D31" s="698"/>
      <c r="E31" s="148"/>
      <c r="F31" s="148"/>
      <c r="G31" s="148"/>
      <c r="H31" s="227"/>
      <c r="I31" s="148"/>
      <c r="J31" s="148"/>
      <c r="K31" s="148"/>
      <c r="L31" s="148"/>
      <c r="M31" s="148"/>
      <c r="N31" s="227"/>
      <c r="O31" s="148"/>
      <c r="P31" s="148"/>
      <c r="Q31" s="148"/>
      <c r="R31" s="148">
        <f>'CONSOLIDADO SEDE'!BG29</f>
        <v>0</v>
      </c>
      <c r="S31" s="148">
        <f>'[4]Cal pro final'!CA31</f>
        <v>0</v>
      </c>
      <c r="T31" s="727"/>
      <c r="U31" s="727"/>
      <c r="V31" s="727"/>
      <c r="W31" s="727"/>
      <c r="X31" s="43"/>
    </row>
    <row r="32" spans="1:24" ht="12.75" customHeight="1" x14ac:dyDescent="0.2">
      <c r="A32" s="44">
        <v>21</v>
      </c>
      <c r="B32" s="696">
        <f>'CONSOLIDADO NORTEÑO'!B30</f>
        <v>0</v>
      </c>
      <c r="C32" s="697"/>
      <c r="D32" s="698"/>
      <c r="E32" s="148"/>
      <c r="F32" s="148"/>
      <c r="G32" s="148"/>
      <c r="H32" s="227"/>
      <c r="I32" s="148"/>
      <c r="J32" s="227"/>
      <c r="K32" s="148"/>
      <c r="L32" s="148"/>
      <c r="M32" s="148"/>
      <c r="N32" s="227"/>
      <c r="O32" s="148"/>
      <c r="P32" s="148"/>
      <c r="Q32" s="227"/>
      <c r="R32" s="148">
        <f>'CONSOLIDADO SEDE'!BG30</f>
        <v>0</v>
      </c>
      <c r="S32" s="148">
        <f>'[4]Cal pro final'!CA32</f>
        <v>0</v>
      </c>
      <c r="T32" s="728"/>
      <c r="U32" s="728"/>
      <c r="V32" s="728"/>
      <c r="W32" s="728"/>
      <c r="X32" s="43"/>
    </row>
    <row r="33" spans="1:24" ht="12.75" customHeight="1" x14ac:dyDescent="0.2">
      <c r="A33" s="44">
        <v>22</v>
      </c>
      <c r="B33" s="696">
        <f>'CONSOLIDADO NORTEÑO'!B31</f>
        <v>0</v>
      </c>
      <c r="C33" s="697"/>
      <c r="D33" s="698"/>
      <c r="E33" s="148"/>
      <c r="F33" s="148"/>
      <c r="G33" s="148"/>
      <c r="H33" s="227"/>
      <c r="I33" s="148"/>
      <c r="J33" s="227"/>
      <c r="K33" s="148"/>
      <c r="L33" s="148"/>
      <c r="M33" s="148"/>
      <c r="N33" s="227"/>
      <c r="O33" s="148"/>
      <c r="P33" s="148"/>
      <c r="Q33" s="227"/>
      <c r="R33" s="148">
        <f>'CONSOLIDADO SEDE'!BG31</f>
        <v>0</v>
      </c>
      <c r="S33" s="148">
        <f>'[4]Cal pro final'!CA33</f>
        <v>0</v>
      </c>
      <c r="T33" s="728"/>
      <c r="U33" s="728"/>
      <c r="V33" s="728"/>
      <c r="W33" s="728"/>
      <c r="X33" s="43"/>
    </row>
    <row r="34" spans="1:24" ht="12.75" customHeight="1" x14ac:dyDescent="0.2">
      <c r="A34" s="44">
        <v>23</v>
      </c>
      <c r="B34" s="696">
        <f>'CONSOLIDADO NORTEÑO'!B32</f>
        <v>0</v>
      </c>
      <c r="C34" s="697"/>
      <c r="D34" s="698"/>
      <c r="E34" s="148"/>
      <c r="F34" s="148"/>
      <c r="G34" s="148"/>
      <c r="H34" s="227"/>
      <c r="I34" s="148"/>
      <c r="J34" s="148"/>
      <c r="K34" s="148"/>
      <c r="L34" s="148"/>
      <c r="M34" s="148"/>
      <c r="N34" s="227"/>
      <c r="O34" s="148"/>
      <c r="P34" s="148"/>
      <c r="Q34" s="148"/>
      <c r="R34" s="148">
        <f>'CONSOLIDADO SEDE'!BG32</f>
        <v>0</v>
      </c>
      <c r="S34" s="148">
        <f>'[4]Cal pro final'!CA34</f>
        <v>0</v>
      </c>
      <c r="T34" s="727"/>
      <c r="U34" s="727"/>
      <c r="V34" s="727"/>
      <c r="W34" s="727"/>
      <c r="X34" s="43"/>
    </row>
    <row r="35" spans="1:24" ht="12.75" customHeight="1" x14ac:dyDescent="0.2">
      <c r="A35" s="44">
        <v>24</v>
      </c>
      <c r="B35" s="696">
        <f>'CONSOLIDADO NORTEÑO'!B33</f>
        <v>0</v>
      </c>
      <c r="C35" s="697"/>
      <c r="D35" s="698"/>
      <c r="E35" s="148">
        <f>'CONSOLIDADO SEDE'!G33</f>
        <v>0</v>
      </c>
      <c r="F35" s="148">
        <f>'CONSOLIDADO SEDE'!K33</f>
        <v>0</v>
      </c>
      <c r="G35" s="148">
        <f>'CONSOLIDADO SEDE'!O33</f>
        <v>0</v>
      </c>
      <c r="H35" s="148">
        <f>'CONSOLIDADO SEDE'!S33</f>
        <v>0</v>
      </c>
      <c r="I35" s="148">
        <f>'CONSOLIDADO SEDE'!W33</f>
        <v>0</v>
      </c>
      <c r="J35" s="148">
        <f>'CONSOLIDADO SEDE'!AA33</f>
        <v>0</v>
      </c>
      <c r="K35" s="148">
        <f>'CONSOLIDADO SEDE'!AE33</f>
        <v>0</v>
      </c>
      <c r="L35" s="148">
        <f>'CONSOLIDADO SEDE'!AI33</f>
        <v>0</v>
      </c>
      <c r="M35" s="148">
        <f>'CONSOLIDADO SEDE'!AM33</f>
        <v>0</v>
      </c>
      <c r="N35" s="148">
        <f>'CONSOLIDADO SEDE'!AQ33</f>
        <v>0</v>
      </c>
      <c r="O35" s="148">
        <f>'CONSOLIDADO SEDE'!AU33</f>
        <v>0</v>
      </c>
      <c r="P35" s="148">
        <f>'CONSOLIDADO SEDE'!AY33</f>
        <v>0</v>
      </c>
      <c r="Q35" s="148">
        <f>'CONSOLIDADO SEDE'!BC33</f>
        <v>0</v>
      </c>
      <c r="R35" s="148">
        <f>'CONSOLIDADO SEDE'!BG33</f>
        <v>0</v>
      </c>
      <c r="S35" s="148">
        <f>'[4]Cal pro final'!CA35</f>
        <v>0</v>
      </c>
      <c r="T35" s="727" t="e">
        <f t="shared" ref="T35:T46" si="2">ROUNDDOWN(AVERAGEIF(E35:S35,"&gt;0"),1)</f>
        <v>#DIV/0!</v>
      </c>
      <c r="U35" s="727"/>
      <c r="V35" s="727"/>
      <c r="W35" s="727"/>
      <c r="X35" s="43"/>
    </row>
    <row r="36" spans="1:24" ht="12.75" customHeight="1" x14ac:dyDescent="0.2">
      <c r="A36" s="44">
        <v>25</v>
      </c>
      <c r="B36" s="696">
        <f>'CONSOLIDADO NORTEÑO'!B34</f>
        <v>0</v>
      </c>
      <c r="C36" s="697"/>
      <c r="D36" s="698"/>
      <c r="E36" s="148">
        <f>'CONSOLIDADO SEDE'!G34</f>
        <v>0</v>
      </c>
      <c r="F36" s="148">
        <f>'CONSOLIDADO SEDE'!K34</f>
        <v>0</v>
      </c>
      <c r="G36" s="148">
        <f>'CONSOLIDADO SEDE'!O34</f>
        <v>0</v>
      </c>
      <c r="H36" s="148">
        <f>'CONSOLIDADO SEDE'!S34</f>
        <v>0</v>
      </c>
      <c r="I36" s="148">
        <f>'CONSOLIDADO SEDE'!W34</f>
        <v>0</v>
      </c>
      <c r="J36" s="148">
        <f>'CONSOLIDADO SEDE'!AA34</f>
        <v>0</v>
      </c>
      <c r="K36" s="148">
        <f>'CONSOLIDADO SEDE'!AE34</f>
        <v>0</v>
      </c>
      <c r="L36" s="148">
        <f>'CONSOLIDADO SEDE'!AI34</f>
        <v>0</v>
      </c>
      <c r="M36" s="148">
        <f>'CONSOLIDADO SEDE'!AM34</f>
        <v>0</v>
      </c>
      <c r="N36" s="148">
        <f>'CONSOLIDADO SEDE'!AQ34</f>
        <v>0</v>
      </c>
      <c r="O36" s="148">
        <f>'CONSOLIDADO SEDE'!AU34</f>
        <v>0</v>
      </c>
      <c r="P36" s="148">
        <f>'CONSOLIDADO SEDE'!AY34</f>
        <v>0</v>
      </c>
      <c r="Q36" s="148">
        <f>'CONSOLIDADO SEDE'!BC34</f>
        <v>0</v>
      </c>
      <c r="R36" s="148">
        <f>'CONSOLIDADO SEDE'!BG34</f>
        <v>0</v>
      </c>
      <c r="S36" s="148">
        <f>'[4]Cal pro final'!CA36</f>
        <v>0</v>
      </c>
      <c r="T36" s="727" t="e">
        <f t="shared" si="2"/>
        <v>#DIV/0!</v>
      </c>
      <c r="U36" s="727"/>
      <c r="V36" s="727"/>
      <c r="W36" s="727"/>
      <c r="X36" s="43"/>
    </row>
    <row r="37" spans="1:24" ht="12.75" customHeight="1" x14ac:dyDescent="0.2">
      <c r="A37" s="44">
        <v>26</v>
      </c>
      <c r="B37" s="696">
        <f>'CONSOLIDADO NORTEÑO'!B35</f>
        <v>0</v>
      </c>
      <c r="C37" s="697"/>
      <c r="D37" s="698"/>
      <c r="E37" s="148">
        <f>'CONSOLIDADO SEDE'!G35</f>
        <v>0</v>
      </c>
      <c r="F37" s="148">
        <f>'CONSOLIDADO SEDE'!K35</f>
        <v>0</v>
      </c>
      <c r="G37" s="148">
        <f>'CONSOLIDADO SEDE'!O35</f>
        <v>0</v>
      </c>
      <c r="H37" s="148">
        <f>'CONSOLIDADO SEDE'!S35</f>
        <v>0</v>
      </c>
      <c r="I37" s="148">
        <f>'CONSOLIDADO SEDE'!W35</f>
        <v>0</v>
      </c>
      <c r="J37" s="148">
        <f>'CONSOLIDADO SEDE'!AA35</f>
        <v>0</v>
      </c>
      <c r="K37" s="148">
        <f>'CONSOLIDADO SEDE'!AE35</f>
        <v>0</v>
      </c>
      <c r="L37" s="148">
        <f>'CONSOLIDADO SEDE'!AI35</f>
        <v>0</v>
      </c>
      <c r="M37" s="148">
        <f>'CONSOLIDADO SEDE'!AM35</f>
        <v>0</v>
      </c>
      <c r="N37" s="148">
        <f>'CONSOLIDADO SEDE'!AQ35</f>
        <v>0</v>
      </c>
      <c r="O37" s="148">
        <f>'CONSOLIDADO SEDE'!AU35</f>
        <v>0</v>
      </c>
      <c r="P37" s="148">
        <f>'CONSOLIDADO SEDE'!AY35</f>
        <v>0</v>
      </c>
      <c r="Q37" s="148">
        <f>'CONSOLIDADO SEDE'!BC35</f>
        <v>0</v>
      </c>
      <c r="R37" s="148">
        <f>'CONSOLIDADO SEDE'!BG35</f>
        <v>0</v>
      </c>
      <c r="S37" s="148">
        <f>'[4]Cal pro final'!CA37</f>
        <v>0</v>
      </c>
      <c r="T37" s="727" t="e">
        <f t="shared" si="2"/>
        <v>#DIV/0!</v>
      </c>
      <c r="U37" s="727"/>
      <c r="V37" s="727"/>
      <c r="W37" s="727"/>
      <c r="X37" s="43"/>
    </row>
    <row r="38" spans="1:24" ht="12.75" customHeight="1" x14ac:dyDescent="0.2">
      <c r="A38" s="44">
        <v>27</v>
      </c>
      <c r="B38" s="696">
        <f>'CONSOLIDADO NORTEÑO'!B36</f>
        <v>0</v>
      </c>
      <c r="C38" s="697"/>
      <c r="D38" s="698"/>
      <c r="E38" s="148">
        <f>'CONSOLIDADO SEDE'!G36</f>
        <v>0</v>
      </c>
      <c r="F38" s="148">
        <f>'CONSOLIDADO SEDE'!K36</f>
        <v>0</v>
      </c>
      <c r="G38" s="148">
        <f>'CONSOLIDADO SEDE'!O36</f>
        <v>0</v>
      </c>
      <c r="H38" s="148">
        <f>'CONSOLIDADO SEDE'!S36</f>
        <v>0</v>
      </c>
      <c r="I38" s="148">
        <f>'CONSOLIDADO SEDE'!W36</f>
        <v>0</v>
      </c>
      <c r="J38" s="148">
        <f>'CONSOLIDADO SEDE'!AA36</f>
        <v>0</v>
      </c>
      <c r="K38" s="148">
        <f>'CONSOLIDADO SEDE'!AE36</f>
        <v>0</v>
      </c>
      <c r="L38" s="148">
        <f>'CONSOLIDADO SEDE'!AI36</f>
        <v>0</v>
      </c>
      <c r="M38" s="148">
        <f>'CONSOLIDADO SEDE'!AM36</f>
        <v>0</v>
      </c>
      <c r="N38" s="148">
        <f>'CONSOLIDADO SEDE'!AQ36</f>
        <v>0</v>
      </c>
      <c r="O38" s="148">
        <f>'CONSOLIDADO SEDE'!AU36</f>
        <v>0</v>
      </c>
      <c r="P38" s="148">
        <f>'CONSOLIDADO SEDE'!AY36</f>
        <v>0</v>
      </c>
      <c r="Q38" s="148">
        <f>'CONSOLIDADO SEDE'!BC36</f>
        <v>0</v>
      </c>
      <c r="R38" s="148">
        <f>'CONSOLIDADO SEDE'!BG36</f>
        <v>0</v>
      </c>
      <c r="S38" s="148">
        <f>'[4]Cal pro final'!CA38</f>
        <v>0</v>
      </c>
      <c r="T38" s="727" t="e">
        <f t="shared" si="2"/>
        <v>#DIV/0!</v>
      </c>
      <c r="U38" s="727"/>
      <c r="V38" s="727"/>
      <c r="W38" s="727"/>
      <c r="X38" s="43"/>
    </row>
    <row r="39" spans="1:24" ht="12.75" customHeight="1" x14ac:dyDescent="0.2">
      <c r="A39" s="44">
        <v>28</v>
      </c>
      <c r="B39" s="696">
        <f>'CONSOLIDADO NORTEÑO'!B37</f>
        <v>0</v>
      </c>
      <c r="C39" s="697"/>
      <c r="D39" s="698"/>
      <c r="E39" s="148">
        <f>'CONSOLIDADO SEDE'!G37</f>
        <v>0</v>
      </c>
      <c r="F39" s="148">
        <f>'CONSOLIDADO SEDE'!K37</f>
        <v>0</v>
      </c>
      <c r="G39" s="148">
        <f>'CONSOLIDADO SEDE'!O37</f>
        <v>0</v>
      </c>
      <c r="H39" s="148">
        <f>'CONSOLIDADO SEDE'!S37</f>
        <v>0</v>
      </c>
      <c r="I39" s="148">
        <f>'CONSOLIDADO SEDE'!W37</f>
        <v>0</v>
      </c>
      <c r="J39" s="148">
        <f>'CONSOLIDADO SEDE'!AA37</f>
        <v>0</v>
      </c>
      <c r="K39" s="148">
        <f>'CONSOLIDADO SEDE'!AE37</f>
        <v>0</v>
      </c>
      <c r="L39" s="148">
        <f>'CONSOLIDADO SEDE'!AI37</f>
        <v>0</v>
      </c>
      <c r="M39" s="148">
        <f>'CONSOLIDADO SEDE'!AM37</f>
        <v>0</v>
      </c>
      <c r="N39" s="148">
        <f>'CONSOLIDADO SEDE'!AQ37</f>
        <v>0</v>
      </c>
      <c r="O39" s="148">
        <f>'CONSOLIDADO SEDE'!AU37</f>
        <v>0</v>
      </c>
      <c r="P39" s="148">
        <f>'CONSOLIDADO SEDE'!AY37</f>
        <v>0</v>
      </c>
      <c r="Q39" s="148">
        <f>'CONSOLIDADO SEDE'!BC37</f>
        <v>0</v>
      </c>
      <c r="R39" s="148">
        <f>'CONSOLIDADO SEDE'!BG37</f>
        <v>0</v>
      </c>
      <c r="S39" s="148">
        <f>'[4]Cal pro final'!CA39</f>
        <v>0</v>
      </c>
      <c r="T39" s="727" t="e">
        <f t="shared" si="2"/>
        <v>#DIV/0!</v>
      </c>
      <c r="U39" s="727"/>
      <c r="V39" s="727"/>
      <c r="W39" s="727"/>
      <c r="X39" s="43"/>
    </row>
    <row r="40" spans="1:24" ht="12.75" customHeight="1" x14ac:dyDescent="0.2">
      <c r="A40" s="44">
        <v>29</v>
      </c>
      <c r="B40" s="696">
        <f>'CONSOLIDADO NORTEÑO'!B38</f>
        <v>0</v>
      </c>
      <c r="C40" s="697"/>
      <c r="D40" s="698"/>
      <c r="E40" s="148">
        <f>'CONSOLIDADO SEDE'!G38</f>
        <v>0</v>
      </c>
      <c r="F40" s="148">
        <f>'CONSOLIDADO SEDE'!K38</f>
        <v>0</v>
      </c>
      <c r="G40" s="148">
        <f>'CONSOLIDADO SEDE'!O38</f>
        <v>0</v>
      </c>
      <c r="H40" s="148">
        <f>'CONSOLIDADO SEDE'!S38</f>
        <v>0</v>
      </c>
      <c r="I40" s="148">
        <f>'CONSOLIDADO SEDE'!W38</f>
        <v>0</v>
      </c>
      <c r="J40" s="148">
        <f>'CONSOLIDADO SEDE'!AA38</f>
        <v>0</v>
      </c>
      <c r="K40" s="148">
        <f>'CONSOLIDADO SEDE'!AE38</f>
        <v>0</v>
      </c>
      <c r="L40" s="148">
        <f>'CONSOLIDADO SEDE'!AI38</f>
        <v>0</v>
      </c>
      <c r="M40" s="148">
        <f>'CONSOLIDADO SEDE'!AM38</f>
        <v>0</v>
      </c>
      <c r="N40" s="148">
        <f>'CONSOLIDADO SEDE'!AQ38</f>
        <v>0</v>
      </c>
      <c r="O40" s="148">
        <f>'CONSOLIDADO SEDE'!AU38</f>
        <v>0</v>
      </c>
      <c r="P40" s="148">
        <f>'CONSOLIDADO SEDE'!AY38</f>
        <v>0</v>
      </c>
      <c r="Q40" s="148">
        <f>'CONSOLIDADO SEDE'!BC38</f>
        <v>0</v>
      </c>
      <c r="R40" s="148">
        <f>'CONSOLIDADO SEDE'!BG38</f>
        <v>0</v>
      </c>
      <c r="S40" s="148">
        <f>'[4]Cal pro final'!CA40</f>
        <v>0</v>
      </c>
      <c r="T40" s="727" t="e">
        <f t="shared" si="2"/>
        <v>#DIV/0!</v>
      </c>
      <c r="U40" s="727"/>
      <c r="V40" s="727"/>
      <c r="W40" s="727"/>
      <c r="X40" s="43"/>
    </row>
    <row r="41" spans="1:24" ht="12.75" customHeight="1" x14ac:dyDescent="0.2">
      <c r="A41" s="44">
        <v>30</v>
      </c>
      <c r="B41" s="696">
        <f>'CONSOLIDADO NORTEÑO'!B39</f>
        <v>0</v>
      </c>
      <c r="C41" s="697"/>
      <c r="D41" s="698"/>
      <c r="E41" s="148">
        <f>'CONSOLIDADO SEDE'!G39</f>
        <v>0</v>
      </c>
      <c r="F41" s="148">
        <f>'CONSOLIDADO SEDE'!K39</f>
        <v>0</v>
      </c>
      <c r="G41" s="148">
        <f>'CONSOLIDADO SEDE'!O39</f>
        <v>0</v>
      </c>
      <c r="H41" s="148">
        <f>'CONSOLIDADO SEDE'!S39</f>
        <v>0</v>
      </c>
      <c r="I41" s="148">
        <f>'CONSOLIDADO SEDE'!W39</f>
        <v>0</v>
      </c>
      <c r="J41" s="148">
        <f>'CONSOLIDADO SEDE'!AA39</f>
        <v>0</v>
      </c>
      <c r="K41" s="148">
        <f>'CONSOLIDADO SEDE'!AE39</f>
        <v>0</v>
      </c>
      <c r="L41" s="148">
        <f>'CONSOLIDADO SEDE'!AI39</f>
        <v>0</v>
      </c>
      <c r="M41" s="148">
        <f>'CONSOLIDADO SEDE'!AM39</f>
        <v>0</v>
      </c>
      <c r="N41" s="148">
        <f>'CONSOLIDADO SEDE'!AQ39</f>
        <v>0</v>
      </c>
      <c r="O41" s="148">
        <f>'CONSOLIDADO SEDE'!AU39</f>
        <v>0</v>
      </c>
      <c r="P41" s="148">
        <f>'CONSOLIDADO SEDE'!AY39</f>
        <v>0</v>
      </c>
      <c r="Q41" s="148">
        <f>'CONSOLIDADO SEDE'!BC39</f>
        <v>0</v>
      </c>
      <c r="R41" s="148">
        <f>'CONSOLIDADO SEDE'!BG39</f>
        <v>0</v>
      </c>
      <c r="S41" s="148">
        <f>'[4]Cal pro final'!CA41</f>
        <v>0</v>
      </c>
      <c r="T41" s="727" t="e">
        <f t="shared" si="2"/>
        <v>#DIV/0!</v>
      </c>
      <c r="U41" s="727"/>
      <c r="V41" s="727"/>
      <c r="W41" s="727"/>
      <c r="X41" s="43"/>
    </row>
    <row r="42" spans="1:24" ht="12.75" customHeight="1" x14ac:dyDescent="0.2">
      <c r="A42" s="44">
        <v>31</v>
      </c>
      <c r="B42" s="696">
        <f>'CONSOLIDADO NORTEÑO'!B40</f>
        <v>0</v>
      </c>
      <c r="C42" s="697"/>
      <c r="D42" s="698"/>
      <c r="E42" s="148">
        <f>'CONSOLIDADO SEDE'!G40</f>
        <v>0</v>
      </c>
      <c r="F42" s="148">
        <f>'CONSOLIDADO SEDE'!K40</f>
        <v>0</v>
      </c>
      <c r="G42" s="148">
        <f>'CONSOLIDADO SEDE'!O40</f>
        <v>0</v>
      </c>
      <c r="H42" s="148">
        <f>'CONSOLIDADO SEDE'!S40</f>
        <v>0</v>
      </c>
      <c r="I42" s="148">
        <f>'CONSOLIDADO SEDE'!W40</f>
        <v>0</v>
      </c>
      <c r="J42" s="148">
        <f>'CONSOLIDADO SEDE'!AA40</f>
        <v>0</v>
      </c>
      <c r="K42" s="148">
        <f>'CONSOLIDADO SEDE'!AE40</f>
        <v>0</v>
      </c>
      <c r="L42" s="148">
        <f>'CONSOLIDADO SEDE'!AI40</f>
        <v>0</v>
      </c>
      <c r="M42" s="148">
        <f>'CONSOLIDADO SEDE'!AM40</f>
        <v>0</v>
      </c>
      <c r="N42" s="148">
        <f>'CONSOLIDADO SEDE'!AQ40</f>
        <v>0</v>
      </c>
      <c r="O42" s="148">
        <f>'CONSOLIDADO SEDE'!AU40</f>
        <v>0</v>
      </c>
      <c r="P42" s="148">
        <f>'CONSOLIDADO SEDE'!AY40</f>
        <v>0</v>
      </c>
      <c r="Q42" s="148">
        <f>'CONSOLIDADO SEDE'!BC40</f>
        <v>0</v>
      </c>
      <c r="R42" s="148">
        <f>'CONSOLIDADO SEDE'!BG40</f>
        <v>0</v>
      </c>
      <c r="S42" s="148">
        <f>'[4]Cal pro final'!CA42</f>
        <v>0</v>
      </c>
      <c r="T42" s="727" t="e">
        <f t="shared" si="2"/>
        <v>#DIV/0!</v>
      </c>
      <c r="U42" s="727"/>
      <c r="V42" s="727"/>
      <c r="W42" s="727"/>
      <c r="X42" s="43"/>
    </row>
    <row r="43" spans="1:24" ht="12.75" customHeight="1" x14ac:dyDescent="0.2">
      <c r="A43" s="44">
        <v>32</v>
      </c>
      <c r="B43" s="696">
        <f>'CONSOLIDADO NORTEÑO'!B41</f>
        <v>0</v>
      </c>
      <c r="C43" s="697"/>
      <c r="D43" s="698"/>
      <c r="E43" s="148">
        <f>'CONSOLIDADO SEDE'!G41</f>
        <v>0</v>
      </c>
      <c r="F43" s="148">
        <f>'CONSOLIDADO SEDE'!K41</f>
        <v>0</v>
      </c>
      <c r="G43" s="148">
        <f>'CONSOLIDADO SEDE'!O41</f>
        <v>0</v>
      </c>
      <c r="H43" s="148">
        <f>'CONSOLIDADO SEDE'!S41</f>
        <v>0</v>
      </c>
      <c r="I43" s="148">
        <f>'CONSOLIDADO SEDE'!W41</f>
        <v>0</v>
      </c>
      <c r="J43" s="148">
        <f>'CONSOLIDADO SEDE'!AA41</f>
        <v>0</v>
      </c>
      <c r="K43" s="148">
        <f>'CONSOLIDADO SEDE'!AE41</f>
        <v>0</v>
      </c>
      <c r="L43" s="148">
        <f>'CONSOLIDADO SEDE'!AI41</f>
        <v>0</v>
      </c>
      <c r="M43" s="148">
        <f>'CONSOLIDADO SEDE'!AM41</f>
        <v>0</v>
      </c>
      <c r="N43" s="148">
        <f>'CONSOLIDADO SEDE'!AQ41</f>
        <v>0</v>
      </c>
      <c r="O43" s="148">
        <f>'CONSOLIDADO SEDE'!AU41</f>
        <v>0</v>
      </c>
      <c r="P43" s="148">
        <f>'CONSOLIDADO SEDE'!AY41</f>
        <v>0</v>
      </c>
      <c r="Q43" s="148">
        <f>'CONSOLIDADO SEDE'!BC41</f>
        <v>0</v>
      </c>
      <c r="R43" s="148">
        <f>'CONSOLIDADO SEDE'!BG41</f>
        <v>0</v>
      </c>
      <c r="S43" s="148">
        <f>'[4]Cal pro final'!CA43</f>
        <v>0</v>
      </c>
      <c r="T43" s="727" t="e">
        <f t="shared" si="2"/>
        <v>#DIV/0!</v>
      </c>
      <c r="U43" s="727"/>
      <c r="V43" s="727"/>
      <c r="W43" s="727"/>
      <c r="X43" s="43"/>
    </row>
    <row r="44" spans="1:24" ht="12.75" customHeight="1" x14ac:dyDescent="0.2">
      <c r="A44" s="44">
        <v>33</v>
      </c>
      <c r="B44" s="696">
        <f>'CONSOLIDADO NORTEÑO'!B42</f>
        <v>0</v>
      </c>
      <c r="C44" s="697"/>
      <c r="D44" s="698"/>
      <c r="E44" s="148">
        <f>'CONSOLIDADO SEDE'!G56</f>
        <v>0</v>
      </c>
      <c r="F44" s="148">
        <f>'CONSOLIDADO SEDE'!K56</f>
        <v>0</v>
      </c>
      <c r="G44" s="148">
        <f>'CONSOLIDADO SEDE'!O56</f>
        <v>0</v>
      </c>
      <c r="H44" s="148">
        <f>'CONSOLIDADO SEDE'!S56</f>
        <v>0</v>
      </c>
      <c r="I44" s="148">
        <f>'CONSOLIDADO SEDE'!W56</f>
        <v>0</v>
      </c>
      <c r="J44" s="148">
        <f>'CONSOLIDADO SEDE'!AA56</f>
        <v>0</v>
      </c>
      <c r="K44" s="148">
        <f>'CONSOLIDADO SEDE'!AE56</f>
        <v>0</v>
      </c>
      <c r="L44" s="148">
        <f>'[4]Cal pro final'!AR44</f>
        <v>0</v>
      </c>
      <c r="M44" s="148">
        <f>'[4]Cal pro final'!AW44</f>
        <v>0</v>
      </c>
      <c r="N44" s="148">
        <f>'[4]Cal pro final'!BB44</f>
        <v>0</v>
      </c>
      <c r="O44" s="148">
        <f>'[4]Cal pro final'!BG44</f>
        <v>0</v>
      </c>
      <c r="P44" s="148">
        <f>'[4]Cal pro final'!BL44</f>
        <v>0</v>
      </c>
      <c r="Q44" s="148">
        <f>'[4]Cal pro final'!BQ44</f>
        <v>0</v>
      </c>
      <c r="R44" s="148">
        <f>'[4]Cal pro final'!BV44</f>
        <v>0</v>
      </c>
      <c r="S44" s="148">
        <f>'[4]Cal pro final'!CA44</f>
        <v>0</v>
      </c>
      <c r="T44" s="727" t="e">
        <f t="shared" si="2"/>
        <v>#DIV/0!</v>
      </c>
      <c r="U44" s="727"/>
      <c r="V44" s="727"/>
      <c r="W44" s="727"/>
      <c r="X44" s="43"/>
    </row>
    <row r="45" spans="1:24" ht="12.75" customHeight="1" x14ac:dyDescent="0.2">
      <c r="A45" s="44">
        <v>34</v>
      </c>
      <c r="B45" s="696">
        <f>'CONSOLIDADO NORTEÑO'!B43</f>
        <v>0</v>
      </c>
      <c r="C45" s="697"/>
      <c r="D45" s="698"/>
      <c r="E45" s="148">
        <f>'CONSOLIDADO SEDE'!G57</f>
        <v>0</v>
      </c>
      <c r="F45" s="148">
        <f>'CONSOLIDADO SEDE'!K57</f>
        <v>0</v>
      </c>
      <c r="G45" s="148">
        <f>'CONSOLIDADO SEDE'!O57</f>
        <v>0</v>
      </c>
      <c r="H45" s="148">
        <f>'CONSOLIDADO SEDE'!S57</f>
        <v>0</v>
      </c>
      <c r="I45" s="148">
        <f>'CONSOLIDADO SEDE'!W57</f>
        <v>0</v>
      </c>
      <c r="J45" s="148">
        <f>'CONSOLIDADO SEDE'!AA57</f>
        <v>0</v>
      </c>
      <c r="K45" s="148">
        <f>'CONSOLIDADO SEDE'!AE57</f>
        <v>0</v>
      </c>
      <c r="L45" s="148">
        <f>'[4]Cal pro final'!AR45</f>
        <v>0</v>
      </c>
      <c r="M45" s="148">
        <f>'[4]Cal pro final'!AW45</f>
        <v>0</v>
      </c>
      <c r="N45" s="148">
        <f>'[4]Cal pro final'!BB45</f>
        <v>0</v>
      </c>
      <c r="O45" s="148">
        <f>'[4]Cal pro final'!BG45</f>
        <v>0</v>
      </c>
      <c r="P45" s="148">
        <f>'[4]Cal pro final'!BL45</f>
        <v>0</v>
      </c>
      <c r="Q45" s="148">
        <f>'[4]Cal pro final'!BQ45</f>
        <v>0</v>
      </c>
      <c r="R45" s="148">
        <f>'[4]Cal pro final'!BV45</f>
        <v>0</v>
      </c>
      <c r="S45" s="148">
        <f>'[4]Cal pro final'!CA45</f>
        <v>0</v>
      </c>
      <c r="T45" s="727" t="e">
        <f t="shared" si="2"/>
        <v>#DIV/0!</v>
      </c>
      <c r="U45" s="727"/>
      <c r="V45" s="727"/>
      <c r="W45" s="727"/>
      <c r="X45" s="43"/>
    </row>
    <row r="46" spans="1:24" ht="12.75" customHeight="1" x14ac:dyDescent="0.2">
      <c r="A46" s="44">
        <v>35</v>
      </c>
      <c r="B46" s="696">
        <f>'CONSOLIDADO NORTEÑO'!B44</f>
        <v>0</v>
      </c>
      <c r="C46" s="697"/>
      <c r="D46" s="698"/>
      <c r="E46" s="148">
        <f>'CONSOLIDADO SEDE'!G58</f>
        <v>0</v>
      </c>
      <c r="F46" s="148">
        <f>'CONSOLIDADO SEDE'!K58</f>
        <v>0</v>
      </c>
      <c r="G46" s="148">
        <f>'CONSOLIDADO SEDE'!O58</f>
        <v>0</v>
      </c>
      <c r="H46" s="148">
        <f>'CONSOLIDADO SEDE'!S58</f>
        <v>0</v>
      </c>
      <c r="I46" s="148">
        <f>'CONSOLIDADO SEDE'!W58</f>
        <v>0</v>
      </c>
      <c r="J46" s="148">
        <f>'CONSOLIDADO SEDE'!AA58</f>
        <v>0</v>
      </c>
      <c r="K46" s="148">
        <f>'CONSOLIDADO SEDE'!AE58</f>
        <v>0</v>
      </c>
      <c r="L46" s="148">
        <f>'[4]Cal pro final'!AR46</f>
        <v>0</v>
      </c>
      <c r="M46" s="148">
        <f>'[4]Cal pro final'!AW46</f>
        <v>0</v>
      </c>
      <c r="N46" s="148">
        <f>'[4]Cal pro final'!BB46</f>
        <v>0</v>
      </c>
      <c r="O46" s="148">
        <f>'[4]Cal pro final'!BG46</f>
        <v>0</v>
      </c>
      <c r="P46" s="148">
        <f>'[4]Cal pro final'!BL46</f>
        <v>0</v>
      </c>
      <c r="Q46" s="148">
        <f>'[4]Cal pro final'!BQ46</f>
        <v>0</v>
      </c>
      <c r="R46" s="148">
        <f>'[4]Cal pro final'!BV46</f>
        <v>0</v>
      </c>
      <c r="S46" s="148">
        <f>'[4]Cal pro final'!CA46</f>
        <v>0</v>
      </c>
      <c r="T46" s="727" t="e">
        <f t="shared" si="2"/>
        <v>#DIV/0!</v>
      </c>
      <c r="U46" s="727"/>
      <c r="V46" s="727"/>
      <c r="W46" s="727"/>
      <c r="X46" s="43"/>
    </row>
    <row r="47" spans="1:24" ht="12.75" customHeight="1" x14ac:dyDescent="0.2">
      <c r="A47" s="44">
        <v>36</v>
      </c>
      <c r="B47" s="696">
        <f>'CONSOLIDADO NORTEÑO'!B45</f>
        <v>0</v>
      </c>
      <c r="C47" s="697"/>
      <c r="D47" s="698"/>
      <c r="E47" s="148">
        <f>'[4]Cal pro final'!I47</f>
        <v>0</v>
      </c>
      <c r="F47" s="148">
        <f>'[4]Cal pro final'!N47</f>
        <v>0</v>
      </c>
      <c r="G47" s="148">
        <f>'[4]Cal pro final'!S47</f>
        <v>0</v>
      </c>
      <c r="H47" s="148">
        <f>'[4]Cal pro final'!X47</f>
        <v>0</v>
      </c>
      <c r="I47" s="148">
        <f>'[4]Cal pro final'!AC47</f>
        <v>0</v>
      </c>
      <c r="J47" s="148">
        <f>'[4]Cal pro final'!AH47</f>
        <v>0</v>
      </c>
      <c r="K47" s="148">
        <f>'[4]Cal pro final'!AM47</f>
        <v>0</v>
      </c>
      <c r="L47" s="148">
        <f>'[4]Cal pro final'!AR47</f>
        <v>0</v>
      </c>
      <c r="M47" s="148">
        <f>'[4]Cal pro final'!AW47</f>
        <v>0</v>
      </c>
      <c r="N47" s="148">
        <f>'[4]Cal pro final'!BB47</f>
        <v>0</v>
      </c>
      <c r="O47" s="148">
        <f>'[4]Cal pro final'!BG47</f>
        <v>0</v>
      </c>
      <c r="P47" s="148">
        <f>'[4]Cal pro final'!BL47</f>
        <v>0</v>
      </c>
      <c r="Q47" s="148">
        <f>'[4]Cal pro final'!BQ47</f>
        <v>0</v>
      </c>
      <c r="R47" s="148">
        <f>'[4]Cal pro final'!BV47</f>
        <v>0</v>
      </c>
      <c r="S47" s="148">
        <f>'[4]Cal pro final'!CA47</f>
        <v>0</v>
      </c>
      <c r="T47" s="699">
        <f>AVERAGE(E47:S47)</f>
        <v>0</v>
      </c>
      <c r="U47" s="699"/>
      <c r="V47" s="699"/>
      <c r="W47" s="699"/>
      <c r="X47" s="43"/>
    </row>
    <row r="48" spans="1:24" ht="12.75" customHeight="1" x14ac:dyDescent="0.2">
      <c r="A48" s="44">
        <v>37</v>
      </c>
      <c r="B48" s="696">
        <f>'CONSOLIDADO NORTEÑO'!B46</f>
        <v>0</v>
      </c>
      <c r="C48" s="697"/>
      <c r="D48" s="698"/>
      <c r="E48" s="148">
        <f>'[4]Cal pro final'!I48</f>
        <v>0</v>
      </c>
      <c r="F48" s="148">
        <f>'[4]Cal pro final'!N48</f>
        <v>0</v>
      </c>
      <c r="G48" s="148">
        <f>'[4]Cal pro final'!S48</f>
        <v>0</v>
      </c>
      <c r="H48" s="148">
        <f>'[4]Cal pro final'!X48</f>
        <v>0</v>
      </c>
      <c r="I48" s="148">
        <f>'[4]Cal pro final'!AC48</f>
        <v>0</v>
      </c>
      <c r="J48" s="148">
        <f>'[4]Cal pro final'!AH48</f>
        <v>0</v>
      </c>
      <c r="K48" s="148">
        <f>'[4]Cal pro final'!AM48</f>
        <v>0</v>
      </c>
      <c r="L48" s="148">
        <f>'[4]Cal pro final'!AR48</f>
        <v>0</v>
      </c>
      <c r="M48" s="148">
        <f>'[4]Cal pro final'!AW48</f>
        <v>0</v>
      </c>
      <c r="N48" s="148">
        <f>'[4]Cal pro final'!BB48</f>
        <v>0</v>
      </c>
      <c r="O48" s="148">
        <f>'[4]Cal pro final'!BG48</f>
        <v>0</v>
      </c>
      <c r="P48" s="148">
        <f>'[4]Cal pro final'!BL48</f>
        <v>0</v>
      </c>
      <c r="Q48" s="148">
        <f>'[4]Cal pro final'!BQ48</f>
        <v>0</v>
      </c>
      <c r="R48" s="148">
        <f>'[4]Cal pro final'!BV48</f>
        <v>0</v>
      </c>
      <c r="S48" s="148">
        <f>'[4]Cal pro final'!CA48</f>
        <v>0</v>
      </c>
      <c r="T48" s="699">
        <f>AVERAGE(E48:S48)</f>
        <v>0</v>
      </c>
      <c r="U48" s="699"/>
      <c r="V48" s="699"/>
      <c r="W48" s="699"/>
      <c r="X48" s="43"/>
    </row>
    <row r="49" spans="1:24" ht="12.75" customHeight="1" x14ac:dyDescent="0.2">
      <c r="A49" s="44">
        <v>38</v>
      </c>
      <c r="B49" s="696">
        <f>'CONSOLIDADO NORTEÑO'!B47</f>
        <v>0</v>
      </c>
      <c r="C49" s="697"/>
      <c r="D49" s="698"/>
      <c r="E49" s="148">
        <f>'[4]Cal pro final'!I49</f>
        <v>0</v>
      </c>
      <c r="F49" s="148">
        <f>'[4]Cal pro final'!N49</f>
        <v>0</v>
      </c>
      <c r="G49" s="148">
        <f>'[4]Cal pro final'!S49</f>
        <v>0</v>
      </c>
      <c r="H49" s="148">
        <f>'[4]Cal pro final'!X49</f>
        <v>0</v>
      </c>
      <c r="I49" s="148">
        <f>'[4]Cal pro final'!AC49</f>
        <v>0</v>
      </c>
      <c r="J49" s="148">
        <f>'[4]Cal pro final'!AH49</f>
        <v>0</v>
      </c>
      <c r="K49" s="148">
        <f>'[4]Cal pro final'!AM49</f>
        <v>0</v>
      </c>
      <c r="L49" s="148">
        <f>'[4]Cal pro final'!AR49</f>
        <v>0</v>
      </c>
      <c r="M49" s="148">
        <f>'[4]Cal pro final'!AW49</f>
        <v>0</v>
      </c>
      <c r="N49" s="148">
        <f>'[4]Cal pro final'!BB49</f>
        <v>0</v>
      </c>
      <c r="O49" s="148">
        <f>'[4]Cal pro final'!BG49</f>
        <v>0</v>
      </c>
      <c r="P49" s="148">
        <f>'[4]Cal pro final'!BL49</f>
        <v>0</v>
      </c>
      <c r="Q49" s="148">
        <f>'[4]Cal pro final'!BQ49</f>
        <v>0</v>
      </c>
      <c r="R49" s="148">
        <f>'[4]Cal pro final'!BV49</f>
        <v>0</v>
      </c>
      <c r="S49" s="148">
        <f>'[4]Cal pro final'!CA49</f>
        <v>0</v>
      </c>
      <c r="T49" s="699">
        <f>AVERAGE(E49:S49)</f>
        <v>0</v>
      </c>
      <c r="U49" s="699"/>
      <c r="V49" s="699"/>
      <c r="W49" s="699"/>
      <c r="X49" s="43"/>
    </row>
    <row r="50" spans="1:24" ht="12.75" customHeight="1" x14ac:dyDescent="0.2">
      <c r="A50" s="44">
        <v>39</v>
      </c>
      <c r="B50" s="696">
        <f>'CONSOLIDADO NORTEÑO'!B48</f>
        <v>0</v>
      </c>
      <c r="C50" s="697"/>
      <c r="D50" s="698"/>
      <c r="E50" s="148">
        <f>'[4]Cal pro final'!I50</f>
        <v>0</v>
      </c>
      <c r="F50" s="148">
        <f>'[4]Cal pro final'!N50</f>
        <v>0</v>
      </c>
      <c r="G50" s="148">
        <f>'[4]Cal pro final'!S50</f>
        <v>0</v>
      </c>
      <c r="H50" s="148">
        <f>'[4]Cal pro final'!X50</f>
        <v>0</v>
      </c>
      <c r="I50" s="148">
        <f>'[4]Cal pro final'!AC50</f>
        <v>0</v>
      </c>
      <c r="J50" s="148">
        <f>'[4]Cal pro final'!AH50</f>
        <v>0</v>
      </c>
      <c r="K50" s="148">
        <f>'[4]Cal pro final'!AM50</f>
        <v>0</v>
      </c>
      <c r="L50" s="148">
        <f>'[4]Cal pro final'!AR50</f>
        <v>0</v>
      </c>
      <c r="M50" s="148">
        <f>'[4]Cal pro final'!AW50</f>
        <v>0</v>
      </c>
      <c r="N50" s="148">
        <f>'[4]Cal pro final'!BB50</f>
        <v>0</v>
      </c>
      <c r="O50" s="148">
        <f>'[4]Cal pro final'!BG50</f>
        <v>0</v>
      </c>
      <c r="P50" s="148">
        <f>'[4]Cal pro final'!BL50</f>
        <v>0</v>
      </c>
      <c r="Q50" s="148">
        <f>'[4]Cal pro final'!BQ50</f>
        <v>0</v>
      </c>
      <c r="R50" s="148">
        <f>'[4]Cal pro final'!BV50</f>
        <v>0</v>
      </c>
      <c r="S50" s="148">
        <f>'[4]Cal pro final'!CA50</f>
        <v>0</v>
      </c>
      <c r="T50" s="699"/>
      <c r="U50" s="699"/>
      <c r="V50" s="699"/>
      <c r="W50" s="699"/>
      <c r="X50" s="43"/>
    </row>
    <row r="51" spans="1:24" ht="12.75" customHeight="1" x14ac:dyDescent="0.2">
      <c r="A51" s="44">
        <v>40</v>
      </c>
      <c r="B51" s="696">
        <f>'CONSOLIDADO NORTEÑO'!B49</f>
        <v>0</v>
      </c>
      <c r="C51" s="697"/>
      <c r="D51" s="698"/>
      <c r="E51" s="148">
        <f>'[4]Cal pro final'!I51</f>
        <v>0</v>
      </c>
      <c r="F51" s="148">
        <f>'[4]Cal pro final'!N51</f>
        <v>0</v>
      </c>
      <c r="G51" s="148">
        <f>'[4]Cal pro final'!S51</f>
        <v>0</v>
      </c>
      <c r="H51" s="148">
        <f>'[4]Cal pro final'!X51</f>
        <v>0</v>
      </c>
      <c r="I51" s="148">
        <f>'[4]Cal pro final'!AC51</f>
        <v>0</v>
      </c>
      <c r="J51" s="148">
        <f>'[4]Cal pro final'!AH51</f>
        <v>0</v>
      </c>
      <c r="K51" s="148">
        <f>'[4]Cal pro final'!AM51</f>
        <v>0</v>
      </c>
      <c r="L51" s="148">
        <f>'[4]Cal pro final'!AR51</f>
        <v>0</v>
      </c>
      <c r="M51" s="148">
        <f>'[4]Cal pro final'!AW51</f>
        <v>0</v>
      </c>
      <c r="N51" s="148">
        <f>'[4]Cal pro final'!BB51</f>
        <v>0</v>
      </c>
      <c r="O51" s="148">
        <f>'[4]Cal pro final'!BG51</f>
        <v>0</v>
      </c>
      <c r="P51" s="148">
        <f>'[4]Cal pro final'!BL51</f>
        <v>0</v>
      </c>
      <c r="Q51" s="148">
        <f>'[4]Cal pro final'!BQ51</f>
        <v>0</v>
      </c>
      <c r="R51" s="148">
        <f>'[4]Cal pro final'!BV51</f>
        <v>0</v>
      </c>
      <c r="S51" s="148">
        <f>'[4]Cal pro final'!CA51</f>
        <v>0</v>
      </c>
      <c r="T51" s="699">
        <f>AVERAGE(E51:S51)</f>
        <v>0</v>
      </c>
      <c r="U51" s="699"/>
      <c r="V51" s="699"/>
      <c r="W51" s="699"/>
      <c r="X51" s="43"/>
    </row>
    <row r="52" spans="1:24" x14ac:dyDescent="0.2">
      <c r="A52" s="44">
        <v>41</v>
      </c>
      <c r="B52" s="696">
        <f>'Inf. 8°A'!B57</f>
        <v>0</v>
      </c>
      <c r="C52" s="697"/>
      <c r="D52" s="698"/>
      <c r="E52" s="148">
        <f>'[4]Cal pro final'!I52</f>
        <v>0</v>
      </c>
      <c r="F52" s="148">
        <f>'[4]Cal pro final'!N52</f>
        <v>0</v>
      </c>
      <c r="G52" s="148"/>
      <c r="H52" s="148">
        <f>'[4]Cal pro final'!X52</f>
        <v>0</v>
      </c>
      <c r="I52" s="148">
        <f>'[4]Cal pro final'!AC52</f>
        <v>0</v>
      </c>
      <c r="J52" s="148">
        <f>'[4]Cal pro final'!AH52</f>
        <v>0</v>
      </c>
      <c r="K52" s="148"/>
      <c r="L52" s="148"/>
      <c r="M52" s="148"/>
      <c r="N52" s="148">
        <f>'[4]Cal pro final'!BB52</f>
        <v>0</v>
      </c>
      <c r="O52" s="148">
        <f>'[4]Cal pro final'!BG52</f>
        <v>0</v>
      </c>
      <c r="P52" s="148">
        <f>'[4]Cal pro final'!BL52</f>
        <v>0</v>
      </c>
      <c r="Q52" s="148">
        <f>'[4]Cal pro final'!BQ52</f>
        <v>0</v>
      </c>
      <c r="R52" s="148">
        <f>'[4]Cal pro final'!BV52</f>
        <v>0</v>
      </c>
      <c r="S52" s="148">
        <f>'[4]Cal pro final'!CA52</f>
        <v>0</v>
      </c>
      <c r="T52" s="699">
        <f>AVERAGE(E52:S52)</f>
        <v>0</v>
      </c>
      <c r="U52" s="699"/>
      <c r="V52" s="699"/>
      <c r="W52" s="699"/>
      <c r="X52" s="43"/>
    </row>
    <row r="53" spans="1:24" x14ac:dyDescent="0.2">
      <c r="A53" s="44">
        <v>42</v>
      </c>
      <c r="B53" s="696">
        <f>'Inf. 8°A'!B58</f>
        <v>0</v>
      </c>
      <c r="C53" s="697"/>
      <c r="D53" s="698"/>
      <c r="E53" s="148">
        <f>'[4]Cal pro final'!I53</f>
        <v>0</v>
      </c>
      <c r="F53" s="148">
        <f>'[4]Cal pro final'!N53</f>
        <v>0</v>
      </c>
      <c r="G53" s="148"/>
      <c r="H53" s="148">
        <f>'[4]Cal pro final'!X53</f>
        <v>0</v>
      </c>
      <c r="I53" s="148">
        <f>'[4]Cal pro final'!AC53</f>
        <v>0</v>
      </c>
      <c r="J53" s="148">
        <f>'[4]Cal pro final'!AH53</f>
        <v>0</v>
      </c>
      <c r="K53" s="148"/>
      <c r="L53" s="148"/>
      <c r="M53" s="148"/>
      <c r="N53" s="148">
        <f>'[4]Cal pro final'!BB53</f>
        <v>0</v>
      </c>
      <c r="O53" s="148">
        <f>'[4]Cal pro final'!BG53</f>
        <v>0</v>
      </c>
      <c r="P53" s="148">
        <f>'[4]Cal pro final'!BL53</f>
        <v>0</v>
      </c>
      <c r="Q53" s="148">
        <f>'[4]Cal pro final'!BQ53</f>
        <v>0</v>
      </c>
      <c r="R53" s="148">
        <f>'[4]Cal pro final'!BV53</f>
        <v>0</v>
      </c>
      <c r="S53" s="148">
        <f>'[4]Cal pro final'!CA53</f>
        <v>0</v>
      </c>
      <c r="T53" s="699">
        <f>AVERAGE(E53:S53)</f>
        <v>0</v>
      </c>
      <c r="U53" s="699"/>
      <c r="V53" s="699"/>
      <c r="W53" s="699"/>
      <c r="X53" s="43"/>
    </row>
    <row r="54" spans="1:24" x14ac:dyDescent="0.2">
      <c r="A54" s="44">
        <v>43</v>
      </c>
      <c r="B54" s="696">
        <f>'Inf. 8°A'!B59</f>
        <v>0</v>
      </c>
      <c r="C54" s="697"/>
      <c r="D54" s="698"/>
      <c r="E54" s="148">
        <f>'[4]Cal pro final'!I54</f>
        <v>0</v>
      </c>
      <c r="F54" s="148">
        <f>'[4]Cal pro final'!N54</f>
        <v>0</v>
      </c>
      <c r="G54" s="148"/>
      <c r="H54" s="148">
        <f>'[4]Cal pro final'!X54</f>
        <v>0</v>
      </c>
      <c r="I54" s="148">
        <f>'[4]Cal pro final'!AC54</f>
        <v>0</v>
      </c>
      <c r="J54" s="148">
        <f>'[4]Cal pro final'!AH54</f>
        <v>0</v>
      </c>
      <c r="K54" s="148"/>
      <c r="L54" s="148"/>
      <c r="M54" s="148"/>
      <c r="N54" s="148">
        <f>'[4]Cal pro final'!BB54</f>
        <v>0</v>
      </c>
      <c r="O54" s="148">
        <f>'[4]Cal pro final'!BG54</f>
        <v>0</v>
      </c>
      <c r="P54" s="148">
        <f>'[4]Cal pro final'!BL54</f>
        <v>0</v>
      </c>
      <c r="Q54" s="148">
        <f>'[4]Cal pro final'!BQ54</f>
        <v>0</v>
      </c>
      <c r="R54" s="148">
        <f>'[4]Cal pro final'!BV54</f>
        <v>0</v>
      </c>
      <c r="S54" s="148">
        <f>'[4]Cal pro final'!CA54</f>
        <v>0</v>
      </c>
      <c r="T54" s="699">
        <f>AVERAGE(E54:S54)</f>
        <v>0</v>
      </c>
      <c r="U54" s="699"/>
      <c r="V54" s="699"/>
      <c r="W54" s="699"/>
      <c r="X54" s="43"/>
    </row>
    <row r="55" spans="1:24" x14ac:dyDescent="0.2">
      <c r="A55" s="44">
        <v>44</v>
      </c>
      <c r="B55" s="696">
        <f>'Inf. 8°A'!B60</f>
        <v>0</v>
      </c>
      <c r="C55" s="697"/>
      <c r="D55" s="698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699"/>
      <c r="U55" s="699"/>
      <c r="V55" s="699"/>
      <c r="W55" s="699"/>
      <c r="X55" s="43"/>
    </row>
    <row r="56" spans="1:24" x14ac:dyDescent="0.2">
      <c r="A56" s="44">
        <v>45</v>
      </c>
      <c r="B56" s="696">
        <f>'Inf. 8°A'!B61</f>
        <v>0</v>
      </c>
      <c r="C56" s="697"/>
      <c r="D56" s="698"/>
      <c r="E56" s="148"/>
      <c r="F56" s="148"/>
      <c r="G56" s="148"/>
      <c r="H56" s="148"/>
      <c r="I56" s="148"/>
      <c r="J56" s="148"/>
      <c r="K56" s="148"/>
      <c r="L56" s="148"/>
      <c r="M56" s="148"/>
      <c r="N56" s="148"/>
      <c r="O56" s="148"/>
      <c r="P56" s="148"/>
      <c r="Q56" s="148"/>
      <c r="R56" s="148"/>
      <c r="S56" s="148"/>
      <c r="T56" s="699"/>
      <c r="U56" s="699"/>
      <c r="V56" s="699"/>
      <c r="W56" s="699"/>
      <c r="X56" s="43"/>
    </row>
    <row r="57" spans="1:24" x14ac:dyDescent="0.2">
      <c r="A57" s="44">
        <v>46</v>
      </c>
      <c r="B57" s="696">
        <f>'Inf. 8°A'!B62</f>
        <v>0</v>
      </c>
      <c r="C57" s="697"/>
      <c r="D57" s="69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699"/>
      <c r="U57" s="699"/>
      <c r="V57" s="699"/>
      <c r="W57" s="699"/>
      <c r="X57" s="43"/>
    </row>
    <row r="58" spans="1:24" x14ac:dyDescent="0.2">
      <c r="A58" s="44">
        <v>47</v>
      </c>
      <c r="B58" s="724"/>
      <c r="C58" s="725"/>
      <c r="D58" s="726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699"/>
      <c r="U58" s="699"/>
      <c r="V58" s="699"/>
      <c r="W58" s="699"/>
      <c r="X58" s="43"/>
    </row>
    <row r="59" spans="1:24" x14ac:dyDescent="0.2">
      <c r="A59" s="44">
        <v>48</v>
      </c>
      <c r="B59" s="724"/>
      <c r="C59" s="725"/>
      <c r="D59" s="726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699"/>
      <c r="U59" s="699"/>
      <c r="V59" s="699"/>
      <c r="W59" s="699"/>
      <c r="X59" s="43"/>
    </row>
    <row r="60" spans="1:24" x14ac:dyDescent="0.2">
      <c r="A60" s="44">
        <v>49</v>
      </c>
      <c r="B60" s="724"/>
      <c r="C60" s="725"/>
      <c r="D60" s="726"/>
      <c r="E60" s="148"/>
      <c r="F60" s="148"/>
      <c r="G60" s="148"/>
      <c r="H60" s="148"/>
      <c r="I60" s="148"/>
      <c r="J60" s="148"/>
      <c r="K60" s="148"/>
      <c r="L60" s="148"/>
      <c r="M60" s="148"/>
      <c r="N60" s="148"/>
      <c r="O60" s="148"/>
      <c r="P60" s="148"/>
      <c r="Q60" s="148"/>
      <c r="R60" s="148"/>
      <c r="S60" s="148"/>
      <c r="T60" s="699"/>
      <c r="U60" s="699"/>
      <c r="V60" s="699"/>
      <c r="W60" s="699"/>
      <c r="X60" s="43"/>
    </row>
    <row r="61" spans="1:24" x14ac:dyDescent="0.2">
      <c r="A61" s="44">
        <v>50</v>
      </c>
      <c r="B61" s="724"/>
      <c r="C61" s="725"/>
      <c r="D61" s="726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49"/>
      <c r="R61" s="149"/>
      <c r="S61" s="149"/>
      <c r="T61" s="699"/>
      <c r="U61" s="699"/>
      <c r="V61" s="699"/>
      <c r="W61" s="699"/>
      <c r="X61" s="43"/>
    </row>
    <row r="64" spans="1:24" x14ac:dyDescent="0.2">
      <c r="A64" s="700"/>
      <c r="B64" s="700"/>
      <c r="C64" s="700"/>
      <c r="D64" s="700"/>
      <c r="E64" s="700"/>
      <c r="F64" s="700"/>
      <c r="G64" s="700"/>
      <c r="H64" s="700"/>
      <c r="I64" s="700"/>
      <c r="J64" s="700"/>
      <c r="K64" s="700"/>
      <c r="L64" s="700"/>
      <c r="M64" s="700"/>
      <c r="N64" s="700"/>
      <c r="O64" s="700"/>
      <c r="P64" s="700"/>
      <c r="Q64" s="700"/>
      <c r="R64" s="700"/>
      <c r="S64" s="700"/>
      <c r="T64" s="700"/>
      <c r="U64" s="700"/>
    </row>
    <row r="65" spans="1:21" x14ac:dyDescent="0.2">
      <c r="A65" s="700"/>
      <c r="B65" s="700"/>
      <c r="C65" s="700"/>
      <c r="D65" s="700"/>
      <c r="E65" s="700"/>
      <c r="F65" s="700"/>
      <c r="G65" s="700"/>
      <c r="H65" s="700"/>
      <c r="I65" s="700"/>
      <c r="J65" s="700"/>
      <c r="K65" s="700"/>
      <c r="L65" s="700"/>
      <c r="M65" s="700"/>
      <c r="N65" s="700"/>
      <c r="O65" s="700"/>
      <c r="P65" s="700"/>
      <c r="Q65" s="700"/>
      <c r="R65" s="700"/>
      <c r="S65" s="700"/>
      <c r="T65" s="700"/>
      <c r="U65" s="700"/>
    </row>
  </sheetData>
  <mergeCells count="124">
    <mergeCell ref="A5:A10"/>
    <mergeCell ref="B5:D11"/>
    <mergeCell ref="E5:E11"/>
    <mergeCell ref="F5:F11"/>
    <mergeCell ref="G5:G11"/>
    <mergeCell ref="H5:H11"/>
    <mergeCell ref="I5:I11"/>
    <mergeCell ref="X5:X11"/>
    <mergeCell ref="J5:J11"/>
    <mergeCell ref="K5:K11"/>
    <mergeCell ref="L5:L11"/>
    <mergeCell ref="M5:M11"/>
    <mergeCell ref="N5:N11"/>
    <mergeCell ref="O5:O11"/>
    <mergeCell ref="E4:G4"/>
    <mergeCell ref="H4:M4"/>
    <mergeCell ref="N4:S4"/>
    <mergeCell ref="B12:D12"/>
    <mergeCell ref="T12:W12"/>
    <mergeCell ref="B13:D13"/>
    <mergeCell ref="T13:W13"/>
    <mergeCell ref="B14:D14"/>
    <mergeCell ref="T14:W14"/>
    <mergeCell ref="P5:P11"/>
    <mergeCell ref="Q5:Q11"/>
    <mergeCell ref="R5:R11"/>
    <mergeCell ref="S5:S11"/>
    <mergeCell ref="T5:W11"/>
    <mergeCell ref="B18:D18"/>
    <mergeCell ref="T18:W18"/>
    <mergeCell ref="B19:D19"/>
    <mergeCell ref="T19:W19"/>
    <mergeCell ref="B20:D20"/>
    <mergeCell ref="T20:W20"/>
    <mergeCell ref="B15:D15"/>
    <mergeCell ref="T15:W15"/>
    <mergeCell ref="B16:D16"/>
    <mergeCell ref="T16:W16"/>
    <mergeCell ref="B17:D17"/>
    <mergeCell ref="T17:W17"/>
    <mergeCell ref="B24:D24"/>
    <mergeCell ref="T24:W24"/>
    <mergeCell ref="B25:D25"/>
    <mergeCell ref="T25:W25"/>
    <mergeCell ref="B26:D26"/>
    <mergeCell ref="T26:W26"/>
    <mergeCell ref="B21:D21"/>
    <mergeCell ref="T21:W21"/>
    <mergeCell ref="B22:D22"/>
    <mergeCell ref="T22:W22"/>
    <mergeCell ref="B23:D23"/>
    <mergeCell ref="T23:W23"/>
    <mergeCell ref="B30:D30"/>
    <mergeCell ref="T30:W30"/>
    <mergeCell ref="B31:D31"/>
    <mergeCell ref="T31:W31"/>
    <mergeCell ref="B32:D32"/>
    <mergeCell ref="T32:W32"/>
    <mergeCell ref="B27:D27"/>
    <mergeCell ref="T27:W27"/>
    <mergeCell ref="B28:D28"/>
    <mergeCell ref="T28:W28"/>
    <mergeCell ref="B29:D29"/>
    <mergeCell ref="T29:W29"/>
    <mergeCell ref="B36:D36"/>
    <mergeCell ref="T36:W36"/>
    <mergeCell ref="B37:D37"/>
    <mergeCell ref="T37:W37"/>
    <mergeCell ref="B38:D38"/>
    <mergeCell ref="T38:W38"/>
    <mergeCell ref="B33:D33"/>
    <mergeCell ref="T33:W33"/>
    <mergeCell ref="B34:D34"/>
    <mergeCell ref="T34:W34"/>
    <mergeCell ref="B35:D35"/>
    <mergeCell ref="T35:W35"/>
    <mergeCell ref="B42:D42"/>
    <mergeCell ref="T42:W42"/>
    <mergeCell ref="B43:D43"/>
    <mergeCell ref="T43:W43"/>
    <mergeCell ref="B44:D44"/>
    <mergeCell ref="T44:W44"/>
    <mergeCell ref="B39:D39"/>
    <mergeCell ref="T39:W39"/>
    <mergeCell ref="B40:D40"/>
    <mergeCell ref="T40:W40"/>
    <mergeCell ref="B41:D41"/>
    <mergeCell ref="T41:W41"/>
    <mergeCell ref="B48:D48"/>
    <mergeCell ref="T48:W48"/>
    <mergeCell ref="B49:D49"/>
    <mergeCell ref="T49:W49"/>
    <mergeCell ref="B50:D50"/>
    <mergeCell ref="T50:W50"/>
    <mergeCell ref="B45:D45"/>
    <mergeCell ref="T45:W45"/>
    <mergeCell ref="B46:D46"/>
    <mergeCell ref="T46:W46"/>
    <mergeCell ref="B47:D47"/>
    <mergeCell ref="T47:W47"/>
    <mergeCell ref="B54:D54"/>
    <mergeCell ref="T54:W54"/>
    <mergeCell ref="B55:D55"/>
    <mergeCell ref="T55:W55"/>
    <mergeCell ref="B56:D56"/>
    <mergeCell ref="T56:W56"/>
    <mergeCell ref="B51:D51"/>
    <mergeCell ref="T51:W51"/>
    <mergeCell ref="B52:D52"/>
    <mergeCell ref="T52:W52"/>
    <mergeCell ref="B53:D53"/>
    <mergeCell ref="T53:W53"/>
    <mergeCell ref="B60:D60"/>
    <mergeCell ref="T60:W60"/>
    <mergeCell ref="B61:D61"/>
    <mergeCell ref="T61:W61"/>
    <mergeCell ref="A64:U64"/>
    <mergeCell ref="A65:U65"/>
    <mergeCell ref="B57:D57"/>
    <mergeCell ref="T57:W57"/>
    <mergeCell ref="B58:D58"/>
    <mergeCell ref="T58:W58"/>
    <mergeCell ref="B59:D59"/>
    <mergeCell ref="T59:W59"/>
  </mergeCells>
  <conditionalFormatting sqref="E5:S11 E35:S61 E15:P34 R12:S34 E12:M14 O12:P14 T12:W61">
    <cfRule type="cellIs" dxfId="19" priority="16" stopIfTrue="1" operator="equal">
      <formula>0</formula>
    </cfRule>
  </conditionalFormatting>
  <conditionalFormatting sqref="B12:D57">
    <cfRule type="cellIs" dxfId="18" priority="15" operator="equal">
      <formula>0</formula>
    </cfRule>
  </conditionalFormatting>
  <conditionalFormatting sqref="E12:E46">
    <cfRule type="containsErrors" dxfId="17" priority="14">
      <formula>ISERROR(E12)</formula>
    </cfRule>
  </conditionalFormatting>
  <conditionalFormatting sqref="F12:F46">
    <cfRule type="containsErrors" dxfId="16" priority="13">
      <formula>ISERROR(F12)</formula>
    </cfRule>
  </conditionalFormatting>
  <conditionalFormatting sqref="G12:G46">
    <cfRule type="containsErrors" dxfId="15" priority="12">
      <formula>ISERROR(G12)</formula>
    </cfRule>
  </conditionalFormatting>
  <conditionalFormatting sqref="H12:H46">
    <cfRule type="containsErrors" dxfId="14" priority="11">
      <formula>ISERROR(H12)</formula>
    </cfRule>
  </conditionalFormatting>
  <conditionalFormatting sqref="I12:I46">
    <cfRule type="containsErrors" dxfId="13" priority="10">
      <formula>ISERROR(I12)</formula>
    </cfRule>
  </conditionalFormatting>
  <conditionalFormatting sqref="J12:J46">
    <cfRule type="containsErrors" dxfId="12" priority="9">
      <formula>ISERROR(J12)</formula>
    </cfRule>
  </conditionalFormatting>
  <conditionalFormatting sqref="K12:K46">
    <cfRule type="containsErrors" priority="8">
      <formula>ISERROR(K12)</formula>
    </cfRule>
  </conditionalFormatting>
  <conditionalFormatting sqref="K35:W43 T44:W46 K15:P34 K12:M14 O12:P14 R12:W34">
    <cfRule type="containsErrors" dxfId="11" priority="7">
      <formula>ISERROR(K12)</formula>
    </cfRule>
  </conditionalFormatting>
  <conditionalFormatting sqref="Q15:Q34">
    <cfRule type="cellIs" dxfId="10" priority="6" stopIfTrue="1" operator="equal">
      <formula>0</formula>
    </cfRule>
  </conditionalFormatting>
  <conditionalFormatting sqref="Q15:Q34">
    <cfRule type="containsErrors" dxfId="9" priority="5">
      <formula>ISERROR(Q15)</formula>
    </cfRule>
  </conditionalFormatting>
  <conditionalFormatting sqref="N12:N14">
    <cfRule type="cellIs" dxfId="8" priority="4" stopIfTrue="1" operator="equal">
      <formula>0</formula>
    </cfRule>
  </conditionalFormatting>
  <conditionalFormatting sqref="N12:N14">
    <cfRule type="containsErrors" dxfId="7" priority="3">
      <formula>ISERROR(N12)</formula>
    </cfRule>
  </conditionalFormatting>
  <conditionalFormatting sqref="Q12:Q14">
    <cfRule type="cellIs" dxfId="6" priority="2" stopIfTrue="1" operator="equal">
      <formula>0</formula>
    </cfRule>
  </conditionalFormatting>
  <conditionalFormatting sqref="Q12:Q14">
    <cfRule type="containsErrors" dxfId="5" priority="1">
      <formula>ISERROR(Q12)</formula>
    </cfRule>
  </conditionalFormatting>
  <pageMargins left="0.19685039370078741" right="0.19685039370078741" top="1.3779527559055118" bottom="0.39370078740157483" header="0.39370078740157483" footer="0"/>
  <pageSetup paperSize="5" orientation="portrait" r:id="rId1"/>
  <headerFooter alignWithMargins="0">
    <oddHeader xml:space="preserve">&amp;C&amp;G
ESCUELA SECUNDARIA DE PUERTO ARMUELLES
Pto Armuelles, Chiriquí,Tel.________
NOTAS POR CONSEJERIA FINAL - ANUAL  
              GRUPO: 9º A
CONSEJERO:EDGAR BONILLA HERNÁNDEZ             
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66</vt:i4>
      </vt:variant>
      <vt:variant>
        <vt:lpstr>Named Ranges</vt:lpstr>
      </vt:variant>
      <vt:variant>
        <vt:i4>1</vt:i4>
      </vt:variant>
    </vt:vector>
  </HeadingPairs>
  <TitlesOfParts>
    <vt:vector size="67" baseType="lpstr">
      <vt:lpstr>Datos Generales</vt:lpstr>
      <vt:lpstr>Listado de Estudiantes</vt:lpstr>
      <vt:lpstr>Asistencia 7°FDC</vt:lpstr>
      <vt:lpstr>Notas 7°FDC</vt:lpstr>
      <vt:lpstr>Asistencia 8°AINF</vt:lpstr>
      <vt:lpstr>Notas 8°AINF</vt:lpstr>
      <vt:lpstr>Asistencia 9°AINF</vt:lpstr>
      <vt:lpstr>Notas 9°AINF</vt:lpstr>
      <vt:lpstr>Asistencia 9°BFDC</vt:lpstr>
      <vt:lpstr>Notas 9°BFDC</vt:lpstr>
      <vt:lpstr>Asistencia 10°ATOfi</vt:lpstr>
      <vt:lpstr>Notas 10°ATOfi</vt:lpstr>
      <vt:lpstr>Asistencia 10°BTInf</vt:lpstr>
      <vt:lpstr>Notas 10°BTInf</vt:lpstr>
      <vt:lpstr>Asistencia 10°BCInf </vt:lpstr>
      <vt:lpstr>Notas 10°BCInf</vt:lpstr>
      <vt:lpstr>Asistencia 11°ACInf</vt:lpstr>
      <vt:lpstr>Notas 11°ACInf</vt:lpstr>
      <vt:lpstr>Asistencia 11°ATTecCom</vt:lpstr>
      <vt:lpstr>Notas 11°ATTecCom</vt:lpstr>
      <vt:lpstr>Asistencia 12°ATTecCom</vt:lpstr>
      <vt:lpstr>Nota 12°ATTecCom</vt:lpstr>
      <vt:lpstr>Notas 8°A QB</vt:lpstr>
      <vt:lpstr>Asistencia 9°B QB</vt:lpstr>
      <vt:lpstr>Notas 9°B QB</vt:lpstr>
      <vt:lpstr>Asistencia 7°A N</vt:lpstr>
      <vt:lpstr>Notas 7°A N</vt:lpstr>
      <vt:lpstr>Notas 8°A N</vt:lpstr>
      <vt:lpstr>Asistencia 8°B BC</vt:lpstr>
      <vt:lpstr>Notas 8°B BC</vt:lpstr>
      <vt:lpstr>Asistencia 8°A BC</vt:lpstr>
      <vt:lpstr>Notas 8°A BC</vt:lpstr>
      <vt:lpstr>Asistencia 9°B BC</vt:lpstr>
      <vt:lpstr>Nota 9°B BC</vt:lpstr>
      <vt:lpstr>Inf. 7°A</vt:lpstr>
      <vt:lpstr>Inf. 8°A</vt:lpstr>
      <vt:lpstr>Inf. 8°B</vt:lpstr>
      <vt:lpstr>Inf. 9°B</vt:lpstr>
      <vt:lpstr>Inf. 10°AC</vt:lpstr>
      <vt:lpstr>Inf. 11°AC-1</vt:lpstr>
      <vt:lpstr>Inf. 11°AC-2</vt:lpstr>
      <vt:lpstr>Inf. 12°AC</vt:lpstr>
      <vt:lpstr>Inf. 7°A QB</vt:lpstr>
      <vt:lpstr>Inf. 8°A QB</vt:lpstr>
      <vt:lpstr>Inf. 8°B QB </vt:lpstr>
      <vt:lpstr>Inf. 9°B QB </vt:lpstr>
      <vt:lpstr>Inf. 7°A N</vt:lpstr>
      <vt:lpstr>Inf. 8°A N </vt:lpstr>
      <vt:lpstr>Inf. 8°A BC</vt:lpstr>
      <vt:lpstr>Inf. 8°B BC</vt:lpstr>
      <vt:lpstr>Inf. 9°B BC</vt:lpstr>
      <vt:lpstr>CONSOLIDADO SEDE</vt:lpstr>
      <vt:lpstr>CONSOLIDADO Q. BAJO</vt:lpstr>
      <vt:lpstr>CONSOLIDADO B CEDRO</vt:lpstr>
      <vt:lpstr>CONSOLIDADO NORTEÑO</vt:lpstr>
      <vt:lpstr>Retirados</vt:lpstr>
      <vt:lpstr>Porcentajes III-T</vt:lpstr>
      <vt:lpstr>Conteo de notas 3T</vt:lpstr>
      <vt:lpstr>Promedio grupo</vt:lpstr>
      <vt:lpstr>Ap-Repro Sexo</vt:lpstr>
      <vt:lpstr>Reprobados Premedia</vt:lpstr>
      <vt:lpstr>Reprobados Media</vt:lpstr>
      <vt:lpstr>CONSEJERIA SEDE</vt:lpstr>
      <vt:lpstr>CONSEJERIA QB</vt:lpstr>
      <vt:lpstr>CONSEJERIA BC</vt:lpstr>
      <vt:lpstr>CONSEJERIA NORTEÑO</vt:lpstr>
      <vt:lpstr>'Listado de Estudiantes'!FORMATO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Ultra</dc:creator>
  <cp:lastModifiedBy>Ricardo</cp:lastModifiedBy>
  <cp:lastPrinted>2020-10-08T13:37:11Z</cp:lastPrinted>
  <dcterms:created xsi:type="dcterms:W3CDTF">2020-09-22T02:49:18Z</dcterms:created>
  <dcterms:modified xsi:type="dcterms:W3CDTF">2024-05-21T05:52:13Z</dcterms:modified>
</cp:coreProperties>
</file>