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0730" windowHeight="11760" tabRatio="925"/>
  </bookViews>
  <sheets>
    <sheet name="Summary" sheetId="27" r:id="rId1"/>
    <sheet name="headcount" sheetId="24" r:id="rId2"/>
    <sheet name="salary &amp; benefit" sheetId="25" r:id="rId3"/>
    <sheet name="human-resources" sheetId="34" r:id="rId4"/>
  </sheets>
  <definedNames>
    <definedName name="_xlnm.Print_Area" localSheetId="1">headcount!$A$4:$AI$59</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F14" i="27"/>
  <c r="G14"/>
  <c r="H14"/>
  <c r="I14"/>
  <c r="J14"/>
  <c r="K14"/>
  <c r="L14"/>
  <c r="M14"/>
  <c r="N14"/>
  <c r="O14"/>
  <c r="P14"/>
  <c r="Q14"/>
  <c r="F12"/>
  <c r="G12"/>
  <c r="H12"/>
  <c r="I12"/>
  <c r="J12"/>
  <c r="K12"/>
  <c r="L12"/>
  <c r="M12"/>
  <c r="N12"/>
  <c r="O12"/>
  <c r="P12"/>
  <c r="Q12"/>
  <c r="F11"/>
  <c r="G11"/>
  <c r="H11"/>
  <c r="I11"/>
  <c r="J11"/>
  <c r="K11"/>
  <c r="L11"/>
  <c r="M11"/>
  <c r="N11"/>
  <c r="O11"/>
  <c r="P11"/>
  <c r="Q11"/>
  <c r="E14"/>
  <c r="E12"/>
  <c r="E11"/>
  <c r="A42" i="24"/>
  <c r="K43"/>
  <c r="L43"/>
  <c r="M43"/>
  <c r="N43"/>
  <c r="O43"/>
  <c r="P43"/>
  <c r="Q43"/>
  <c r="R43"/>
  <c r="S43"/>
  <c r="T43"/>
  <c r="U43"/>
  <c r="V43"/>
  <c r="W43"/>
  <c r="X43"/>
  <c r="Y43"/>
  <c r="Z43"/>
  <c r="AA43"/>
  <c r="AB43"/>
  <c r="AC43"/>
  <c r="AD43"/>
  <c r="AE43"/>
  <c r="AF43"/>
  <c r="AG43"/>
  <c r="AH43"/>
  <c r="AI43"/>
  <c r="K44"/>
  <c r="L44"/>
  <c r="M44"/>
  <c r="N44"/>
  <c r="O44"/>
  <c r="P44"/>
  <c r="Q44"/>
  <c r="R44"/>
  <c r="S44"/>
  <c r="T44"/>
  <c r="U44"/>
  <c r="V44"/>
  <c r="W44"/>
  <c r="X44"/>
  <c r="Y44"/>
  <c r="Z44"/>
  <c r="AA44"/>
  <c r="AB44"/>
  <c r="AC44"/>
  <c r="AD44"/>
  <c r="AE44"/>
  <c r="AF44"/>
  <c r="AG44"/>
  <c r="AH44"/>
  <c r="AI44"/>
  <c r="K45"/>
  <c r="L45"/>
  <c r="M45"/>
  <c r="N45"/>
  <c r="O45"/>
  <c r="P45"/>
  <c r="Q45"/>
  <c r="R45"/>
  <c r="S45"/>
  <c r="T45"/>
  <c r="U45"/>
  <c r="V45"/>
  <c r="W45"/>
  <c r="X45"/>
  <c r="Y45"/>
  <c r="Z45"/>
  <c r="AA45"/>
  <c r="AB45"/>
  <c r="AC45"/>
  <c r="AD45"/>
  <c r="AE45"/>
  <c r="AF45"/>
  <c r="AG45"/>
  <c r="AH45"/>
  <c r="AI45"/>
  <c r="K46"/>
  <c r="L46"/>
  <c r="M46"/>
  <c r="N46"/>
  <c r="O46"/>
  <c r="P46"/>
  <c r="Q46"/>
  <c r="R46"/>
  <c r="S46"/>
  <c r="T46"/>
  <c r="U46"/>
  <c r="V46"/>
  <c r="W46"/>
  <c r="X46"/>
  <c r="Y46"/>
  <c r="Z46"/>
  <c r="AA46"/>
  <c r="AB46"/>
  <c r="AC46"/>
  <c r="AD46"/>
  <c r="AE46"/>
  <c r="AF46"/>
  <c r="AG46"/>
  <c r="AH46"/>
  <c r="AI46"/>
  <c r="K47"/>
  <c r="L47"/>
  <c r="M47"/>
  <c r="N47"/>
  <c r="O47"/>
  <c r="P47"/>
  <c r="Q47"/>
  <c r="R47"/>
  <c r="S47"/>
  <c r="T47"/>
  <c r="U47"/>
  <c r="V47"/>
  <c r="W47"/>
  <c r="X47"/>
  <c r="Y47"/>
  <c r="Z47"/>
  <c r="AA47"/>
  <c r="AB47"/>
  <c r="AC47"/>
  <c r="AD47"/>
  <c r="AE47"/>
  <c r="AF47"/>
  <c r="AG47"/>
  <c r="AH47"/>
  <c r="AI47"/>
  <c r="K50"/>
  <c r="L50"/>
  <c r="M50"/>
  <c r="N50"/>
  <c r="O50"/>
  <c r="P50"/>
  <c r="Q50"/>
  <c r="R50"/>
  <c r="S50"/>
  <c r="T50"/>
  <c r="U50"/>
  <c r="V50"/>
  <c r="W50"/>
  <c r="X50"/>
  <c r="Y50"/>
  <c r="Z50"/>
  <c r="AA50"/>
  <c r="AB50"/>
  <c r="AC50"/>
  <c r="AD50"/>
  <c r="AE50"/>
  <c r="AF50"/>
  <c r="AG50"/>
  <c r="AH50"/>
  <c r="AI50"/>
  <c r="K51"/>
  <c r="L51"/>
  <c r="M51"/>
  <c r="N51"/>
  <c r="O51"/>
  <c r="P51"/>
  <c r="Q51"/>
  <c r="R51"/>
  <c r="S51"/>
  <c r="T51"/>
  <c r="U51"/>
  <c r="V51"/>
  <c r="W51"/>
  <c r="X51"/>
  <c r="Y51"/>
  <c r="Z51"/>
  <c r="AA51"/>
  <c r="AB51"/>
  <c r="AC51"/>
  <c r="AD51"/>
  <c r="AE51"/>
  <c r="AF51"/>
  <c r="AG51"/>
  <c r="AH51"/>
  <c r="AI51"/>
  <c r="K52"/>
  <c r="L52"/>
  <c r="M52"/>
  <c r="N52"/>
  <c r="O52"/>
  <c r="P52"/>
  <c r="Q52"/>
  <c r="R52"/>
  <c r="S52"/>
  <c r="T52"/>
  <c r="U52"/>
  <c r="V52"/>
  <c r="W52"/>
  <c r="X52"/>
  <c r="Y52"/>
  <c r="Z52"/>
  <c r="AA52"/>
  <c r="AB52"/>
  <c r="AC52"/>
  <c r="AD52"/>
  <c r="AE52"/>
  <c r="AF52"/>
  <c r="AG52"/>
  <c r="AH52"/>
  <c r="AI52"/>
  <c r="K53"/>
  <c r="L53"/>
  <c r="M53"/>
  <c r="N53"/>
  <c r="O53"/>
  <c r="P53"/>
  <c r="Q53"/>
  <c r="R53"/>
  <c r="S53"/>
  <c r="T53"/>
  <c r="U53"/>
  <c r="V53"/>
  <c r="W53"/>
  <c r="X53"/>
  <c r="Y53"/>
  <c r="Z53"/>
  <c r="AA53"/>
  <c r="AB53"/>
  <c r="AC53"/>
  <c r="AD53"/>
  <c r="AE53"/>
  <c r="AF53"/>
  <c r="AG53"/>
  <c r="AH53"/>
  <c r="AI53"/>
  <c r="K56"/>
  <c r="L56"/>
  <c r="M56"/>
  <c r="N56"/>
  <c r="O56"/>
  <c r="P56"/>
  <c r="Q56"/>
  <c r="R56"/>
  <c r="S56"/>
  <c r="T56"/>
  <c r="U56"/>
  <c r="V56"/>
  <c r="W56"/>
  <c r="X56"/>
  <c r="Y56"/>
  <c r="Z56"/>
  <c r="AA56"/>
  <c r="AB56"/>
  <c r="AC56"/>
  <c r="AD56"/>
  <c r="AE56"/>
  <c r="AF56"/>
  <c r="AG56"/>
  <c r="AH56"/>
  <c r="AI56"/>
  <c r="K57"/>
  <c r="L57"/>
  <c r="M57"/>
  <c r="N57"/>
  <c r="O57"/>
  <c r="P57"/>
  <c r="Q57"/>
  <c r="R57"/>
  <c r="S57"/>
  <c r="T57"/>
  <c r="U57"/>
  <c r="V57"/>
  <c r="W57"/>
  <c r="X57"/>
  <c r="Y57"/>
  <c r="Z57"/>
  <c r="AA57"/>
  <c r="AB57"/>
  <c r="AC57"/>
  <c r="AD57"/>
  <c r="AE57"/>
  <c r="AF57"/>
  <c r="AG57"/>
  <c r="AH57"/>
  <c r="AI57"/>
  <c r="K58"/>
  <c r="L58"/>
  <c r="M58"/>
  <c r="N58"/>
  <c r="O58"/>
  <c r="P58"/>
  <c r="Q58"/>
  <c r="R58"/>
  <c r="S58"/>
  <c r="T58"/>
  <c r="U58"/>
  <c r="V58"/>
  <c r="W58"/>
  <c r="X58"/>
  <c r="Y58"/>
  <c r="Z58"/>
  <c r="AA58"/>
  <c r="AB58"/>
  <c r="AC58"/>
  <c r="AD58"/>
  <c r="AE58"/>
  <c r="AF58"/>
  <c r="AG58"/>
  <c r="AH58"/>
  <c r="AI58"/>
  <c r="K59"/>
  <c r="L59"/>
  <c r="M59"/>
  <c r="N59"/>
  <c r="O59"/>
  <c r="P59"/>
  <c r="Q59"/>
  <c r="R59"/>
  <c r="S59"/>
  <c r="T59"/>
  <c r="U59"/>
  <c r="V59"/>
  <c r="W59"/>
  <c r="X59"/>
  <c r="Y59"/>
  <c r="Z59"/>
  <c r="AA59"/>
  <c r="AB59"/>
  <c r="AC59"/>
  <c r="AD59"/>
  <c r="AE59"/>
  <c r="AF59"/>
  <c r="AG59"/>
  <c r="AH59"/>
  <c r="AI59"/>
  <c r="A20"/>
  <c r="I21"/>
  <c r="J21"/>
  <c r="L21"/>
  <c r="M21"/>
  <c r="N21"/>
  <c r="O21"/>
  <c r="P21"/>
  <c r="Q21"/>
  <c r="R21"/>
  <c r="S21"/>
  <c r="T21"/>
  <c r="U21"/>
  <c r="V21"/>
  <c r="W21"/>
  <c r="X21"/>
  <c r="Y21"/>
  <c r="Z21"/>
  <c r="AA21"/>
  <c r="AB21"/>
  <c r="AC21"/>
  <c r="AD21"/>
  <c r="AE21"/>
  <c r="AF21"/>
  <c r="AG21"/>
  <c r="AH21"/>
  <c r="AI21"/>
  <c r="I22"/>
  <c r="J22"/>
  <c r="L22"/>
  <c r="M22"/>
  <c r="N22"/>
  <c r="O22"/>
  <c r="P22"/>
  <c r="Q22"/>
  <c r="R22"/>
  <c r="S22"/>
  <c r="T22"/>
  <c r="U22"/>
  <c r="V22"/>
  <c r="W22"/>
  <c r="X22"/>
  <c r="Y22"/>
  <c r="Z22"/>
  <c r="AA22"/>
  <c r="AB22"/>
  <c r="AC22"/>
  <c r="AD22"/>
  <c r="AE22"/>
  <c r="AF22"/>
  <c r="AG22"/>
  <c r="AH22"/>
  <c r="AI22"/>
  <c r="I23"/>
  <c r="J23"/>
  <c r="L23"/>
  <c r="M23"/>
  <c r="N23"/>
  <c r="O23"/>
  <c r="P23"/>
  <c r="Q23"/>
  <c r="R23"/>
  <c r="S23"/>
  <c r="T23"/>
  <c r="U23"/>
  <c r="V23"/>
  <c r="W23"/>
  <c r="X23"/>
  <c r="Y23"/>
  <c r="Z23"/>
  <c r="AA23"/>
  <c r="AB23"/>
  <c r="AC23"/>
  <c r="AD23"/>
  <c r="AE23"/>
  <c r="AF23"/>
  <c r="AG23"/>
  <c r="AH23"/>
  <c r="AI23"/>
  <c r="H24"/>
  <c r="I24"/>
  <c r="J24"/>
  <c r="L24"/>
  <c r="M24"/>
  <c r="N24"/>
  <c r="O24"/>
  <c r="P24"/>
  <c r="Q24"/>
  <c r="R24"/>
  <c r="S24"/>
  <c r="T24"/>
  <c r="U24"/>
  <c r="V24"/>
  <c r="W24"/>
  <c r="X24"/>
  <c r="Y24"/>
  <c r="Z24"/>
  <c r="AA24"/>
  <c r="AB24"/>
  <c r="AC24"/>
  <c r="AD24"/>
  <c r="AE24"/>
  <c r="AF24"/>
  <c r="AG24"/>
  <c r="AH24"/>
  <c r="AI24"/>
  <c r="H25"/>
  <c r="I25"/>
  <c r="J25"/>
  <c r="L25"/>
  <c r="M25"/>
  <c r="N25"/>
  <c r="O25"/>
  <c r="P25"/>
  <c r="Q25"/>
  <c r="R25"/>
  <c r="S25"/>
  <c r="T25"/>
  <c r="U25"/>
  <c r="V25"/>
  <c r="W25"/>
  <c r="X25"/>
  <c r="Y25"/>
  <c r="Z25"/>
  <c r="AA25"/>
  <c r="AB25"/>
  <c r="AC25"/>
  <c r="AD25"/>
  <c r="AE25"/>
  <c r="AF25"/>
  <c r="AG25"/>
  <c r="AH25"/>
  <c r="AI25"/>
  <c r="A26"/>
  <c r="K27"/>
  <c r="L27"/>
  <c r="M27"/>
  <c r="N27"/>
  <c r="O27"/>
  <c r="P27"/>
  <c r="Q27"/>
  <c r="R27"/>
  <c r="S27"/>
  <c r="T27"/>
  <c r="U27"/>
  <c r="V27"/>
  <c r="W27"/>
  <c r="X27"/>
  <c r="Y27"/>
  <c r="Z27"/>
  <c r="AA27"/>
  <c r="AB27"/>
  <c r="AC27"/>
  <c r="AD27"/>
  <c r="AE27"/>
  <c r="AF27"/>
  <c r="AG27"/>
  <c r="AH27"/>
  <c r="AI27"/>
  <c r="K28"/>
  <c r="L28"/>
  <c r="M28"/>
  <c r="N28"/>
  <c r="O28"/>
  <c r="P28"/>
  <c r="Q28"/>
  <c r="R28"/>
  <c r="S28"/>
  <c r="T28"/>
  <c r="U28"/>
  <c r="V28"/>
  <c r="W28"/>
  <c r="X28"/>
  <c r="Y28"/>
  <c r="Z28"/>
  <c r="AA28"/>
  <c r="AB28"/>
  <c r="AC28"/>
  <c r="AD28"/>
  <c r="AE28"/>
  <c r="AF28"/>
  <c r="AG28"/>
  <c r="AH28"/>
  <c r="AI28"/>
  <c r="K29"/>
  <c r="L29"/>
  <c r="M29"/>
  <c r="N29"/>
  <c r="O29"/>
  <c r="P29"/>
  <c r="Q29"/>
  <c r="R29"/>
  <c r="S29"/>
  <c r="T29"/>
  <c r="U29"/>
  <c r="V29"/>
  <c r="W29"/>
  <c r="X29"/>
  <c r="Y29"/>
  <c r="Z29"/>
  <c r="AA29"/>
  <c r="AB29"/>
  <c r="AC29"/>
  <c r="AD29"/>
  <c r="AE29"/>
  <c r="AF29"/>
  <c r="AG29"/>
  <c r="AH29"/>
  <c r="AI29"/>
  <c r="K30"/>
  <c r="L30"/>
  <c r="M30"/>
  <c r="N30"/>
  <c r="O30"/>
  <c r="P30"/>
  <c r="Q30"/>
  <c r="R30"/>
  <c r="S30"/>
  <c r="T30"/>
  <c r="U30"/>
  <c r="V30"/>
  <c r="W30"/>
  <c r="X30"/>
  <c r="Y30"/>
  <c r="Z30"/>
  <c r="AA30"/>
  <c r="AB30"/>
  <c r="AC30"/>
  <c r="AD30"/>
  <c r="AE30"/>
  <c r="AF30"/>
  <c r="AG30"/>
  <c r="AH30"/>
  <c r="AI30"/>
  <c r="K31"/>
  <c r="L31"/>
  <c r="M31"/>
  <c r="N31"/>
  <c r="O31"/>
  <c r="P31"/>
  <c r="Q31"/>
  <c r="R31"/>
  <c r="S31"/>
  <c r="T31"/>
  <c r="U31"/>
  <c r="V31"/>
  <c r="W31"/>
  <c r="X31"/>
  <c r="Y31"/>
  <c r="Z31"/>
  <c r="AA31"/>
  <c r="AB31"/>
  <c r="AC31"/>
  <c r="AD31"/>
  <c r="AE31"/>
  <c r="AF31"/>
  <c r="AG31"/>
  <c r="AH31"/>
  <c r="AI31"/>
  <c r="K32"/>
  <c r="L32"/>
  <c r="M32"/>
  <c r="N32"/>
  <c r="O32"/>
  <c r="P32"/>
  <c r="Q32"/>
  <c r="R32"/>
  <c r="S32"/>
  <c r="T32"/>
  <c r="U32"/>
  <c r="V32"/>
  <c r="W32"/>
  <c r="X32"/>
  <c r="Y32"/>
  <c r="Z32"/>
  <c r="AA32"/>
  <c r="AB32"/>
  <c r="AC32"/>
  <c r="AD32"/>
  <c r="AE32"/>
  <c r="AF32"/>
  <c r="AG32"/>
  <c r="AH32"/>
  <c r="AI32"/>
  <c r="K33"/>
  <c r="L33"/>
  <c r="M33"/>
  <c r="N33"/>
  <c r="O33"/>
  <c r="P33"/>
  <c r="Q33"/>
  <c r="R33"/>
  <c r="S33"/>
  <c r="T33"/>
  <c r="U33"/>
  <c r="V33"/>
  <c r="W33"/>
  <c r="X33"/>
  <c r="Y33"/>
  <c r="Z33"/>
  <c r="AA33"/>
  <c r="AB33"/>
  <c r="AC33"/>
  <c r="AD33"/>
  <c r="AE33"/>
  <c r="AF33"/>
  <c r="AG33"/>
  <c r="AH33"/>
  <c r="AI33"/>
  <c r="A35"/>
  <c r="H36"/>
  <c r="I36"/>
  <c r="J36"/>
  <c r="L36"/>
  <c r="M36"/>
  <c r="N36"/>
  <c r="O36"/>
  <c r="P36"/>
  <c r="Q36"/>
  <c r="R36"/>
  <c r="S36"/>
  <c r="T36"/>
  <c r="U36"/>
  <c r="V36"/>
  <c r="W36"/>
  <c r="X36"/>
  <c r="Y36"/>
  <c r="Z36"/>
  <c r="AA36"/>
  <c r="AB36"/>
  <c r="AC36"/>
  <c r="AD36"/>
  <c r="AE36"/>
  <c r="AF36"/>
  <c r="AG36"/>
  <c r="AH36"/>
  <c r="AI36"/>
  <c r="H37"/>
  <c r="I37"/>
  <c r="J37"/>
  <c r="L37"/>
  <c r="M37"/>
  <c r="N37"/>
  <c r="O37"/>
  <c r="P37"/>
  <c r="Q37"/>
  <c r="R37"/>
  <c r="S37"/>
  <c r="T37"/>
  <c r="U37"/>
  <c r="V37"/>
  <c r="W37"/>
  <c r="X37"/>
  <c r="Y37"/>
  <c r="Z37"/>
  <c r="AA37"/>
  <c r="AB37"/>
  <c r="AC37"/>
  <c r="AD37"/>
  <c r="AE37"/>
  <c r="AF37"/>
  <c r="AG37"/>
  <c r="AH37"/>
  <c r="AI37"/>
  <c r="H38"/>
  <c r="I38"/>
  <c r="J38"/>
  <c r="L38"/>
  <c r="M38"/>
  <c r="N38"/>
  <c r="O38"/>
  <c r="P38"/>
  <c r="Q38"/>
  <c r="R38"/>
  <c r="S38"/>
  <c r="T38"/>
  <c r="U38"/>
  <c r="V38"/>
  <c r="W38"/>
  <c r="X38"/>
  <c r="Y38"/>
  <c r="Z38"/>
  <c r="AA38"/>
  <c r="AB38"/>
  <c r="AC38"/>
  <c r="AD38"/>
  <c r="AE38"/>
  <c r="AF38"/>
  <c r="AG38"/>
  <c r="AH38"/>
  <c r="AI38"/>
  <c r="H39"/>
  <c r="I39"/>
  <c r="J39"/>
  <c r="L39"/>
  <c r="M39"/>
  <c r="N39"/>
  <c r="O39"/>
  <c r="P39"/>
  <c r="Q39"/>
  <c r="R39"/>
  <c r="S39"/>
  <c r="T39"/>
  <c r="U39"/>
  <c r="V39"/>
  <c r="W39"/>
  <c r="X39"/>
  <c r="Y39"/>
  <c r="Z39"/>
  <c r="AA39"/>
  <c r="AB39"/>
  <c r="AC39"/>
  <c r="AD39"/>
  <c r="AE39"/>
  <c r="AF39"/>
  <c r="AG39"/>
  <c r="AH39"/>
  <c r="AI39"/>
  <c r="H40"/>
  <c r="I40"/>
  <c r="J40"/>
  <c r="L40"/>
  <c r="M40"/>
  <c r="N40"/>
  <c r="O40"/>
  <c r="P40"/>
  <c r="Q40"/>
  <c r="R40"/>
  <c r="S40"/>
  <c r="T40"/>
  <c r="U40"/>
  <c r="V40"/>
  <c r="W40"/>
  <c r="X40"/>
  <c r="Y40"/>
  <c r="Z40"/>
  <c r="AA40"/>
  <c r="AB40"/>
  <c r="AC40"/>
  <c r="AD40"/>
  <c r="AE40"/>
  <c r="AF40"/>
  <c r="AG40"/>
  <c r="AH40"/>
  <c r="AI40"/>
  <c r="E3" i="27"/>
  <c r="K39" i="24" l="1"/>
  <c r="K24"/>
  <c r="K38"/>
  <c r="K23"/>
  <c r="K21"/>
  <c r="K40"/>
  <c r="K36"/>
  <c r="K25"/>
  <c r="K22"/>
  <c r="K37"/>
  <c r="F32" i="25"/>
  <c r="F33"/>
  <c r="F31"/>
  <c r="F34"/>
  <c r="I10" i="24"/>
  <c r="F19" i="25" s="1"/>
  <c r="AI10" i="24"/>
  <c r="F22" i="25"/>
  <c r="AI13" i="24"/>
  <c r="F23" i="25"/>
  <c r="AI14" i="24"/>
  <c r="F24" i="25"/>
  <c r="AI15" i="24"/>
  <c r="F25" i="25"/>
  <c r="AI16" i="24"/>
  <c r="F26" i="25"/>
  <c r="AI17" i="24"/>
  <c r="F27" i="25"/>
  <c r="AI18" i="24"/>
  <c r="F97" i="25"/>
  <c r="L97" s="1"/>
  <c r="F98"/>
  <c r="S98" s="1"/>
  <c r="AQ98" s="1"/>
  <c r="F99"/>
  <c r="P99" s="1"/>
  <c r="AN99" s="1"/>
  <c r="F100"/>
  <c r="S100" s="1"/>
  <c r="AQ100" s="1"/>
  <c r="F103"/>
  <c r="S103" s="1"/>
  <c r="AQ103" s="1"/>
  <c r="F104"/>
  <c r="U104" s="1"/>
  <c r="F105"/>
  <c r="L105" s="1"/>
  <c r="F106"/>
  <c r="N106" s="1"/>
  <c r="AL106" s="1"/>
  <c r="G32"/>
  <c r="G33"/>
  <c r="G30"/>
  <c r="G31"/>
  <c r="G34"/>
  <c r="J10" i="24"/>
  <c r="G19" i="25" s="1"/>
  <c r="AG10" i="24"/>
  <c r="AG6" s="1"/>
  <c r="AH10"/>
  <c r="AH6" s="1"/>
  <c r="G22" i="25"/>
  <c r="AG13" i="24"/>
  <c r="AH13"/>
  <c r="G23" i="25"/>
  <c r="AG14" i="24"/>
  <c r="AH14"/>
  <c r="G24" i="25"/>
  <c r="AG15" i="24"/>
  <c r="AH15"/>
  <c r="G25" i="25"/>
  <c r="AG16" i="24"/>
  <c r="AH16"/>
  <c r="G26" i="25"/>
  <c r="AG17" i="24"/>
  <c r="AH17"/>
  <c r="G27" i="25"/>
  <c r="AG18" i="24"/>
  <c r="AH18"/>
  <c r="G97" i="25"/>
  <c r="AD97" s="1"/>
  <c r="G98"/>
  <c r="AD98" s="1"/>
  <c r="G99"/>
  <c r="G100"/>
  <c r="AA100" s="1"/>
  <c r="G103"/>
  <c r="AD103" s="1"/>
  <c r="G104"/>
  <c r="AG104" s="1"/>
  <c r="G105"/>
  <c r="AA105" s="1"/>
  <c r="G106"/>
  <c r="X106" s="1"/>
  <c r="AF6"/>
  <c r="AF7"/>
  <c r="AF8"/>
  <c r="AF9"/>
  <c r="AF10"/>
  <c r="AF11"/>
  <c r="AF12"/>
  <c r="AF13"/>
  <c r="AE6"/>
  <c r="AE7"/>
  <c r="AE8"/>
  <c r="AE9"/>
  <c r="AE10"/>
  <c r="AE11"/>
  <c r="AE12"/>
  <c r="AE13"/>
  <c r="AF10" i="24"/>
  <c r="AF13"/>
  <c r="AF14"/>
  <c r="AF15"/>
  <c r="AF16"/>
  <c r="AF17"/>
  <c r="AF18"/>
  <c r="AD10"/>
  <c r="AD6" s="1"/>
  <c r="AE10"/>
  <c r="AE6" s="1"/>
  <c r="AD13"/>
  <c r="AE13"/>
  <c r="AD14"/>
  <c r="AE14"/>
  <c r="AD15"/>
  <c r="AE15"/>
  <c r="AD16"/>
  <c r="AE16"/>
  <c r="AD17"/>
  <c r="AE17"/>
  <c r="AD18"/>
  <c r="AE18"/>
  <c r="AC6" i="25"/>
  <c r="AC7"/>
  <c r="AC8"/>
  <c r="AC9"/>
  <c r="AC10"/>
  <c r="AC11"/>
  <c r="AC12"/>
  <c r="AC13"/>
  <c r="AB6"/>
  <c r="AB7"/>
  <c r="AB8"/>
  <c r="AB9"/>
  <c r="AB10"/>
  <c r="AB11"/>
  <c r="AB12"/>
  <c r="AB13"/>
  <c r="AC10" i="24"/>
  <c r="AC13"/>
  <c r="AC14"/>
  <c r="AC15"/>
  <c r="AC16"/>
  <c r="AC17"/>
  <c r="AC18"/>
  <c r="AA10"/>
  <c r="AB10"/>
  <c r="AA13"/>
  <c r="AB13"/>
  <c r="AA14"/>
  <c r="AB14"/>
  <c r="AA15"/>
  <c r="AB15"/>
  <c r="AA16"/>
  <c r="AB16"/>
  <c r="AA17"/>
  <c r="AB17"/>
  <c r="AA18"/>
  <c r="AB18"/>
  <c r="AA106" i="25"/>
  <c r="Z6"/>
  <c r="Z7"/>
  <c r="Z8"/>
  <c r="Z9"/>
  <c r="Z10"/>
  <c r="Z11"/>
  <c r="Z12"/>
  <c r="Z13"/>
  <c r="Y6"/>
  <c r="Y7"/>
  <c r="Y8"/>
  <c r="Y9"/>
  <c r="Y10"/>
  <c r="Y11"/>
  <c r="Y12"/>
  <c r="Y13"/>
  <c r="Z10" i="24"/>
  <c r="Z6" s="1"/>
  <c r="Z13"/>
  <c r="Z14"/>
  <c r="Z15"/>
  <c r="Z16"/>
  <c r="Z17"/>
  <c r="Z18"/>
  <c r="X10"/>
  <c r="Y10"/>
  <c r="Y6" s="1"/>
  <c r="X13"/>
  <c r="Y13"/>
  <c r="X14"/>
  <c r="Y14"/>
  <c r="X15"/>
  <c r="Y15"/>
  <c r="X16"/>
  <c r="Y16"/>
  <c r="X17"/>
  <c r="Y17"/>
  <c r="X18"/>
  <c r="Y18"/>
  <c r="X103" i="25"/>
  <c r="W6"/>
  <c r="W7"/>
  <c r="W8"/>
  <c r="W9"/>
  <c r="W10"/>
  <c r="W11"/>
  <c r="W12"/>
  <c r="W13"/>
  <c r="V6"/>
  <c r="V7"/>
  <c r="V8"/>
  <c r="V9"/>
  <c r="V10"/>
  <c r="V11"/>
  <c r="V12"/>
  <c r="V13"/>
  <c r="E145" i="34"/>
  <c r="E146"/>
  <c r="E147"/>
  <c r="E148"/>
  <c r="E149"/>
  <c r="F145"/>
  <c r="F146"/>
  <c r="F147"/>
  <c r="F148"/>
  <c r="F149"/>
  <c r="G145"/>
  <c r="G146"/>
  <c r="G147"/>
  <c r="G148"/>
  <c r="G149"/>
  <c r="H145"/>
  <c r="H146"/>
  <c r="H147"/>
  <c r="H148"/>
  <c r="H149"/>
  <c r="I145"/>
  <c r="I146"/>
  <c r="I147"/>
  <c r="I148"/>
  <c r="I149"/>
  <c r="J145"/>
  <c r="J146"/>
  <c r="J147"/>
  <c r="J148"/>
  <c r="J149"/>
  <c r="K145"/>
  <c r="K146"/>
  <c r="K147"/>
  <c r="K148"/>
  <c r="K149"/>
  <c r="L145"/>
  <c r="L146"/>
  <c r="L147"/>
  <c r="L148"/>
  <c r="L149"/>
  <c r="M145"/>
  <c r="M146"/>
  <c r="M147"/>
  <c r="M148"/>
  <c r="M149"/>
  <c r="N145"/>
  <c r="N146"/>
  <c r="N147"/>
  <c r="N148"/>
  <c r="N149"/>
  <c r="O145"/>
  <c r="O146"/>
  <c r="O147"/>
  <c r="O148"/>
  <c r="O149"/>
  <c r="P145"/>
  <c r="P146"/>
  <c r="P147"/>
  <c r="P148"/>
  <c r="P149"/>
  <c r="E139"/>
  <c r="E140"/>
  <c r="E141"/>
  <c r="E142"/>
  <c r="E143"/>
  <c r="F139"/>
  <c r="F140"/>
  <c r="F141"/>
  <c r="F142"/>
  <c r="F143"/>
  <c r="G139"/>
  <c r="G140"/>
  <c r="G141"/>
  <c r="G142"/>
  <c r="G143"/>
  <c r="H139"/>
  <c r="H140"/>
  <c r="H141"/>
  <c r="H142"/>
  <c r="H143"/>
  <c r="I139"/>
  <c r="I140"/>
  <c r="I141"/>
  <c r="I142"/>
  <c r="I143"/>
  <c r="J139"/>
  <c r="J140"/>
  <c r="J141"/>
  <c r="J142"/>
  <c r="J143"/>
  <c r="K139"/>
  <c r="K140"/>
  <c r="K141"/>
  <c r="K142"/>
  <c r="K143"/>
  <c r="L139"/>
  <c r="L140"/>
  <c r="L141"/>
  <c r="L142"/>
  <c r="L143"/>
  <c r="M139"/>
  <c r="M140"/>
  <c r="M141"/>
  <c r="M142"/>
  <c r="M143"/>
  <c r="N139"/>
  <c r="N140"/>
  <c r="N141"/>
  <c r="N142"/>
  <c r="N143"/>
  <c r="O139"/>
  <c r="O140"/>
  <c r="O141"/>
  <c r="O142"/>
  <c r="O143"/>
  <c r="P139"/>
  <c r="P140"/>
  <c r="P141"/>
  <c r="P142"/>
  <c r="P143"/>
  <c r="E133"/>
  <c r="E134"/>
  <c r="E135"/>
  <c r="E136"/>
  <c r="E137"/>
  <c r="F133"/>
  <c r="F134"/>
  <c r="F135"/>
  <c r="F136"/>
  <c r="F137"/>
  <c r="G133"/>
  <c r="G134"/>
  <c r="G135"/>
  <c r="G136"/>
  <c r="G137"/>
  <c r="H133"/>
  <c r="H134"/>
  <c r="H135"/>
  <c r="H136"/>
  <c r="H137"/>
  <c r="I133"/>
  <c r="I134"/>
  <c r="I135"/>
  <c r="I136"/>
  <c r="I137"/>
  <c r="J133"/>
  <c r="J134"/>
  <c r="J135"/>
  <c r="J136"/>
  <c r="J137"/>
  <c r="K133"/>
  <c r="K134"/>
  <c r="K135"/>
  <c r="K136"/>
  <c r="K137"/>
  <c r="L133"/>
  <c r="L134"/>
  <c r="L135"/>
  <c r="L136"/>
  <c r="L137"/>
  <c r="M133"/>
  <c r="M134"/>
  <c r="M135"/>
  <c r="M136"/>
  <c r="M137"/>
  <c r="N133"/>
  <c r="N134"/>
  <c r="N135"/>
  <c r="N136"/>
  <c r="N137"/>
  <c r="O133"/>
  <c r="O134"/>
  <c r="O135"/>
  <c r="O136"/>
  <c r="O137"/>
  <c r="P133"/>
  <c r="P134"/>
  <c r="P135"/>
  <c r="P136"/>
  <c r="P137"/>
  <c r="E127"/>
  <c r="E128"/>
  <c r="E129"/>
  <c r="E130"/>
  <c r="E131"/>
  <c r="F127"/>
  <c r="F128"/>
  <c r="F129"/>
  <c r="F130"/>
  <c r="F131"/>
  <c r="G127"/>
  <c r="G128"/>
  <c r="G129"/>
  <c r="G130"/>
  <c r="G131"/>
  <c r="H127"/>
  <c r="H132" s="1"/>
  <c r="H128"/>
  <c r="H129"/>
  <c r="H130"/>
  <c r="H131"/>
  <c r="I127"/>
  <c r="I128"/>
  <c r="I129"/>
  <c r="I130"/>
  <c r="I131"/>
  <c r="J127"/>
  <c r="J128"/>
  <c r="J129"/>
  <c r="J130"/>
  <c r="J131"/>
  <c r="K127"/>
  <c r="K128"/>
  <c r="K129"/>
  <c r="K130"/>
  <c r="K131"/>
  <c r="L127"/>
  <c r="L128"/>
  <c r="L129"/>
  <c r="L130"/>
  <c r="L131"/>
  <c r="M127"/>
  <c r="M128"/>
  <c r="M129"/>
  <c r="M130"/>
  <c r="M131"/>
  <c r="N127"/>
  <c r="N128"/>
  <c r="N129"/>
  <c r="N130"/>
  <c r="N131"/>
  <c r="O127"/>
  <c r="O128"/>
  <c r="O129"/>
  <c r="O130"/>
  <c r="O131"/>
  <c r="P127"/>
  <c r="P128"/>
  <c r="P129"/>
  <c r="P130"/>
  <c r="P131"/>
  <c r="E121"/>
  <c r="E122"/>
  <c r="E123"/>
  <c r="E124"/>
  <c r="E125"/>
  <c r="F121"/>
  <c r="F122"/>
  <c r="F123"/>
  <c r="F124"/>
  <c r="F125"/>
  <c r="G121"/>
  <c r="G122"/>
  <c r="G123"/>
  <c r="G124"/>
  <c r="G125"/>
  <c r="H121"/>
  <c r="H122"/>
  <c r="H123"/>
  <c r="H124"/>
  <c r="H125"/>
  <c r="I121"/>
  <c r="I122"/>
  <c r="I123"/>
  <c r="I124"/>
  <c r="I125"/>
  <c r="J121"/>
  <c r="J122"/>
  <c r="J123"/>
  <c r="J124"/>
  <c r="J125"/>
  <c r="K121"/>
  <c r="K122"/>
  <c r="K123"/>
  <c r="K124"/>
  <c r="K125"/>
  <c r="L121"/>
  <c r="L122"/>
  <c r="L123"/>
  <c r="L124"/>
  <c r="L125"/>
  <c r="M121"/>
  <c r="M122"/>
  <c r="M123"/>
  <c r="M124"/>
  <c r="M125"/>
  <c r="N121"/>
  <c r="N122"/>
  <c r="N123"/>
  <c r="N124"/>
  <c r="N125"/>
  <c r="O121"/>
  <c r="O122"/>
  <c r="O123"/>
  <c r="O124"/>
  <c r="O125"/>
  <c r="P121"/>
  <c r="P122"/>
  <c r="P123"/>
  <c r="P124"/>
  <c r="P125"/>
  <c r="E93"/>
  <c r="E94"/>
  <c r="E95"/>
  <c r="E96"/>
  <c r="E99"/>
  <c r="E100"/>
  <c r="E101"/>
  <c r="E102"/>
  <c r="E103"/>
  <c r="E104"/>
  <c r="E105"/>
  <c r="E106"/>
  <c r="E107"/>
  <c r="E108"/>
  <c r="E109"/>
  <c r="E111"/>
  <c r="E112"/>
  <c r="E113"/>
  <c r="E114"/>
  <c r="E115"/>
  <c r="E117"/>
  <c r="E118"/>
  <c r="E119"/>
  <c r="F93"/>
  <c r="F94"/>
  <c r="F95"/>
  <c r="F96"/>
  <c r="F97"/>
  <c r="F99"/>
  <c r="F100"/>
  <c r="F101"/>
  <c r="F102"/>
  <c r="F103"/>
  <c r="F104"/>
  <c r="F105"/>
  <c r="F106"/>
  <c r="F107"/>
  <c r="F108"/>
  <c r="F109"/>
  <c r="F111"/>
  <c r="F112"/>
  <c r="F113"/>
  <c r="F114"/>
  <c r="F115"/>
  <c r="F116"/>
  <c r="F117"/>
  <c r="F118"/>
  <c r="G93"/>
  <c r="G94"/>
  <c r="G95"/>
  <c r="G96"/>
  <c r="G97"/>
  <c r="G99"/>
  <c r="G100"/>
  <c r="G101"/>
  <c r="G102"/>
  <c r="G103"/>
  <c r="G105"/>
  <c r="G106"/>
  <c r="G107"/>
  <c r="G108"/>
  <c r="G109"/>
  <c r="G111"/>
  <c r="G112"/>
  <c r="G113"/>
  <c r="G114"/>
  <c r="G115"/>
  <c r="G117"/>
  <c r="G118"/>
  <c r="H93"/>
  <c r="H94"/>
  <c r="H95"/>
  <c r="H96"/>
  <c r="H99"/>
  <c r="H100"/>
  <c r="H101"/>
  <c r="H102"/>
  <c r="H103"/>
  <c r="H105"/>
  <c r="H106"/>
  <c r="H107"/>
  <c r="H108"/>
  <c r="H109"/>
  <c r="H111"/>
  <c r="H112"/>
  <c r="H113"/>
  <c r="H114"/>
  <c r="H115"/>
  <c r="H117"/>
  <c r="H118"/>
  <c r="H119"/>
  <c r="I93"/>
  <c r="I94"/>
  <c r="I95"/>
  <c r="I96"/>
  <c r="I99"/>
  <c r="I100"/>
  <c r="I101"/>
  <c r="I102"/>
  <c r="I103"/>
  <c r="I104"/>
  <c r="I105"/>
  <c r="I106"/>
  <c r="I107"/>
  <c r="I108"/>
  <c r="I109"/>
  <c r="I111"/>
  <c r="I112"/>
  <c r="I113"/>
  <c r="I114"/>
  <c r="I115"/>
  <c r="I117"/>
  <c r="I118"/>
  <c r="I119"/>
  <c r="J93"/>
  <c r="J94"/>
  <c r="J95"/>
  <c r="J96"/>
  <c r="J97"/>
  <c r="J99"/>
  <c r="J100"/>
  <c r="J101"/>
  <c r="J102"/>
  <c r="J103"/>
  <c r="J104"/>
  <c r="J105"/>
  <c r="J106"/>
  <c r="J107"/>
  <c r="J108"/>
  <c r="J109"/>
  <c r="J111"/>
  <c r="J112"/>
  <c r="J113"/>
  <c r="J114"/>
  <c r="J115"/>
  <c r="J116"/>
  <c r="J117"/>
  <c r="J118"/>
  <c r="K93"/>
  <c r="K94"/>
  <c r="K95"/>
  <c r="K96"/>
  <c r="K97"/>
  <c r="K99"/>
  <c r="K100"/>
  <c r="K101"/>
  <c r="K102"/>
  <c r="K103"/>
  <c r="K105"/>
  <c r="K106"/>
  <c r="K107"/>
  <c r="K108"/>
  <c r="K109"/>
  <c r="K111"/>
  <c r="K112"/>
  <c r="K113"/>
  <c r="K114"/>
  <c r="K115"/>
  <c r="K117"/>
  <c r="K118"/>
  <c r="L93"/>
  <c r="L94"/>
  <c r="L95"/>
  <c r="L96"/>
  <c r="L99"/>
  <c r="L100"/>
  <c r="L101"/>
  <c r="L102"/>
  <c r="L103"/>
  <c r="L105"/>
  <c r="L106"/>
  <c r="L107"/>
  <c r="L108"/>
  <c r="L109"/>
  <c r="L111"/>
  <c r="L112"/>
  <c r="L113"/>
  <c r="L114"/>
  <c r="L115"/>
  <c r="L117"/>
  <c r="L118"/>
  <c r="L119"/>
  <c r="M93"/>
  <c r="M94"/>
  <c r="M95"/>
  <c r="M96"/>
  <c r="M99"/>
  <c r="M100"/>
  <c r="M101"/>
  <c r="M102"/>
  <c r="M103"/>
  <c r="M104"/>
  <c r="M105"/>
  <c r="M106"/>
  <c r="M107"/>
  <c r="M108"/>
  <c r="M109"/>
  <c r="M111"/>
  <c r="M112"/>
  <c r="M113"/>
  <c r="M114"/>
  <c r="M115"/>
  <c r="M117"/>
  <c r="M118"/>
  <c r="M119"/>
  <c r="N93"/>
  <c r="N94"/>
  <c r="N95"/>
  <c r="N96"/>
  <c r="N97"/>
  <c r="N99"/>
  <c r="N100"/>
  <c r="N101"/>
  <c r="N102"/>
  <c r="N103"/>
  <c r="N104"/>
  <c r="N105"/>
  <c r="N106"/>
  <c r="N107"/>
  <c r="N108"/>
  <c r="N109"/>
  <c r="N111"/>
  <c r="N112"/>
  <c r="N113"/>
  <c r="N114"/>
  <c r="N115"/>
  <c r="N116"/>
  <c r="N117"/>
  <c r="N118"/>
  <c r="N119"/>
  <c r="O93"/>
  <c r="O94"/>
  <c r="O95"/>
  <c r="O96"/>
  <c r="O97"/>
  <c r="O99"/>
  <c r="O100"/>
  <c r="O101"/>
  <c r="O102"/>
  <c r="O103"/>
  <c r="O105"/>
  <c r="O106"/>
  <c r="O107"/>
  <c r="O108"/>
  <c r="O109"/>
  <c r="O111"/>
  <c r="O112"/>
  <c r="O113"/>
  <c r="O114"/>
  <c r="O115"/>
  <c r="O117"/>
  <c r="O118"/>
  <c r="P93"/>
  <c r="P94"/>
  <c r="P95"/>
  <c r="P96"/>
  <c r="P97"/>
  <c r="P99"/>
  <c r="P100"/>
  <c r="P101"/>
  <c r="P102"/>
  <c r="P103"/>
  <c r="P105"/>
  <c r="P106"/>
  <c r="P107"/>
  <c r="P108"/>
  <c r="P109"/>
  <c r="P111"/>
  <c r="P112"/>
  <c r="P113"/>
  <c r="P114"/>
  <c r="P115"/>
  <c r="P117"/>
  <c r="P118"/>
  <c r="P119"/>
  <c r="E87"/>
  <c r="E88"/>
  <c r="E89"/>
  <c r="E90"/>
  <c r="E91"/>
  <c r="F87"/>
  <c r="F88"/>
  <c r="F89"/>
  <c r="F90"/>
  <c r="F91"/>
  <c r="G87"/>
  <c r="G88"/>
  <c r="G89"/>
  <c r="G90"/>
  <c r="G91"/>
  <c r="H87"/>
  <c r="H88"/>
  <c r="H89"/>
  <c r="H90"/>
  <c r="H91"/>
  <c r="I87"/>
  <c r="I88"/>
  <c r="I89"/>
  <c r="I90"/>
  <c r="I91"/>
  <c r="J87"/>
  <c r="J88"/>
  <c r="J89"/>
  <c r="J90"/>
  <c r="J91"/>
  <c r="K87"/>
  <c r="K92" s="1"/>
  <c r="K88"/>
  <c r="K89"/>
  <c r="K90"/>
  <c r="K91"/>
  <c r="L87"/>
  <c r="L88"/>
  <c r="L89"/>
  <c r="L90"/>
  <c r="L91"/>
  <c r="M87"/>
  <c r="M88"/>
  <c r="M89"/>
  <c r="M90"/>
  <c r="M91"/>
  <c r="N87"/>
  <c r="N88"/>
  <c r="N89"/>
  <c r="N90"/>
  <c r="N91"/>
  <c r="O87"/>
  <c r="O88"/>
  <c r="O89"/>
  <c r="O90"/>
  <c r="O91"/>
  <c r="P87"/>
  <c r="P88"/>
  <c r="P89"/>
  <c r="P90"/>
  <c r="P91"/>
  <c r="E81"/>
  <c r="E82"/>
  <c r="E83"/>
  <c r="E84"/>
  <c r="E85"/>
  <c r="F81"/>
  <c r="F82"/>
  <c r="F83"/>
  <c r="F84"/>
  <c r="F85"/>
  <c r="G81"/>
  <c r="G82"/>
  <c r="G83"/>
  <c r="G84"/>
  <c r="G85"/>
  <c r="H81"/>
  <c r="H82"/>
  <c r="H83"/>
  <c r="H84"/>
  <c r="H85"/>
  <c r="I81"/>
  <c r="I82"/>
  <c r="I83"/>
  <c r="I84"/>
  <c r="I85"/>
  <c r="J81"/>
  <c r="J82"/>
  <c r="J83"/>
  <c r="J84"/>
  <c r="J85"/>
  <c r="K81"/>
  <c r="K82"/>
  <c r="K83"/>
  <c r="K84"/>
  <c r="K85"/>
  <c r="L81"/>
  <c r="L82"/>
  <c r="L83"/>
  <c r="L84"/>
  <c r="L85"/>
  <c r="M81"/>
  <c r="M82"/>
  <c r="M83"/>
  <c r="M84"/>
  <c r="M85"/>
  <c r="N81"/>
  <c r="N82"/>
  <c r="N83"/>
  <c r="N84"/>
  <c r="N85"/>
  <c r="O81"/>
  <c r="O82"/>
  <c r="O83"/>
  <c r="O84"/>
  <c r="O85"/>
  <c r="P81"/>
  <c r="P82"/>
  <c r="P83"/>
  <c r="P84"/>
  <c r="P85"/>
  <c r="A1"/>
  <c r="A1" i="25"/>
  <c r="A1" i="24"/>
  <c r="P46" i="34"/>
  <c r="P37"/>
  <c r="P47" s="1"/>
  <c r="P98" s="1"/>
  <c r="P33"/>
  <c r="P26"/>
  <c r="P104"/>
  <c r="P110"/>
  <c r="P65"/>
  <c r="P116" s="1"/>
  <c r="O46"/>
  <c r="O119" s="1"/>
  <c r="O37"/>
  <c r="O47" s="1"/>
  <c r="O98" s="1"/>
  <c r="O33"/>
  <c r="O26"/>
  <c r="O104"/>
  <c r="O110"/>
  <c r="O65"/>
  <c r="O116" s="1"/>
  <c r="N46"/>
  <c r="N37"/>
  <c r="N47" s="1"/>
  <c r="N98" s="1"/>
  <c r="N33"/>
  <c r="N26"/>
  <c r="N110"/>
  <c r="N65"/>
  <c r="M46"/>
  <c r="M97" s="1"/>
  <c r="M37"/>
  <c r="M47" s="1"/>
  <c r="M98" s="1"/>
  <c r="M33"/>
  <c r="M26"/>
  <c r="M110"/>
  <c r="M65"/>
  <c r="M116" s="1"/>
  <c r="L46"/>
  <c r="L97" s="1"/>
  <c r="L37"/>
  <c r="L47" s="1"/>
  <c r="L98" s="1"/>
  <c r="L33"/>
  <c r="L26"/>
  <c r="L104"/>
  <c r="L110"/>
  <c r="L65"/>
  <c r="L116" s="1"/>
  <c r="K46"/>
  <c r="K119" s="1"/>
  <c r="K37"/>
  <c r="K47" s="1"/>
  <c r="K98" s="1"/>
  <c r="K33"/>
  <c r="K26"/>
  <c r="K104"/>
  <c r="K110"/>
  <c r="K65"/>
  <c r="K116" s="1"/>
  <c r="J46"/>
  <c r="J119" s="1"/>
  <c r="J37"/>
  <c r="J47" s="1"/>
  <c r="J98" s="1"/>
  <c r="J33"/>
  <c r="J26"/>
  <c r="J110"/>
  <c r="J65"/>
  <c r="I46"/>
  <c r="I97" s="1"/>
  <c r="I37"/>
  <c r="I47" s="1"/>
  <c r="I98" s="1"/>
  <c r="I33"/>
  <c r="I26"/>
  <c r="I110"/>
  <c r="I65"/>
  <c r="I116" s="1"/>
  <c r="H46"/>
  <c r="H97" s="1"/>
  <c r="H37"/>
  <c r="H47" s="1"/>
  <c r="H98" s="1"/>
  <c r="H33"/>
  <c r="H26"/>
  <c r="H104"/>
  <c r="H110"/>
  <c r="H65"/>
  <c r="H116" s="1"/>
  <c r="G46"/>
  <c r="G119" s="1"/>
  <c r="G37"/>
  <c r="G47" s="1"/>
  <c r="G98" s="1"/>
  <c r="G33"/>
  <c r="G26"/>
  <c r="G104"/>
  <c r="G110"/>
  <c r="G65"/>
  <c r="G116" s="1"/>
  <c r="F46"/>
  <c r="F119" s="1"/>
  <c r="F37"/>
  <c r="F47" s="1"/>
  <c r="F98" s="1"/>
  <c r="F33"/>
  <c r="F26"/>
  <c r="F110"/>
  <c r="F65"/>
  <c r="E46"/>
  <c r="E97" s="1"/>
  <c r="E37"/>
  <c r="E47" s="1"/>
  <c r="E33"/>
  <c r="Q33" s="1"/>
  <c r="E26"/>
  <c r="Q26" s="1"/>
  <c r="E110"/>
  <c r="E65"/>
  <c r="E116" s="1"/>
  <c r="Q1"/>
  <c r="Q109"/>
  <c r="E13"/>
  <c r="F13"/>
  <c r="G13"/>
  <c r="H13"/>
  <c r="Q13" s="1"/>
  <c r="I13"/>
  <c r="J13"/>
  <c r="K13"/>
  <c r="L13"/>
  <c r="M13"/>
  <c r="N13"/>
  <c r="O13"/>
  <c r="P13"/>
  <c r="Q14"/>
  <c r="Q15"/>
  <c r="Q16"/>
  <c r="Q17"/>
  <c r="Q18"/>
  <c r="E19"/>
  <c r="F19"/>
  <c r="Q19" s="1"/>
  <c r="G19"/>
  <c r="H19"/>
  <c r="I19"/>
  <c r="J19"/>
  <c r="K19"/>
  <c r="L19"/>
  <c r="M19"/>
  <c r="N19"/>
  <c r="O19"/>
  <c r="P19"/>
  <c r="Q20"/>
  <c r="Q21"/>
  <c r="Q22"/>
  <c r="Q23"/>
  <c r="Q24"/>
  <c r="Q25"/>
  <c r="Q27"/>
  <c r="Q28"/>
  <c r="Q29"/>
  <c r="Q30"/>
  <c r="Q31"/>
  <c r="Q32"/>
  <c r="Q34"/>
  <c r="Q35"/>
  <c r="Q36"/>
  <c r="Q37"/>
  <c r="Q38"/>
  <c r="Q39"/>
  <c r="Q40"/>
  <c r="Q41"/>
  <c r="Q42"/>
  <c r="Q43"/>
  <c r="Q44"/>
  <c r="Q45"/>
  <c r="Q46"/>
  <c r="Q48"/>
  <c r="Q49"/>
  <c r="Q50"/>
  <c r="Q51"/>
  <c r="Q52"/>
  <c r="Q53"/>
  <c r="Q54"/>
  <c r="Q55"/>
  <c r="Q56"/>
  <c r="Q57"/>
  <c r="Q58"/>
  <c r="Q60"/>
  <c r="Q61"/>
  <c r="Q62"/>
  <c r="Q63"/>
  <c r="Q64"/>
  <c r="Q65"/>
  <c r="Q66"/>
  <c r="Q67"/>
  <c r="Q68"/>
  <c r="Q69"/>
  <c r="Q70"/>
  <c r="E71"/>
  <c r="F71"/>
  <c r="G71"/>
  <c r="H71"/>
  <c r="I71"/>
  <c r="J71"/>
  <c r="K71"/>
  <c r="L71"/>
  <c r="M71"/>
  <c r="N71"/>
  <c r="O71"/>
  <c r="P71"/>
  <c r="Q72"/>
  <c r="Q73"/>
  <c r="Q74"/>
  <c r="Q75"/>
  <c r="Q76"/>
  <c r="E77"/>
  <c r="F77"/>
  <c r="G77"/>
  <c r="G78" s="1"/>
  <c r="H77"/>
  <c r="H78" s="1"/>
  <c r="I77"/>
  <c r="J77"/>
  <c r="K77"/>
  <c r="K78" s="1"/>
  <c r="L77"/>
  <c r="L78" s="1"/>
  <c r="M77"/>
  <c r="N77"/>
  <c r="O77"/>
  <c r="O78" s="1"/>
  <c r="P77"/>
  <c r="P78" s="1"/>
  <c r="Q12"/>
  <c r="Q11"/>
  <c r="Q10"/>
  <c r="Q9"/>
  <c r="Q8"/>
  <c r="Q6"/>
  <c r="H10" i="24"/>
  <c r="W10"/>
  <c r="W6" s="1"/>
  <c r="W13"/>
  <c r="W14"/>
  <c r="W15"/>
  <c r="W16"/>
  <c r="W17"/>
  <c r="W18"/>
  <c r="V10"/>
  <c r="V6" s="1"/>
  <c r="V13"/>
  <c r="V14"/>
  <c r="V15"/>
  <c r="V16"/>
  <c r="V17"/>
  <c r="V18"/>
  <c r="U10"/>
  <c r="U6" s="1"/>
  <c r="U13"/>
  <c r="U14"/>
  <c r="U15"/>
  <c r="U16"/>
  <c r="U17"/>
  <c r="U18"/>
  <c r="T10"/>
  <c r="T6" s="1"/>
  <c r="T13"/>
  <c r="T14"/>
  <c r="T15"/>
  <c r="T16"/>
  <c r="T17"/>
  <c r="T18"/>
  <c r="S10"/>
  <c r="S6" s="1"/>
  <c r="S13"/>
  <c r="S14"/>
  <c r="S15"/>
  <c r="S16"/>
  <c r="S17"/>
  <c r="S18"/>
  <c r="R10"/>
  <c r="R6" s="1"/>
  <c r="R13"/>
  <c r="R14"/>
  <c r="R15"/>
  <c r="R16"/>
  <c r="R17"/>
  <c r="R18"/>
  <c r="Q10"/>
  <c r="Q6" s="1"/>
  <c r="Q13"/>
  <c r="Q14"/>
  <c r="Q15"/>
  <c r="Q16"/>
  <c r="Q17"/>
  <c r="Q18"/>
  <c r="P10"/>
  <c r="P6" s="1"/>
  <c r="P13"/>
  <c r="P14"/>
  <c r="P15"/>
  <c r="P16"/>
  <c r="P17"/>
  <c r="P18"/>
  <c r="O10"/>
  <c r="O6" s="1"/>
  <c r="O13"/>
  <c r="O14"/>
  <c r="O15"/>
  <c r="O16"/>
  <c r="O17"/>
  <c r="O18"/>
  <c r="N10"/>
  <c r="N6" s="1"/>
  <c r="N13"/>
  <c r="N14"/>
  <c r="N15"/>
  <c r="N16"/>
  <c r="N17"/>
  <c r="N18"/>
  <c r="M10"/>
  <c r="M6" s="1"/>
  <c r="M13"/>
  <c r="M14"/>
  <c r="M15"/>
  <c r="M16"/>
  <c r="M17"/>
  <c r="M18"/>
  <c r="L10"/>
  <c r="L6" s="1"/>
  <c r="L13"/>
  <c r="L14"/>
  <c r="L15"/>
  <c r="L16"/>
  <c r="L17"/>
  <c r="L18"/>
  <c r="A31" i="25"/>
  <c r="B31"/>
  <c r="C31"/>
  <c r="E31"/>
  <c r="A32"/>
  <c r="B32"/>
  <c r="C32"/>
  <c r="E32"/>
  <c r="A29"/>
  <c r="A12" i="24"/>
  <c r="A21" i="25" s="1"/>
  <c r="A9" i="24"/>
  <c r="A18" i="25" s="1"/>
  <c r="A96"/>
  <c r="A102"/>
  <c r="D7" i="27"/>
  <c r="H7" i="25"/>
  <c r="H8"/>
  <c r="H6"/>
  <c r="E19"/>
  <c r="C19"/>
  <c r="B19"/>
  <c r="A19"/>
  <c r="H106"/>
  <c r="E106"/>
  <c r="C106"/>
  <c r="B106"/>
  <c r="A106"/>
  <c r="H105"/>
  <c r="E105"/>
  <c r="C105"/>
  <c r="B105"/>
  <c r="A105"/>
  <c r="H104"/>
  <c r="E104"/>
  <c r="C104"/>
  <c r="B104"/>
  <c r="A104"/>
  <c r="H103"/>
  <c r="E103"/>
  <c r="C103"/>
  <c r="B103"/>
  <c r="A103"/>
  <c r="H100"/>
  <c r="E100"/>
  <c r="C100"/>
  <c r="B100"/>
  <c r="A100"/>
  <c r="H99"/>
  <c r="E99"/>
  <c r="C99"/>
  <c r="B99"/>
  <c r="A99"/>
  <c r="H98"/>
  <c r="E98"/>
  <c r="C98"/>
  <c r="B98"/>
  <c r="A98"/>
  <c r="H97"/>
  <c r="E97"/>
  <c r="C97"/>
  <c r="B97"/>
  <c r="A97"/>
  <c r="E34"/>
  <c r="C34"/>
  <c r="B34"/>
  <c r="A34"/>
  <c r="E33"/>
  <c r="C33"/>
  <c r="B33"/>
  <c r="A33"/>
  <c r="E30"/>
  <c r="C30"/>
  <c r="B30"/>
  <c r="A30"/>
  <c r="K18" i="24"/>
  <c r="H27" i="25" s="1"/>
  <c r="E27"/>
  <c r="C27"/>
  <c r="B27"/>
  <c r="A27"/>
  <c r="K17" i="24"/>
  <c r="H26" i="25" s="1"/>
  <c r="E26"/>
  <c r="C26"/>
  <c r="B26"/>
  <c r="A26"/>
  <c r="K16" i="24"/>
  <c r="H25" i="25" s="1"/>
  <c r="E25"/>
  <c r="C25"/>
  <c r="B25"/>
  <c r="A25"/>
  <c r="K15" i="24"/>
  <c r="H24" i="25" s="1"/>
  <c r="E24"/>
  <c r="C24"/>
  <c r="B24"/>
  <c r="A24"/>
  <c r="K14" i="24"/>
  <c r="H23" i="25" s="1"/>
  <c r="E23"/>
  <c r="C23"/>
  <c r="B23"/>
  <c r="A23"/>
  <c r="K13" i="24"/>
  <c r="H22" i="25" s="1"/>
  <c r="E22"/>
  <c r="C22"/>
  <c r="B22"/>
  <c r="A22"/>
  <c r="AA6" i="24" l="1"/>
  <c r="H6" i="34" s="1"/>
  <c r="AF6" i="24"/>
  <c r="M6" i="34" s="1"/>
  <c r="E6"/>
  <c r="X6" i="24"/>
  <c r="AB6"/>
  <c r="I6" i="34" s="1"/>
  <c r="J6"/>
  <c r="AC6" i="24"/>
  <c r="AC7" s="1"/>
  <c r="AI6"/>
  <c r="P6" i="34" s="1"/>
  <c r="S106" i="25"/>
  <c r="AQ106" s="1"/>
  <c r="N22"/>
  <c r="K103"/>
  <c r="AI103" s="1"/>
  <c r="P106"/>
  <c r="AN106" s="1"/>
  <c r="T106"/>
  <c r="AR106" s="1"/>
  <c r="T26"/>
  <c r="AR26" s="1"/>
  <c r="K22"/>
  <c r="AI22" s="1"/>
  <c r="J97"/>
  <c r="AH97" s="1"/>
  <c r="K97"/>
  <c r="AI97" s="1"/>
  <c r="M103"/>
  <c r="AK103" s="1"/>
  <c r="N24"/>
  <c r="AL24" s="1"/>
  <c r="O103"/>
  <c r="O24"/>
  <c r="AD106"/>
  <c r="AS104"/>
  <c r="O22"/>
  <c r="N103"/>
  <c r="AL103" s="1"/>
  <c r="R26"/>
  <c r="K27"/>
  <c r="AI27" s="1"/>
  <c r="Y7" i="24"/>
  <c r="L103" i="25"/>
  <c r="M99"/>
  <c r="AK99" s="1"/>
  <c r="Q103"/>
  <c r="AO103" s="1"/>
  <c r="N99"/>
  <c r="AL99" s="1"/>
  <c r="P27"/>
  <c r="AN27" s="1"/>
  <c r="O27"/>
  <c r="P103"/>
  <c r="AN103" s="1"/>
  <c r="AE7" i="24"/>
  <c r="R103" i="25"/>
  <c r="AP103" s="1"/>
  <c r="X105"/>
  <c r="AJ105" s="1"/>
  <c r="H34"/>
  <c r="U7" i="24"/>
  <c r="L104" i="25"/>
  <c r="M104"/>
  <c r="AK104" s="1"/>
  <c r="Q98"/>
  <c r="AO98" s="1"/>
  <c r="T104"/>
  <c r="AR104" s="1"/>
  <c r="M7" i="24"/>
  <c r="Q7"/>
  <c r="J98" i="25"/>
  <c r="AH98" s="1"/>
  <c r="Q99"/>
  <c r="AO99" s="1"/>
  <c r="Q22"/>
  <c r="AO22" s="1"/>
  <c r="S26"/>
  <c r="AQ26" s="1"/>
  <c r="S22"/>
  <c r="AQ22" s="1"/>
  <c r="X31"/>
  <c r="O7" i="24"/>
  <c r="J104" i="25"/>
  <c r="AH104" s="1"/>
  <c r="L99"/>
  <c r="P19"/>
  <c r="P6" s="1"/>
  <c r="W7" i="24"/>
  <c r="R7"/>
  <c r="T7"/>
  <c r="L7"/>
  <c r="N7"/>
  <c r="P7"/>
  <c r="AD34" i="25"/>
  <c r="AA33"/>
  <c r="M27"/>
  <c r="AK27" s="1"/>
  <c r="T25"/>
  <c r="AR25" s="1"/>
  <c r="J23"/>
  <c r="AH23" s="1"/>
  <c r="S7" i="24"/>
  <c r="V7"/>
  <c r="AD32" i="25"/>
  <c r="U103"/>
  <c r="Q26"/>
  <c r="AO26" s="1"/>
  <c r="P22"/>
  <c r="AN22" s="1"/>
  <c r="E98" i="34"/>
  <c r="Q98" s="1"/>
  <c r="Q47"/>
  <c r="N78"/>
  <c r="J78"/>
  <c r="F78"/>
  <c r="I78"/>
  <c r="Q77"/>
  <c r="L132"/>
  <c r="J132"/>
  <c r="K144"/>
  <c r="P86"/>
  <c r="Q93"/>
  <c r="E78"/>
  <c r="M78"/>
  <c r="J92"/>
  <c r="Q71"/>
  <c r="Q59"/>
  <c r="M144"/>
  <c r="H31" i="25"/>
  <c r="H86" i="34"/>
  <c r="Q91"/>
  <c r="Q113"/>
  <c r="Q97"/>
  <c r="Q122"/>
  <c r="J19" i="25"/>
  <c r="AH19" s="1"/>
  <c r="AH6" s="1"/>
  <c r="L31"/>
  <c r="AJ31" s="1"/>
  <c r="M23"/>
  <c r="AK23" s="1"/>
  <c r="S27"/>
  <c r="AQ27" s="1"/>
  <c r="T27"/>
  <c r="AR27" s="1"/>
  <c r="Q101" i="34"/>
  <c r="N150"/>
  <c r="K106" i="25"/>
  <c r="AI106" s="1"/>
  <c r="L106"/>
  <c r="AJ106" s="1"/>
  <c r="M98"/>
  <c r="AK98" s="1"/>
  <c r="N104"/>
  <c r="AL104" s="1"/>
  <c r="N27"/>
  <c r="AL27" s="1"/>
  <c r="O104"/>
  <c r="Q27"/>
  <c r="AO27" s="1"/>
  <c r="AD105"/>
  <c r="R106"/>
  <c r="R100"/>
  <c r="U22"/>
  <c r="Q117" i="34"/>
  <c r="Q105"/>
  <c r="G126"/>
  <c r="F150"/>
  <c r="J27" i="25"/>
  <c r="AH27" s="1"/>
  <c r="L27"/>
  <c r="L23"/>
  <c r="T23"/>
  <c r="AR23" s="1"/>
  <c r="U27"/>
  <c r="H33"/>
  <c r="P132" i="34"/>
  <c r="K98" i="25"/>
  <c r="AI98" s="1"/>
  <c r="O98"/>
  <c r="Q106"/>
  <c r="AO106" s="1"/>
  <c r="R27"/>
  <c r="S104"/>
  <c r="AQ104" s="1"/>
  <c r="H30"/>
  <c r="N6" i="34"/>
  <c r="M19" i="25"/>
  <c r="M6" s="1"/>
  <c r="Q19"/>
  <c r="Q6" s="1"/>
  <c r="S19"/>
  <c r="S6" s="1"/>
  <c r="T19"/>
  <c r="O19"/>
  <c r="O6" s="1"/>
  <c r="N19"/>
  <c r="AL19" s="1"/>
  <c r="AL6" s="1"/>
  <c r="K19"/>
  <c r="AI19" s="1"/>
  <c r="AI6" s="1"/>
  <c r="N33"/>
  <c r="AL33" s="1"/>
  <c r="Q33"/>
  <c r="AO33" s="1"/>
  <c r="K33"/>
  <c r="AI33" s="1"/>
  <c r="S33"/>
  <c r="AQ33" s="1"/>
  <c r="L33"/>
  <c r="F6" i="34"/>
  <c r="L6"/>
  <c r="U19" i="25"/>
  <c r="U6" s="1"/>
  <c r="O32"/>
  <c r="M32"/>
  <c r="AK32" s="1"/>
  <c r="L19"/>
  <c r="L6" s="1"/>
  <c r="R19"/>
  <c r="R6" s="1"/>
  <c r="Z7" i="24"/>
  <c r="AH7"/>
  <c r="G6" i="34"/>
  <c r="K6"/>
  <c r="O6"/>
  <c r="J106" i="25"/>
  <c r="AH106" s="1"/>
  <c r="AA104"/>
  <c r="P104"/>
  <c r="AN104" s="1"/>
  <c r="AD31"/>
  <c r="T22"/>
  <c r="AR22" s="1"/>
  <c r="AG103"/>
  <c r="U106"/>
  <c r="U97"/>
  <c r="F30"/>
  <c r="O30" s="1"/>
  <c r="J103"/>
  <c r="AH103" s="1"/>
  <c r="J22"/>
  <c r="AH22" s="1"/>
  <c r="K104"/>
  <c r="AI104" s="1"/>
  <c r="K26"/>
  <c r="AI26" s="1"/>
  <c r="X104"/>
  <c r="X97"/>
  <c r="AJ97" s="1"/>
  <c r="X34"/>
  <c r="L22"/>
  <c r="M22"/>
  <c r="AK22" s="1"/>
  <c r="O106"/>
  <c r="AM106" s="1"/>
  <c r="P23"/>
  <c r="AN23" s="1"/>
  <c r="Q104"/>
  <c r="AO104" s="1"/>
  <c r="AD104"/>
  <c r="R104"/>
  <c r="R22"/>
  <c r="S97"/>
  <c r="AQ97" s="1"/>
  <c r="T103"/>
  <c r="AR103" s="1"/>
  <c r="AG105"/>
  <c r="S23"/>
  <c r="AQ23" s="1"/>
  <c r="M106"/>
  <c r="AK106" s="1"/>
  <c r="U99"/>
  <c r="AA103"/>
  <c r="T97"/>
  <c r="AR97" s="1"/>
  <c r="AG106"/>
  <c r="AA31"/>
  <c r="X32"/>
  <c r="T105"/>
  <c r="AR105" s="1"/>
  <c r="Q125" i="34"/>
  <c r="AG26" i="25"/>
  <c r="AA26"/>
  <c r="X26"/>
  <c r="AG22"/>
  <c r="AA22"/>
  <c r="X22"/>
  <c r="M100"/>
  <c r="AK100" s="1"/>
  <c r="L100"/>
  <c r="Q100"/>
  <c r="AO100" s="1"/>
  <c r="O100"/>
  <c r="AM100" s="1"/>
  <c r="T100"/>
  <c r="AR100" s="1"/>
  <c r="U100"/>
  <c r="P100"/>
  <c r="AN100" s="1"/>
  <c r="N100"/>
  <c r="AL100" s="1"/>
  <c r="L34"/>
  <c r="J34"/>
  <c r="AH34" s="1"/>
  <c r="U34"/>
  <c r="T34"/>
  <c r="AR34" s="1"/>
  <c r="R34"/>
  <c r="S34"/>
  <c r="AQ34" s="1"/>
  <c r="Q34"/>
  <c r="AO34" s="1"/>
  <c r="N34"/>
  <c r="AL34" s="1"/>
  <c r="K34"/>
  <c r="AI34" s="1"/>
  <c r="L32"/>
  <c r="J32"/>
  <c r="AH32" s="1"/>
  <c r="U32"/>
  <c r="R32"/>
  <c r="S32"/>
  <c r="AQ32" s="1"/>
  <c r="Q32"/>
  <c r="AO32" s="1"/>
  <c r="N32"/>
  <c r="AL32" s="1"/>
  <c r="K32"/>
  <c r="AI32" s="1"/>
  <c r="T32"/>
  <c r="AR32" s="1"/>
  <c r="E144" i="34"/>
  <c r="AG25" i="25"/>
  <c r="AD25"/>
  <c r="AD19"/>
  <c r="AD6" s="1"/>
  <c r="X19"/>
  <c r="S31"/>
  <c r="AQ31" s="1"/>
  <c r="Q31"/>
  <c r="AO31" s="1"/>
  <c r="O31"/>
  <c r="N31"/>
  <c r="AL31" s="1"/>
  <c r="K31"/>
  <c r="AI31" s="1"/>
  <c r="J31"/>
  <c r="AH31" s="1"/>
  <c r="R31"/>
  <c r="P31"/>
  <c r="AN31" s="1"/>
  <c r="M31"/>
  <c r="AK31" s="1"/>
  <c r="U31"/>
  <c r="F120" i="34"/>
  <c r="F13" i="27" s="1"/>
  <c r="Q112" i="34"/>
  <c r="Q104"/>
  <c r="Q96"/>
  <c r="M138"/>
  <c r="AG11" i="25"/>
  <c r="X9"/>
  <c r="AA27"/>
  <c r="X27"/>
  <c r="AG27"/>
  <c r="AD27"/>
  <c r="AA23"/>
  <c r="X23"/>
  <c r="AG23"/>
  <c r="AD23"/>
  <c r="T33"/>
  <c r="AR33" s="1"/>
  <c r="O33"/>
  <c r="P33"/>
  <c r="AN33" s="1"/>
  <c r="M33"/>
  <c r="AK33" s="1"/>
  <c r="R33"/>
  <c r="J33"/>
  <c r="AH33" s="1"/>
  <c r="U33"/>
  <c r="J126" i="34"/>
  <c r="K138"/>
  <c r="Q135"/>
  <c r="O144"/>
  <c r="G144"/>
  <c r="J100" i="25"/>
  <c r="AH100" s="1"/>
  <c r="M34"/>
  <c r="AK34" s="1"/>
  <c r="P32"/>
  <c r="AN32" s="1"/>
  <c r="AD22"/>
  <c r="R9"/>
  <c r="K10" i="24"/>
  <c r="H19" i="25" s="1"/>
  <c r="Q85" i="34"/>
  <c r="O92"/>
  <c r="N120"/>
  <c r="N13" i="27" s="1"/>
  <c r="J120" i="34"/>
  <c r="J13" i="27" s="1"/>
  <c r="Q116" i="34"/>
  <c r="Q108"/>
  <c r="Q100"/>
  <c r="P126"/>
  <c r="Q131"/>
  <c r="Q145"/>
  <c r="K100" i="25"/>
  <c r="AI100" s="1"/>
  <c r="AD24"/>
  <c r="AA24"/>
  <c r="AG24"/>
  <c r="X24"/>
  <c r="O11"/>
  <c r="AN11"/>
  <c r="U26"/>
  <c r="P26"/>
  <c r="AN26" s="1"/>
  <c r="M26"/>
  <c r="AK26" s="1"/>
  <c r="L26"/>
  <c r="O26"/>
  <c r="J26"/>
  <c r="AH26" s="1"/>
  <c r="N26"/>
  <c r="AL26" s="1"/>
  <c r="U24"/>
  <c r="T24"/>
  <c r="AR24" s="1"/>
  <c r="J24"/>
  <c r="AH24" s="1"/>
  <c r="R24"/>
  <c r="AP24" s="1"/>
  <c r="P24"/>
  <c r="AN24" s="1"/>
  <c r="M24"/>
  <c r="AK24" s="1"/>
  <c r="S24"/>
  <c r="AQ24" s="1"/>
  <c r="Q24"/>
  <c r="AO24" s="1"/>
  <c r="L24"/>
  <c r="K24"/>
  <c r="AI24" s="1"/>
  <c r="J86" i="34"/>
  <c r="H150"/>
  <c r="X25" i="25"/>
  <c r="AA25"/>
  <c r="O34"/>
  <c r="P34"/>
  <c r="AN34" s="1"/>
  <c r="AD26"/>
  <c r="AE14"/>
  <c r="T31"/>
  <c r="AR31" s="1"/>
  <c r="Q82" i="34"/>
  <c r="W14" i="25"/>
  <c r="H32"/>
  <c r="P92" i="34"/>
  <c r="G92"/>
  <c r="O120"/>
  <c r="O13" i="27" s="1"/>
  <c r="K120" i="34"/>
  <c r="K13" i="27" s="1"/>
  <c r="G120" i="34"/>
  <c r="G13" i="27" s="1"/>
  <c r="M126" i="34"/>
  <c r="F132"/>
  <c r="Q130"/>
  <c r="N138"/>
  <c r="I138"/>
  <c r="E138"/>
  <c r="Q141"/>
  <c r="Q140"/>
  <c r="M150"/>
  <c r="I150"/>
  <c r="V14" i="25"/>
  <c r="J99"/>
  <c r="AH99" s="1"/>
  <c r="K99"/>
  <c r="AI99" s="1"/>
  <c r="M97"/>
  <c r="N97"/>
  <c r="AL97" s="1"/>
  <c r="AL11"/>
  <c r="N23"/>
  <c r="AL23" s="1"/>
  <c r="O99"/>
  <c r="O97"/>
  <c r="P97"/>
  <c r="AN97" s="1"/>
  <c r="R97"/>
  <c r="AP97" s="1"/>
  <c r="R23"/>
  <c r="S99"/>
  <c r="U23"/>
  <c r="E92" i="34"/>
  <c r="F126"/>
  <c r="P138"/>
  <c r="G138"/>
  <c r="P150"/>
  <c r="K150"/>
  <c r="O86"/>
  <c r="M92"/>
  <c r="Q88"/>
  <c r="H92"/>
  <c r="N126"/>
  <c r="I126"/>
  <c r="G132"/>
  <c r="J138"/>
  <c r="F138"/>
  <c r="I144"/>
  <c r="Q149"/>
  <c r="J150"/>
  <c r="K23" i="25"/>
  <c r="AI23" s="1"/>
  <c r="O23"/>
  <c r="AC14"/>
  <c r="Q97"/>
  <c r="AO97" s="1"/>
  <c r="AO9"/>
  <c r="Q23"/>
  <c r="AO23" s="1"/>
  <c r="R99"/>
  <c r="T99"/>
  <c r="AR99" s="1"/>
  <c r="AR11"/>
  <c r="Q83" i="34"/>
  <c r="Q115"/>
  <c r="Q107"/>
  <c r="Q95"/>
  <c r="U25" i="25"/>
  <c r="R25"/>
  <c r="L25"/>
  <c r="S25"/>
  <c r="AQ25" s="1"/>
  <c r="Q25"/>
  <c r="AO25" s="1"/>
  <c r="M25"/>
  <c r="K25"/>
  <c r="P25"/>
  <c r="AN25" s="1"/>
  <c r="N25"/>
  <c r="AL25" s="1"/>
  <c r="H138" i="34"/>
  <c r="Q142"/>
  <c r="Q90"/>
  <c r="Q118"/>
  <c r="Q114"/>
  <c r="Q110"/>
  <c r="Q106"/>
  <c r="Q102"/>
  <c r="Q94"/>
  <c r="Q124"/>
  <c r="Q128"/>
  <c r="L138"/>
  <c r="Q134"/>
  <c r="O150"/>
  <c r="AL22" i="25"/>
  <c r="S105"/>
  <c r="Q105"/>
  <c r="O105"/>
  <c r="AM105" s="1"/>
  <c r="M105"/>
  <c r="K105"/>
  <c r="AI105" s="1"/>
  <c r="U105"/>
  <c r="J105"/>
  <c r="R105"/>
  <c r="P105"/>
  <c r="AN105" s="1"/>
  <c r="N105"/>
  <c r="AL105" s="1"/>
  <c r="L86" i="34"/>
  <c r="J144"/>
  <c r="Q146"/>
  <c r="Q127"/>
  <c r="M86"/>
  <c r="M132"/>
  <c r="L150"/>
  <c r="N86"/>
  <c r="I86"/>
  <c r="F86"/>
  <c r="L92"/>
  <c r="P120"/>
  <c r="P13" i="27" s="1"/>
  <c r="L120" i="34"/>
  <c r="L13" i="27" s="1"/>
  <c r="H120" i="34"/>
  <c r="H13" i="27" s="1"/>
  <c r="L126" i="34"/>
  <c r="K126"/>
  <c r="N132"/>
  <c r="I132"/>
  <c r="L144"/>
  <c r="G150"/>
  <c r="X11" i="25"/>
  <c r="O25"/>
  <c r="AF14"/>
  <c r="Q84" i="34"/>
  <c r="Q119"/>
  <c r="Q111"/>
  <c r="Q103"/>
  <c r="Q99"/>
  <c r="O132"/>
  <c r="Q129"/>
  <c r="Q147"/>
  <c r="E150"/>
  <c r="AI9" i="25"/>
  <c r="AD99"/>
  <c r="X99"/>
  <c r="AG99"/>
  <c r="AA99"/>
  <c r="O126" i="34"/>
  <c r="H144"/>
  <c r="Q148"/>
  <c r="AA98" i="25"/>
  <c r="AG98"/>
  <c r="X98"/>
  <c r="K86" i="34"/>
  <c r="N92"/>
  <c r="Q89"/>
  <c r="F92"/>
  <c r="Q123"/>
  <c r="E126"/>
  <c r="K132"/>
  <c r="Q137"/>
  <c r="Q133"/>
  <c r="Q143"/>
  <c r="F144"/>
  <c r="Q139"/>
  <c r="AH11" i="25"/>
  <c r="AJ103"/>
  <c r="AD30"/>
  <c r="X30"/>
  <c r="AG30"/>
  <c r="AA30"/>
  <c r="G86" i="34"/>
  <c r="Q136"/>
  <c r="E86"/>
  <c r="I92"/>
  <c r="H126"/>
  <c r="E132"/>
  <c r="P144"/>
  <c r="Y14" i="25"/>
  <c r="Q81" i="34"/>
  <c r="Q121"/>
  <c r="Q87"/>
  <c r="M120"/>
  <c r="M13" i="27" s="1"/>
  <c r="I120" i="34"/>
  <c r="I13" i="27" s="1"/>
  <c r="O138" i="34"/>
  <c r="N144"/>
  <c r="J25" i="25"/>
  <c r="AD100"/>
  <c r="X100"/>
  <c r="AG100"/>
  <c r="AA19"/>
  <c r="AA6" s="1"/>
  <c r="AG19"/>
  <c r="AG34"/>
  <c r="AA34"/>
  <c r="AG32"/>
  <c r="AA32"/>
  <c r="AQ9"/>
  <c r="U9"/>
  <c r="AN9"/>
  <c r="R11"/>
  <c r="AA97"/>
  <c r="AG97"/>
  <c r="AG33"/>
  <c r="AD33"/>
  <c r="X33"/>
  <c r="T98"/>
  <c r="P98"/>
  <c r="N98"/>
  <c r="U98"/>
  <c r="R98"/>
  <c r="AP98" s="1"/>
  <c r="L98"/>
  <c r="AQ11"/>
  <c r="Z14"/>
  <c r="AB14"/>
  <c r="AD11"/>
  <c r="AG31"/>
  <c r="AF7" i="24" l="1"/>
  <c r="AJ98" i="25"/>
  <c r="AP106"/>
  <c r="AJ100"/>
  <c r="AM103"/>
  <c r="AM33"/>
  <c r="AP26"/>
  <c r="AJ26"/>
  <c r="AM24"/>
  <c r="AS103"/>
  <c r="AG7" i="24"/>
  <c r="K6" i="25"/>
  <c r="AS99"/>
  <c r="O13"/>
  <c r="AJ23"/>
  <c r="AA7" i="24"/>
  <c r="AS22" i="25"/>
  <c r="AS100"/>
  <c r="K30"/>
  <c r="AI30" s="1"/>
  <c r="AI8" s="1"/>
  <c r="AP33"/>
  <c r="AK19"/>
  <c r="AK6" s="1"/>
  <c r="AP27"/>
  <c r="AJ22"/>
  <c r="AS106"/>
  <c r="L13"/>
  <c r="AB7" i="24"/>
  <c r="R7" i="25"/>
  <c r="AS27"/>
  <c r="AM27"/>
  <c r="AR7"/>
  <c r="U13"/>
  <c r="AJ99"/>
  <c r="X13"/>
  <c r="AP23"/>
  <c r="AD7" i="24"/>
  <c r="AP34" i="25"/>
  <c r="AH12"/>
  <c r="AS25"/>
  <c r="AN19"/>
  <c r="AN6" s="1"/>
  <c r="AD13"/>
  <c r="X7" i="24"/>
  <c r="AM32" i="25"/>
  <c r="AQ19"/>
  <c r="AQ6" s="1"/>
  <c r="AA13"/>
  <c r="M30"/>
  <c r="M8" s="1"/>
  <c r="L30"/>
  <c r="L8" s="1"/>
  <c r="AM98"/>
  <c r="AM25"/>
  <c r="Q30"/>
  <c r="AO30" s="1"/>
  <c r="AO8" s="1"/>
  <c r="AS24"/>
  <c r="AP32"/>
  <c r="AJ34"/>
  <c r="AS33"/>
  <c r="AS105"/>
  <c r="AP99"/>
  <c r="T30"/>
  <c r="AR30" s="1"/>
  <c r="AR8" s="1"/>
  <c r="AM31"/>
  <c r="E120" i="34"/>
  <c r="E13" i="27" s="1"/>
  <c r="Q78" i="34"/>
  <c r="AP100" i="25"/>
  <c r="J6"/>
  <c r="N30"/>
  <c r="AL30" s="1"/>
  <c r="AL8" s="1"/>
  <c r="S30"/>
  <c r="AQ30" s="1"/>
  <c r="AQ8" s="1"/>
  <c r="P30"/>
  <c r="AP31"/>
  <c r="AP19"/>
  <c r="AP6" s="1"/>
  <c r="AJ33"/>
  <c r="AL13"/>
  <c r="J151" i="34"/>
  <c r="J7" i="27" s="1"/>
  <c r="AJ27" i="25"/>
  <c r="AS32"/>
  <c r="AR13"/>
  <c r="AJ104"/>
  <c r="AJ13" s="1"/>
  <c r="R30"/>
  <c r="R8" s="1"/>
  <c r="U30"/>
  <c r="AS23"/>
  <c r="AP104"/>
  <c r="AM104"/>
  <c r="T7"/>
  <c r="O8"/>
  <c r="N6"/>
  <c r="AG13"/>
  <c r="AI11"/>
  <c r="N13"/>
  <c r="J12"/>
  <c r="T13"/>
  <c r="K12"/>
  <c r="AO7"/>
  <c r="AO11"/>
  <c r="O12"/>
  <c r="AI12"/>
  <c r="AM23"/>
  <c r="AJ32"/>
  <c r="AO12"/>
  <c r="AA7"/>
  <c r="AS26"/>
  <c r="J30"/>
  <c r="AH30" s="1"/>
  <c r="AH8" s="1"/>
  <c r="AI7" i="24"/>
  <c r="AR19" i="25"/>
  <c r="AR6" s="1"/>
  <c r="T6"/>
  <c r="AS97"/>
  <c r="AO19"/>
  <c r="AO6" s="1"/>
  <c r="N9"/>
  <c r="AK9"/>
  <c r="M10"/>
  <c r="K9"/>
  <c r="P11"/>
  <c r="K13"/>
  <c r="Q9"/>
  <c r="S12"/>
  <c r="AQ99"/>
  <c r="AQ12" s="1"/>
  <c r="J9"/>
  <c r="AH9"/>
  <c r="L9"/>
  <c r="AL9"/>
  <c r="AQ10"/>
  <c r="F151" i="34"/>
  <c r="F7" i="27" s="1"/>
  <c r="AK11" i="25"/>
  <c r="AG7"/>
  <c r="AM34"/>
  <c r="Q11"/>
  <c r="M151" i="34"/>
  <c r="M7" i="27" s="1"/>
  <c r="Q10" i="25"/>
  <c r="AN7"/>
  <c r="AD12"/>
  <c r="AS11"/>
  <c r="AM11"/>
  <c r="AM22"/>
  <c r="X7"/>
  <c r="AM26"/>
  <c r="AA9"/>
  <c r="AA11"/>
  <c r="AP9"/>
  <c r="AK97"/>
  <c r="AK12" s="1"/>
  <c r="M12"/>
  <c r="AP22"/>
  <c r="AD7"/>
  <c r="AJ19"/>
  <c r="AJ6" s="1"/>
  <c r="X6"/>
  <c r="AQ7"/>
  <c r="S9"/>
  <c r="P151" i="34"/>
  <c r="P7" i="27" s="1"/>
  <c r="N11" i="25"/>
  <c r="AS31"/>
  <c r="P13"/>
  <c r="T11"/>
  <c r="AD9"/>
  <c r="AS34"/>
  <c r="AJ9"/>
  <c r="M9"/>
  <c r="H151" i="34"/>
  <c r="H7" i="27" s="1"/>
  <c r="Q12" i="25"/>
  <c r="S10"/>
  <c r="X12"/>
  <c r="AM99"/>
  <c r="AD10"/>
  <c r="AL7"/>
  <c r="AP25"/>
  <c r="AJ24"/>
  <c r="AG9"/>
  <c r="AS9"/>
  <c r="N12"/>
  <c r="AL98"/>
  <c r="AL12" s="1"/>
  <c r="Q150" i="34"/>
  <c r="M13" i="25"/>
  <c r="AK105"/>
  <c r="AK13" s="1"/>
  <c r="AM97"/>
  <c r="AA12"/>
  <c r="AH25"/>
  <c r="AH7" s="1"/>
  <c r="J7"/>
  <c r="Q126" i="34"/>
  <c r="AQ105" i="25"/>
  <c r="AQ13" s="1"/>
  <c r="S13"/>
  <c r="T12"/>
  <c r="AR98"/>
  <c r="AR12" s="1"/>
  <c r="AN10"/>
  <c r="P10"/>
  <c r="AG6"/>
  <c r="AS19"/>
  <c r="AS6" s="1"/>
  <c r="Q132" i="34"/>
  <c r="AA8" i="25"/>
  <c r="AM30"/>
  <c r="K151" i="34"/>
  <c r="K7" i="27" s="1"/>
  <c r="G151" i="34"/>
  <c r="G7" i="27" s="1"/>
  <c r="AO105" i="25"/>
  <c r="AO13" s="1"/>
  <c r="Q13"/>
  <c r="AK25"/>
  <c r="AK7" s="1"/>
  <c r="M7"/>
  <c r="AR9"/>
  <c r="K11"/>
  <c r="AA10"/>
  <c r="N151" i="34"/>
  <c r="N7" i="27" s="1"/>
  <c r="Q138" i="34"/>
  <c r="M11" i="25"/>
  <c r="U7"/>
  <c r="AG12"/>
  <c r="AN13"/>
  <c r="R12"/>
  <c r="AI10"/>
  <c r="AM19"/>
  <c r="AM6" s="1"/>
  <c r="S7"/>
  <c r="J11"/>
  <c r="AG10"/>
  <c r="L12"/>
  <c r="L10"/>
  <c r="AM9"/>
  <c r="O9"/>
  <c r="O10"/>
  <c r="X8"/>
  <c r="AP105"/>
  <c r="R13"/>
  <c r="AS98"/>
  <c r="U12"/>
  <c r="U10"/>
  <c r="T10"/>
  <c r="AR10"/>
  <c r="Q120" i="34"/>
  <c r="Q13" i="27" s="1"/>
  <c r="P12" i="25"/>
  <c r="AN98"/>
  <c r="AN12" s="1"/>
  <c r="AL10"/>
  <c r="N10"/>
  <c r="AH10"/>
  <c r="J10"/>
  <c r="Q86" i="34"/>
  <c r="AD8" i="25"/>
  <c r="L151" i="34"/>
  <c r="L7" i="27" s="1"/>
  <c r="AH105" i="25"/>
  <c r="AH13" s="1"/>
  <c r="J13"/>
  <c r="O151" i="34"/>
  <c r="O7" i="27" s="1"/>
  <c r="AP10" i="25"/>
  <c r="R10"/>
  <c r="K7"/>
  <c r="AI25"/>
  <c r="AI7" s="1"/>
  <c r="AJ25"/>
  <c r="L7"/>
  <c r="L11"/>
  <c r="O7"/>
  <c r="Q92" i="34"/>
  <c r="AG8" i="25"/>
  <c r="Q144" i="34"/>
  <c r="AP11" i="25"/>
  <c r="P9"/>
  <c r="AK10"/>
  <c r="K10"/>
  <c r="I151" i="34"/>
  <c r="I7" i="27" s="1"/>
  <c r="S11" i="25"/>
  <c r="AJ11"/>
  <c r="AO10"/>
  <c r="P7"/>
  <c r="Q7"/>
  <c r="U11"/>
  <c r="T9"/>
  <c r="N7"/>
  <c r="AI13"/>
  <c r="AM13" l="1"/>
  <c r="AP12"/>
  <c r="AJ12"/>
  <c r="AK30"/>
  <c r="AK8" s="1"/>
  <c r="AK14" s="1"/>
  <c r="K8"/>
  <c r="K14" s="1"/>
  <c r="AS13"/>
  <c r="AJ30"/>
  <c r="AJ8" s="1"/>
  <c r="L6" i="27"/>
  <c r="AS12" i="25"/>
  <c r="S8"/>
  <c r="S14" s="1"/>
  <c r="AM8"/>
  <c r="AP13"/>
  <c r="T8"/>
  <c r="T14" s="1"/>
  <c r="AS7"/>
  <c r="Q8"/>
  <c r="Q14" s="1"/>
  <c r="E151" i="34"/>
  <c r="E7" i="27" s="1"/>
  <c r="Q7" s="1"/>
  <c r="U8" i="25"/>
  <c r="AS30"/>
  <c r="AS8" s="1"/>
  <c r="AN30"/>
  <c r="AN8" s="1"/>
  <c r="AN14" s="1"/>
  <c r="P8"/>
  <c r="P14" s="1"/>
  <c r="AP30"/>
  <c r="AP8" s="1"/>
  <c r="Q151" i="34"/>
  <c r="N8" i="25"/>
  <c r="J8"/>
  <c r="AO14"/>
  <c r="R14"/>
  <c r="AJ7"/>
  <c r="AR14"/>
  <c r="AM7"/>
  <c r="AM12"/>
  <c r="AA14"/>
  <c r="AL14"/>
  <c r="AP7"/>
  <c r="AI14"/>
  <c r="AQ14"/>
  <c r="X10"/>
  <c r="X14" s="1"/>
  <c r="AJ10"/>
  <c r="AG14"/>
  <c r="O14"/>
  <c r="L14"/>
  <c r="AD14"/>
  <c r="M14"/>
  <c r="AS10"/>
  <c r="F6" i="27"/>
  <c r="AM10" i="25"/>
  <c r="AH14"/>
  <c r="O6" i="27" l="1"/>
  <c r="N14" i="25"/>
  <c r="I10" i="27" s="1"/>
  <c r="I15" s="1"/>
  <c r="U14" i="25"/>
  <c r="L10" i="27"/>
  <c r="L15" s="1"/>
  <c r="J6"/>
  <c r="H6"/>
  <c r="I6"/>
  <c r="N6"/>
  <c r="P6"/>
  <c r="E6"/>
  <c r="G6"/>
  <c r="K6"/>
  <c r="K10"/>
  <c r="K15" s="1"/>
  <c r="J14" i="25"/>
  <c r="E10" i="27" s="1"/>
  <c r="E15" s="1"/>
  <c r="O10"/>
  <c r="O15" s="1"/>
  <c r="F10"/>
  <c r="F15" s="1"/>
  <c r="N10"/>
  <c r="N15" s="1"/>
  <c r="H10"/>
  <c r="H15" s="1"/>
  <c r="AJ14" i="25"/>
  <c r="G10" i="27" s="1"/>
  <c r="AP14" i="25"/>
  <c r="M10" i="27" s="1"/>
  <c r="M15" s="1"/>
  <c r="M6"/>
  <c r="AM14" i="25"/>
  <c r="J10" i="27" s="1"/>
  <c r="AS14" i="25"/>
  <c r="Q6" i="27" l="1"/>
  <c r="P10"/>
  <c r="P15" s="1"/>
  <c r="G15"/>
  <c r="J15"/>
  <c r="Q10" l="1"/>
  <c r="Q15" s="1"/>
</calcChain>
</file>

<file path=xl/sharedStrings.xml><?xml version="1.0" encoding="utf-8"?>
<sst xmlns="http://schemas.openxmlformats.org/spreadsheetml/2006/main" count="153" uniqueCount="81">
  <si>
    <t>DEPARTEMENT</t>
  </si>
  <si>
    <t>FONCTION</t>
  </si>
  <si>
    <t>ENTRE LE</t>
  </si>
  <si>
    <t>FIXE</t>
  </si>
  <si>
    <t>VARIABLE</t>
  </si>
  <si>
    <t>SALAIRE ANNUEL EUROS</t>
  </si>
  <si>
    <t>TOTAL OTE</t>
  </si>
  <si>
    <t>budget 2013</t>
  </si>
  <si>
    <t>TOTAL</t>
  </si>
  <si>
    <t>forecast 2013</t>
  </si>
  <si>
    <t>actual 2012</t>
  </si>
  <si>
    <t>budget 2013  -  salaire fixe (brut)</t>
  </si>
  <si>
    <t>budget 2013  -  charges patronales</t>
  </si>
  <si>
    <t>budget 2013  -  salaire variable (brut)</t>
  </si>
  <si>
    <t>Hypothèses</t>
  </si>
  <si>
    <t>augmentation salaire (1er juillet 2013)</t>
  </si>
  <si>
    <t>taux charges patronales JEI</t>
  </si>
  <si>
    <t>variable</t>
  </si>
  <si>
    <t>trimestriel</t>
  </si>
  <si>
    <t>JEI ?</t>
  </si>
  <si>
    <t>budget 2013 per month</t>
  </si>
  <si>
    <t>full year</t>
  </si>
  <si>
    <t>EXPENSES</t>
  </si>
  <si>
    <t>Travel &amp; Accomodations</t>
  </si>
  <si>
    <t>Professional Fees</t>
  </si>
  <si>
    <t>Marketing</t>
  </si>
  <si>
    <t>Financial &amp; Insurance</t>
  </si>
  <si>
    <t>Office Expenses</t>
  </si>
  <si>
    <t>Equipment lease and Maintenance</t>
  </si>
  <si>
    <t>Telephone Expenses</t>
  </si>
  <si>
    <t>Other Expenses</t>
  </si>
  <si>
    <t>Payroll &amp; Benefits</t>
  </si>
  <si>
    <t>xxxxx</t>
  </si>
  <si>
    <t>xxxxxx</t>
  </si>
  <si>
    <t>xxxxxxxxxxxxxxxx</t>
  </si>
  <si>
    <t>Full Year</t>
  </si>
  <si>
    <t>Mémo Headcount</t>
  </si>
  <si>
    <t>TBD</t>
  </si>
  <si>
    <t>SALAIRE ANNUEL US$</t>
  </si>
  <si>
    <t>taux charges patronales France</t>
  </si>
  <si>
    <t>taux charges patronales USA</t>
  </si>
  <si>
    <t>Taux de change € / $</t>
  </si>
  <si>
    <t>US$</t>
  </si>
  <si>
    <t>EUROS</t>
  </si>
  <si>
    <t>Outside Writers</t>
  </si>
  <si>
    <t>Translation Services</t>
  </si>
  <si>
    <t>Deign Services</t>
  </si>
  <si>
    <t>SEO Services</t>
  </si>
  <si>
    <t>Content Licensing</t>
  </si>
  <si>
    <t>External Consultants (process template)</t>
  </si>
  <si>
    <t>S/Total Go To Market</t>
  </si>
  <si>
    <t>Adwords</t>
  </si>
  <si>
    <t>List Acquisition</t>
  </si>
  <si>
    <t>Content Syndication</t>
  </si>
  <si>
    <t>Tradeshows</t>
  </si>
  <si>
    <t>Roadshows</t>
  </si>
  <si>
    <t>Advertising</t>
  </si>
  <si>
    <t>S/Total Lead Generation</t>
  </si>
  <si>
    <t>PR Agency</t>
  </si>
  <si>
    <t>PR Distribution</t>
  </si>
  <si>
    <t>Social Media Training</t>
  </si>
  <si>
    <t>S/Total Communications</t>
  </si>
  <si>
    <t>CRM</t>
  </si>
  <si>
    <t>Marketing Automation</t>
  </si>
  <si>
    <t>Online Meetings / Webinar</t>
  </si>
  <si>
    <t>Social Media Monitoring</t>
  </si>
  <si>
    <t>Vidéo Streaming</t>
  </si>
  <si>
    <t>Website Chat Function</t>
  </si>
  <si>
    <t>Community - Forums</t>
  </si>
  <si>
    <t>Community - Engagement</t>
  </si>
  <si>
    <t>S/Total Technology</t>
  </si>
  <si>
    <t>Communications</t>
  </si>
  <si>
    <t xml:space="preserve">Airfare </t>
  </si>
  <si>
    <t xml:space="preserve">Hotels </t>
  </si>
  <si>
    <t>Train</t>
  </si>
  <si>
    <t>x</t>
  </si>
  <si>
    <t>X</t>
  </si>
  <si>
    <t>HUMAN RESOURCES -  BUDGET 2014</t>
  </si>
  <si>
    <t>HUMAN RESOURCES</t>
  </si>
  <si>
    <t>budget per month</t>
  </si>
  <si>
    <t>NOTE : The most important data for the process is the total monthly and yearly budget as specified in the column from E6 to Q6. The rest of the spreadsheet can be any format as suitable for the organization</t>
  </si>
</sst>
</file>

<file path=xl/styles.xml><?xml version="1.0" encoding="utf-8"?>
<styleSheet xmlns="http://schemas.openxmlformats.org/spreadsheetml/2006/main">
  <numFmts count="4">
    <numFmt numFmtId="43" formatCode="_(* #,##0.00_);_(* \(#,##0.00\);_(* &quot;-&quot;??_);_(@_)"/>
    <numFmt numFmtId="164" formatCode="[$-40C]mmmmm;@"/>
    <numFmt numFmtId="165" formatCode="d/m/yy;@"/>
    <numFmt numFmtId="166" formatCode="_(* #,##0_);_(* \(#,##0\);_(* &quot;-&quot;??_);_(@_)"/>
  </numFmts>
  <fonts count="20">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u/>
      <sz val="12"/>
      <color theme="1"/>
      <name val="Calibri"/>
      <scheme val="minor"/>
    </font>
    <font>
      <sz val="11"/>
      <color indexed="8"/>
      <name val="Calibri"/>
      <family val="2"/>
    </font>
    <font>
      <b/>
      <sz val="10"/>
      <color theme="9" tint="-0.249977111117893"/>
      <name val="Calibri"/>
      <scheme val="minor"/>
    </font>
    <font>
      <b/>
      <sz val="10"/>
      <color theme="4" tint="-0.249977111117893"/>
      <name val="Calibri"/>
      <scheme val="minor"/>
    </font>
    <font>
      <sz val="10"/>
      <color theme="1"/>
      <name val="Calibri"/>
      <scheme val="minor"/>
    </font>
    <font>
      <sz val="10"/>
      <color rgb="FF000000"/>
      <name val="Calibri"/>
      <scheme val="minor"/>
    </font>
    <font>
      <b/>
      <u/>
      <sz val="10"/>
      <color rgb="FF000000"/>
      <name val="Calibri"/>
      <scheme val="minor"/>
    </font>
    <font>
      <u/>
      <sz val="10"/>
      <color rgb="FF000000"/>
      <name val="Calibri"/>
      <scheme val="minor"/>
    </font>
    <font>
      <sz val="10"/>
      <name val="Calibri"/>
      <scheme val="minor"/>
    </font>
    <font>
      <sz val="10"/>
      <color theme="9" tint="-0.249977111117893"/>
      <name val="Calibri"/>
      <scheme val="minor"/>
    </font>
    <font>
      <sz val="10"/>
      <color theme="4" tint="-0.249977111117893"/>
      <name val="Calibri"/>
      <scheme val="minor"/>
    </font>
    <font>
      <i/>
      <sz val="12"/>
      <color theme="1"/>
      <name val="Calibri"/>
      <scheme val="minor"/>
    </font>
    <font>
      <b/>
      <sz val="10"/>
      <color theme="1"/>
      <name val="Calibri"/>
      <scheme val="minor"/>
    </font>
    <font>
      <b/>
      <sz val="12"/>
      <color rgb="FFFF0000"/>
      <name val="Calibri"/>
      <family val="2"/>
      <scheme val="minor"/>
    </font>
    <font>
      <sz val="12"/>
      <color theme="9" tint="-0.249977111117893"/>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rgb="FF808080"/>
        <bgColor rgb="FF000000"/>
      </patternFill>
    </fill>
    <fill>
      <patternFill patternType="solid">
        <fgColor theme="0" tint="-0.249977111117893"/>
        <bgColor indexed="64"/>
      </patternFill>
    </fill>
    <fill>
      <patternFill patternType="solid">
        <fgColor theme="0" tint="-0.14999847407452621"/>
        <bgColor indexed="64"/>
      </patternFill>
    </fill>
  </fills>
  <borders count="41">
    <border>
      <left/>
      <right/>
      <top/>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dashed">
        <color auto="1"/>
      </left>
      <right/>
      <top style="thin">
        <color auto="1"/>
      </top>
      <bottom style="thin">
        <color auto="1"/>
      </bottom>
      <diagonal/>
    </border>
    <border>
      <left style="dashed">
        <color auto="1"/>
      </left>
      <right/>
      <top style="thin">
        <color auto="1"/>
      </top>
      <bottom/>
      <diagonal/>
    </border>
    <border>
      <left style="dashed">
        <color auto="1"/>
      </left>
      <right/>
      <top/>
      <bottom/>
      <diagonal/>
    </border>
    <border>
      <left style="dashed">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dashed">
        <color auto="1"/>
      </top>
      <bottom style="dashed">
        <color auto="1"/>
      </bottom>
      <diagonal/>
    </border>
    <border>
      <left style="medium">
        <color auto="1"/>
      </left>
      <right/>
      <top style="dashed">
        <color auto="1"/>
      </top>
      <bottom style="dashed">
        <color auto="1"/>
      </bottom>
      <diagonal/>
    </border>
    <border>
      <left/>
      <right/>
      <top style="dashed">
        <color auto="1"/>
      </top>
      <bottom style="dashed">
        <color auto="1"/>
      </bottom>
      <diagonal/>
    </border>
    <border>
      <left/>
      <right style="medium">
        <color auto="1"/>
      </right>
      <top style="dashed">
        <color auto="1"/>
      </top>
      <bottom style="dashed">
        <color auto="1"/>
      </bottom>
      <diagonal/>
    </border>
    <border>
      <left style="thin">
        <color indexed="64"/>
      </left>
      <right style="thin">
        <color indexed="64"/>
      </right>
      <top style="thin">
        <color indexed="64"/>
      </top>
      <bottom style="thin">
        <color indexed="64"/>
      </bottom>
      <diagonal/>
    </border>
  </borders>
  <cellStyleXfs count="4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6"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7">
    <xf numFmtId="0" fontId="0" fillId="0" borderId="0" xfId="0"/>
    <xf numFmtId="0" fontId="5" fillId="0" borderId="0" xfId="0" applyFont="1"/>
    <xf numFmtId="0" fontId="8" fillId="0" borderId="0" xfId="0" applyFont="1" applyBorder="1" applyAlignment="1">
      <alignment horizontal="center"/>
    </xf>
    <xf numFmtId="0" fontId="9" fillId="0" borderId="0" xfId="0" applyFont="1"/>
    <xf numFmtId="165" fontId="9" fillId="0" borderId="0" xfId="0" applyNumberFormat="1" applyFont="1" applyBorder="1" applyAlignment="1">
      <alignment horizontal="center"/>
    </xf>
    <xf numFmtId="3" fontId="9" fillId="0" borderId="0" xfId="0" applyNumberFormat="1" applyFont="1"/>
    <xf numFmtId="0" fontId="10" fillId="0" borderId="0" xfId="0" applyFont="1" applyAlignment="1">
      <alignment horizontal="center"/>
    </xf>
    <xf numFmtId="0" fontId="9" fillId="0" borderId="0" xfId="0" applyFont="1" applyAlignment="1">
      <alignment horizontal="center"/>
    </xf>
    <xf numFmtId="3" fontId="9" fillId="0" borderId="0" xfId="0" applyNumberFormat="1" applyFont="1" applyAlignment="1">
      <alignment horizontal="center"/>
    </xf>
    <xf numFmtId="164" fontId="9" fillId="0" borderId="9" xfId="0" applyNumberFormat="1" applyFont="1" applyBorder="1" applyAlignment="1">
      <alignment horizontal="center"/>
    </xf>
    <xf numFmtId="164" fontId="9" fillId="0" borderId="10" xfId="0" applyNumberFormat="1" applyFont="1" applyBorder="1" applyAlignment="1">
      <alignment horizontal="center"/>
    </xf>
    <xf numFmtId="164" fontId="9" fillId="0" borderId="11" xfId="0" applyNumberFormat="1" applyFont="1" applyBorder="1" applyAlignment="1">
      <alignment horizontal="center"/>
    </xf>
    <xf numFmtId="164" fontId="9" fillId="0" borderId="0" xfId="0" applyNumberFormat="1" applyFont="1" applyAlignment="1">
      <alignment horizontal="center"/>
    </xf>
    <xf numFmtId="0" fontId="10" fillId="0" borderId="0" xfId="0" applyFont="1" applyAlignment="1">
      <alignment horizontal="left"/>
    </xf>
    <xf numFmtId="0" fontId="9" fillId="0" borderId="0" xfId="0" applyFont="1" applyBorder="1" applyAlignment="1">
      <alignment horizontal="center"/>
    </xf>
    <xf numFmtId="0" fontId="9" fillId="0" borderId="13" xfId="0" applyFont="1" applyBorder="1" applyAlignment="1">
      <alignment horizontal="center"/>
    </xf>
    <xf numFmtId="0" fontId="12" fillId="0" borderId="0" xfId="0" applyFont="1"/>
    <xf numFmtId="0" fontId="10" fillId="0" borderId="4" xfId="0" applyFont="1" applyBorder="1"/>
    <xf numFmtId="0" fontId="10" fillId="0" borderId="2" xfId="0" applyFont="1" applyBorder="1"/>
    <xf numFmtId="0" fontId="9" fillId="0" borderId="2" xfId="0" applyFont="1" applyBorder="1"/>
    <xf numFmtId="3" fontId="9" fillId="0" borderId="2" xfId="0" applyNumberFormat="1" applyFont="1" applyBorder="1"/>
    <xf numFmtId="0" fontId="10" fillId="0" borderId="5" xfId="0" applyFont="1" applyBorder="1" applyAlignment="1">
      <alignment horizontal="left"/>
    </xf>
    <xf numFmtId="0" fontId="10" fillId="0" borderId="0" xfId="0" applyFont="1" applyBorder="1" applyAlignment="1">
      <alignment horizontal="left"/>
    </xf>
    <xf numFmtId="0" fontId="9" fillId="0" borderId="0" xfId="0" applyFont="1" applyBorder="1"/>
    <xf numFmtId="165" fontId="13" fillId="0" borderId="0" xfId="0" applyNumberFormat="1" applyFont="1" applyBorder="1" applyAlignment="1">
      <alignment horizontal="center"/>
    </xf>
    <xf numFmtId="3" fontId="9" fillId="0" borderId="0" xfId="0" applyNumberFormat="1" applyFont="1" applyFill="1" applyBorder="1"/>
    <xf numFmtId="3" fontId="9" fillId="0" borderId="0" xfId="0" applyNumberFormat="1" applyFont="1" applyBorder="1"/>
    <xf numFmtId="0" fontId="10" fillId="0" borderId="5" xfId="0" applyFont="1" applyBorder="1"/>
    <xf numFmtId="0" fontId="10" fillId="0" borderId="0" xfId="0" applyFont="1" applyBorder="1"/>
    <xf numFmtId="0" fontId="10" fillId="2" borderId="5" xfId="0" applyFont="1" applyFill="1" applyBorder="1"/>
    <xf numFmtId="0" fontId="10" fillId="2" borderId="0" xfId="0" applyFont="1" applyFill="1" applyBorder="1"/>
    <xf numFmtId="0" fontId="9" fillId="2" borderId="0" xfId="0" applyFont="1" applyFill="1" applyBorder="1"/>
    <xf numFmtId="165" fontId="9" fillId="2" borderId="0" xfId="0" applyNumberFormat="1" applyFont="1" applyFill="1" applyBorder="1" applyAlignment="1">
      <alignment horizontal="center"/>
    </xf>
    <xf numFmtId="3" fontId="9" fillId="2" borderId="0" xfId="0" applyNumberFormat="1" applyFont="1" applyFill="1" applyBorder="1"/>
    <xf numFmtId="0" fontId="10" fillId="2" borderId="6" xfId="0" applyFont="1" applyFill="1" applyBorder="1"/>
    <xf numFmtId="0" fontId="10" fillId="2" borderId="7" xfId="0" applyFont="1" applyFill="1" applyBorder="1"/>
    <xf numFmtId="0" fontId="9" fillId="2" borderId="7" xfId="0" applyFont="1" applyFill="1" applyBorder="1"/>
    <xf numFmtId="165" fontId="9" fillId="2" borderId="7" xfId="0" applyNumberFormat="1" applyFont="1" applyFill="1" applyBorder="1" applyAlignment="1">
      <alignment horizontal="center"/>
    </xf>
    <xf numFmtId="3" fontId="9" fillId="2" borderId="7" xfId="0" applyNumberFormat="1" applyFont="1" applyFill="1" applyBorder="1"/>
    <xf numFmtId="3" fontId="9" fillId="0" borderId="7" xfId="0" applyNumberFormat="1" applyFont="1" applyFill="1" applyBorder="1"/>
    <xf numFmtId="0" fontId="10" fillId="0" borderId="0" xfId="0" applyFont="1"/>
    <xf numFmtId="0" fontId="12" fillId="0" borderId="0" xfId="0" applyFont="1" applyBorder="1"/>
    <xf numFmtId="165" fontId="13" fillId="0" borderId="2" xfId="0" applyNumberFormat="1" applyFont="1" applyBorder="1" applyAlignment="1">
      <alignment horizontal="center"/>
    </xf>
    <xf numFmtId="0" fontId="10" fillId="2" borderId="5" xfId="0" applyFont="1" applyFill="1" applyBorder="1" applyAlignment="1">
      <alignment horizontal="left"/>
    </xf>
    <xf numFmtId="0" fontId="10" fillId="2" borderId="0" xfId="0" applyFont="1" applyFill="1" applyBorder="1" applyAlignment="1">
      <alignment horizontal="left"/>
    </xf>
    <xf numFmtId="165" fontId="13" fillId="2" borderId="0" xfId="0" applyNumberFormat="1" applyFont="1" applyFill="1" applyBorder="1" applyAlignment="1">
      <alignment horizontal="center"/>
    </xf>
    <xf numFmtId="0" fontId="10" fillId="2" borderId="7" xfId="0" applyFont="1" applyFill="1" applyBorder="1" applyAlignment="1">
      <alignment horizontal="center"/>
    </xf>
    <xf numFmtId="3" fontId="9" fillId="0" borderId="7" xfId="0" applyNumberFormat="1" applyFont="1" applyBorder="1"/>
    <xf numFmtId="0" fontId="10" fillId="2" borderId="6" xfId="0" applyFont="1" applyFill="1" applyBorder="1" applyAlignment="1">
      <alignment horizontal="left"/>
    </xf>
    <xf numFmtId="0" fontId="10" fillId="2" borderId="7" xfId="0" applyFont="1" applyFill="1" applyBorder="1" applyAlignment="1">
      <alignment horizontal="left"/>
    </xf>
    <xf numFmtId="3" fontId="9" fillId="0" borderId="3" xfId="0" applyNumberFormat="1" applyFont="1" applyBorder="1"/>
    <xf numFmtId="3" fontId="9" fillId="0" borderId="1" xfId="0" applyNumberFormat="1" applyFont="1" applyBorder="1"/>
    <xf numFmtId="3" fontId="9" fillId="0" borderId="8" xfId="0" applyNumberFormat="1" applyFont="1" applyBorder="1"/>
    <xf numFmtId="0" fontId="10" fillId="0" borderId="0" xfId="0" applyFont="1" applyAlignment="1">
      <alignment horizontal="right"/>
    </xf>
    <xf numFmtId="3" fontId="10" fillId="3" borderId="0" xfId="0" applyNumberFormat="1" applyFont="1" applyFill="1" applyBorder="1" applyAlignment="1">
      <alignment horizontal="center"/>
    </xf>
    <xf numFmtId="3" fontId="10" fillId="3" borderId="4" xfId="0" applyNumberFormat="1" applyFont="1" applyFill="1" applyBorder="1" applyAlignment="1">
      <alignment horizontal="center"/>
    </xf>
    <xf numFmtId="3" fontId="10" fillId="3" borderId="2" xfId="0" applyNumberFormat="1" applyFont="1" applyFill="1" applyBorder="1" applyAlignment="1">
      <alignment horizontal="center"/>
    </xf>
    <xf numFmtId="3" fontId="10" fillId="3" borderId="3" xfId="0" applyNumberFormat="1" applyFont="1" applyFill="1" applyBorder="1" applyAlignment="1">
      <alignment horizontal="center"/>
    </xf>
    <xf numFmtId="3" fontId="10" fillId="3" borderId="5" xfId="0" applyNumberFormat="1" applyFont="1" applyFill="1" applyBorder="1" applyAlignment="1">
      <alignment horizontal="center"/>
    </xf>
    <xf numFmtId="3" fontId="10" fillId="3" borderId="1" xfId="0" applyNumberFormat="1" applyFont="1" applyFill="1" applyBorder="1" applyAlignment="1">
      <alignment horizontal="center"/>
    </xf>
    <xf numFmtId="3" fontId="10" fillId="3" borderId="6" xfId="0" applyNumberFormat="1" applyFont="1" applyFill="1" applyBorder="1" applyAlignment="1">
      <alignment horizontal="center"/>
    </xf>
    <xf numFmtId="3" fontId="10" fillId="3" borderId="7" xfId="0" applyNumberFormat="1" applyFont="1" applyFill="1" applyBorder="1" applyAlignment="1">
      <alignment horizontal="center"/>
    </xf>
    <xf numFmtId="3" fontId="10" fillId="3" borderId="8" xfId="0" applyNumberFormat="1" applyFont="1" applyFill="1" applyBorder="1" applyAlignment="1">
      <alignment horizontal="center"/>
    </xf>
    <xf numFmtId="10" fontId="10" fillId="2" borderId="0" xfId="0" applyNumberFormat="1" applyFont="1" applyFill="1" applyBorder="1"/>
    <xf numFmtId="3" fontId="9" fillId="0" borderId="17" xfId="0" applyNumberFormat="1" applyFont="1" applyBorder="1" applyAlignment="1">
      <alignment horizontal="center"/>
    </xf>
    <xf numFmtId="3" fontId="9" fillId="0" borderId="0" xfId="0" applyNumberFormat="1" applyFont="1" applyBorder="1" applyAlignment="1">
      <alignment horizontal="center"/>
    </xf>
    <xf numFmtId="3" fontId="9" fillId="0" borderId="12" xfId="0" applyNumberFormat="1" applyFont="1" applyBorder="1" applyAlignment="1">
      <alignment horizontal="center"/>
    </xf>
    <xf numFmtId="3" fontId="9" fillId="2" borderId="1" xfId="0" applyNumberFormat="1" applyFont="1" applyFill="1" applyBorder="1" applyAlignment="1">
      <alignment horizontal="center"/>
    </xf>
    <xf numFmtId="0" fontId="10" fillId="0" borderId="5" xfId="0" applyFont="1" applyFill="1" applyBorder="1"/>
    <xf numFmtId="0" fontId="10" fillId="0" borderId="0" xfId="0" applyFont="1" applyFill="1" applyBorder="1"/>
    <xf numFmtId="0" fontId="9" fillId="0" borderId="0" xfId="0" applyFont="1" applyFill="1" applyBorder="1"/>
    <xf numFmtId="165" fontId="9" fillId="0" borderId="0" xfId="0" applyNumberFormat="1" applyFont="1" applyFill="1" applyBorder="1" applyAlignment="1">
      <alignment horizontal="center"/>
    </xf>
    <xf numFmtId="0" fontId="10" fillId="0" borderId="6" xfId="0" applyFont="1" applyFill="1" applyBorder="1"/>
    <xf numFmtId="0" fontId="10" fillId="0" borderId="7" xfId="0" applyFont="1" applyFill="1" applyBorder="1"/>
    <xf numFmtId="0" fontId="9" fillId="0" borderId="7" xfId="0" applyFont="1" applyFill="1" applyBorder="1"/>
    <xf numFmtId="165" fontId="9" fillId="0" borderId="7" xfId="0" applyNumberFormat="1" applyFont="1" applyFill="1" applyBorder="1" applyAlignment="1">
      <alignment horizontal="center"/>
    </xf>
    <xf numFmtId="0" fontId="10" fillId="0" borderId="5" xfId="0" applyFont="1" applyFill="1" applyBorder="1" applyAlignment="1">
      <alignment horizontal="left"/>
    </xf>
    <xf numFmtId="0" fontId="10" fillId="0" borderId="0" xfId="0" applyFont="1" applyFill="1" applyBorder="1" applyAlignment="1">
      <alignment horizontal="left"/>
    </xf>
    <xf numFmtId="165" fontId="13" fillId="0" borderId="0" xfId="0" applyNumberFormat="1"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10" fillId="0" borderId="6" xfId="0" applyFont="1" applyFill="1" applyBorder="1" applyAlignment="1">
      <alignment horizontal="left"/>
    </xf>
    <xf numFmtId="0" fontId="10" fillId="0" borderId="7" xfId="0" applyFont="1" applyFill="1" applyBorder="1" applyAlignment="1">
      <alignment horizontal="left"/>
    </xf>
    <xf numFmtId="3" fontId="9" fillId="2" borderId="2" xfId="0" applyNumberFormat="1" applyFont="1" applyFill="1" applyBorder="1"/>
    <xf numFmtId="0" fontId="11" fillId="0" borderId="0" xfId="0" applyFont="1" applyAlignment="1">
      <alignment horizontal="center"/>
    </xf>
    <xf numFmtId="0" fontId="14" fillId="0" borderId="0" xfId="0" applyFont="1"/>
    <xf numFmtId="164" fontId="14" fillId="0" borderId="10" xfId="0" applyNumberFormat="1" applyFont="1" applyBorder="1" applyAlignment="1">
      <alignment horizontal="center"/>
    </xf>
    <xf numFmtId="164" fontId="14" fillId="0" borderId="11" xfId="0" applyNumberFormat="1" applyFont="1" applyBorder="1" applyAlignment="1">
      <alignment horizontal="center"/>
    </xf>
    <xf numFmtId="0" fontId="14" fillId="0" borderId="0" xfId="0" applyFont="1" applyBorder="1" applyAlignment="1">
      <alignment horizontal="center"/>
    </xf>
    <xf numFmtId="0" fontId="14" fillId="0" borderId="18" xfId="0" applyFont="1" applyBorder="1" applyAlignment="1">
      <alignment horizontal="center"/>
    </xf>
    <xf numFmtId="0" fontId="14" fillId="0" borderId="15" xfId="0" applyFont="1" applyBorder="1" applyAlignment="1">
      <alignment horizontal="center"/>
    </xf>
    <xf numFmtId="0" fontId="14" fillId="0" borderId="13" xfId="0" applyFont="1" applyBorder="1" applyAlignment="1">
      <alignment horizontal="center"/>
    </xf>
    <xf numFmtId="0" fontId="14" fillId="0" borderId="16" xfId="0" applyFont="1" applyBorder="1" applyAlignment="1">
      <alignment horizontal="center"/>
    </xf>
    <xf numFmtId="0" fontId="14" fillId="0" borderId="0" xfId="0" applyFont="1" applyAlignment="1">
      <alignment horizontal="center"/>
    </xf>
    <xf numFmtId="3" fontId="14" fillId="3" borderId="4" xfId="0" applyNumberFormat="1" applyFont="1" applyFill="1" applyBorder="1" applyAlignment="1">
      <alignment horizontal="center"/>
    </xf>
    <xf numFmtId="3" fontId="14" fillId="3" borderId="2" xfId="0" applyNumberFormat="1" applyFont="1" applyFill="1" applyBorder="1" applyAlignment="1">
      <alignment horizontal="center"/>
    </xf>
    <xf numFmtId="3" fontId="14" fillId="3" borderId="3" xfId="0" applyNumberFormat="1" applyFont="1" applyFill="1" applyBorder="1" applyAlignment="1">
      <alignment horizontal="center"/>
    </xf>
    <xf numFmtId="3" fontId="14" fillId="3" borderId="5" xfId="0" applyNumberFormat="1" applyFont="1" applyFill="1" applyBorder="1" applyAlignment="1">
      <alignment horizontal="center"/>
    </xf>
    <xf numFmtId="3" fontId="14" fillId="3" borderId="0" xfId="0" applyNumberFormat="1" applyFont="1" applyFill="1" applyBorder="1" applyAlignment="1">
      <alignment horizontal="center"/>
    </xf>
    <xf numFmtId="3" fontId="14" fillId="3" borderId="1" xfId="0" applyNumberFormat="1" applyFont="1" applyFill="1" applyBorder="1" applyAlignment="1">
      <alignment horizontal="center"/>
    </xf>
    <xf numFmtId="3" fontId="14" fillId="3" borderId="6" xfId="0" applyNumberFormat="1" applyFont="1" applyFill="1" applyBorder="1" applyAlignment="1">
      <alignment horizontal="center"/>
    </xf>
    <xf numFmtId="3" fontId="14" fillId="3" borderId="7" xfId="0" applyNumberFormat="1" applyFont="1" applyFill="1" applyBorder="1" applyAlignment="1">
      <alignment horizontal="center"/>
    </xf>
    <xf numFmtId="3" fontId="14" fillId="3" borderId="8" xfId="0" applyNumberFormat="1" applyFont="1" applyFill="1" applyBorder="1" applyAlignment="1">
      <alignment horizontal="center"/>
    </xf>
    <xf numFmtId="0" fontId="15" fillId="0" borderId="0" xfId="0" applyFont="1"/>
    <xf numFmtId="164" fontId="15" fillId="0" borderId="9" xfId="0" applyNumberFormat="1" applyFont="1" applyBorder="1" applyAlignment="1">
      <alignment horizontal="center"/>
    </xf>
    <xf numFmtId="164" fontId="15" fillId="0" borderId="10" xfId="0" applyNumberFormat="1" applyFont="1" applyBorder="1" applyAlignment="1">
      <alignment horizontal="center"/>
    </xf>
    <xf numFmtId="164" fontId="15" fillId="0" borderId="11" xfId="0" applyNumberFormat="1" applyFont="1" applyBorder="1" applyAlignment="1">
      <alignment horizontal="center"/>
    </xf>
    <xf numFmtId="0" fontId="15" fillId="0" borderId="12" xfId="0" applyFont="1" applyBorder="1" applyAlignment="1">
      <alignment horizontal="center"/>
    </xf>
    <xf numFmtId="0" fontId="15" fillId="0" borderId="13" xfId="0" applyFont="1" applyBorder="1" applyAlignment="1">
      <alignment horizontal="center"/>
    </xf>
    <xf numFmtId="0" fontId="15" fillId="0" borderId="16" xfId="0" applyFont="1" applyBorder="1" applyAlignment="1">
      <alignment horizontal="center"/>
    </xf>
    <xf numFmtId="0" fontId="15" fillId="0" borderId="0" xfId="0" applyFont="1" applyAlignment="1">
      <alignment horizontal="center"/>
    </xf>
    <xf numFmtId="3" fontId="15" fillId="3" borderId="2" xfId="0" applyNumberFormat="1" applyFont="1" applyFill="1" applyBorder="1" applyAlignment="1">
      <alignment horizontal="center"/>
    </xf>
    <xf numFmtId="3" fontId="15" fillId="3" borderId="3" xfId="0" applyNumberFormat="1" applyFont="1" applyFill="1" applyBorder="1" applyAlignment="1">
      <alignment horizontal="center"/>
    </xf>
    <xf numFmtId="3" fontId="15" fillId="3" borderId="0" xfId="0" applyNumberFormat="1" applyFont="1" applyFill="1" applyBorder="1" applyAlignment="1">
      <alignment horizontal="center"/>
    </xf>
    <xf numFmtId="3" fontId="15" fillId="3" borderId="1" xfId="0" applyNumberFormat="1" applyFont="1" applyFill="1" applyBorder="1" applyAlignment="1">
      <alignment horizontal="center"/>
    </xf>
    <xf numFmtId="3" fontId="15" fillId="3" borderId="7" xfId="0" applyNumberFormat="1" applyFont="1" applyFill="1" applyBorder="1" applyAlignment="1">
      <alignment horizontal="center"/>
    </xf>
    <xf numFmtId="3" fontId="15" fillId="3" borderId="8" xfId="0" applyNumberFormat="1" applyFont="1" applyFill="1" applyBorder="1" applyAlignment="1">
      <alignment horizontal="center"/>
    </xf>
    <xf numFmtId="164" fontId="15" fillId="0" borderId="19" xfId="0" applyNumberFormat="1" applyFont="1" applyBorder="1" applyAlignment="1">
      <alignment horizontal="center"/>
    </xf>
    <xf numFmtId="0" fontId="8" fillId="0" borderId="20" xfId="0" applyFont="1" applyBorder="1" applyAlignment="1">
      <alignment horizontal="center"/>
    </xf>
    <xf numFmtId="0" fontId="0" fillId="0" borderId="0" xfId="0" applyAlignment="1">
      <alignment horizontal="right"/>
    </xf>
    <xf numFmtId="0" fontId="10" fillId="2" borderId="4" xfId="0" applyFont="1" applyFill="1" applyBorder="1"/>
    <xf numFmtId="0" fontId="10" fillId="2" borderId="2" xfId="0" applyFont="1" applyFill="1" applyBorder="1"/>
    <xf numFmtId="0" fontId="9" fillId="2" borderId="2" xfId="0" applyFont="1" applyFill="1" applyBorder="1"/>
    <xf numFmtId="3" fontId="0" fillId="0" borderId="0" xfId="0" applyNumberFormat="1"/>
    <xf numFmtId="3" fontId="0" fillId="2" borderId="17" xfId="0" applyNumberFormat="1" applyFill="1" applyBorder="1"/>
    <xf numFmtId="3" fontId="0" fillId="2" borderId="0" xfId="0" applyNumberFormat="1" applyFill="1" applyBorder="1"/>
    <xf numFmtId="3" fontId="0" fillId="2" borderId="18" xfId="0" applyNumberFormat="1" applyFill="1" applyBorder="1"/>
    <xf numFmtId="3" fontId="0" fillId="4" borderId="17" xfId="0" applyNumberFormat="1" applyFill="1" applyBorder="1"/>
    <xf numFmtId="3" fontId="0" fillId="4" borderId="0" xfId="0" applyNumberFormat="1" applyFill="1" applyBorder="1"/>
    <xf numFmtId="3" fontId="0" fillId="4" borderId="18" xfId="0" applyNumberFormat="1" applyFill="1" applyBorder="1"/>
    <xf numFmtId="3" fontId="0" fillId="4" borderId="26" xfId="0" applyNumberFormat="1" applyFill="1" applyBorder="1"/>
    <xf numFmtId="3" fontId="0" fillId="4" borderId="24" xfId="0" applyNumberFormat="1" applyFill="1" applyBorder="1"/>
    <xf numFmtId="3" fontId="0" fillId="4" borderId="22" xfId="0" applyNumberFormat="1" applyFill="1" applyBorder="1"/>
    <xf numFmtId="3" fontId="0" fillId="4" borderId="25" xfId="0" applyNumberFormat="1" applyFill="1" applyBorder="1"/>
    <xf numFmtId="3" fontId="0" fillId="4" borderId="27" xfId="0" applyNumberFormat="1" applyFill="1" applyBorder="1"/>
    <xf numFmtId="3" fontId="0" fillId="4" borderId="12" xfId="0" applyNumberFormat="1" applyFill="1" applyBorder="1"/>
    <xf numFmtId="3" fontId="0" fillId="4" borderId="13" xfId="0" applyNumberFormat="1" applyFill="1" applyBorder="1"/>
    <xf numFmtId="3" fontId="0" fillId="4" borderId="16" xfId="0" applyNumberFormat="1" applyFill="1" applyBorder="1"/>
    <xf numFmtId="3" fontId="0" fillId="4" borderId="20" xfId="0" applyNumberFormat="1" applyFill="1" applyBorder="1"/>
    <xf numFmtId="0" fontId="5" fillId="0" borderId="0" xfId="0" applyFont="1" applyAlignment="1">
      <alignment horizontal="right"/>
    </xf>
    <xf numFmtId="3" fontId="0" fillId="2" borderId="9" xfId="0" applyNumberFormat="1" applyFill="1" applyBorder="1"/>
    <xf numFmtId="3" fontId="0" fillId="2" borderId="10" xfId="0" applyNumberFormat="1" applyFill="1" applyBorder="1"/>
    <xf numFmtId="3" fontId="0" fillId="2" borderId="11" xfId="0" applyNumberFormat="1" applyFill="1" applyBorder="1"/>
    <xf numFmtId="3" fontId="0" fillId="4" borderId="9" xfId="0" applyNumberFormat="1" applyFill="1" applyBorder="1"/>
    <xf numFmtId="3" fontId="0" fillId="4" borderId="10" xfId="0" applyNumberFormat="1" applyFill="1" applyBorder="1"/>
    <xf numFmtId="3" fontId="0" fillId="4" borderId="11" xfId="0" applyNumberFormat="1" applyFill="1" applyBorder="1"/>
    <xf numFmtId="3" fontId="0" fillId="4" borderId="19" xfId="0" applyNumberFormat="1" applyFill="1" applyBorder="1"/>
    <xf numFmtId="0" fontId="10" fillId="0" borderId="21" xfId="0" applyFont="1" applyBorder="1"/>
    <xf numFmtId="0" fontId="10" fillId="0" borderId="22" xfId="0" applyFont="1" applyBorder="1"/>
    <xf numFmtId="0" fontId="9" fillId="0" borderId="22" xfId="0" applyFont="1" applyBorder="1"/>
    <xf numFmtId="165" fontId="9" fillId="0" borderId="22" xfId="0" applyNumberFormat="1" applyFont="1" applyBorder="1" applyAlignment="1">
      <alignment horizontal="center"/>
    </xf>
    <xf numFmtId="3" fontId="9" fillId="0" borderId="22" xfId="0" applyNumberFormat="1" applyFont="1" applyBorder="1"/>
    <xf numFmtId="3" fontId="10" fillId="3" borderId="21" xfId="0" applyNumberFormat="1" applyFont="1" applyFill="1" applyBorder="1" applyAlignment="1">
      <alignment horizontal="center"/>
    </xf>
    <xf numFmtId="3" fontId="10" fillId="3" borderId="22" xfId="0" applyNumberFormat="1" applyFont="1" applyFill="1" applyBorder="1" applyAlignment="1">
      <alignment horizontal="center"/>
    </xf>
    <xf numFmtId="3" fontId="14" fillId="3" borderId="21" xfId="0" applyNumberFormat="1" applyFont="1" applyFill="1" applyBorder="1" applyAlignment="1">
      <alignment horizontal="center"/>
    </xf>
    <xf numFmtId="3" fontId="14" fillId="3" borderId="22" xfId="0" applyNumberFormat="1" applyFont="1" applyFill="1" applyBorder="1" applyAlignment="1">
      <alignment horizontal="center"/>
    </xf>
    <xf numFmtId="3" fontId="14" fillId="3" borderId="23" xfId="0" applyNumberFormat="1" applyFont="1" applyFill="1" applyBorder="1" applyAlignment="1">
      <alignment horizontal="center"/>
    </xf>
    <xf numFmtId="3" fontId="15" fillId="3" borderId="22" xfId="0" applyNumberFormat="1" applyFont="1" applyFill="1" applyBorder="1" applyAlignment="1">
      <alignment horizontal="center"/>
    </xf>
    <xf numFmtId="3" fontId="15" fillId="3" borderId="23" xfId="0" applyNumberFormat="1" applyFont="1" applyFill="1" applyBorder="1" applyAlignment="1">
      <alignment horizontal="center"/>
    </xf>
    <xf numFmtId="3" fontId="7" fillId="0" borderId="5" xfId="0" applyNumberFormat="1"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10" fillId="0" borderId="4" xfId="0" applyFont="1" applyBorder="1" applyAlignment="1">
      <alignment horizontal="left"/>
    </xf>
    <xf numFmtId="0" fontId="10" fillId="0" borderId="2" xfId="0" applyFont="1" applyBorder="1" applyAlignment="1">
      <alignment horizontal="left"/>
    </xf>
    <xf numFmtId="3" fontId="9" fillId="0" borderId="2" xfId="0" applyNumberFormat="1" applyFont="1" applyFill="1" applyBorder="1"/>
    <xf numFmtId="3" fontId="9" fillId="2" borderId="3" xfId="0" applyNumberFormat="1" applyFont="1" applyFill="1" applyBorder="1" applyAlignment="1">
      <alignment horizontal="center"/>
    </xf>
    <xf numFmtId="0" fontId="10" fillId="0" borderId="21" xfId="0" applyFont="1" applyBorder="1" applyAlignment="1">
      <alignment horizontal="left"/>
    </xf>
    <xf numFmtId="0" fontId="10" fillId="0" borderId="22" xfId="0" applyFont="1" applyBorder="1" applyAlignment="1">
      <alignment horizontal="left"/>
    </xf>
    <xf numFmtId="165" fontId="13" fillId="0" borderId="22" xfId="0" applyNumberFormat="1" applyFont="1" applyBorder="1" applyAlignment="1">
      <alignment horizontal="center"/>
    </xf>
    <xf numFmtId="3" fontId="9" fillId="0" borderId="22" xfId="0" applyNumberFormat="1" applyFont="1" applyFill="1" applyBorder="1"/>
    <xf numFmtId="3" fontId="9" fillId="2" borderId="23" xfId="0" applyNumberFormat="1" applyFont="1" applyFill="1" applyBorder="1" applyAlignment="1">
      <alignment horizontal="center"/>
    </xf>
    <xf numFmtId="3" fontId="10" fillId="3" borderId="23" xfId="0" applyNumberFormat="1" applyFont="1" applyFill="1" applyBorder="1" applyAlignment="1">
      <alignment horizontal="center"/>
    </xf>
    <xf numFmtId="3" fontId="9" fillId="0" borderId="0" xfId="0" applyNumberFormat="1" applyFont="1" applyAlignment="1">
      <alignment horizontal="right"/>
    </xf>
    <xf numFmtId="3" fontId="13" fillId="0" borderId="17" xfId="0" applyNumberFormat="1" applyFont="1" applyBorder="1" applyAlignment="1">
      <alignment horizontal="right"/>
    </xf>
    <xf numFmtId="0" fontId="13" fillId="0" borderId="0" xfId="0" applyFont="1" applyBorder="1" applyAlignment="1">
      <alignment horizontal="right"/>
    </xf>
    <xf numFmtId="0" fontId="13" fillId="0" borderId="18" xfId="0" applyFont="1" applyBorder="1" applyAlignment="1">
      <alignment horizontal="right"/>
    </xf>
    <xf numFmtId="0" fontId="13" fillId="0" borderId="17" xfId="0" applyFont="1" applyBorder="1" applyAlignment="1">
      <alignment horizontal="right"/>
    </xf>
    <xf numFmtId="3" fontId="9" fillId="0" borderId="17" xfId="0" applyNumberFormat="1" applyFont="1" applyBorder="1" applyAlignment="1">
      <alignment horizontal="right"/>
    </xf>
    <xf numFmtId="3" fontId="9" fillId="0" borderId="0" xfId="0" applyNumberFormat="1" applyFont="1" applyBorder="1" applyAlignment="1">
      <alignment horizontal="right"/>
    </xf>
    <xf numFmtId="3" fontId="9" fillId="0" borderId="18" xfId="0" applyNumberFormat="1" applyFont="1" applyBorder="1" applyAlignment="1">
      <alignment horizontal="right"/>
    </xf>
    <xf numFmtId="3" fontId="9" fillId="0" borderId="12" xfId="0" applyNumberFormat="1" applyFont="1" applyBorder="1" applyAlignment="1">
      <alignment horizontal="right"/>
    </xf>
    <xf numFmtId="3" fontId="9" fillId="0" borderId="13" xfId="0" applyNumberFormat="1" applyFont="1" applyBorder="1" applyAlignment="1">
      <alignment horizontal="right"/>
    </xf>
    <xf numFmtId="3" fontId="9" fillId="0" borderId="16" xfId="0" applyNumberFormat="1" applyFont="1" applyBorder="1" applyAlignment="1">
      <alignment horizontal="right"/>
    </xf>
    <xf numFmtId="165" fontId="9" fillId="2" borderId="2" xfId="0" applyNumberFormat="1" applyFont="1" applyFill="1" applyBorder="1" applyAlignment="1">
      <alignment horizontal="center"/>
    </xf>
    <xf numFmtId="3" fontId="9" fillId="0" borderId="4" xfId="0" applyNumberFormat="1" applyFont="1" applyBorder="1" applyAlignment="1">
      <alignment horizontal="center"/>
    </xf>
    <xf numFmtId="3" fontId="9" fillId="0" borderId="2" xfId="0" applyNumberFormat="1" applyFont="1" applyBorder="1" applyAlignment="1">
      <alignment horizontal="center"/>
    </xf>
    <xf numFmtId="3" fontId="9" fillId="0" borderId="3" xfId="0" applyNumberFormat="1" applyFont="1" applyBorder="1" applyAlignment="1">
      <alignment horizontal="center"/>
    </xf>
    <xf numFmtId="3" fontId="9" fillId="0" borderId="6" xfId="0" applyNumberFormat="1" applyFont="1" applyBorder="1" applyAlignment="1">
      <alignment horizontal="center"/>
    </xf>
    <xf numFmtId="3" fontId="9" fillId="0" borderId="7" xfId="0" applyNumberFormat="1" applyFont="1" applyBorder="1" applyAlignment="1">
      <alignment horizontal="center"/>
    </xf>
    <xf numFmtId="3" fontId="9" fillId="0" borderId="8" xfId="0" applyNumberFormat="1" applyFont="1" applyBorder="1" applyAlignment="1">
      <alignment horizontal="center"/>
    </xf>
    <xf numFmtId="0" fontId="10" fillId="0" borderId="4" xfId="0" applyFont="1" applyFill="1" applyBorder="1"/>
    <xf numFmtId="0" fontId="10" fillId="0" borderId="2" xfId="0" applyFont="1" applyFill="1" applyBorder="1"/>
    <xf numFmtId="0" fontId="9" fillId="0" borderId="2" xfId="0" applyFont="1" applyFill="1" applyBorder="1"/>
    <xf numFmtId="165" fontId="9" fillId="0" borderId="2" xfId="0" applyNumberFormat="1" applyFont="1" applyFill="1" applyBorder="1" applyAlignment="1">
      <alignment horizontal="center"/>
    </xf>
    <xf numFmtId="3" fontId="9" fillId="0" borderId="22" xfId="0" applyNumberFormat="1" applyFont="1" applyBorder="1" applyAlignment="1">
      <alignment horizontal="center"/>
    </xf>
    <xf numFmtId="3" fontId="13" fillId="1" borderId="2" xfId="0" applyNumberFormat="1" applyFont="1" applyFill="1" applyBorder="1" applyAlignment="1">
      <alignment horizontal="center"/>
    </xf>
    <xf numFmtId="3" fontId="13" fillId="1" borderId="0" xfId="0" applyNumberFormat="1" applyFont="1" applyFill="1" applyBorder="1" applyAlignment="1">
      <alignment horizontal="center"/>
    </xf>
    <xf numFmtId="3" fontId="9" fillId="1" borderId="0" xfId="0" applyNumberFormat="1" applyFont="1" applyFill="1" applyBorder="1" applyAlignment="1">
      <alignment horizontal="center"/>
    </xf>
    <xf numFmtId="3" fontId="9" fillId="1" borderId="7" xfId="0" applyNumberFormat="1" applyFont="1" applyFill="1" applyBorder="1" applyAlignment="1">
      <alignment horizontal="center"/>
    </xf>
    <xf numFmtId="3" fontId="13" fillId="1" borderId="7" xfId="0" applyNumberFormat="1" applyFont="1" applyFill="1" applyBorder="1" applyAlignment="1">
      <alignment horizontal="center"/>
    </xf>
    <xf numFmtId="4" fontId="10" fillId="2" borderId="0" xfId="0" applyNumberFormat="1" applyFont="1" applyFill="1" applyBorder="1"/>
    <xf numFmtId="3" fontId="9" fillId="0" borderId="30" xfId="0" applyNumberFormat="1" applyFont="1" applyBorder="1"/>
    <xf numFmtId="3" fontId="9" fillId="0" borderId="31" xfId="0" applyNumberFormat="1" applyFont="1" applyBorder="1"/>
    <xf numFmtId="3" fontId="9" fillId="0" borderId="32" xfId="0" applyNumberFormat="1" applyFont="1" applyBorder="1"/>
    <xf numFmtId="3" fontId="9" fillId="0" borderId="29" xfId="0" applyNumberFormat="1" applyFont="1" applyBorder="1"/>
    <xf numFmtId="0" fontId="16" fillId="0" borderId="0" xfId="0" applyFont="1" applyAlignment="1">
      <alignment horizontal="right"/>
    </xf>
    <xf numFmtId="3" fontId="0" fillId="5" borderId="37" xfId="0" applyNumberFormat="1" applyFill="1" applyBorder="1"/>
    <xf numFmtId="3" fontId="0" fillId="5" borderId="38" xfId="0" applyNumberFormat="1" applyFill="1" applyBorder="1"/>
    <xf numFmtId="3" fontId="0" fillId="5" borderId="39" xfId="0" applyNumberFormat="1" applyFill="1" applyBorder="1"/>
    <xf numFmtId="3" fontId="0" fillId="5" borderId="36" xfId="0" applyNumberFormat="1" applyFill="1" applyBorder="1"/>
    <xf numFmtId="0" fontId="17" fillId="0" borderId="0" xfId="0" applyFont="1"/>
    <xf numFmtId="166" fontId="13" fillId="2" borderId="0" xfId="328" applyNumberFormat="1" applyFont="1" applyFill="1" applyBorder="1" applyAlignment="1">
      <alignment horizontal="center"/>
    </xf>
    <xf numFmtId="166" fontId="9" fillId="2" borderId="7" xfId="328" applyNumberFormat="1" applyFont="1" applyFill="1" applyBorder="1" applyAlignment="1">
      <alignment horizontal="center"/>
    </xf>
    <xf numFmtId="0" fontId="10" fillId="2" borderId="4" xfId="0" applyFont="1" applyFill="1" applyBorder="1" applyAlignment="1">
      <alignment horizontal="left"/>
    </xf>
    <xf numFmtId="0" fontId="10" fillId="2" borderId="2" xfId="0" applyFont="1" applyFill="1" applyBorder="1" applyAlignment="1">
      <alignment horizontal="left"/>
    </xf>
    <xf numFmtId="165" fontId="13" fillId="2" borderId="2" xfId="0" applyNumberFormat="1" applyFont="1" applyFill="1" applyBorder="1" applyAlignment="1">
      <alignment horizontal="center"/>
    </xf>
    <xf numFmtId="166" fontId="13" fillId="2" borderId="2" xfId="328" applyNumberFormat="1" applyFont="1" applyFill="1" applyBorder="1" applyAlignment="1">
      <alignment horizontal="center"/>
    </xf>
    <xf numFmtId="166" fontId="9" fillId="2" borderId="0" xfId="328" applyNumberFormat="1" applyFont="1" applyFill="1" applyBorder="1" applyAlignment="1">
      <alignment horizontal="center"/>
    </xf>
    <xf numFmtId="3" fontId="0" fillId="0" borderId="40" xfId="0" applyNumberFormat="1" applyBorder="1"/>
    <xf numFmtId="3" fontId="0" fillId="0" borderId="35" xfId="0" applyNumberFormat="1" applyBorder="1"/>
    <xf numFmtId="0" fontId="18" fillId="0" borderId="0" xfId="0" applyFont="1" applyAlignment="1">
      <alignment horizontal="right"/>
    </xf>
    <xf numFmtId="1" fontId="18" fillId="0" borderId="40" xfId="0" applyNumberFormat="1" applyFont="1" applyBorder="1"/>
    <xf numFmtId="3" fontId="0" fillId="0" borderId="40" xfId="0" quotePrefix="1" applyNumberFormat="1" applyBorder="1"/>
    <xf numFmtId="0" fontId="8" fillId="0" borderId="12" xfId="0" applyFont="1" applyBorder="1" applyAlignment="1">
      <alignment horizontal="center"/>
    </xf>
    <xf numFmtId="0" fontId="8" fillId="0" borderId="13" xfId="0" applyFont="1" applyBorder="1" applyAlignment="1">
      <alignment horizontal="center"/>
    </xf>
    <xf numFmtId="0" fontId="8" fillId="0" borderId="16"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3" fontId="7" fillId="0" borderId="15" xfId="0" applyNumberFormat="1" applyFont="1" applyBorder="1" applyAlignment="1">
      <alignment horizontal="center"/>
    </xf>
    <xf numFmtId="0" fontId="14" fillId="0" borderId="13" xfId="0" applyFont="1" applyBorder="1" applyAlignment="1">
      <alignment horizontal="center"/>
    </xf>
    <xf numFmtId="0" fontId="14" fillId="0" borderId="16" xfId="0" applyFont="1" applyBorder="1" applyAlignment="1">
      <alignment horizontal="center"/>
    </xf>
    <xf numFmtId="164" fontId="15" fillId="0" borderId="19" xfId="0" applyNumberFormat="1" applyFont="1"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textRotation="90"/>
    </xf>
    <xf numFmtId="0" fontId="0" fillId="0" borderId="34" xfId="0" applyBorder="1" applyAlignment="1">
      <alignment horizontal="center" vertical="center" textRotation="90"/>
    </xf>
    <xf numFmtId="0" fontId="0" fillId="0" borderId="35" xfId="0" applyBorder="1" applyAlignment="1">
      <alignment horizontal="center" vertical="center" textRotation="90"/>
    </xf>
    <xf numFmtId="0" fontId="19" fillId="0" borderId="0" xfId="0" applyFont="1"/>
  </cellXfs>
  <cellStyles count="473">
    <cellStyle name="Comma" xfId="328" builtinId="3"/>
    <cellStyle name="Excel Built-in Normal" xfId="3"/>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Q15"/>
  <sheetViews>
    <sheetView tabSelected="1" workbookViewId="0">
      <selection activeCell="T29" sqref="T29"/>
    </sheetView>
  </sheetViews>
  <sheetFormatPr defaultColWidth="8.875" defaultRowHeight="15.75"/>
  <cols>
    <col min="5" max="16" width="9" bestFit="1" customWidth="1"/>
    <col min="17" max="17" width="9.125" bestFit="1" customWidth="1"/>
  </cols>
  <sheetData>
    <row r="1" spans="1:17">
      <c r="A1" s="1" t="s">
        <v>77</v>
      </c>
      <c r="B1" s="1"/>
    </row>
    <row r="2" spans="1:17" s="236" customFormat="1" ht="16.5" thickBot="1">
      <c r="A2" s="236" t="s">
        <v>80</v>
      </c>
    </row>
    <row r="3" spans="1:17">
      <c r="E3" s="104">
        <f>1+1</f>
        <v>2</v>
      </c>
      <c r="F3" s="105">
        <v>41306</v>
      </c>
      <c r="G3" s="105">
        <v>41334</v>
      </c>
      <c r="H3" s="105">
        <v>41365</v>
      </c>
      <c r="I3" s="105">
        <v>41395</v>
      </c>
      <c r="J3" s="105">
        <v>41426</v>
      </c>
      <c r="K3" s="105">
        <v>41456</v>
      </c>
      <c r="L3" s="105">
        <v>41487</v>
      </c>
      <c r="M3" s="105">
        <v>41518</v>
      </c>
      <c r="N3" s="105">
        <v>41548</v>
      </c>
      <c r="O3" s="105">
        <v>41579</v>
      </c>
      <c r="P3" s="106">
        <v>41609</v>
      </c>
      <c r="Q3" s="117">
        <v>41275</v>
      </c>
    </row>
    <row r="4" spans="1:17" ht="16.5" thickBot="1">
      <c r="E4" s="223" t="s">
        <v>79</v>
      </c>
      <c r="F4" s="224"/>
      <c r="G4" s="224"/>
      <c r="H4" s="224"/>
      <c r="I4" s="224"/>
      <c r="J4" s="224"/>
      <c r="K4" s="224"/>
      <c r="L4" s="224"/>
      <c r="M4" s="224"/>
      <c r="N4" s="224"/>
      <c r="O4" s="224"/>
      <c r="P4" s="225"/>
      <c r="Q4" s="118" t="s">
        <v>21</v>
      </c>
    </row>
    <row r="6" spans="1:17">
      <c r="D6" s="220" t="s">
        <v>8</v>
      </c>
      <c r="E6" s="221">
        <f t="shared" ref="E6:P6" si="0">SUM(E7:E7)</f>
        <v>2507.0512820512822</v>
      </c>
      <c r="F6" s="221">
        <f t="shared" si="0"/>
        <v>2507.0512820512822</v>
      </c>
      <c r="G6" s="221">
        <f t="shared" si="0"/>
        <v>2528.2051282051284</v>
      </c>
      <c r="H6" s="221">
        <f t="shared" si="0"/>
        <v>2507.0512820512822</v>
      </c>
      <c r="I6" s="221">
        <f t="shared" si="0"/>
        <v>2507.0512820512822</v>
      </c>
      <c r="J6" s="221">
        <f t="shared" si="0"/>
        <v>2528.2051282051284</v>
      </c>
      <c r="K6" s="221">
        <f t="shared" si="0"/>
        <v>2507.3333333333335</v>
      </c>
      <c r="L6" s="221">
        <f t="shared" si="0"/>
        <v>2507.3333333333335</v>
      </c>
      <c r="M6" s="221">
        <f t="shared" si="0"/>
        <v>2529.3333333333335</v>
      </c>
      <c r="N6" s="221">
        <f t="shared" si="0"/>
        <v>2507.3333333333335</v>
      </c>
      <c r="O6" s="221">
        <f t="shared" si="0"/>
        <v>2507.3333333333335</v>
      </c>
      <c r="P6" s="221">
        <f t="shared" si="0"/>
        <v>2529.3333333333335</v>
      </c>
      <c r="Q6" s="221">
        <f>SUM(E6:P6)</f>
        <v>30172.615384615379</v>
      </c>
    </row>
    <row r="7" spans="1:17">
      <c r="A7" s="1" t="s">
        <v>22</v>
      </c>
      <c r="B7" s="1"/>
      <c r="D7" s="119" t="str">
        <f>headcount!A6</f>
        <v>HUMAN RESOURCES</v>
      </c>
      <c r="E7" s="219">
        <f>'salary &amp; benefit'!J6+'salary &amp; benefit'!V6+'salary &amp; benefit'!AH6+'human-resources'!E151</f>
        <v>2507.0512820512822</v>
      </c>
      <c r="F7" s="219">
        <f>'salary &amp; benefit'!K6+'salary &amp; benefit'!W6+'salary &amp; benefit'!AI6+'human-resources'!F151</f>
        <v>2507.0512820512822</v>
      </c>
      <c r="G7" s="219">
        <f>'salary &amp; benefit'!L6+'salary &amp; benefit'!X6+'salary &amp; benefit'!AJ6+'human-resources'!G151</f>
        <v>2528.2051282051284</v>
      </c>
      <c r="H7" s="219">
        <f>'salary &amp; benefit'!M6+'salary &amp; benefit'!Y6+'salary &amp; benefit'!AK6+'human-resources'!H151</f>
        <v>2507.0512820512822</v>
      </c>
      <c r="I7" s="219">
        <f>'salary &amp; benefit'!N6+'salary &amp; benefit'!Z6+'salary &amp; benefit'!AL6+'human-resources'!I151</f>
        <v>2507.0512820512822</v>
      </c>
      <c r="J7" s="219">
        <f>'salary &amp; benefit'!O6+'salary &amp; benefit'!AA6+'salary &amp; benefit'!AM6+'human-resources'!J151</f>
        <v>2528.2051282051284</v>
      </c>
      <c r="K7" s="219">
        <f>'salary &amp; benefit'!P6+'salary &amp; benefit'!AB6+'salary &amp; benefit'!AN6+'human-resources'!K151</f>
        <v>2507.3333333333335</v>
      </c>
      <c r="L7" s="219">
        <f>'salary &amp; benefit'!Q6+'salary &amp; benefit'!AC6+'salary &amp; benefit'!AO6+'human-resources'!L151</f>
        <v>2507.3333333333335</v>
      </c>
      <c r="M7" s="219">
        <f>'salary &amp; benefit'!R6+'salary &amp; benefit'!AD6+'salary &amp; benefit'!AP6+'human-resources'!M151</f>
        <v>2529.3333333333335</v>
      </c>
      <c r="N7" s="219">
        <f>'salary &amp; benefit'!S6+'salary &amp; benefit'!AE6+'salary &amp; benefit'!AQ6+'human-resources'!N151</f>
        <v>2507.3333333333335</v>
      </c>
      <c r="O7" s="219">
        <f>'salary &amp; benefit'!T6+'salary &amp; benefit'!AF6+'salary &amp; benefit'!AR6+'human-resources'!O151</f>
        <v>2507.3333333333335</v>
      </c>
      <c r="P7" s="219">
        <f>'salary &amp; benefit'!U6+'salary &amp; benefit'!AG6+'salary &amp; benefit'!AS6+'human-resources'!P151</f>
        <v>2529.3333333333335</v>
      </c>
      <c r="Q7" s="219">
        <f>SUM(E7:P7)</f>
        <v>30172.615384615379</v>
      </c>
    </row>
    <row r="8" spans="1:17">
      <c r="E8" s="123"/>
      <c r="F8" s="123"/>
      <c r="G8" s="123"/>
      <c r="H8" s="123"/>
      <c r="I8" s="123"/>
      <c r="J8" s="123"/>
      <c r="K8" s="123"/>
      <c r="L8" s="123"/>
      <c r="M8" s="123"/>
      <c r="N8" s="123"/>
      <c r="O8" s="123"/>
      <c r="P8" s="123"/>
      <c r="Q8" s="123"/>
    </row>
    <row r="9" spans="1:17">
      <c r="A9" s="1"/>
      <c r="B9" s="1"/>
      <c r="E9" s="123"/>
      <c r="F9" s="123"/>
      <c r="G9" s="123"/>
      <c r="H9" s="123"/>
      <c r="I9" s="123"/>
      <c r="J9" s="123"/>
      <c r="K9" s="123"/>
      <c r="L9" s="123"/>
      <c r="M9" s="123"/>
      <c r="N9" s="123"/>
      <c r="O9" s="123"/>
      <c r="P9" s="123"/>
      <c r="Q9" s="123"/>
    </row>
    <row r="10" spans="1:17">
      <c r="A10" s="1" t="s">
        <v>22</v>
      </c>
      <c r="B10" s="1"/>
      <c r="D10" s="119" t="s">
        <v>31</v>
      </c>
      <c r="E10" s="218">
        <f>'salary &amp; benefit'!J14+'salary &amp; benefit'!V14+'salary &amp; benefit'!AH14</f>
        <v>39.102564102564102</v>
      </c>
      <c r="F10" s="218">
        <f>'salary &amp; benefit'!K14+'salary &amp; benefit'!W14+'salary &amp; benefit'!AI14</f>
        <v>51.602564102564102</v>
      </c>
      <c r="G10" s="218">
        <f>'salary &amp; benefit'!L14+'salary &amp; benefit'!X14+'salary &amp; benefit'!AJ14</f>
        <v>208.01282051282053</v>
      </c>
      <c r="H10" s="218">
        <f>'salary &amp; benefit'!M14+'salary &amp; benefit'!Y14+'salary &amp; benefit'!AK14</f>
        <v>58.653846153846146</v>
      </c>
      <c r="I10" s="218">
        <f>'salary &amp; benefit'!N14+'salary &amp; benefit'!Z14+'salary &amp; benefit'!AL14</f>
        <v>65.705128205128204</v>
      </c>
      <c r="J10" s="218">
        <f>'salary &amp; benefit'!O14+'salary &amp; benefit'!AA14+'salary &amp; benefit'!AM14</f>
        <v>255.76923076923075</v>
      </c>
      <c r="K10" s="218">
        <f>'salary &amp; benefit'!P14+'salary &amp; benefit'!AB14+'salary &amp; benefit'!AN14</f>
        <v>68.333333333333329</v>
      </c>
      <c r="L10" s="218">
        <f>'salary &amp; benefit'!Q14+'salary &amp; benefit'!AC14+'salary &amp; benefit'!AO14</f>
        <v>68.333333333333329</v>
      </c>
      <c r="M10" s="218">
        <f>'salary &amp; benefit'!R14+'salary &amp; benefit'!AD14+'salary &amp; benefit'!AP14</f>
        <v>273.33333333333331</v>
      </c>
      <c r="N10" s="218">
        <f>'salary &amp; benefit'!S14+'salary &amp; benefit'!AE14+'salary &amp; benefit'!AQ14</f>
        <v>68.333333333333329</v>
      </c>
      <c r="O10" s="218">
        <f>'salary &amp; benefit'!T14+'salary &amp; benefit'!AF14+'salary &amp; benefit'!AR14</f>
        <v>68.333333333333329</v>
      </c>
      <c r="P10" s="218">
        <f>'salary &amp; benefit'!U14+'salary &amp; benefit'!AG14+'salary &amp; benefit'!AS14</f>
        <v>273.33333333333331</v>
      </c>
      <c r="Q10" s="218">
        <f>SUM(E10:P10)</f>
        <v>1498.8461538461536</v>
      </c>
    </row>
    <row r="11" spans="1:17">
      <c r="D11" s="119" t="s">
        <v>23</v>
      </c>
      <c r="E11" s="222">
        <f>'human-resources'!E86</f>
        <v>0</v>
      </c>
      <c r="F11" s="222">
        <f>'human-resources'!F86</f>
        <v>0</v>
      </c>
      <c r="G11" s="222">
        <f>'human-resources'!G86</f>
        <v>0</v>
      </c>
      <c r="H11" s="222">
        <f>'human-resources'!H86</f>
        <v>0</v>
      </c>
      <c r="I11" s="222">
        <f>'human-resources'!I86</f>
        <v>0</v>
      </c>
      <c r="J11" s="222">
        <f>'human-resources'!J86</f>
        <v>0</v>
      </c>
      <c r="K11" s="222">
        <f>'human-resources'!K86</f>
        <v>0</v>
      </c>
      <c r="L11" s="222">
        <f>'human-resources'!L86</f>
        <v>0</v>
      </c>
      <c r="M11" s="222">
        <f>'human-resources'!M86</f>
        <v>0</v>
      </c>
      <c r="N11" s="222">
        <f>'human-resources'!N86</f>
        <v>0</v>
      </c>
      <c r="O11" s="222">
        <f>'human-resources'!O86</f>
        <v>0</v>
      </c>
      <c r="P11" s="222">
        <f>'human-resources'!P86</f>
        <v>0</v>
      </c>
      <c r="Q11" s="222">
        <f>'human-resources'!Q86</f>
        <v>0</v>
      </c>
    </row>
    <row r="12" spans="1:17">
      <c r="D12" s="119" t="s">
        <v>24</v>
      </c>
      <c r="E12" s="222">
        <f>'human-resources'!E92</f>
        <v>0</v>
      </c>
      <c r="F12" s="222">
        <f>'human-resources'!F92</f>
        <v>0</v>
      </c>
      <c r="G12" s="222">
        <f>'human-resources'!G92</f>
        <v>0</v>
      </c>
      <c r="H12" s="222">
        <f>'human-resources'!H92</f>
        <v>0</v>
      </c>
      <c r="I12" s="222">
        <f>'human-resources'!I92</f>
        <v>0</v>
      </c>
      <c r="J12" s="222">
        <f>'human-resources'!J92</f>
        <v>0</v>
      </c>
      <c r="K12" s="222">
        <f>'human-resources'!K92</f>
        <v>0</v>
      </c>
      <c r="L12" s="222">
        <f>'human-resources'!L92</f>
        <v>0</v>
      </c>
      <c r="M12" s="222">
        <f>'human-resources'!M92</f>
        <v>0</v>
      </c>
      <c r="N12" s="222">
        <f>'human-resources'!N92</f>
        <v>0</v>
      </c>
      <c r="O12" s="222">
        <f>'human-resources'!O92</f>
        <v>0</v>
      </c>
      <c r="P12" s="222">
        <f>'human-resources'!P92</f>
        <v>0</v>
      </c>
      <c r="Q12" s="222">
        <f>'human-resources'!Q92</f>
        <v>0</v>
      </c>
    </row>
    <row r="13" spans="1:17">
      <c r="D13" s="119" t="s">
        <v>25</v>
      </c>
      <c r="E13" s="222">
        <f>'human-resources'!E120</f>
        <v>2500</v>
      </c>
      <c r="F13" s="222">
        <f>'human-resources'!F120</f>
        <v>2500</v>
      </c>
      <c r="G13" s="222">
        <f>'human-resources'!G120</f>
        <v>2500</v>
      </c>
      <c r="H13" s="222">
        <f>'human-resources'!H120</f>
        <v>2500</v>
      </c>
      <c r="I13" s="222">
        <f>'human-resources'!I120</f>
        <v>2500</v>
      </c>
      <c r="J13" s="222">
        <f>'human-resources'!J120</f>
        <v>2500</v>
      </c>
      <c r="K13" s="222">
        <f>'human-resources'!K120</f>
        <v>2500</v>
      </c>
      <c r="L13" s="222">
        <f>'human-resources'!L120</f>
        <v>2500</v>
      </c>
      <c r="M13" s="222">
        <f>'human-resources'!M120</f>
        <v>2500</v>
      </c>
      <c r="N13" s="222">
        <f>'human-resources'!N120</f>
        <v>2500</v>
      </c>
      <c r="O13" s="222">
        <f>'human-resources'!O120</f>
        <v>2500</v>
      </c>
      <c r="P13" s="222">
        <f>'human-resources'!P120</f>
        <v>2500</v>
      </c>
      <c r="Q13" s="222">
        <f>'human-resources'!Q120</f>
        <v>30000</v>
      </c>
    </row>
    <row r="14" spans="1:17">
      <c r="D14" s="119" t="s">
        <v>26</v>
      </c>
      <c r="E14" s="222">
        <f>'human-resources'!E126</f>
        <v>0</v>
      </c>
      <c r="F14" s="222">
        <f>'human-resources'!F126</f>
        <v>0</v>
      </c>
      <c r="G14" s="222">
        <f>'human-resources'!G126</f>
        <v>0</v>
      </c>
      <c r="H14" s="222">
        <f>'human-resources'!H126</f>
        <v>0</v>
      </c>
      <c r="I14" s="222">
        <f>'human-resources'!I126</f>
        <v>0</v>
      </c>
      <c r="J14" s="222">
        <f>'human-resources'!J126</f>
        <v>0</v>
      </c>
      <c r="K14" s="222">
        <f>'human-resources'!K126</f>
        <v>0</v>
      </c>
      <c r="L14" s="222">
        <f>'human-resources'!L126</f>
        <v>0</v>
      </c>
      <c r="M14" s="222">
        <f>'human-resources'!M126</f>
        <v>0</v>
      </c>
      <c r="N14" s="222">
        <f>'human-resources'!N126</f>
        <v>0</v>
      </c>
      <c r="O14" s="222">
        <f>'human-resources'!O126</f>
        <v>0</v>
      </c>
      <c r="P14" s="222">
        <f>'human-resources'!P126</f>
        <v>0</v>
      </c>
      <c r="Q14" s="222">
        <f>'human-resources'!Q126</f>
        <v>0</v>
      </c>
    </row>
    <row r="15" spans="1:17">
      <c r="D15" s="119" t="s">
        <v>8</v>
      </c>
      <c r="E15" s="218">
        <f t="shared" ref="E15:Q15" si="1">SUM(E10:E14)</f>
        <v>2539.102564102564</v>
      </c>
      <c r="F15" s="218">
        <f t="shared" si="1"/>
        <v>2551.602564102564</v>
      </c>
      <c r="G15" s="218">
        <f t="shared" si="1"/>
        <v>2708.0128205128203</v>
      </c>
      <c r="H15" s="218">
        <f t="shared" si="1"/>
        <v>2558.6538461538462</v>
      </c>
      <c r="I15" s="218">
        <f t="shared" si="1"/>
        <v>2565.7051282051284</v>
      </c>
      <c r="J15" s="218">
        <f t="shared" si="1"/>
        <v>2755.7692307692309</v>
      </c>
      <c r="K15" s="218">
        <f t="shared" si="1"/>
        <v>2568.3333333333335</v>
      </c>
      <c r="L15" s="218">
        <f t="shared" si="1"/>
        <v>2568.3333333333335</v>
      </c>
      <c r="M15" s="218">
        <f t="shared" si="1"/>
        <v>2773.3333333333335</v>
      </c>
      <c r="N15" s="218">
        <f t="shared" si="1"/>
        <v>2568.3333333333335</v>
      </c>
      <c r="O15" s="218">
        <f t="shared" si="1"/>
        <v>2568.3333333333335</v>
      </c>
      <c r="P15" s="218">
        <f t="shared" si="1"/>
        <v>2773.3333333333335</v>
      </c>
      <c r="Q15" s="218">
        <f t="shared" si="1"/>
        <v>31498.846153846152</v>
      </c>
    </row>
  </sheetData>
  <mergeCells count="1">
    <mergeCell ref="E4:P4"/>
  </mergeCells>
  <phoneticPr fontId="4" type="noConversion"/>
  <pageMargins left="0" right="0" top="1" bottom="1" header="0.5" footer="0.5"/>
  <pageSetup paperSize="9" scale="65" orientation="landscape" horizontalDpi="4294967292" verticalDpi="4294967292"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1:AJ71"/>
  <sheetViews>
    <sheetView showZeros="0" workbookViewId="0">
      <pane xSplit="5" ySplit="5" topLeftCell="F6" activePane="bottomRight" state="frozen"/>
      <selection pane="topRight" activeCell="D1" sqref="D1"/>
      <selection pane="bottomLeft" activeCell="A6" sqref="A6"/>
      <selection pane="bottomRight" activeCell="C7" sqref="C7"/>
    </sheetView>
  </sheetViews>
  <sheetFormatPr defaultColWidth="8.875" defaultRowHeight="12.75"/>
  <cols>
    <col min="1" max="2" width="8.875" style="3"/>
    <col min="3" max="3" width="15.5" style="3" customWidth="1"/>
    <col min="4" max="4" width="8.875" style="3"/>
    <col min="5" max="5" width="8.875" style="4"/>
    <col min="6" max="6" width="9.125" style="65" bestFit="1" customWidth="1"/>
    <col min="7" max="8" width="8.875" style="65"/>
    <col min="9" max="11" width="8.875" style="5"/>
    <col min="12" max="20" width="5.875" style="3" customWidth="1"/>
    <col min="21" max="23" width="5.875" style="85" customWidth="1"/>
    <col min="24" max="35" width="5.875" style="103" customWidth="1"/>
    <col min="36" max="16384" width="8.875" style="3"/>
  </cols>
  <sheetData>
    <row r="1" spans="1:36">
      <c r="A1" s="210" t="str">
        <f>Summary!A1</f>
        <v>HUMAN RESOURCES -  BUDGET 2014</v>
      </c>
    </row>
    <row r="3" spans="1:36" ht="13.5" thickBot="1"/>
    <row r="4" spans="1:36" s="7" customFormat="1">
      <c r="A4" s="13" t="s">
        <v>0</v>
      </c>
      <c r="B4" s="6"/>
      <c r="C4" s="7" t="s">
        <v>1</v>
      </c>
      <c r="E4" s="4" t="s">
        <v>2</v>
      </c>
      <c r="F4" s="184"/>
      <c r="G4" s="185" t="s">
        <v>38</v>
      </c>
      <c r="H4" s="186"/>
      <c r="I4" s="184"/>
      <c r="J4" s="185" t="s">
        <v>5</v>
      </c>
      <c r="K4" s="186"/>
      <c r="L4" s="10">
        <v>40909</v>
      </c>
      <c r="M4" s="10">
        <v>40940</v>
      </c>
      <c r="N4" s="10">
        <v>40969</v>
      </c>
      <c r="O4" s="10">
        <v>41000</v>
      </c>
      <c r="P4" s="10">
        <v>41030</v>
      </c>
      <c r="Q4" s="10">
        <v>41061</v>
      </c>
      <c r="R4" s="10">
        <v>41091</v>
      </c>
      <c r="S4" s="10">
        <v>41122</v>
      </c>
      <c r="T4" s="10">
        <v>41153</v>
      </c>
      <c r="U4" s="86">
        <v>41183</v>
      </c>
      <c r="V4" s="86">
        <v>41214</v>
      </c>
      <c r="W4" s="87">
        <v>41244</v>
      </c>
      <c r="X4" s="104">
        <v>41275</v>
      </c>
      <c r="Y4" s="105">
        <v>41306</v>
      </c>
      <c r="Z4" s="105">
        <v>41334</v>
      </c>
      <c r="AA4" s="105">
        <v>41365</v>
      </c>
      <c r="AB4" s="105">
        <v>41395</v>
      </c>
      <c r="AC4" s="105">
        <v>41426</v>
      </c>
      <c r="AD4" s="105">
        <v>41456</v>
      </c>
      <c r="AE4" s="105">
        <v>41487</v>
      </c>
      <c r="AF4" s="105">
        <v>41518</v>
      </c>
      <c r="AG4" s="105">
        <v>41548</v>
      </c>
      <c r="AH4" s="105">
        <v>41579</v>
      </c>
      <c r="AI4" s="106">
        <v>41609</v>
      </c>
      <c r="AJ4" s="12">
        <v>41640</v>
      </c>
    </row>
    <row r="5" spans="1:36" s="7" customFormat="1" ht="13.5" thickBot="1">
      <c r="A5" s="6"/>
      <c r="B5" s="6"/>
      <c r="E5" s="4"/>
      <c r="F5" s="187" t="s">
        <v>3</v>
      </c>
      <c r="G5" s="188" t="s">
        <v>4</v>
      </c>
      <c r="H5" s="189" t="s">
        <v>6</v>
      </c>
      <c r="I5" s="187" t="s">
        <v>3</v>
      </c>
      <c r="J5" s="188" t="s">
        <v>4</v>
      </c>
      <c r="K5" s="189" t="s">
        <v>6</v>
      </c>
      <c r="L5" s="226" t="s">
        <v>10</v>
      </c>
      <c r="M5" s="226"/>
      <c r="N5" s="226"/>
      <c r="O5" s="226"/>
      <c r="P5" s="226"/>
      <c r="Q5" s="226"/>
      <c r="R5" s="226"/>
      <c r="S5" s="226"/>
      <c r="T5" s="227"/>
      <c r="U5" s="228" t="s">
        <v>9</v>
      </c>
      <c r="V5" s="229"/>
      <c r="W5" s="230"/>
      <c r="X5" s="223" t="s">
        <v>7</v>
      </c>
      <c r="Y5" s="224"/>
      <c r="Z5" s="224"/>
      <c r="AA5" s="224"/>
      <c r="AB5" s="224"/>
      <c r="AC5" s="224"/>
      <c r="AD5" s="224"/>
      <c r="AE5" s="224"/>
      <c r="AF5" s="224"/>
      <c r="AG5" s="224"/>
      <c r="AH5" s="224"/>
      <c r="AI5" s="225"/>
    </row>
    <row r="6" spans="1:36" s="7" customFormat="1">
      <c r="A6" s="13" t="s">
        <v>78</v>
      </c>
      <c r="B6" s="6"/>
      <c r="E6" s="4"/>
      <c r="F6" s="65"/>
      <c r="G6" s="65"/>
      <c r="H6" s="65"/>
      <c r="I6" s="8"/>
      <c r="J6" s="8"/>
      <c r="K6" s="8"/>
      <c r="L6" s="64">
        <f>L10</f>
        <v>0</v>
      </c>
      <c r="M6" s="14">
        <f t="shared" ref="M6:AI6" si="0">M10</f>
        <v>0</v>
      </c>
      <c r="N6" s="14">
        <f t="shared" si="0"/>
        <v>0</v>
      </c>
      <c r="O6" s="14">
        <f t="shared" si="0"/>
        <v>0</v>
      </c>
      <c r="P6" s="14">
        <f t="shared" si="0"/>
        <v>0</v>
      </c>
      <c r="Q6" s="14">
        <f t="shared" si="0"/>
        <v>0</v>
      </c>
      <c r="R6" s="14">
        <f t="shared" si="0"/>
        <v>0</v>
      </c>
      <c r="S6" s="14">
        <f t="shared" si="0"/>
        <v>0</v>
      </c>
      <c r="T6" s="14">
        <f t="shared" si="0"/>
        <v>1</v>
      </c>
      <c r="U6" s="159">
        <f t="shared" si="0"/>
        <v>1</v>
      </c>
      <c r="V6" s="88">
        <f t="shared" si="0"/>
        <v>1</v>
      </c>
      <c r="W6" s="89">
        <f t="shared" si="0"/>
        <v>1</v>
      </c>
      <c r="X6" s="160">
        <f t="shared" si="0"/>
        <v>1</v>
      </c>
      <c r="Y6" s="2">
        <f t="shared" si="0"/>
        <v>1</v>
      </c>
      <c r="Z6" s="2">
        <f t="shared" si="0"/>
        <v>1</v>
      </c>
      <c r="AA6" s="2">
        <f t="shared" si="0"/>
        <v>1</v>
      </c>
      <c r="AB6" s="2">
        <f t="shared" si="0"/>
        <v>1</v>
      </c>
      <c r="AC6" s="2">
        <f t="shared" si="0"/>
        <v>1</v>
      </c>
      <c r="AD6" s="2">
        <f t="shared" si="0"/>
        <v>1</v>
      </c>
      <c r="AE6" s="2">
        <f t="shared" si="0"/>
        <v>1</v>
      </c>
      <c r="AF6" s="2">
        <f t="shared" si="0"/>
        <v>1</v>
      </c>
      <c r="AG6" s="2">
        <f t="shared" si="0"/>
        <v>1</v>
      </c>
      <c r="AH6" s="2">
        <f t="shared" si="0"/>
        <v>1</v>
      </c>
      <c r="AI6" s="161">
        <f t="shared" si="0"/>
        <v>1</v>
      </c>
    </row>
    <row r="7" spans="1:36" s="7" customFormat="1" ht="13.5" thickBot="1">
      <c r="A7" s="13" t="s">
        <v>8</v>
      </c>
      <c r="B7" s="13"/>
      <c r="E7" s="4"/>
      <c r="F7" s="65"/>
      <c r="G7" s="65"/>
      <c r="H7" s="65"/>
      <c r="I7" s="8"/>
      <c r="J7" s="8"/>
      <c r="K7" s="8"/>
      <c r="L7" s="66">
        <f t="shared" ref="L7:AI7" si="1">SUM(L6:L6)</f>
        <v>0</v>
      </c>
      <c r="M7" s="15">
        <f t="shared" si="1"/>
        <v>0</v>
      </c>
      <c r="N7" s="15">
        <f t="shared" si="1"/>
        <v>0</v>
      </c>
      <c r="O7" s="15">
        <f t="shared" si="1"/>
        <v>0</v>
      </c>
      <c r="P7" s="15">
        <f t="shared" si="1"/>
        <v>0</v>
      </c>
      <c r="Q7" s="15">
        <f t="shared" si="1"/>
        <v>0</v>
      </c>
      <c r="R7" s="15">
        <f t="shared" si="1"/>
        <v>0</v>
      </c>
      <c r="S7" s="15">
        <f t="shared" si="1"/>
        <v>0</v>
      </c>
      <c r="T7" s="15">
        <f t="shared" si="1"/>
        <v>1</v>
      </c>
      <c r="U7" s="90">
        <f t="shared" si="1"/>
        <v>1</v>
      </c>
      <c r="V7" s="91">
        <f t="shared" si="1"/>
        <v>1</v>
      </c>
      <c r="W7" s="92">
        <f t="shared" si="1"/>
        <v>1</v>
      </c>
      <c r="X7" s="107">
        <f t="shared" si="1"/>
        <v>1</v>
      </c>
      <c r="Y7" s="108">
        <f t="shared" si="1"/>
        <v>1</v>
      </c>
      <c r="Z7" s="108">
        <f t="shared" si="1"/>
        <v>1</v>
      </c>
      <c r="AA7" s="108">
        <f t="shared" si="1"/>
        <v>1</v>
      </c>
      <c r="AB7" s="108">
        <f t="shared" si="1"/>
        <v>1</v>
      </c>
      <c r="AC7" s="108">
        <f t="shared" si="1"/>
        <v>1</v>
      </c>
      <c r="AD7" s="108">
        <f t="shared" si="1"/>
        <v>1</v>
      </c>
      <c r="AE7" s="108">
        <f t="shared" si="1"/>
        <v>1</v>
      </c>
      <c r="AF7" s="108">
        <f t="shared" si="1"/>
        <v>1</v>
      </c>
      <c r="AG7" s="108">
        <f t="shared" si="1"/>
        <v>1</v>
      </c>
      <c r="AH7" s="108">
        <f t="shared" si="1"/>
        <v>1</v>
      </c>
      <c r="AI7" s="109">
        <f t="shared" si="1"/>
        <v>1</v>
      </c>
    </row>
    <row r="8" spans="1:36" s="7" customFormat="1">
      <c r="A8" s="13"/>
      <c r="B8" s="13"/>
      <c r="D8" s="28"/>
      <c r="F8" s="8"/>
      <c r="G8" s="8"/>
      <c r="H8" s="8"/>
    </row>
    <row r="9" spans="1:36">
      <c r="A9" s="16" t="str">
        <f>A6</f>
        <v>HUMAN RESOURCES</v>
      </c>
      <c r="B9" s="16"/>
      <c r="E9" s="3"/>
      <c r="F9" s="5"/>
      <c r="G9" s="5"/>
      <c r="H9" s="5"/>
      <c r="I9" s="3"/>
      <c r="J9" s="3"/>
      <c r="K9" s="3"/>
      <c r="U9" s="3"/>
      <c r="V9" s="3"/>
      <c r="W9" s="3"/>
      <c r="X9" s="3"/>
      <c r="Y9" s="3"/>
      <c r="Z9" s="3"/>
      <c r="AA9" s="3"/>
      <c r="AB9" s="3"/>
      <c r="AC9" s="3"/>
      <c r="AD9" s="3"/>
      <c r="AE9" s="3"/>
      <c r="AF9" s="3"/>
      <c r="AG9" s="3"/>
      <c r="AH9" s="3"/>
      <c r="AI9" s="3"/>
    </row>
    <row r="10" spans="1:36">
      <c r="A10" s="147" t="s">
        <v>76</v>
      </c>
      <c r="B10" s="148" t="s">
        <v>76</v>
      </c>
      <c r="C10" s="149" t="s">
        <v>76</v>
      </c>
      <c r="D10" s="149"/>
      <c r="E10" s="150">
        <v>41155</v>
      </c>
      <c r="F10" s="194">
        <v>100</v>
      </c>
      <c r="G10" s="194">
        <v>100</v>
      </c>
      <c r="H10" s="194">
        <f>G10+F10</f>
        <v>200</v>
      </c>
      <c r="I10" s="204">
        <f>F10/'salary &amp; benefit'!$E$12</f>
        <v>76.92307692307692</v>
      </c>
      <c r="J10" s="151">
        <f>G10/'salary &amp; benefit'!$E$12</f>
        <v>76.92307692307692</v>
      </c>
      <c r="K10" s="151">
        <f t="shared" ref="K10" si="2">J10+I10</f>
        <v>153.84615384615384</v>
      </c>
      <c r="L10" s="152">
        <f t="shared" ref="L10" si="3">IF($E10=0,0,IF($E10&lt;M$4,1,0))</f>
        <v>0</v>
      </c>
      <c r="M10" s="153">
        <f t="shared" ref="M10" si="4">IF($E10=0,0,IF($E10&lt;N$4,1,0))</f>
        <v>0</v>
      </c>
      <c r="N10" s="153">
        <f t="shared" ref="N10" si="5">IF($E10=0,0,IF($E10&lt;O$4,1,0))</f>
        <v>0</v>
      </c>
      <c r="O10" s="153">
        <f t="shared" ref="O10" si="6">IF($E10=0,0,IF($E10&lt;P$4,1,0))</f>
        <v>0</v>
      </c>
      <c r="P10" s="153">
        <f t="shared" ref="P10" si="7">IF($E10=0,0,IF($E10&lt;Q$4,1,0))</f>
        <v>0</v>
      </c>
      <c r="Q10" s="153">
        <f t="shared" ref="Q10" si="8">IF($E10=0,0,IF($E10&lt;R$4,1,0))</f>
        <v>0</v>
      </c>
      <c r="R10" s="153">
        <f t="shared" ref="R10" si="9">IF($E10=0,0,IF($E10&lt;S$4,1,0))</f>
        <v>0</v>
      </c>
      <c r="S10" s="153">
        <f t="shared" ref="S10" si="10">IF($E10=0,0,IF($E10&lt;T$4,1,0))</f>
        <v>0</v>
      </c>
      <c r="T10" s="153">
        <f t="shared" ref="T10" si="11">IF($E10=0,0,IF($E10&lt;U$4,1,0))</f>
        <v>1</v>
      </c>
      <c r="U10" s="154">
        <f t="shared" ref="U10" si="12">IF($E10=0,0,IF($E10&lt;V$4,1,0))</f>
        <v>1</v>
      </c>
      <c r="V10" s="155">
        <f t="shared" ref="V10" si="13">IF($E10=0,0,IF($E10&lt;W$4,1,0))</f>
        <v>1</v>
      </c>
      <c r="W10" s="156">
        <f t="shared" ref="W10" si="14">IF($E10=0,0,IF($E10&lt;X$4,1,0))</f>
        <v>1</v>
      </c>
      <c r="X10" s="157">
        <f t="shared" ref="X10" si="15">IF($E10=0,0,IF($E10&lt;Y$4,1,0))</f>
        <v>1</v>
      </c>
      <c r="Y10" s="157">
        <f t="shared" ref="Y10" si="16">IF($E10=0,0,IF($E10&lt;Z$4,1,0))</f>
        <v>1</v>
      </c>
      <c r="Z10" s="157">
        <f t="shared" ref="Z10" si="17">IF($E10=0,0,IF($E10&lt;AA$4,1,0))</f>
        <v>1</v>
      </c>
      <c r="AA10" s="157">
        <f t="shared" ref="AA10" si="18">IF($E10=0,0,IF($E10&lt;AB$4,1,0))</f>
        <v>1</v>
      </c>
      <c r="AB10" s="157">
        <f t="shared" ref="AB10" si="19">IF($E10=0,0,IF($E10&lt;AC$4,1,0))</f>
        <v>1</v>
      </c>
      <c r="AC10" s="157">
        <f t="shared" ref="AC10" si="20">IF($E10=0,0,IF($E10&lt;AD$4,1,0))</f>
        <v>1</v>
      </c>
      <c r="AD10" s="157">
        <f t="shared" ref="AD10" si="21">IF($E10=0,0,IF($E10&lt;AE$4,1,0))</f>
        <v>1</v>
      </c>
      <c r="AE10" s="157">
        <f t="shared" ref="AE10" si="22">IF($E10=0,0,IF($E10&lt;AF$4,1,0))</f>
        <v>1</v>
      </c>
      <c r="AF10" s="157">
        <f t="shared" ref="AF10" si="23">IF($E10=0,0,IF($E10&lt;AG$4,1,0))</f>
        <v>1</v>
      </c>
      <c r="AG10" s="157">
        <f t="shared" ref="AG10" si="24">IF($E10=0,0,IF($E10&lt;AH$4,1,0))</f>
        <v>1</v>
      </c>
      <c r="AH10" s="157">
        <f t="shared" ref="AH10" si="25">IF($E10=0,0,IF($E10&lt;AI$4,1,0))</f>
        <v>1</v>
      </c>
      <c r="AI10" s="158">
        <f t="shared" ref="AI10" si="26">IF($E10=0,0,IF($E10&lt;AJ$4,1,0))</f>
        <v>1</v>
      </c>
    </row>
    <row r="11" spans="1:36" s="7" customFormat="1">
      <c r="A11" s="6"/>
      <c r="B11" s="6"/>
      <c r="E11" s="4"/>
      <c r="F11" s="65"/>
      <c r="G11" s="65"/>
      <c r="H11" s="65"/>
      <c r="I11" s="8"/>
      <c r="J11" s="8"/>
      <c r="K11" s="8"/>
      <c r="S11" s="110"/>
      <c r="T11" s="110"/>
      <c r="U11" s="110"/>
      <c r="V11" s="110"/>
      <c r="W11" s="110"/>
      <c r="X11" s="110"/>
      <c r="Y11" s="110"/>
      <c r="Z11" s="110"/>
      <c r="AA11" s="110"/>
      <c r="AB11" s="110"/>
      <c r="AC11" s="110"/>
      <c r="AD11" s="110"/>
      <c r="AE11" s="110"/>
      <c r="AF11" s="110"/>
      <c r="AG11" s="110"/>
      <c r="AH11" s="110"/>
      <c r="AI11" s="110"/>
    </row>
    <row r="12" spans="1:36">
      <c r="A12" s="16" t="e">
        <f>#REF!</f>
        <v>#REF!</v>
      </c>
      <c r="B12" s="16"/>
      <c r="S12" s="103"/>
      <c r="T12" s="103"/>
      <c r="U12" s="103"/>
      <c r="V12" s="103"/>
      <c r="W12" s="103"/>
    </row>
    <row r="13" spans="1:36">
      <c r="A13" s="162" t="s">
        <v>75</v>
      </c>
      <c r="B13" s="163" t="s">
        <v>75</v>
      </c>
      <c r="C13" s="19" t="s">
        <v>75</v>
      </c>
      <c r="D13" s="19"/>
      <c r="E13" s="42">
        <v>40959</v>
      </c>
      <c r="F13" s="195"/>
      <c r="G13" s="195"/>
      <c r="H13" s="195"/>
      <c r="I13" s="164">
        <v>100</v>
      </c>
      <c r="J13" s="20">
        <v>100</v>
      </c>
      <c r="K13" s="20">
        <f t="shared" ref="K13:K14" si="27">J13+I13</f>
        <v>200</v>
      </c>
      <c r="L13" s="55">
        <f t="shared" ref="L13:AI13" si="28">IF($E13=0,0,IF($E13&lt;M$4,1,0))</f>
        <v>0</v>
      </c>
      <c r="M13" s="56">
        <f t="shared" si="28"/>
        <v>1</v>
      </c>
      <c r="N13" s="56">
        <f t="shared" si="28"/>
        <v>1</v>
      </c>
      <c r="O13" s="56">
        <f t="shared" si="28"/>
        <v>1</v>
      </c>
      <c r="P13" s="56">
        <f t="shared" si="28"/>
        <v>1</v>
      </c>
      <c r="Q13" s="56">
        <f t="shared" si="28"/>
        <v>1</v>
      </c>
      <c r="R13" s="56">
        <f t="shared" si="28"/>
        <v>1</v>
      </c>
      <c r="S13" s="56">
        <f t="shared" si="28"/>
        <v>1</v>
      </c>
      <c r="T13" s="56">
        <f t="shared" si="28"/>
        <v>1</v>
      </c>
      <c r="U13" s="94">
        <f t="shared" si="28"/>
        <v>1</v>
      </c>
      <c r="V13" s="95">
        <f t="shared" si="28"/>
        <v>1</v>
      </c>
      <c r="W13" s="96">
        <f t="shared" si="28"/>
        <v>1</v>
      </c>
      <c r="X13" s="111">
        <f t="shared" si="28"/>
        <v>1</v>
      </c>
      <c r="Y13" s="111">
        <f t="shared" si="28"/>
        <v>1</v>
      </c>
      <c r="Z13" s="111">
        <f t="shared" si="28"/>
        <v>1</v>
      </c>
      <c r="AA13" s="111">
        <f t="shared" si="28"/>
        <v>1</v>
      </c>
      <c r="AB13" s="111">
        <f t="shared" si="28"/>
        <v>1</v>
      </c>
      <c r="AC13" s="111">
        <f t="shared" si="28"/>
        <v>1</v>
      </c>
      <c r="AD13" s="111">
        <f t="shared" si="28"/>
        <v>1</v>
      </c>
      <c r="AE13" s="111">
        <f t="shared" si="28"/>
        <v>1</v>
      </c>
      <c r="AF13" s="111">
        <f t="shared" si="28"/>
        <v>1</v>
      </c>
      <c r="AG13" s="111">
        <f t="shared" si="28"/>
        <v>1</v>
      </c>
      <c r="AH13" s="111">
        <f t="shared" si="28"/>
        <v>1</v>
      </c>
      <c r="AI13" s="112">
        <f t="shared" si="28"/>
        <v>1</v>
      </c>
    </row>
    <row r="14" spans="1:36">
      <c r="A14" s="21" t="s">
        <v>75</v>
      </c>
      <c r="B14" s="28" t="s">
        <v>75</v>
      </c>
      <c r="C14" s="23" t="s">
        <v>75</v>
      </c>
      <c r="D14" s="23"/>
      <c r="E14" s="24">
        <v>40518</v>
      </c>
      <c r="F14" s="196"/>
      <c r="G14" s="196"/>
      <c r="H14" s="196"/>
      <c r="I14" s="25">
        <v>100</v>
      </c>
      <c r="J14" s="26">
        <v>100</v>
      </c>
      <c r="K14" s="26">
        <f t="shared" si="27"/>
        <v>200</v>
      </c>
      <c r="L14" s="58">
        <f t="shared" ref="L14:AI14" si="29">IF($E14=0,0,IF($E14&lt;M$4,1,0))</f>
        <v>1</v>
      </c>
      <c r="M14" s="54">
        <f t="shared" si="29"/>
        <v>1</v>
      </c>
      <c r="N14" s="54">
        <f t="shared" si="29"/>
        <v>1</v>
      </c>
      <c r="O14" s="54">
        <f t="shared" si="29"/>
        <v>1</v>
      </c>
      <c r="P14" s="54">
        <f t="shared" si="29"/>
        <v>1</v>
      </c>
      <c r="Q14" s="54">
        <f t="shared" si="29"/>
        <v>1</v>
      </c>
      <c r="R14" s="54">
        <f t="shared" si="29"/>
        <v>1</v>
      </c>
      <c r="S14" s="54">
        <f t="shared" si="29"/>
        <v>1</v>
      </c>
      <c r="T14" s="54">
        <f t="shared" si="29"/>
        <v>1</v>
      </c>
      <c r="U14" s="97">
        <f t="shared" si="29"/>
        <v>1</v>
      </c>
      <c r="V14" s="98">
        <f t="shared" si="29"/>
        <v>1</v>
      </c>
      <c r="W14" s="99">
        <f t="shared" si="29"/>
        <v>1</v>
      </c>
      <c r="X14" s="113">
        <f t="shared" si="29"/>
        <v>1</v>
      </c>
      <c r="Y14" s="113">
        <f t="shared" si="29"/>
        <v>1</v>
      </c>
      <c r="Z14" s="113">
        <f t="shared" si="29"/>
        <v>1</v>
      </c>
      <c r="AA14" s="113">
        <f t="shared" si="29"/>
        <v>1</v>
      </c>
      <c r="AB14" s="113">
        <f t="shared" si="29"/>
        <v>1</v>
      </c>
      <c r="AC14" s="113">
        <f t="shared" si="29"/>
        <v>1</v>
      </c>
      <c r="AD14" s="113">
        <f t="shared" si="29"/>
        <v>1</v>
      </c>
      <c r="AE14" s="113">
        <f t="shared" si="29"/>
        <v>1</v>
      </c>
      <c r="AF14" s="113">
        <f t="shared" si="29"/>
        <v>1</v>
      </c>
      <c r="AG14" s="113">
        <f t="shared" si="29"/>
        <v>1</v>
      </c>
      <c r="AH14" s="113">
        <f t="shared" si="29"/>
        <v>1</v>
      </c>
      <c r="AI14" s="114">
        <f t="shared" si="29"/>
        <v>1</v>
      </c>
    </row>
    <row r="15" spans="1:36">
      <c r="A15" s="30" t="s">
        <v>75</v>
      </c>
      <c r="B15" s="30"/>
      <c r="C15" s="30" t="s">
        <v>75</v>
      </c>
      <c r="D15" s="31"/>
      <c r="E15" s="32">
        <v>41306</v>
      </c>
      <c r="F15" s="197"/>
      <c r="G15" s="197"/>
      <c r="H15" s="197"/>
      <c r="I15" s="33">
        <v>100</v>
      </c>
      <c r="J15" s="33">
        <v>100</v>
      </c>
      <c r="K15" s="25">
        <f t="shared" ref="K15:K59" si="30">J15+I15</f>
        <v>200</v>
      </c>
      <c r="L15" s="58">
        <f t="shared" ref="L15:AI15" si="31">IF($E15=0,0,IF($E15&lt;M$4,1,0))</f>
        <v>0</v>
      </c>
      <c r="M15" s="54">
        <f t="shared" si="31"/>
        <v>0</v>
      </c>
      <c r="N15" s="54">
        <f t="shared" si="31"/>
        <v>0</v>
      </c>
      <c r="O15" s="54">
        <f t="shared" si="31"/>
        <v>0</v>
      </c>
      <c r="P15" s="54">
        <f t="shared" si="31"/>
        <v>0</v>
      </c>
      <c r="Q15" s="54">
        <f t="shared" si="31"/>
        <v>0</v>
      </c>
      <c r="R15" s="54">
        <f t="shared" si="31"/>
        <v>0</v>
      </c>
      <c r="S15" s="54">
        <f t="shared" si="31"/>
        <v>0</v>
      </c>
      <c r="T15" s="54">
        <f t="shared" si="31"/>
        <v>0</v>
      </c>
      <c r="U15" s="97">
        <f t="shared" si="31"/>
        <v>0</v>
      </c>
      <c r="V15" s="98">
        <f t="shared" si="31"/>
        <v>0</v>
      </c>
      <c r="W15" s="99">
        <f t="shared" si="31"/>
        <v>0</v>
      </c>
      <c r="X15" s="113">
        <f t="shared" si="31"/>
        <v>0</v>
      </c>
      <c r="Y15" s="113">
        <f t="shared" si="31"/>
        <v>1</v>
      </c>
      <c r="Z15" s="113">
        <f t="shared" si="31"/>
        <v>1</v>
      </c>
      <c r="AA15" s="113">
        <f t="shared" si="31"/>
        <v>1</v>
      </c>
      <c r="AB15" s="113">
        <f t="shared" si="31"/>
        <v>1</v>
      </c>
      <c r="AC15" s="113">
        <f t="shared" si="31"/>
        <v>1</v>
      </c>
      <c r="AD15" s="113">
        <f t="shared" si="31"/>
        <v>1</v>
      </c>
      <c r="AE15" s="113">
        <f t="shared" si="31"/>
        <v>1</v>
      </c>
      <c r="AF15" s="113">
        <f t="shared" si="31"/>
        <v>1</v>
      </c>
      <c r="AG15" s="113">
        <f t="shared" si="31"/>
        <v>1</v>
      </c>
      <c r="AH15" s="113">
        <f t="shared" si="31"/>
        <v>1</v>
      </c>
      <c r="AI15" s="114">
        <f t="shared" si="31"/>
        <v>1</v>
      </c>
    </row>
    <row r="16" spans="1:36">
      <c r="A16" s="29"/>
      <c r="B16" s="30"/>
      <c r="C16" s="31"/>
      <c r="D16" s="31"/>
      <c r="E16" s="32"/>
      <c r="F16" s="197"/>
      <c r="G16" s="197"/>
      <c r="H16" s="197"/>
      <c r="I16" s="33"/>
      <c r="J16" s="33"/>
      <c r="K16" s="25">
        <f t="shared" ref="K16" si="32">J16+I16</f>
        <v>0</v>
      </c>
      <c r="L16" s="58">
        <f t="shared" ref="L16" si="33">IF($E16=0,0,IF($E16&lt;M$4,1,0))</f>
        <v>0</v>
      </c>
      <c r="M16" s="54">
        <f t="shared" ref="M16" si="34">IF($E16=0,0,IF($E16&lt;N$4,1,0))</f>
        <v>0</v>
      </c>
      <c r="N16" s="54">
        <f t="shared" ref="N16" si="35">IF($E16=0,0,IF($E16&lt;O$4,1,0))</f>
        <v>0</v>
      </c>
      <c r="O16" s="54">
        <f t="shared" ref="O16" si="36">IF($E16=0,0,IF($E16&lt;P$4,1,0))</f>
        <v>0</v>
      </c>
      <c r="P16" s="54">
        <f t="shared" ref="P16" si="37">IF($E16=0,0,IF($E16&lt;Q$4,1,0))</f>
        <v>0</v>
      </c>
      <c r="Q16" s="54">
        <f t="shared" ref="Q16" si="38">IF($E16=0,0,IF($E16&lt;R$4,1,0))</f>
        <v>0</v>
      </c>
      <c r="R16" s="54">
        <f t="shared" ref="R16" si="39">IF($E16=0,0,IF($E16&lt;S$4,1,0))</f>
        <v>0</v>
      </c>
      <c r="S16" s="54">
        <f t="shared" ref="S16" si="40">IF($E16=0,0,IF($E16&lt;T$4,1,0))</f>
        <v>0</v>
      </c>
      <c r="T16" s="54">
        <f t="shared" ref="T16" si="41">IF($E16=0,0,IF($E16&lt;U$4,1,0))</f>
        <v>0</v>
      </c>
      <c r="U16" s="97">
        <f t="shared" ref="U16" si="42">IF($E16=0,0,IF($E16&lt;V$4,1,0))</f>
        <v>0</v>
      </c>
      <c r="V16" s="98">
        <f t="shared" ref="V16" si="43">IF($E16=0,0,IF($E16&lt;W$4,1,0))</f>
        <v>0</v>
      </c>
      <c r="W16" s="99">
        <f t="shared" ref="W16" si="44">IF($E16=0,0,IF($E16&lt;X$4,1,0))</f>
        <v>0</v>
      </c>
      <c r="X16" s="113">
        <f t="shared" ref="X16" si="45">IF($E16=0,0,IF($E16&lt;Y$4,1,0))</f>
        <v>0</v>
      </c>
      <c r="Y16" s="113">
        <f t="shared" ref="Y16" si="46">IF($E16=0,0,IF($E16&lt;Z$4,1,0))</f>
        <v>0</v>
      </c>
      <c r="Z16" s="113">
        <f t="shared" ref="Z16" si="47">IF($E16=0,0,IF($E16&lt;AA$4,1,0))</f>
        <v>0</v>
      </c>
      <c r="AA16" s="113">
        <f t="shared" ref="AA16" si="48">IF($E16=0,0,IF($E16&lt;AB$4,1,0))</f>
        <v>0</v>
      </c>
      <c r="AB16" s="113">
        <f t="shared" ref="AB16" si="49">IF($E16=0,0,IF($E16&lt;AC$4,1,0))</f>
        <v>0</v>
      </c>
      <c r="AC16" s="113">
        <f t="shared" ref="AC16" si="50">IF($E16=0,0,IF($E16&lt;AD$4,1,0))</f>
        <v>0</v>
      </c>
      <c r="AD16" s="113">
        <f t="shared" ref="AD16" si="51">IF($E16=0,0,IF($E16&lt;AE$4,1,0))</f>
        <v>0</v>
      </c>
      <c r="AE16" s="113">
        <f t="shared" ref="AE16" si="52">IF($E16=0,0,IF($E16&lt;AF$4,1,0))</f>
        <v>0</v>
      </c>
      <c r="AF16" s="113">
        <f t="shared" ref="AF16" si="53">IF($E16=0,0,IF($E16&lt;AG$4,1,0))</f>
        <v>0</v>
      </c>
      <c r="AG16" s="113">
        <f t="shared" ref="AG16" si="54">IF($E16=0,0,IF($E16&lt;AH$4,1,0))</f>
        <v>0</v>
      </c>
      <c r="AH16" s="113">
        <f t="shared" ref="AH16" si="55">IF($E16=0,0,IF($E16&lt;AI$4,1,0))</f>
        <v>0</v>
      </c>
      <c r="AI16" s="114">
        <f t="shared" ref="AI16" si="56">IF($E16=0,0,IF($E16&lt;AJ$4,1,0))</f>
        <v>0</v>
      </c>
    </row>
    <row r="17" spans="1:35">
      <c r="A17" s="29"/>
      <c r="B17" s="30"/>
      <c r="C17" s="31"/>
      <c r="D17" s="31"/>
      <c r="E17" s="32"/>
      <c r="F17" s="197"/>
      <c r="G17" s="197"/>
      <c r="H17" s="197"/>
      <c r="I17" s="33"/>
      <c r="J17" s="33"/>
      <c r="K17" s="25">
        <f t="shared" si="30"/>
        <v>0</v>
      </c>
      <c r="L17" s="58">
        <f t="shared" ref="L17:AI17" si="57">IF($E17=0,0,IF($E17&lt;M$4,1,0))</f>
        <v>0</v>
      </c>
      <c r="M17" s="54">
        <f t="shared" si="57"/>
        <v>0</v>
      </c>
      <c r="N17" s="54">
        <f t="shared" si="57"/>
        <v>0</v>
      </c>
      <c r="O17" s="54">
        <f t="shared" si="57"/>
        <v>0</v>
      </c>
      <c r="P17" s="54">
        <f t="shared" si="57"/>
        <v>0</v>
      </c>
      <c r="Q17" s="54">
        <f t="shared" si="57"/>
        <v>0</v>
      </c>
      <c r="R17" s="54">
        <f t="shared" si="57"/>
        <v>0</v>
      </c>
      <c r="S17" s="54">
        <f t="shared" si="57"/>
        <v>0</v>
      </c>
      <c r="T17" s="54">
        <f t="shared" si="57"/>
        <v>0</v>
      </c>
      <c r="U17" s="97">
        <f t="shared" si="57"/>
        <v>0</v>
      </c>
      <c r="V17" s="98">
        <f t="shared" si="57"/>
        <v>0</v>
      </c>
      <c r="W17" s="99">
        <f t="shared" si="57"/>
        <v>0</v>
      </c>
      <c r="X17" s="113">
        <f t="shared" si="57"/>
        <v>0</v>
      </c>
      <c r="Y17" s="113">
        <f t="shared" si="57"/>
        <v>0</v>
      </c>
      <c r="Z17" s="113">
        <f t="shared" si="57"/>
        <v>0</v>
      </c>
      <c r="AA17" s="113">
        <f t="shared" si="57"/>
        <v>0</v>
      </c>
      <c r="AB17" s="113">
        <f t="shared" si="57"/>
        <v>0</v>
      </c>
      <c r="AC17" s="113">
        <f t="shared" si="57"/>
        <v>0</v>
      </c>
      <c r="AD17" s="113">
        <f t="shared" si="57"/>
        <v>0</v>
      </c>
      <c r="AE17" s="113">
        <f t="shared" si="57"/>
        <v>0</v>
      </c>
      <c r="AF17" s="113">
        <f t="shared" si="57"/>
        <v>0</v>
      </c>
      <c r="AG17" s="113">
        <f t="shared" si="57"/>
        <v>0</v>
      </c>
      <c r="AH17" s="113">
        <f t="shared" si="57"/>
        <v>0</v>
      </c>
      <c r="AI17" s="114">
        <f t="shared" si="57"/>
        <v>0</v>
      </c>
    </row>
    <row r="18" spans="1:35">
      <c r="A18" s="34"/>
      <c r="B18" s="35"/>
      <c r="C18" s="36"/>
      <c r="D18" s="36"/>
      <c r="E18" s="37"/>
      <c r="F18" s="198"/>
      <c r="G18" s="198"/>
      <c r="H18" s="198"/>
      <c r="I18" s="38"/>
      <c r="J18" s="38"/>
      <c r="K18" s="39">
        <f t="shared" si="30"/>
        <v>0</v>
      </c>
      <c r="L18" s="60">
        <f t="shared" ref="L18:AI18" si="58">IF($E18=0,0,IF($E18&lt;M$4,1,0))</f>
        <v>0</v>
      </c>
      <c r="M18" s="61">
        <f t="shared" si="58"/>
        <v>0</v>
      </c>
      <c r="N18" s="61">
        <f t="shared" si="58"/>
        <v>0</v>
      </c>
      <c r="O18" s="61">
        <f t="shared" si="58"/>
        <v>0</v>
      </c>
      <c r="P18" s="61">
        <f t="shared" si="58"/>
        <v>0</v>
      </c>
      <c r="Q18" s="61">
        <f t="shared" si="58"/>
        <v>0</v>
      </c>
      <c r="R18" s="61">
        <f t="shared" si="58"/>
        <v>0</v>
      </c>
      <c r="S18" s="61">
        <f t="shared" si="58"/>
        <v>0</v>
      </c>
      <c r="T18" s="61">
        <f t="shared" si="58"/>
        <v>0</v>
      </c>
      <c r="U18" s="100">
        <f t="shared" si="58"/>
        <v>0</v>
      </c>
      <c r="V18" s="101">
        <f t="shared" si="58"/>
        <v>0</v>
      </c>
      <c r="W18" s="102">
        <f t="shared" si="58"/>
        <v>0</v>
      </c>
      <c r="X18" s="115">
        <f t="shared" si="58"/>
        <v>0</v>
      </c>
      <c r="Y18" s="115">
        <f t="shared" si="58"/>
        <v>0</v>
      </c>
      <c r="Z18" s="115">
        <f t="shared" si="58"/>
        <v>0</v>
      </c>
      <c r="AA18" s="115">
        <f t="shared" si="58"/>
        <v>0</v>
      </c>
      <c r="AB18" s="115">
        <f t="shared" si="58"/>
        <v>0</v>
      </c>
      <c r="AC18" s="115">
        <f t="shared" si="58"/>
        <v>0</v>
      </c>
      <c r="AD18" s="115">
        <f t="shared" si="58"/>
        <v>0</v>
      </c>
      <c r="AE18" s="115">
        <f t="shared" si="58"/>
        <v>0</v>
      </c>
      <c r="AF18" s="115">
        <f t="shared" si="58"/>
        <v>0</v>
      </c>
      <c r="AG18" s="115">
        <f t="shared" si="58"/>
        <v>0</v>
      </c>
      <c r="AH18" s="115">
        <f t="shared" si="58"/>
        <v>0</v>
      </c>
      <c r="AI18" s="116">
        <f t="shared" si="58"/>
        <v>0</v>
      </c>
    </row>
    <row r="19" spans="1:35">
      <c r="A19" s="40"/>
      <c r="B19" s="40"/>
    </row>
    <row r="20" spans="1:35">
      <c r="A20" s="41" t="e">
        <f>#REF!</f>
        <v>#REF!</v>
      </c>
      <c r="B20" s="41"/>
      <c r="C20" s="23"/>
      <c r="D20" s="23"/>
      <c r="I20" s="26"/>
      <c r="J20" s="26"/>
      <c r="K20" s="26"/>
      <c r="L20" s="23"/>
      <c r="M20" s="23"/>
      <c r="N20" s="23"/>
      <c r="O20" s="23"/>
      <c r="P20" s="23"/>
      <c r="Q20" s="23"/>
      <c r="R20" s="23"/>
    </row>
    <row r="21" spans="1:35">
      <c r="A21" s="17" t="s">
        <v>76</v>
      </c>
      <c r="B21" s="18" t="s">
        <v>76</v>
      </c>
      <c r="C21" s="19" t="s">
        <v>76</v>
      </c>
      <c r="D21" s="19"/>
      <c r="E21" s="42">
        <v>40917</v>
      </c>
      <c r="F21" s="185">
        <v>100</v>
      </c>
      <c r="G21" s="185">
        <v>100</v>
      </c>
      <c r="H21" s="185">
        <v>100</v>
      </c>
      <c r="I21" s="201">
        <f>F21/'salary &amp; benefit'!$E$12</f>
        <v>76.92307692307692</v>
      </c>
      <c r="J21" s="201">
        <f>G21/'salary &amp; benefit'!$E$12</f>
        <v>76.92307692307692</v>
      </c>
      <c r="K21" s="20">
        <f>J21+I21</f>
        <v>153.84615384615384</v>
      </c>
      <c r="L21" s="55">
        <f t="shared" ref="L21:AI22" si="59">IF($E21=0,0,IF($E21&lt;M$4,1,0))</f>
        <v>1</v>
      </c>
      <c r="M21" s="56">
        <f t="shared" si="59"/>
        <v>1</v>
      </c>
      <c r="N21" s="56">
        <f t="shared" si="59"/>
        <v>1</v>
      </c>
      <c r="O21" s="56">
        <f t="shared" si="59"/>
        <v>1</v>
      </c>
      <c r="P21" s="56">
        <f t="shared" si="59"/>
        <v>1</v>
      </c>
      <c r="Q21" s="56">
        <f t="shared" si="59"/>
        <v>1</v>
      </c>
      <c r="R21" s="56">
        <f t="shared" si="59"/>
        <v>1</v>
      </c>
      <c r="S21" s="56">
        <f t="shared" si="59"/>
        <v>1</v>
      </c>
      <c r="T21" s="56">
        <f t="shared" si="59"/>
        <v>1</v>
      </c>
      <c r="U21" s="94">
        <f t="shared" si="59"/>
        <v>1</v>
      </c>
      <c r="V21" s="95">
        <f t="shared" si="59"/>
        <v>1</v>
      </c>
      <c r="W21" s="96">
        <f t="shared" si="59"/>
        <v>1</v>
      </c>
      <c r="X21" s="111">
        <f t="shared" si="59"/>
        <v>1</v>
      </c>
      <c r="Y21" s="111">
        <f t="shared" si="59"/>
        <v>1</v>
      </c>
      <c r="Z21" s="111">
        <f t="shared" si="59"/>
        <v>1</v>
      </c>
      <c r="AA21" s="111">
        <f t="shared" si="59"/>
        <v>1</v>
      </c>
      <c r="AB21" s="111">
        <f t="shared" si="59"/>
        <v>1</v>
      </c>
      <c r="AC21" s="111">
        <f t="shared" si="59"/>
        <v>1</v>
      </c>
      <c r="AD21" s="111">
        <f t="shared" si="59"/>
        <v>1</v>
      </c>
      <c r="AE21" s="111">
        <f t="shared" si="59"/>
        <v>1</v>
      </c>
      <c r="AF21" s="111">
        <f t="shared" si="59"/>
        <v>1</v>
      </c>
      <c r="AG21" s="111">
        <f t="shared" si="59"/>
        <v>1</v>
      </c>
      <c r="AH21" s="111">
        <f t="shared" si="59"/>
        <v>1</v>
      </c>
      <c r="AI21" s="112">
        <f t="shared" si="59"/>
        <v>1</v>
      </c>
    </row>
    <row r="22" spans="1:35">
      <c r="A22" s="43" t="s">
        <v>76</v>
      </c>
      <c r="B22" s="44" t="s">
        <v>76</v>
      </c>
      <c r="C22" s="31" t="s">
        <v>76</v>
      </c>
      <c r="D22" s="31"/>
      <c r="E22" s="45">
        <v>41334</v>
      </c>
      <c r="F22" s="211">
        <v>100</v>
      </c>
      <c r="G22" s="211">
        <v>100</v>
      </c>
      <c r="H22" s="65">
        <v>100</v>
      </c>
      <c r="I22" s="202">
        <f>F22/'salary &amp; benefit'!$E$12</f>
        <v>76.92307692307692</v>
      </c>
      <c r="J22" s="26">
        <f>G22/'salary &amp; benefit'!$E$12</f>
        <v>76.92307692307692</v>
      </c>
      <c r="K22" s="26">
        <f t="shared" ref="K22:K23" si="60">J22+I22</f>
        <v>153.84615384615384</v>
      </c>
      <c r="L22" s="58">
        <f t="shared" si="59"/>
        <v>0</v>
      </c>
      <c r="M22" s="54">
        <f t="shared" si="59"/>
        <v>0</v>
      </c>
      <c r="N22" s="54">
        <f t="shared" si="59"/>
        <v>0</v>
      </c>
      <c r="O22" s="54">
        <f t="shared" si="59"/>
        <v>0</v>
      </c>
      <c r="P22" s="54">
        <f t="shared" si="59"/>
        <v>0</v>
      </c>
      <c r="Q22" s="54">
        <f t="shared" si="59"/>
        <v>0</v>
      </c>
      <c r="R22" s="54">
        <f t="shared" si="59"/>
        <v>0</v>
      </c>
      <c r="S22" s="54">
        <f t="shared" si="59"/>
        <v>0</v>
      </c>
      <c r="T22" s="54">
        <f t="shared" si="59"/>
        <v>0</v>
      </c>
      <c r="U22" s="97">
        <f t="shared" si="59"/>
        <v>0</v>
      </c>
      <c r="V22" s="98">
        <f t="shared" si="59"/>
        <v>0</v>
      </c>
      <c r="W22" s="99">
        <f t="shared" si="59"/>
        <v>0</v>
      </c>
      <c r="X22" s="113">
        <f t="shared" si="59"/>
        <v>0</v>
      </c>
      <c r="Y22" s="113">
        <f t="shared" si="59"/>
        <v>0</v>
      </c>
      <c r="Z22" s="113">
        <f t="shared" si="59"/>
        <v>1</v>
      </c>
      <c r="AA22" s="113">
        <f t="shared" si="59"/>
        <v>1</v>
      </c>
      <c r="AB22" s="113">
        <f t="shared" si="59"/>
        <v>1</v>
      </c>
      <c r="AC22" s="113">
        <f t="shared" si="59"/>
        <v>1</v>
      </c>
      <c r="AD22" s="113">
        <f t="shared" si="59"/>
        <v>1</v>
      </c>
      <c r="AE22" s="113">
        <f t="shared" si="59"/>
        <v>1</v>
      </c>
      <c r="AF22" s="113">
        <f t="shared" si="59"/>
        <v>1</v>
      </c>
      <c r="AG22" s="113">
        <f t="shared" si="59"/>
        <v>1</v>
      </c>
      <c r="AH22" s="113">
        <f t="shared" si="59"/>
        <v>1</v>
      </c>
      <c r="AI22" s="114">
        <f t="shared" si="59"/>
        <v>1</v>
      </c>
    </row>
    <row r="23" spans="1:35">
      <c r="A23" s="44" t="s">
        <v>76</v>
      </c>
      <c r="B23" s="44" t="s">
        <v>76</v>
      </c>
      <c r="C23" s="31" t="s">
        <v>76</v>
      </c>
      <c r="D23" s="31"/>
      <c r="E23" s="32">
        <v>41395</v>
      </c>
      <c r="F23" s="217">
        <v>100</v>
      </c>
      <c r="G23" s="217">
        <v>100</v>
      </c>
      <c r="H23" s="65">
        <v>100</v>
      </c>
      <c r="I23" s="202">
        <f>F23/'salary &amp; benefit'!$E$12</f>
        <v>76.92307692307692</v>
      </c>
      <c r="J23" s="26">
        <f>G23/'salary &amp; benefit'!$E$12</f>
        <v>76.92307692307692</v>
      </c>
      <c r="K23" s="26">
        <f t="shared" si="60"/>
        <v>153.84615384615384</v>
      </c>
      <c r="L23" s="58">
        <f t="shared" ref="L23:AI23" si="61">IF($E23=0,0,IF($E23&lt;M$4,1,0))</f>
        <v>0</v>
      </c>
      <c r="M23" s="54">
        <f t="shared" si="61"/>
        <v>0</v>
      </c>
      <c r="N23" s="54">
        <f t="shared" si="61"/>
        <v>0</v>
      </c>
      <c r="O23" s="54">
        <f t="shared" si="61"/>
        <v>0</v>
      </c>
      <c r="P23" s="54">
        <f t="shared" si="61"/>
        <v>0</v>
      </c>
      <c r="Q23" s="54">
        <f t="shared" si="61"/>
        <v>0</v>
      </c>
      <c r="R23" s="54">
        <f t="shared" si="61"/>
        <v>0</v>
      </c>
      <c r="S23" s="54">
        <f t="shared" si="61"/>
        <v>0</v>
      </c>
      <c r="T23" s="54">
        <f t="shared" si="61"/>
        <v>0</v>
      </c>
      <c r="U23" s="97">
        <f t="shared" si="61"/>
        <v>0</v>
      </c>
      <c r="V23" s="98">
        <f t="shared" si="61"/>
        <v>0</v>
      </c>
      <c r="W23" s="99">
        <f t="shared" si="61"/>
        <v>0</v>
      </c>
      <c r="X23" s="113">
        <f t="shared" si="61"/>
        <v>0</v>
      </c>
      <c r="Y23" s="113">
        <f t="shared" si="61"/>
        <v>0</v>
      </c>
      <c r="Z23" s="113">
        <f t="shared" si="61"/>
        <v>0</v>
      </c>
      <c r="AA23" s="113">
        <f t="shared" si="61"/>
        <v>0</v>
      </c>
      <c r="AB23" s="113">
        <f t="shared" si="61"/>
        <v>1</v>
      </c>
      <c r="AC23" s="113">
        <f t="shared" si="61"/>
        <v>1</v>
      </c>
      <c r="AD23" s="113">
        <f t="shared" si="61"/>
        <v>1</v>
      </c>
      <c r="AE23" s="113">
        <f t="shared" si="61"/>
        <v>1</v>
      </c>
      <c r="AF23" s="113">
        <f t="shared" si="61"/>
        <v>1</v>
      </c>
      <c r="AG23" s="113">
        <f t="shared" si="61"/>
        <v>1</v>
      </c>
      <c r="AH23" s="113">
        <f t="shared" si="61"/>
        <v>1</v>
      </c>
      <c r="AI23" s="114">
        <f t="shared" si="61"/>
        <v>1</v>
      </c>
    </row>
    <row r="24" spans="1:35">
      <c r="A24" s="43"/>
      <c r="B24" s="44"/>
      <c r="C24" s="31"/>
      <c r="D24" s="31"/>
      <c r="E24" s="45"/>
      <c r="F24" s="211"/>
      <c r="G24" s="211"/>
      <c r="H24" s="65">
        <f t="shared" ref="H24" si="62">G24+F24</f>
        <v>0</v>
      </c>
      <c r="I24" s="202">
        <f>F24/'salary &amp; benefit'!$E$12</f>
        <v>0</v>
      </c>
      <c r="J24" s="26">
        <f>G24/'salary &amp; benefit'!$E$12</f>
        <v>0</v>
      </c>
      <c r="K24" s="26">
        <f t="shared" ref="K24" si="63">J24+I24</f>
        <v>0</v>
      </c>
      <c r="L24" s="58">
        <f t="shared" ref="L24" si="64">IF($E24=0,0,IF($E24&lt;M$4,1,0))</f>
        <v>0</v>
      </c>
      <c r="M24" s="54">
        <f t="shared" ref="M24" si="65">IF($E24=0,0,IF($E24&lt;N$4,1,0))</f>
        <v>0</v>
      </c>
      <c r="N24" s="54">
        <f t="shared" ref="N24" si="66">IF($E24=0,0,IF($E24&lt;O$4,1,0))</f>
        <v>0</v>
      </c>
      <c r="O24" s="54">
        <f t="shared" ref="O24" si="67">IF($E24=0,0,IF($E24&lt;P$4,1,0))</f>
        <v>0</v>
      </c>
      <c r="P24" s="54">
        <f t="shared" ref="P24" si="68">IF($E24=0,0,IF($E24&lt;Q$4,1,0))</f>
        <v>0</v>
      </c>
      <c r="Q24" s="54">
        <f t="shared" ref="Q24" si="69">IF($E24=0,0,IF($E24&lt;R$4,1,0))</f>
        <v>0</v>
      </c>
      <c r="R24" s="54">
        <f t="shared" ref="R24" si="70">IF($E24=0,0,IF($E24&lt;S$4,1,0))</f>
        <v>0</v>
      </c>
      <c r="S24" s="54">
        <f t="shared" ref="S24" si="71">IF($E24=0,0,IF($E24&lt;T$4,1,0))</f>
        <v>0</v>
      </c>
      <c r="T24" s="54">
        <f t="shared" ref="T24" si="72">IF($E24=0,0,IF($E24&lt;U$4,1,0))</f>
        <v>0</v>
      </c>
      <c r="U24" s="97">
        <f t="shared" ref="U24" si="73">IF($E24=0,0,IF($E24&lt;V$4,1,0))</f>
        <v>0</v>
      </c>
      <c r="V24" s="98">
        <f t="shared" ref="V24" si="74">IF($E24=0,0,IF($E24&lt;W$4,1,0))</f>
        <v>0</v>
      </c>
      <c r="W24" s="99">
        <f t="shared" ref="W24" si="75">IF($E24=0,0,IF($E24&lt;X$4,1,0))</f>
        <v>0</v>
      </c>
      <c r="X24" s="113">
        <f t="shared" ref="X24" si="76">IF($E24=0,0,IF($E24&lt;Y$4,1,0))</f>
        <v>0</v>
      </c>
      <c r="Y24" s="113">
        <f t="shared" ref="Y24" si="77">IF($E24=0,0,IF($E24&lt;Z$4,1,0))</f>
        <v>0</v>
      </c>
      <c r="Z24" s="113">
        <f t="shared" ref="Z24" si="78">IF($E24=0,0,IF($E24&lt;AA$4,1,0))</f>
        <v>0</v>
      </c>
      <c r="AA24" s="113">
        <f t="shared" ref="AA24" si="79">IF($E24=0,0,IF($E24&lt;AB$4,1,0))</f>
        <v>0</v>
      </c>
      <c r="AB24" s="113">
        <f t="shared" ref="AB24" si="80">IF($E24=0,0,IF($E24&lt;AC$4,1,0))</f>
        <v>0</v>
      </c>
      <c r="AC24" s="113">
        <f t="shared" ref="AC24" si="81">IF($E24=0,0,IF($E24&lt;AD$4,1,0))</f>
        <v>0</v>
      </c>
      <c r="AD24" s="113">
        <f t="shared" ref="AD24" si="82">IF($E24=0,0,IF($E24&lt;AE$4,1,0))</f>
        <v>0</v>
      </c>
      <c r="AE24" s="113">
        <f t="shared" ref="AE24" si="83">IF($E24=0,0,IF($E24&lt;AF$4,1,0))</f>
        <v>0</v>
      </c>
      <c r="AF24" s="113">
        <f t="shared" ref="AF24" si="84">IF($E24=0,0,IF($E24&lt;AG$4,1,0))</f>
        <v>0</v>
      </c>
      <c r="AG24" s="113">
        <f t="shared" ref="AG24" si="85">IF($E24=0,0,IF($E24&lt;AH$4,1,0))</f>
        <v>0</v>
      </c>
      <c r="AH24" s="113">
        <f t="shared" ref="AH24" si="86">IF($E24=0,0,IF($E24&lt;AI$4,1,0))</f>
        <v>0</v>
      </c>
      <c r="AI24" s="114">
        <f t="shared" ref="AI24" si="87">IF($E24=0,0,IF($E24&lt;AJ$4,1,0))</f>
        <v>0</v>
      </c>
    </row>
    <row r="25" spans="1:35">
      <c r="A25" s="48"/>
      <c r="B25" s="46"/>
      <c r="C25" s="36"/>
      <c r="D25" s="36"/>
      <c r="E25" s="37"/>
      <c r="F25" s="212"/>
      <c r="G25" s="212"/>
      <c r="H25" s="188">
        <f>G25+F25</f>
        <v>0</v>
      </c>
      <c r="I25" s="203">
        <f>F25/'salary &amp; benefit'!$E$12</f>
        <v>0</v>
      </c>
      <c r="J25" s="203">
        <f>G25/'salary &amp; benefit'!$E$12</f>
        <v>0</v>
      </c>
      <c r="K25" s="47">
        <f t="shared" si="30"/>
        <v>0</v>
      </c>
      <c r="L25" s="60">
        <f t="shared" ref="L25:AI25" si="88">IF($E25=0,0,IF($E25&lt;M$4,1,0))</f>
        <v>0</v>
      </c>
      <c r="M25" s="61">
        <f t="shared" si="88"/>
        <v>0</v>
      </c>
      <c r="N25" s="61">
        <f t="shared" si="88"/>
        <v>0</v>
      </c>
      <c r="O25" s="61">
        <f t="shared" si="88"/>
        <v>0</v>
      </c>
      <c r="P25" s="61">
        <f t="shared" si="88"/>
        <v>0</v>
      </c>
      <c r="Q25" s="61">
        <f t="shared" si="88"/>
        <v>0</v>
      </c>
      <c r="R25" s="61">
        <f t="shared" si="88"/>
        <v>0</v>
      </c>
      <c r="S25" s="61">
        <f t="shared" si="88"/>
        <v>0</v>
      </c>
      <c r="T25" s="61">
        <f t="shared" si="88"/>
        <v>0</v>
      </c>
      <c r="U25" s="100">
        <f t="shared" si="88"/>
        <v>0</v>
      </c>
      <c r="V25" s="101">
        <f t="shared" si="88"/>
        <v>0</v>
      </c>
      <c r="W25" s="102">
        <f t="shared" si="88"/>
        <v>0</v>
      </c>
      <c r="X25" s="115">
        <f t="shared" si="88"/>
        <v>0</v>
      </c>
      <c r="Y25" s="115">
        <f t="shared" si="88"/>
        <v>0</v>
      </c>
      <c r="Z25" s="115">
        <f t="shared" si="88"/>
        <v>0</v>
      </c>
      <c r="AA25" s="115">
        <f t="shared" si="88"/>
        <v>0</v>
      </c>
      <c r="AB25" s="115">
        <f t="shared" si="88"/>
        <v>0</v>
      </c>
      <c r="AC25" s="115">
        <f t="shared" si="88"/>
        <v>0</v>
      </c>
      <c r="AD25" s="115">
        <f t="shared" si="88"/>
        <v>0</v>
      </c>
      <c r="AE25" s="115">
        <f t="shared" si="88"/>
        <v>0</v>
      </c>
      <c r="AF25" s="115">
        <f t="shared" si="88"/>
        <v>0</v>
      </c>
      <c r="AG25" s="115">
        <f t="shared" si="88"/>
        <v>0</v>
      </c>
      <c r="AH25" s="115">
        <f t="shared" si="88"/>
        <v>0</v>
      </c>
      <c r="AI25" s="116">
        <f t="shared" si="88"/>
        <v>0</v>
      </c>
    </row>
    <row r="26" spans="1:35">
      <c r="A26" s="16" t="e">
        <f>#REF!</f>
        <v>#REF!</v>
      </c>
      <c r="B26" s="16"/>
    </row>
    <row r="27" spans="1:35">
      <c r="A27" s="17" t="s">
        <v>76</v>
      </c>
      <c r="B27" s="18" t="s">
        <v>76</v>
      </c>
      <c r="C27" s="19" t="s">
        <v>76</v>
      </c>
      <c r="D27" s="19"/>
      <c r="E27" s="42">
        <v>40191</v>
      </c>
      <c r="F27" s="195"/>
      <c r="G27" s="195"/>
      <c r="H27" s="195"/>
      <c r="I27" s="164">
        <v>100</v>
      </c>
      <c r="J27" s="20">
        <v>100</v>
      </c>
      <c r="K27" s="20">
        <f t="shared" ref="K27:K29" si="89">J27+I27</f>
        <v>200</v>
      </c>
      <c r="L27" s="55">
        <f t="shared" ref="L27:L33" si="90">IF($E27=0,0,IF($E27&lt;M$4,1,0))</f>
        <v>1</v>
      </c>
      <c r="M27" s="56">
        <f t="shared" ref="M27:M33" si="91">IF($E27=0,0,IF($E27&lt;N$4,1,0))</f>
        <v>1</v>
      </c>
      <c r="N27" s="56">
        <f t="shared" ref="N27:N33" si="92">IF($E27=0,0,IF($E27&lt;O$4,1,0))</f>
        <v>1</v>
      </c>
      <c r="O27" s="56">
        <f t="shared" ref="O27:O33" si="93">IF($E27=0,0,IF($E27&lt;P$4,1,0))</f>
        <v>1</v>
      </c>
      <c r="P27" s="56">
        <f t="shared" ref="P27:P33" si="94">IF($E27=0,0,IF($E27&lt;Q$4,1,0))</f>
        <v>1</v>
      </c>
      <c r="Q27" s="56">
        <f t="shared" ref="Q27:Q33" si="95">IF($E27=0,0,IF($E27&lt;R$4,1,0))</f>
        <v>1</v>
      </c>
      <c r="R27" s="56">
        <f t="shared" ref="R27:R33" si="96">IF($E27=0,0,IF($E27&lt;S$4,1,0))</f>
        <v>1</v>
      </c>
      <c r="S27" s="56">
        <f t="shared" ref="S27:S33" si="97">IF($E27=0,0,IF($E27&lt;T$4,1,0))</f>
        <v>1</v>
      </c>
      <c r="T27" s="56">
        <f t="shared" ref="T27:T33" si="98">IF($E27=0,0,IF($E27&lt;U$4,1,0))</f>
        <v>1</v>
      </c>
      <c r="U27" s="94">
        <f t="shared" ref="U27:U33" si="99">IF($E27=0,0,IF($E27&lt;V$4,1,0))</f>
        <v>1</v>
      </c>
      <c r="V27" s="95">
        <f t="shared" ref="V27:V33" si="100">IF($E27=0,0,IF($E27&lt;W$4,1,0))</f>
        <v>1</v>
      </c>
      <c r="W27" s="96">
        <f t="shared" ref="W27:W33" si="101">IF($E27=0,0,IF($E27&lt;X$4,1,0))</f>
        <v>1</v>
      </c>
      <c r="X27" s="111">
        <f t="shared" ref="X27:X33" si="102">IF($E27=0,0,IF($E27&lt;Y$4,1,0))</f>
        <v>1</v>
      </c>
      <c r="Y27" s="111">
        <f t="shared" ref="Y27:Y33" si="103">IF($E27=0,0,IF($E27&lt;Z$4,1,0))</f>
        <v>1</v>
      </c>
      <c r="Z27" s="111">
        <f t="shared" ref="Z27:Z33" si="104">IF($E27=0,0,IF($E27&lt;AA$4,1,0))</f>
        <v>1</v>
      </c>
      <c r="AA27" s="111">
        <f t="shared" ref="AA27:AA33" si="105">IF($E27=0,0,IF($E27&lt;AB$4,1,0))</f>
        <v>1</v>
      </c>
      <c r="AB27" s="111">
        <f t="shared" ref="AB27:AB33" si="106">IF($E27=0,0,IF($E27&lt;AC$4,1,0))</f>
        <v>1</v>
      </c>
      <c r="AC27" s="111">
        <f t="shared" ref="AC27:AC33" si="107">IF($E27=0,0,IF($E27&lt;AD$4,1,0))</f>
        <v>1</v>
      </c>
      <c r="AD27" s="111">
        <f t="shared" ref="AD27:AD33" si="108">IF($E27=0,0,IF($E27&lt;AE$4,1,0))</f>
        <v>1</v>
      </c>
      <c r="AE27" s="111">
        <f t="shared" ref="AE27:AE33" si="109">IF($E27=0,0,IF($E27&lt;AF$4,1,0))</f>
        <v>1</v>
      </c>
      <c r="AF27" s="111">
        <f t="shared" ref="AF27:AF33" si="110">IF($E27=0,0,IF($E27&lt;AG$4,1,0))</f>
        <v>1</v>
      </c>
      <c r="AG27" s="111">
        <f t="shared" ref="AG27:AG33" si="111">IF($E27=0,0,IF($E27&lt;AH$4,1,0))</f>
        <v>1</v>
      </c>
      <c r="AH27" s="111">
        <f t="shared" ref="AH27:AH33" si="112">IF($E27=0,0,IF($E27&lt;AI$4,1,0))</f>
        <v>1</v>
      </c>
      <c r="AI27" s="112">
        <f t="shared" ref="AI27:AI33" si="113">IF($E27=0,0,IF($E27&lt;AJ$4,1,0))</f>
        <v>1</v>
      </c>
    </row>
    <row r="28" spans="1:35">
      <c r="A28" s="27" t="s">
        <v>76</v>
      </c>
      <c r="B28" s="28" t="s">
        <v>76</v>
      </c>
      <c r="C28" s="28" t="s">
        <v>76</v>
      </c>
      <c r="D28" s="28"/>
      <c r="E28" s="24">
        <v>40981</v>
      </c>
      <c r="F28" s="196"/>
      <c r="G28" s="196"/>
      <c r="H28" s="196"/>
      <c r="I28" s="25">
        <v>100</v>
      </c>
      <c r="J28" s="26">
        <v>100</v>
      </c>
      <c r="K28" s="26">
        <f t="shared" si="89"/>
        <v>200</v>
      </c>
      <c r="L28" s="58">
        <f t="shared" si="90"/>
        <v>0</v>
      </c>
      <c r="M28" s="54">
        <f t="shared" si="91"/>
        <v>0</v>
      </c>
      <c r="N28" s="54">
        <f t="shared" si="92"/>
        <v>1</v>
      </c>
      <c r="O28" s="54">
        <f t="shared" si="93"/>
        <v>1</v>
      </c>
      <c r="P28" s="54">
        <f t="shared" si="94"/>
        <v>1</v>
      </c>
      <c r="Q28" s="54">
        <f t="shared" si="95"/>
        <v>1</v>
      </c>
      <c r="R28" s="54">
        <f t="shared" si="96"/>
        <v>1</v>
      </c>
      <c r="S28" s="54">
        <f t="shared" si="97"/>
        <v>1</v>
      </c>
      <c r="T28" s="54">
        <f t="shared" si="98"/>
        <v>1</v>
      </c>
      <c r="U28" s="97">
        <f t="shared" si="99"/>
        <v>1</v>
      </c>
      <c r="V28" s="98">
        <f t="shared" si="100"/>
        <v>1</v>
      </c>
      <c r="W28" s="99">
        <f t="shared" si="101"/>
        <v>1</v>
      </c>
      <c r="X28" s="113">
        <f t="shared" si="102"/>
        <v>1</v>
      </c>
      <c r="Y28" s="113">
        <f t="shared" si="103"/>
        <v>1</v>
      </c>
      <c r="Z28" s="113">
        <f t="shared" si="104"/>
        <v>1</v>
      </c>
      <c r="AA28" s="113">
        <f t="shared" si="105"/>
        <v>1</v>
      </c>
      <c r="AB28" s="113">
        <f t="shared" si="106"/>
        <v>1</v>
      </c>
      <c r="AC28" s="113">
        <f t="shared" si="107"/>
        <v>1</v>
      </c>
      <c r="AD28" s="113">
        <f t="shared" si="108"/>
        <v>1</v>
      </c>
      <c r="AE28" s="113">
        <f t="shared" si="109"/>
        <v>1</v>
      </c>
      <c r="AF28" s="113">
        <f t="shared" si="110"/>
        <v>1</v>
      </c>
      <c r="AG28" s="113">
        <f t="shared" si="111"/>
        <v>1</v>
      </c>
      <c r="AH28" s="113">
        <f t="shared" si="112"/>
        <v>1</v>
      </c>
      <c r="AI28" s="114">
        <f t="shared" si="113"/>
        <v>1</v>
      </c>
    </row>
    <row r="29" spans="1:35">
      <c r="A29" s="27" t="s">
        <v>76</v>
      </c>
      <c r="B29" s="28" t="s">
        <v>76</v>
      </c>
      <c r="C29" s="28" t="s">
        <v>76</v>
      </c>
      <c r="D29" s="28"/>
      <c r="E29" s="24">
        <v>40079</v>
      </c>
      <c r="F29" s="197"/>
      <c r="G29" s="197"/>
      <c r="H29" s="197"/>
      <c r="I29" s="25">
        <v>100</v>
      </c>
      <c r="J29" s="26">
        <v>100</v>
      </c>
      <c r="K29" s="25">
        <f t="shared" si="89"/>
        <v>200</v>
      </c>
      <c r="L29" s="58">
        <f t="shared" ref="L29" si="114">IF($E29=0,0,IF($E29&lt;M$4,1,0))</f>
        <v>1</v>
      </c>
      <c r="M29" s="54">
        <f t="shared" ref="M29" si="115">IF($E29=0,0,IF($E29&lt;N$4,1,0))</f>
        <v>1</v>
      </c>
      <c r="N29" s="54">
        <f t="shared" ref="N29" si="116">IF($E29=0,0,IF($E29&lt;O$4,1,0))</f>
        <v>1</v>
      </c>
      <c r="O29" s="54">
        <f t="shared" ref="O29" si="117">IF($E29=0,0,IF($E29&lt;P$4,1,0))</f>
        <v>1</v>
      </c>
      <c r="P29" s="54">
        <f t="shared" ref="P29" si="118">IF($E29=0,0,IF($E29&lt;Q$4,1,0))</f>
        <v>1</v>
      </c>
      <c r="Q29" s="54">
        <f t="shared" ref="Q29" si="119">IF($E29=0,0,IF($E29&lt;R$4,1,0))</f>
        <v>1</v>
      </c>
      <c r="R29" s="54">
        <f t="shared" ref="R29" si="120">IF($E29=0,0,IF($E29&lt;S$4,1,0))</f>
        <v>1</v>
      </c>
      <c r="S29" s="54">
        <f t="shared" ref="S29" si="121">IF($E29=0,0,IF($E29&lt;T$4,1,0))</f>
        <v>1</v>
      </c>
      <c r="T29" s="54">
        <f t="shared" ref="T29" si="122">IF($E29=0,0,IF($E29&lt;U$4,1,0))</f>
        <v>1</v>
      </c>
      <c r="U29" s="97">
        <f t="shared" ref="U29" si="123">IF($E29=0,0,IF($E29&lt;V$4,1,0))</f>
        <v>1</v>
      </c>
      <c r="V29" s="98">
        <f t="shared" ref="V29" si="124">IF($E29=0,0,IF($E29&lt;W$4,1,0))</f>
        <v>1</v>
      </c>
      <c r="W29" s="99">
        <f t="shared" ref="W29" si="125">IF($E29=0,0,IF($E29&lt;X$4,1,0))</f>
        <v>1</v>
      </c>
      <c r="X29" s="113">
        <f t="shared" ref="X29" si="126">IF($E29=0,0,IF($E29&lt;Y$4,1,0))</f>
        <v>1</v>
      </c>
      <c r="Y29" s="113">
        <f t="shared" ref="Y29" si="127">IF($E29=0,0,IF($E29&lt;Z$4,1,0))</f>
        <v>1</v>
      </c>
      <c r="Z29" s="113">
        <f t="shared" ref="Z29" si="128">IF($E29=0,0,IF($E29&lt;AA$4,1,0))</f>
        <v>1</v>
      </c>
      <c r="AA29" s="113">
        <f t="shared" ref="AA29" si="129">IF($E29=0,0,IF($E29&lt;AB$4,1,0))</f>
        <v>1</v>
      </c>
      <c r="AB29" s="113">
        <f t="shared" ref="AB29" si="130">IF($E29=0,0,IF($E29&lt;AC$4,1,0))</f>
        <v>1</v>
      </c>
      <c r="AC29" s="113">
        <f t="shared" ref="AC29" si="131">IF($E29=0,0,IF($E29&lt;AD$4,1,0))</f>
        <v>1</v>
      </c>
      <c r="AD29" s="113">
        <f t="shared" ref="AD29" si="132">IF($E29=0,0,IF($E29&lt;AE$4,1,0))</f>
        <v>1</v>
      </c>
      <c r="AE29" s="113">
        <f t="shared" ref="AE29" si="133">IF($E29=0,0,IF($E29&lt;AF$4,1,0))</f>
        <v>1</v>
      </c>
      <c r="AF29" s="113">
        <f t="shared" ref="AF29" si="134">IF($E29=0,0,IF($E29&lt;AG$4,1,0))</f>
        <v>1</v>
      </c>
      <c r="AG29" s="113">
        <f t="shared" ref="AG29" si="135">IF($E29=0,0,IF($E29&lt;AH$4,1,0))</f>
        <v>1</v>
      </c>
      <c r="AH29" s="113">
        <f t="shared" ref="AH29" si="136">IF($E29=0,0,IF($E29&lt;AI$4,1,0))</f>
        <v>1</v>
      </c>
      <c r="AI29" s="114">
        <f t="shared" ref="AI29" si="137">IF($E29=0,0,IF($E29&lt;AJ$4,1,0))</f>
        <v>1</v>
      </c>
    </row>
    <row r="30" spans="1:35">
      <c r="A30" s="43" t="s">
        <v>76</v>
      </c>
      <c r="B30" s="44" t="s">
        <v>76</v>
      </c>
      <c r="C30" s="31" t="s">
        <v>76</v>
      </c>
      <c r="D30" s="31"/>
      <c r="E30" s="32">
        <v>41225</v>
      </c>
      <c r="F30" s="197"/>
      <c r="G30" s="197"/>
      <c r="H30" s="197"/>
      <c r="I30" s="33">
        <v>100</v>
      </c>
      <c r="J30" s="33">
        <v>100</v>
      </c>
      <c r="K30" s="51">
        <f t="shared" ref="K30:K33" si="138">J30+I30</f>
        <v>200</v>
      </c>
      <c r="L30" s="58">
        <f t="shared" si="90"/>
        <v>0</v>
      </c>
      <c r="M30" s="54">
        <f t="shared" si="91"/>
        <v>0</v>
      </c>
      <c r="N30" s="54">
        <f t="shared" si="92"/>
        <v>0</v>
      </c>
      <c r="O30" s="54">
        <f t="shared" si="93"/>
        <v>0</v>
      </c>
      <c r="P30" s="54">
        <f t="shared" si="94"/>
        <v>0</v>
      </c>
      <c r="Q30" s="54">
        <f t="shared" si="95"/>
        <v>0</v>
      </c>
      <c r="R30" s="54">
        <f t="shared" si="96"/>
        <v>0</v>
      </c>
      <c r="S30" s="54">
        <f t="shared" si="97"/>
        <v>0</v>
      </c>
      <c r="T30" s="54">
        <f t="shared" si="98"/>
        <v>0</v>
      </c>
      <c r="U30" s="97">
        <f t="shared" si="99"/>
        <v>0</v>
      </c>
      <c r="V30" s="98">
        <f t="shared" si="100"/>
        <v>1</v>
      </c>
      <c r="W30" s="99">
        <f t="shared" si="101"/>
        <v>1</v>
      </c>
      <c r="X30" s="113">
        <f t="shared" si="102"/>
        <v>1</v>
      </c>
      <c r="Y30" s="113">
        <f t="shared" si="103"/>
        <v>1</v>
      </c>
      <c r="Z30" s="113">
        <f t="shared" si="104"/>
        <v>1</v>
      </c>
      <c r="AA30" s="113">
        <f t="shared" si="105"/>
        <v>1</v>
      </c>
      <c r="AB30" s="113">
        <f t="shared" si="106"/>
        <v>1</v>
      </c>
      <c r="AC30" s="113">
        <f t="shared" si="107"/>
        <v>1</v>
      </c>
      <c r="AD30" s="113">
        <f t="shared" si="108"/>
        <v>1</v>
      </c>
      <c r="AE30" s="113">
        <f t="shared" si="109"/>
        <v>1</v>
      </c>
      <c r="AF30" s="113">
        <f t="shared" si="110"/>
        <v>1</v>
      </c>
      <c r="AG30" s="113">
        <f t="shared" si="111"/>
        <v>1</v>
      </c>
      <c r="AH30" s="113">
        <f t="shared" si="112"/>
        <v>1</v>
      </c>
      <c r="AI30" s="114">
        <f t="shared" si="113"/>
        <v>1</v>
      </c>
    </row>
    <row r="31" spans="1:35">
      <c r="A31" s="43" t="s">
        <v>76</v>
      </c>
      <c r="B31" s="44" t="s">
        <v>76</v>
      </c>
      <c r="C31" s="31" t="s">
        <v>76</v>
      </c>
      <c r="D31" s="31"/>
      <c r="E31" s="32">
        <v>41334</v>
      </c>
      <c r="F31" s="197"/>
      <c r="G31" s="197"/>
      <c r="H31" s="197"/>
      <c r="I31" s="33">
        <v>100</v>
      </c>
      <c r="J31" s="33">
        <v>100</v>
      </c>
      <c r="K31" s="51">
        <f t="shared" si="138"/>
        <v>200</v>
      </c>
      <c r="L31" s="58">
        <f t="shared" si="90"/>
        <v>0</v>
      </c>
      <c r="M31" s="54">
        <f t="shared" si="91"/>
        <v>0</v>
      </c>
      <c r="N31" s="54">
        <f t="shared" si="92"/>
        <v>0</v>
      </c>
      <c r="O31" s="54">
        <f t="shared" si="93"/>
        <v>0</v>
      </c>
      <c r="P31" s="54">
        <f t="shared" si="94"/>
        <v>0</v>
      </c>
      <c r="Q31" s="54">
        <f t="shared" si="95"/>
        <v>0</v>
      </c>
      <c r="R31" s="54">
        <f t="shared" si="96"/>
        <v>0</v>
      </c>
      <c r="S31" s="54">
        <f t="shared" si="97"/>
        <v>0</v>
      </c>
      <c r="T31" s="54">
        <f t="shared" si="98"/>
        <v>0</v>
      </c>
      <c r="U31" s="97">
        <f t="shared" si="99"/>
        <v>0</v>
      </c>
      <c r="V31" s="98">
        <f t="shared" si="100"/>
        <v>0</v>
      </c>
      <c r="W31" s="99">
        <f t="shared" si="101"/>
        <v>0</v>
      </c>
      <c r="X31" s="113">
        <f t="shared" si="102"/>
        <v>0</v>
      </c>
      <c r="Y31" s="113">
        <f t="shared" si="103"/>
        <v>0</v>
      </c>
      <c r="Z31" s="113">
        <f t="shared" si="104"/>
        <v>1</v>
      </c>
      <c r="AA31" s="113">
        <f t="shared" si="105"/>
        <v>1</v>
      </c>
      <c r="AB31" s="113">
        <f t="shared" si="106"/>
        <v>1</v>
      </c>
      <c r="AC31" s="113">
        <f t="shared" si="107"/>
        <v>1</v>
      </c>
      <c r="AD31" s="113">
        <f t="shared" si="108"/>
        <v>1</v>
      </c>
      <c r="AE31" s="113">
        <f t="shared" si="109"/>
        <v>1</v>
      </c>
      <c r="AF31" s="113">
        <f t="shared" si="110"/>
        <v>1</v>
      </c>
      <c r="AG31" s="113">
        <f t="shared" si="111"/>
        <v>1</v>
      </c>
      <c r="AH31" s="113">
        <f t="shared" si="112"/>
        <v>1</v>
      </c>
      <c r="AI31" s="114">
        <f t="shared" si="113"/>
        <v>1</v>
      </c>
    </row>
    <row r="32" spans="1:35">
      <c r="A32" s="43" t="s">
        <v>76</v>
      </c>
      <c r="B32" s="44" t="s">
        <v>76</v>
      </c>
      <c r="C32" s="31" t="s">
        <v>76</v>
      </c>
      <c r="D32" s="31"/>
      <c r="E32" s="32">
        <v>41395</v>
      </c>
      <c r="F32" s="197"/>
      <c r="G32" s="197"/>
      <c r="H32" s="197"/>
      <c r="I32" s="33">
        <v>100</v>
      </c>
      <c r="J32" s="33">
        <v>100</v>
      </c>
      <c r="K32" s="51">
        <f t="shared" si="138"/>
        <v>200</v>
      </c>
      <c r="L32" s="58">
        <f t="shared" si="90"/>
        <v>0</v>
      </c>
      <c r="M32" s="54">
        <f t="shared" si="91"/>
        <v>0</v>
      </c>
      <c r="N32" s="54">
        <f t="shared" si="92"/>
        <v>0</v>
      </c>
      <c r="O32" s="54">
        <f t="shared" si="93"/>
        <v>0</v>
      </c>
      <c r="P32" s="54">
        <f t="shared" si="94"/>
        <v>0</v>
      </c>
      <c r="Q32" s="54">
        <f t="shared" si="95"/>
        <v>0</v>
      </c>
      <c r="R32" s="54">
        <f t="shared" si="96"/>
        <v>0</v>
      </c>
      <c r="S32" s="54">
        <f t="shared" si="97"/>
        <v>0</v>
      </c>
      <c r="T32" s="54">
        <f t="shared" si="98"/>
        <v>0</v>
      </c>
      <c r="U32" s="97">
        <f t="shared" si="99"/>
        <v>0</v>
      </c>
      <c r="V32" s="98">
        <f t="shared" si="100"/>
        <v>0</v>
      </c>
      <c r="W32" s="99">
        <f t="shared" si="101"/>
        <v>0</v>
      </c>
      <c r="X32" s="113">
        <f t="shared" si="102"/>
        <v>0</v>
      </c>
      <c r="Y32" s="113">
        <f t="shared" si="103"/>
        <v>0</v>
      </c>
      <c r="Z32" s="113">
        <f t="shared" si="104"/>
        <v>0</v>
      </c>
      <c r="AA32" s="113">
        <f t="shared" si="105"/>
        <v>0</v>
      </c>
      <c r="AB32" s="113">
        <f t="shared" si="106"/>
        <v>1</v>
      </c>
      <c r="AC32" s="113">
        <f t="shared" si="107"/>
        <v>1</v>
      </c>
      <c r="AD32" s="113">
        <f t="shared" si="108"/>
        <v>1</v>
      </c>
      <c r="AE32" s="113">
        <f t="shared" si="109"/>
        <v>1</v>
      </c>
      <c r="AF32" s="113">
        <f t="shared" si="110"/>
        <v>1</v>
      </c>
      <c r="AG32" s="113">
        <f t="shared" si="111"/>
        <v>1</v>
      </c>
      <c r="AH32" s="113">
        <f t="shared" si="112"/>
        <v>1</v>
      </c>
      <c r="AI32" s="114">
        <f t="shared" si="113"/>
        <v>1</v>
      </c>
    </row>
    <row r="33" spans="1:35">
      <c r="A33" s="48"/>
      <c r="B33" s="49"/>
      <c r="C33" s="36"/>
      <c r="D33" s="36"/>
      <c r="E33" s="37"/>
      <c r="F33" s="198"/>
      <c r="G33" s="198"/>
      <c r="H33" s="198"/>
      <c r="I33" s="38"/>
      <c r="J33" s="38"/>
      <c r="K33" s="52">
        <f t="shared" si="138"/>
        <v>0</v>
      </c>
      <c r="L33" s="60">
        <f t="shared" si="90"/>
        <v>0</v>
      </c>
      <c r="M33" s="61">
        <f t="shared" si="91"/>
        <v>0</v>
      </c>
      <c r="N33" s="61">
        <f t="shared" si="92"/>
        <v>0</v>
      </c>
      <c r="O33" s="61">
        <f t="shared" si="93"/>
        <v>0</v>
      </c>
      <c r="P33" s="61">
        <f t="shared" si="94"/>
        <v>0</v>
      </c>
      <c r="Q33" s="61">
        <f t="shared" si="95"/>
        <v>0</v>
      </c>
      <c r="R33" s="61">
        <f t="shared" si="96"/>
        <v>0</v>
      </c>
      <c r="S33" s="61">
        <f t="shared" si="97"/>
        <v>0</v>
      </c>
      <c r="T33" s="61">
        <f t="shared" si="98"/>
        <v>0</v>
      </c>
      <c r="U33" s="100">
        <f t="shared" si="99"/>
        <v>0</v>
      </c>
      <c r="V33" s="101">
        <f t="shared" si="100"/>
        <v>0</v>
      </c>
      <c r="W33" s="102">
        <f t="shared" si="101"/>
        <v>0</v>
      </c>
      <c r="X33" s="115">
        <f t="shared" si="102"/>
        <v>0</v>
      </c>
      <c r="Y33" s="115">
        <f t="shared" si="103"/>
        <v>0</v>
      </c>
      <c r="Z33" s="115">
        <f t="shared" si="104"/>
        <v>0</v>
      </c>
      <c r="AA33" s="115">
        <f t="shared" si="105"/>
        <v>0</v>
      </c>
      <c r="AB33" s="115">
        <f t="shared" si="106"/>
        <v>0</v>
      </c>
      <c r="AC33" s="115">
        <f t="shared" si="107"/>
        <v>0</v>
      </c>
      <c r="AD33" s="115">
        <f t="shared" si="108"/>
        <v>0</v>
      </c>
      <c r="AE33" s="115">
        <f t="shared" si="109"/>
        <v>0</v>
      </c>
      <c r="AF33" s="115">
        <f t="shared" si="110"/>
        <v>0</v>
      </c>
      <c r="AG33" s="115">
        <f t="shared" si="111"/>
        <v>0</v>
      </c>
      <c r="AH33" s="115">
        <f t="shared" si="112"/>
        <v>0</v>
      </c>
      <c r="AI33" s="116">
        <f t="shared" si="113"/>
        <v>0</v>
      </c>
    </row>
    <row r="34" spans="1:35">
      <c r="A34" s="65"/>
      <c r="B34" s="65"/>
      <c r="C34" s="65"/>
      <c r="D34" s="65"/>
      <c r="E34" s="65"/>
    </row>
    <row r="35" spans="1:35">
      <c r="A35" s="41" t="e">
        <f>#REF!</f>
        <v>#REF!</v>
      </c>
      <c r="B35" s="41"/>
      <c r="C35" s="23"/>
      <c r="D35" s="23"/>
      <c r="I35" s="26"/>
      <c r="J35" s="26"/>
      <c r="K35" s="26"/>
      <c r="L35" s="23"/>
      <c r="M35" s="23"/>
      <c r="N35" s="23"/>
      <c r="O35" s="23"/>
      <c r="P35" s="23"/>
      <c r="Q35" s="23"/>
      <c r="R35" s="23"/>
    </row>
    <row r="36" spans="1:35">
      <c r="A36" s="213" t="s">
        <v>76</v>
      </c>
      <c r="B36" s="214"/>
      <c r="C36" s="122" t="s">
        <v>76</v>
      </c>
      <c r="D36" s="122"/>
      <c r="E36" s="215">
        <v>41305</v>
      </c>
      <c r="F36" s="216">
        <v>100</v>
      </c>
      <c r="G36" s="216">
        <v>100</v>
      </c>
      <c r="H36" s="185">
        <f>G36+F36</f>
        <v>200</v>
      </c>
      <c r="I36" s="201">
        <f>F36/'salary &amp; benefit'!$E$12</f>
        <v>76.92307692307692</v>
      </c>
      <c r="J36" s="201">
        <f>G36/'salary &amp; benefit'!$E$12</f>
        <v>76.92307692307692</v>
      </c>
      <c r="K36" s="50">
        <f>J36+I36</f>
        <v>153.84615384615384</v>
      </c>
      <c r="L36" s="55">
        <f t="shared" ref="L36:L40" si="139">IF($E36=0,0,IF($E36&lt;M$4,1,0))</f>
        <v>0</v>
      </c>
      <c r="M36" s="56">
        <f t="shared" ref="M36:M40" si="140">IF($E36=0,0,IF($E36&lt;N$4,1,0))</f>
        <v>0</v>
      </c>
      <c r="N36" s="56">
        <f t="shared" ref="N36:N40" si="141">IF($E36=0,0,IF($E36&lt;O$4,1,0))</f>
        <v>0</v>
      </c>
      <c r="O36" s="56">
        <f t="shared" ref="O36:O40" si="142">IF($E36=0,0,IF($E36&lt;P$4,1,0))</f>
        <v>0</v>
      </c>
      <c r="P36" s="56">
        <f t="shared" ref="P36:P40" si="143">IF($E36=0,0,IF($E36&lt;Q$4,1,0))</f>
        <v>0</v>
      </c>
      <c r="Q36" s="56">
        <f t="shared" ref="Q36:Q40" si="144">IF($E36=0,0,IF($E36&lt;R$4,1,0))</f>
        <v>0</v>
      </c>
      <c r="R36" s="56">
        <f t="shared" ref="R36:R40" si="145">IF($E36=0,0,IF($E36&lt;S$4,1,0))</f>
        <v>0</v>
      </c>
      <c r="S36" s="56">
        <f t="shared" ref="S36:S40" si="146">IF($E36=0,0,IF($E36&lt;T$4,1,0))</f>
        <v>0</v>
      </c>
      <c r="T36" s="56">
        <f t="shared" ref="T36:T40" si="147">IF($E36=0,0,IF($E36&lt;U$4,1,0))</f>
        <v>0</v>
      </c>
      <c r="U36" s="94">
        <f t="shared" ref="U36:U40" si="148">IF($E36=0,0,IF($E36&lt;V$4,1,0))</f>
        <v>0</v>
      </c>
      <c r="V36" s="95">
        <f t="shared" ref="V36:V40" si="149">IF($E36=0,0,IF($E36&lt;W$4,1,0))</f>
        <v>0</v>
      </c>
      <c r="W36" s="96">
        <f t="shared" ref="W36:W40" si="150">IF($E36=0,0,IF($E36&lt;X$4,1,0))</f>
        <v>0</v>
      </c>
      <c r="X36" s="111">
        <f t="shared" ref="X36:X40" si="151">IF($E36=0,0,IF($E36&lt;Y$4,1,0))</f>
        <v>1</v>
      </c>
      <c r="Y36" s="111">
        <f t="shared" ref="Y36:Y40" si="152">IF($E36=0,0,IF($E36&lt;Z$4,1,0))</f>
        <v>1</v>
      </c>
      <c r="Z36" s="111">
        <f t="shared" ref="Z36:Z40" si="153">IF($E36=0,0,IF($E36&lt;AA$4,1,0))</f>
        <v>1</v>
      </c>
      <c r="AA36" s="111">
        <f t="shared" ref="AA36:AA40" si="154">IF($E36=0,0,IF($E36&lt;AB$4,1,0))</f>
        <v>1</v>
      </c>
      <c r="AB36" s="111">
        <f t="shared" ref="AB36:AB40" si="155">IF($E36=0,0,IF($E36&lt;AC$4,1,0))</f>
        <v>1</v>
      </c>
      <c r="AC36" s="111">
        <f t="shared" ref="AC36:AC40" si="156">IF($E36=0,0,IF($E36&lt;AD$4,1,0))</f>
        <v>1</v>
      </c>
      <c r="AD36" s="111">
        <f t="shared" ref="AD36:AD40" si="157">IF($E36=0,0,IF($E36&lt;AE$4,1,0))</f>
        <v>1</v>
      </c>
      <c r="AE36" s="111">
        <f t="shared" ref="AE36:AE40" si="158">IF($E36=0,0,IF($E36&lt;AF$4,1,0))</f>
        <v>1</v>
      </c>
      <c r="AF36" s="111">
        <f t="shared" ref="AF36:AF40" si="159">IF($E36=0,0,IF($E36&lt;AG$4,1,0))</f>
        <v>1</v>
      </c>
      <c r="AG36" s="111">
        <f t="shared" ref="AG36:AG40" si="160">IF($E36=0,0,IF($E36&lt;AH$4,1,0))</f>
        <v>1</v>
      </c>
      <c r="AH36" s="111">
        <f t="shared" ref="AH36:AH40" si="161">IF($E36=0,0,IF($E36&lt;AI$4,1,0))</f>
        <v>1</v>
      </c>
      <c r="AI36" s="112">
        <f t="shared" ref="AI36:AI40" si="162">IF($E36=0,0,IF($E36&lt;AJ$4,1,0))</f>
        <v>1</v>
      </c>
    </row>
    <row r="37" spans="1:35">
      <c r="A37" s="43"/>
      <c r="B37" s="44"/>
      <c r="C37" s="31"/>
      <c r="D37" s="31"/>
      <c r="E37" s="45"/>
      <c r="F37" s="211"/>
      <c r="G37" s="211"/>
      <c r="H37" s="65">
        <f t="shared" ref="H37:H40" si="163">G37+F37</f>
        <v>0</v>
      </c>
      <c r="I37" s="202">
        <f>F37/'salary &amp; benefit'!$E$12</f>
        <v>0</v>
      </c>
      <c r="J37" s="26">
        <f>G37/'salary &amp; benefit'!$E$12</f>
        <v>0</v>
      </c>
      <c r="K37" s="51">
        <f t="shared" ref="K37:K40" si="164">J37+I37</f>
        <v>0</v>
      </c>
      <c r="L37" s="58">
        <f t="shared" si="139"/>
        <v>0</v>
      </c>
      <c r="M37" s="54">
        <f t="shared" si="140"/>
        <v>0</v>
      </c>
      <c r="N37" s="54">
        <f t="shared" si="141"/>
        <v>0</v>
      </c>
      <c r="O37" s="54">
        <f t="shared" si="142"/>
        <v>0</v>
      </c>
      <c r="P37" s="54">
        <f t="shared" si="143"/>
        <v>0</v>
      </c>
      <c r="Q37" s="54">
        <f t="shared" si="144"/>
        <v>0</v>
      </c>
      <c r="R37" s="54">
        <f t="shared" si="145"/>
        <v>0</v>
      </c>
      <c r="S37" s="54">
        <f t="shared" si="146"/>
        <v>0</v>
      </c>
      <c r="T37" s="54">
        <f t="shared" si="147"/>
        <v>0</v>
      </c>
      <c r="U37" s="97">
        <f t="shared" si="148"/>
        <v>0</v>
      </c>
      <c r="V37" s="98">
        <f t="shared" si="149"/>
        <v>0</v>
      </c>
      <c r="W37" s="99">
        <f t="shared" si="150"/>
        <v>0</v>
      </c>
      <c r="X37" s="113">
        <f t="shared" si="151"/>
        <v>0</v>
      </c>
      <c r="Y37" s="113">
        <f t="shared" si="152"/>
        <v>0</v>
      </c>
      <c r="Z37" s="113">
        <f t="shared" si="153"/>
        <v>0</v>
      </c>
      <c r="AA37" s="113">
        <f t="shared" si="154"/>
        <v>0</v>
      </c>
      <c r="AB37" s="113">
        <f t="shared" si="155"/>
        <v>0</v>
      </c>
      <c r="AC37" s="113">
        <f t="shared" si="156"/>
        <v>0</v>
      </c>
      <c r="AD37" s="113">
        <f t="shared" si="157"/>
        <v>0</v>
      </c>
      <c r="AE37" s="113">
        <f t="shared" si="158"/>
        <v>0</v>
      </c>
      <c r="AF37" s="113">
        <f t="shared" si="159"/>
        <v>0</v>
      </c>
      <c r="AG37" s="113">
        <f t="shared" si="160"/>
        <v>0</v>
      </c>
      <c r="AH37" s="113">
        <f t="shared" si="161"/>
        <v>0</v>
      </c>
      <c r="AI37" s="114">
        <f t="shared" si="162"/>
        <v>0</v>
      </c>
    </row>
    <row r="38" spans="1:35">
      <c r="A38" s="43"/>
      <c r="B38" s="44"/>
      <c r="C38" s="31"/>
      <c r="D38" s="31"/>
      <c r="E38" s="45"/>
      <c r="F38" s="211"/>
      <c r="G38" s="211"/>
      <c r="H38" s="65">
        <f t="shared" si="163"/>
        <v>0</v>
      </c>
      <c r="I38" s="202">
        <f>F38/'salary &amp; benefit'!$E$12</f>
        <v>0</v>
      </c>
      <c r="J38" s="26">
        <f>G38/'salary &amp; benefit'!$E$12</f>
        <v>0</v>
      </c>
      <c r="K38" s="51">
        <f t="shared" si="164"/>
        <v>0</v>
      </c>
      <c r="L38" s="58">
        <f t="shared" si="139"/>
        <v>0</v>
      </c>
      <c r="M38" s="54">
        <f t="shared" si="140"/>
        <v>0</v>
      </c>
      <c r="N38" s="54">
        <f t="shared" si="141"/>
        <v>0</v>
      </c>
      <c r="O38" s="54">
        <f t="shared" si="142"/>
        <v>0</v>
      </c>
      <c r="P38" s="54">
        <f t="shared" si="143"/>
        <v>0</v>
      </c>
      <c r="Q38" s="54">
        <f t="shared" si="144"/>
        <v>0</v>
      </c>
      <c r="R38" s="54">
        <f t="shared" si="145"/>
        <v>0</v>
      </c>
      <c r="S38" s="54">
        <f t="shared" si="146"/>
        <v>0</v>
      </c>
      <c r="T38" s="54">
        <f t="shared" si="147"/>
        <v>0</v>
      </c>
      <c r="U38" s="97">
        <f t="shared" si="148"/>
        <v>0</v>
      </c>
      <c r="V38" s="98">
        <f t="shared" si="149"/>
        <v>0</v>
      </c>
      <c r="W38" s="99">
        <f t="shared" si="150"/>
        <v>0</v>
      </c>
      <c r="X38" s="113">
        <f t="shared" si="151"/>
        <v>0</v>
      </c>
      <c r="Y38" s="113">
        <f t="shared" si="152"/>
        <v>0</v>
      </c>
      <c r="Z38" s="113">
        <f t="shared" si="153"/>
        <v>0</v>
      </c>
      <c r="AA38" s="113">
        <f t="shared" si="154"/>
        <v>0</v>
      </c>
      <c r="AB38" s="113">
        <f t="shared" si="155"/>
        <v>0</v>
      </c>
      <c r="AC38" s="113">
        <f t="shared" si="156"/>
        <v>0</v>
      </c>
      <c r="AD38" s="113">
        <f t="shared" si="157"/>
        <v>0</v>
      </c>
      <c r="AE38" s="113">
        <f t="shared" si="158"/>
        <v>0</v>
      </c>
      <c r="AF38" s="113">
        <f t="shared" si="159"/>
        <v>0</v>
      </c>
      <c r="AG38" s="113">
        <f t="shared" si="160"/>
        <v>0</v>
      </c>
      <c r="AH38" s="113">
        <f t="shared" si="161"/>
        <v>0</v>
      </c>
      <c r="AI38" s="114">
        <f t="shared" si="162"/>
        <v>0</v>
      </c>
    </row>
    <row r="39" spans="1:35">
      <c r="A39" s="43"/>
      <c r="B39" s="44"/>
      <c r="C39" s="31"/>
      <c r="D39" s="31"/>
      <c r="E39" s="45"/>
      <c r="F39" s="211"/>
      <c r="G39" s="211"/>
      <c r="H39" s="65">
        <f t="shared" si="163"/>
        <v>0</v>
      </c>
      <c r="I39" s="202">
        <f>F39/'salary &amp; benefit'!$E$12</f>
        <v>0</v>
      </c>
      <c r="J39" s="26">
        <f>G39/'salary &amp; benefit'!$E$12</f>
        <v>0</v>
      </c>
      <c r="K39" s="51">
        <f t="shared" si="164"/>
        <v>0</v>
      </c>
      <c r="L39" s="58">
        <f t="shared" si="139"/>
        <v>0</v>
      </c>
      <c r="M39" s="54">
        <f t="shared" si="140"/>
        <v>0</v>
      </c>
      <c r="N39" s="54">
        <f t="shared" si="141"/>
        <v>0</v>
      </c>
      <c r="O39" s="54">
        <f t="shared" si="142"/>
        <v>0</v>
      </c>
      <c r="P39" s="54">
        <f t="shared" si="143"/>
        <v>0</v>
      </c>
      <c r="Q39" s="54">
        <f t="shared" si="144"/>
        <v>0</v>
      </c>
      <c r="R39" s="54">
        <f t="shared" si="145"/>
        <v>0</v>
      </c>
      <c r="S39" s="54">
        <f t="shared" si="146"/>
        <v>0</v>
      </c>
      <c r="T39" s="54">
        <f t="shared" si="147"/>
        <v>0</v>
      </c>
      <c r="U39" s="97">
        <f t="shared" si="148"/>
        <v>0</v>
      </c>
      <c r="V39" s="98">
        <f t="shared" si="149"/>
        <v>0</v>
      </c>
      <c r="W39" s="99">
        <f t="shared" si="150"/>
        <v>0</v>
      </c>
      <c r="X39" s="113">
        <f t="shared" si="151"/>
        <v>0</v>
      </c>
      <c r="Y39" s="113">
        <f t="shared" si="152"/>
        <v>0</v>
      </c>
      <c r="Z39" s="113">
        <f t="shared" si="153"/>
        <v>0</v>
      </c>
      <c r="AA39" s="113">
        <f t="shared" si="154"/>
        <v>0</v>
      </c>
      <c r="AB39" s="113">
        <f t="shared" si="155"/>
        <v>0</v>
      </c>
      <c r="AC39" s="113">
        <f t="shared" si="156"/>
        <v>0</v>
      </c>
      <c r="AD39" s="113">
        <f t="shared" si="157"/>
        <v>0</v>
      </c>
      <c r="AE39" s="113">
        <f t="shared" si="158"/>
        <v>0</v>
      </c>
      <c r="AF39" s="113">
        <f t="shared" si="159"/>
        <v>0</v>
      </c>
      <c r="AG39" s="113">
        <f t="shared" si="160"/>
        <v>0</v>
      </c>
      <c r="AH39" s="113">
        <f t="shared" si="161"/>
        <v>0</v>
      </c>
      <c r="AI39" s="114">
        <f t="shared" si="162"/>
        <v>0</v>
      </c>
    </row>
    <row r="40" spans="1:35">
      <c r="A40" s="48"/>
      <c r="B40" s="46"/>
      <c r="C40" s="36"/>
      <c r="D40" s="36"/>
      <c r="E40" s="37"/>
      <c r="F40" s="212"/>
      <c r="G40" s="212"/>
      <c r="H40" s="188">
        <f t="shared" si="163"/>
        <v>0</v>
      </c>
      <c r="I40" s="203">
        <f>F40/'salary &amp; benefit'!$E$12</f>
        <v>0</v>
      </c>
      <c r="J40" s="203">
        <f>G40/'salary &amp; benefit'!$E$12</f>
        <v>0</v>
      </c>
      <c r="K40" s="52">
        <f t="shared" si="164"/>
        <v>0</v>
      </c>
      <c r="L40" s="60">
        <f t="shared" si="139"/>
        <v>0</v>
      </c>
      <c r="M40" s="61">
        <f t="shared" si="140"/>
        <v>0</v>
      </c>
      <c r="N40" s="61">
        <f t="shared" si="141"/>
        <v>0</v>
      </c>
      <c r="O40" s="61">
        <f t="shared" si="142"/>
        <v>0</v>
      </c>
      <c r="P40" s="61">
        <f t="shared" si="143"/>
        <v>0</v>
      </c>
      <c r="Q40" s="61">
        <f t="shared" si="144"/>
        <v>0</v>
      </c>
      <c r="R40" s="61">
        <f t="shared" si="145"/>
        <v>0</v>
      </c>
      <c r="S40" s="61">
        <f t="shared" si="146"/>
        <v>0</v>
      </c>
      <c r="T40" s="61">
        <f t="shared" si="147"/>
        <v>0</v>
      </c>
      <c r="U40" s="100">
        <f t="shared" si="148"/>
        <v>0</v>
      </c>
      <c r="V40" s="101">
        <f t="shared" si="149"/>
        <v>0</v>
      </c>
      <c r="W40" s="102">
        <f t="shared" si="150"/>
        <v>0</v>
      </c>
      <c r="X40" s="115">
        <f t="shared" si="151"/>
        <v>0</v>
      </c>
      <c r="Y40" s="115">
        <f t="shared" si="152"/>
        <v>0</v>
      </c>
      <c r="Z40" s="115">
        <f t="shared" si="153"/>
        <v>0</v>
      </c>
      <c r="AA40" s="115">
        <f t="shared" si="154"/>
        <v>0</v>
      </c>
      <c r="AB40" s="115">
        <f t="shared" si="155"/>
        <v>0</v>
      </c>
      <c r="AC40" s="115">
        <f t="shared" si="156"/>
        <v>0</v>
      </c>
      <c r="AD40" s="115">
        <f t="shared" si="157"/>
        <v>0</v>
      </c>
      <c r="AE40" s="115">
        <f t="shared" si="158"/>
        <v>0</v>
      </c>
      <c r="AF40" s="115">
        <f t="shared" si="159"/>
        <v>0</v>
      </c>
      <c r="AG40" s="115">
        <f t="shared" si="160"/>
        <v>0</v>
      </c>
      <c r="AH40" s="115">
        <f t="shared" si="161"/>
        <v>0</v>
      </c>
      <c r="AI40" s="116">
        <f t="shared" si="162"/>
        <v>0</v>
      </c>
    </row>
    <row r="41" spans="1:35">
      <c r="A41" s="65"/>
      <c r="B41" s="65"/>
      <c r="C41" s="65"/>
      <c r="D41" s="65"/>
      <c r="E41" s="65"/>
    </row>
    <row r="42" spans="1:35">
      <c r="A42" s="16" t="e">
        <f>#REF!</f>
        <v>#REF!</v>
      </c>
      <c r="B42" s="16"/>
    </row>
    <row r="43" spans="1:35">
      <c r="A43" s="17" t="s">
        <v>76</v>
      </c>
      <c r="B43" s="18" t="s">
        <v>76</v>
      </c>
      <c r="C43" s="19" t="s">
        <v>76</v>
      </c>
      <c r="D43" s="19"/>
      <c r="E43" s="42">
        <v>41022</v>
      </c>
      <c r="F43" s="195"/>
      <c r="G43" s="195"/>
      <c r="H43" s="195"/>
      <c r="I43" s="20">
        <v>100</v>
      </c>
      <c r="J43" s="20"/>
      <c r="K43" s="20">
        <f t="shared" si="30"/>
        <v>100</v>
      </c>
      <c r="L43" s="55">
        <f t="shared" ref="L43:AI43" si="165">IF($E43=0,0,IF($E43&lt;M$4,1,0))</f>
        <v>0</v>
      </c>
      <c r="M43" s="56">
        <f t="shared" si="165"/>
        <v>0</v>
      </c>
      <c r="N43" s="56">
        <f t="shared" si="165"/>
        <v>0</v>
      </c>
      <c r="O43" s="56">
        <f t="shared" si="165"/>
        <v>1</v>
      </c>
      <c r="P43" s="56">
        <f t="shared" si="165"/>
        <v>1</v>
      </c>
      <c r="Q43" s="56">
        <f t="shared" si="165"/>
        <v>1</v>
      </c>
      <c r="R43" s="56">
        <f t="shared" si="165"/>
        <v>1</v>
      </c>
      <c r="S43" s="56">
        <f t="shared" si="165"/>
        <v>1</v>
      </c>
      <c r="T43" s="56">
        <f t="shared" si="165"/>
        <v>1</v>
      </c>
      <c r="U43" s="94">
        <f t="shared" si="165"/>
        <v>1</v>
      </c>
      <c r="V43" s="95">
        <f t="shared" si="165"/>
        <v>1</v>
      </c>
      <c r="W43" s="96">
        <f t="shared" si="165"/>
        <v>1</v>
      </c>
      <c r="X43" s="111">
        <f t="shared" si="165"/>
        <v>1</v>
      </c>
      <c r="Y43" s="111">
        <f t="shared" si="165"/>
        <v>1</v>
      </c>
      <c r="Z43" s="111">
        <f t="shared" si="165"/>
        <v>1</v>
      </c>
      <c r="AA43" s="111">
        <f t="shared" si="165"/>
        <v>1</v>
      </c>
      <c r="AB43" s="111">
        <f t="shared" si="165"/>
        <v>1</v>
      </c>
      <c r="AC43" s="111">
        <f t="shared" si="165"/>
        <v>1</v>
      </c>
      <c r="AD43" s="111">
        <f t="shared" si="165"/>
        <v>1</v>
      </c>
      <c r="AE43" s="111">
        <f t="shared" si="165"/>
        <v>1</v>
      </c>
      <c r="AF43" s="111">
        <f t="shared" si="165"/>
        <v>1</v>
      </c>
      <c r="AG43" s="111">
        <f t="shared" si="165"/>
        <v>1</v>
      </c>
      <c r="AH43" s="111">
        <f t="shared" si="165"/>
        <v>1</v>
      </c>
      <c r="AI43" s="112">
        <f t="shared" si="165"/>
        <v>1</v>
      </c>
    </row>
    <row r="44" spans="1:35">
      <c r="A44" s="43"/>
      <c r="B44" s="44"/>
      <c r="C44" s="31"/>
      <c r="D44" s="31"/>
      <c r="E44" s="32"/>
      <c r="F44" s="197"/>
      <c r="G44" s="197"/>
      <c r="H44" s="197"/>
      <c r="I44" s="33"/>
      <c r="J44" s="33"/>
      <c r="K44" s="26">
        <f t="shared" ref="K44:K45" si="166">J44+I44</f>
        <v>0</v>
      </c>
      <c r="L44" s="58">
        <f t="shared" ref="L44:AI45" si="167">IF($E44=0,0,IF($E44&lt;M$4,1,0))</f>
        <v>0</v>
      </c>
      <c r="M44" s="54">
        <f t="shared" si="167"/>
        <v>0</v>
      </c>
      <c r="N44" s="54">
        <f t="shared" si="167"/>
        <v>0</v>
      </c>
      <c r="O44" s="54">
        <f t="shared" si="167"/>
        <v>0</v>
      </c>
      <c r="P44" s="54">
        <f t="shared" si="167"/>
        <v>0</v>
      </c>
      <c r="Q44" s="54">
        <f t="shared" si="167"/>
        <v>0</v>
      </c>
      <c r="R44" s="54">
        <f t="shared" si="167"/>
        <v>0</v>
      </c>
      <c r="S44" s="54">
        <f t="shared" si="167"/>
        <v>0</v>
      </c>
      <c r="T44" s="54">
        <f t="shared" si="167"/>
        <v>0</v>
      </c>
      <c r="U44" s="97">
        <f t="shared" si="167"/>
        <v>0</v>
      </c>
      <c r="V44" s="98">
        <f t="shared" si="167"/>
        <v>0</v>
      </c>
      <c r="W44" s="99">
        <f t="shared" si="167"/>
        <v>0</v>
      </c>
      <c r="X44" s="113">
        <f t="shared" si="167"/>
        <v>0</v>
      </c>
      <c r="Y44" s="113">
        <f t="shared" si="167"/>
        <v>0</v>
      </c>
      <c r="Z44" s="113">
        <f t="shared" si="167"/>
        <v>0</v>
      </c>
      <c r="AA44" s="113">
        <f t="shared" si="167"/>
        <v>0</v>
      </c>
      <c r="AB44" s="113">
        <f t="shared" si="167"/>
        <v>0</v>
      </c>
      <c r="AC44" s="113">
        <f t="shared" si="167"/>
        <v>0</v>
      </c>
      <c r="AD44" s="113">
        <f t="shared" si="167"/>
        <v>0</v>
      </c>
      <c r="AE44" s="113">
        <f t="shared" si="167"/>
        <v>0</v>
      </c>
      <c r="AF44" s="113">
        <f t="shared" si="167"/>
        <v>0</v>
      </c>
      <c r="AG44" s="113">
        <f t="shared" si="167"/>
        <v>0</v>
      </c>
      <c r="AH44" s="113">
        <f t="shared" si="167"/>
        <v>0</v>
      </c>
      <c r="AI44" s="114">
        <f t="shared" si="167"/>
        <v>0</v>
      </c>
    </row>
    <row r="45" spans="1:35">
      <c r="A45" s="43"/>
      <c r="B45" s="44"/>
      <c r="C45" s="31"/>
      <c r="D45" s="31"/>
      <c r="E45" s="32"/>
      <c r="F45" s="197"/>
      <c r="G45" s="197"/>
      <c r="H45" s="197"/>
      <c r="I45" s="33"/>
      <c r="J45" s="33"/>
      <c r="K45" s="26">
        <f t="shared" si="166"/>
        <v>0</v>
      </c>
      <c r="L45" s="58">
        <f t="shared" si="167"/>
        <v>0</v>
      </c>
      <c r="M45" s="54">
        <f t="shared" si="167"/>
        <v>0</v>
      </c>
      <c r="N45" s="54">
        <f t="shared" si="167"/>
        <v>0</v>
      </c>
      <c r="O45" s="54">
        <f t="shared" si="167"/>
        <v>0</v>
      </c>
      <c r="P45" s="54">
        <f t="shared" si="167"/>
        <v>0</v>
      </c>
      <c r="Q45" s="54">
        <f t="shared" si="167"/>
        <v>0</v>
      </c>
      <c r="R45" s="54">
        <f t="shared" si="167"/>
        <v>0</v>
      </c>
      <c r="S45" s="54">
        <f t="shared" si="167"/>
        <v>0</v>
      </c>
      <c r="T45" s="54">
        <f t="shared" si="167"/>
        <v>0</v>
      </c>
      <c r="U45" s="97">
        <f t="shared" si="167"/>
        <v>0</v>
      </c>
      <c r="V45" s="98">
        <f t="shared" si="167"/>
        <v>0</v>
      </c>
      <c r="W45" s="99">
        <f t="shared" si="167"/>
        <v>0</v>
      </c>
      <c r="X45" s="113">
        <f t="shared" si="167"/>
        <v>0</v>
      </c>
      <c r="Y45" s="113">
        <f t="shared" si="167"/>
        <v>0</v>
      </c>
      <c r="Z45" s="113">
        <f t="shared" si="167"/>
        <v>0</v>
      </c>
      <c r="AA45" s="113">
        <f t="shared" si="167"/>
        <v>0</v>
      </c>
      <c r="AB45" s="113">
        <f t="shared" si="167"/>
        <v>0</v>
      </c>
      <c r="AC45" s="113">
        <f t="shared" si="167"/>
        <v>0</v>
      </c>
      <c r="AD45" s="113">
        <f t="shared" si="167"/>
        <v>0</v>
      </c>
      <c r="AE45" s="113">
        <f t="shared" si="167"/>
        <v>0</v>
      </c>
      <c r="AF45" s="113">
        <f t="shared" si="167"/>
        <v>0</v>
      </c>
      <c r="AG45" s="113">
        <f t="shared" si="167"/>
        <v>0</v>
      </c>
      <c r="AH45" s="113">
        <f t="shared" si="167"/>
        <v>0</v>
      </c>
      <c r="AI45" s="114">
        <f t="shared" si="167"/>
        <v>0</v>
      </c>
    </row>
    <row r="46" spans="1:35">
      <c r="A46" s="43"/>
      <c r="B46" s="44"/>
      <c r="C46" s="31"/>
      <c r="D46" s="31"/>
      <c r="E46" s="32"/>
      <c r="F46" s="197"/>
      <c r="G46" s="197"/>
      <c r="H46" s="197"/>
      <c r="I46" s="33"/>
      <c r="J46" s="33"/>
      <c r="K46" s="26">
        <f t="shared" si="30"/>
        <v>0</v>
      </c>
      <c r="L46" s="58">
        <f t="shared" ref="L46:AI46" si="168">IF($E46=0,0,IF($E46&lt;M$4,1,0))</f>
        <v>0</v>
      </c>
      <c r="M46" s="54">
        <f t="shared" si="168"/>
        <v>0</v>
      </c>
      <c r="N46" s="54">
        <f t="shared" si="168"/>
        <v>0</v>
      </c>
      <c r="O46" s="54">
        <f t="shared" si="168"/>
        <v>0</v>
      </c>
      <c r="P46" s="54">
        <f t="shared" si="168"/>
        <v>0</v>
      </c>
      <c r="Q46" s="54">
        <f t="shared" si="168"/>
        <v>0</v>
      </c>
      <c r="R46" s="54">
        <f t="shared" si="168"/>
        <v>0</v>
      </c>
      <c r="S46" s="54">
        <f t="shared" si="168"/>
        <v>0</v>
      </c>
      <c r="T46" s="54">
        <f t="shared" si="168"/>
        <v>0</v>
      </c>
      <c r="U46" s="97">
        <f t="shared" si="168"/>
        <v>0</v>
      </c>
      <c r="V46" s="98">
        <f t="shared" si="168"/>
        <v>0</v>
      </c>
      <c r="W46" s="99">
        <f t="shared" si="168"/>
        <v>0</v>
      </c>
      <c r="X46" s="113">
        <f t="shared" si="168"/>
        <v>0</v>
      </c>
      <c r="Y46" s="113">
        <f t="shared" si="168"/>
        <v>0</v>
      </c>
      <c r="Z46" s="113">
        <f t="shared" si="168"/>
        <v>0</v>
      </c>
      <c r="AA46" s="113">
        <f t="shared" si="168"/>
        <v>0</v>
      </c>
      <c r="AB46" s="113">
        <f t="shared" si="168"/>
        <v>0</v>
      </c>
      <c r="AC46" s="113">
        <f t="shared" si="168"/>
        <v>0</v>
      </c>
      <c r="AD46" s="113">
        <f t="shared" si="168"/>
        <v>0</v>
      </c>
      <c r="AE46" s="113">
        <f t="shared" si="168"/>
        <v>0</v>
      </c>
      <c r="AF46" s="113">
        <f t="shared" si="168"/>
        <v>0</v>
      </c>
      <c r="AG46" s="113">
        <f t="shared" si="168"/>
        <v>0</v>
      </c>
      <c r="AH46" s="113">
        <f t="shared" si="168"/>
        <v>0</v>
      </c>
      <c r="AI46" s="114">
        <f t="shared" si="168"/>
        <v>0</v>
      </c>
    </row>
    <row r="47" spans="1:35">
      <c r="A47" s="48"/>
      <c r="B47" s="49"/>
      <c r="C47" s="36"/>
      <c r="D47" s="36"/>
      <c r="E47" s="37"/>
      <c r="F47" s="198"/>
      <c r="G47" s="198"/>
      <c r="H47" s="198"/>
      <c r="I47" s="38"/>
      <c r="J47" s="38"/>
      <c r="K47" s="47">
        <f t="shared" si="30"/>
        <v>0</v>
      </c>
      <c r="L47" s="60">
        <f t="shared" ref="L47:AI47" si="169">IF($E47=0,0,IF($E47&lt;M$4,1,0))</f>
        <v>0</v>
      </c>
      <c r="M47" s="61">
        <f t="shared" si="169"/>
        <v>0</v>
      </c>
      <c r="N47" s="61">
        <f t="shared" si="169"/>
        <v>0</v>
      </c>
      <c r="O47" s="61">
        <f t="shared" si="169"/>
        <v>0</v>
      </c>
      <c r="P47" s="61">
        <f t="shared" si="169"/>
        <v>0</v>
      </c>
      <c r="Q47" s="61">
        <f t="shared" si="169"/>
        <v>0</v>
      </c>
      <c r="R47" s="61">
        <f t="shared" si="169"/>
        <v>0</v>
      </c>
      <c r="S47" s="61">
        <f t="shared" si="169"/>
        <v>0</v>
      </c>
      <c r="T47" s="61">
        <f t="shared" si="169"/>
        <v>0</v>
      </c>
      <c r="U47" s="100">
        <f t="shared" si="169"/>
        <v>0</v>
      </c>
      <c r="V47" s="101">
        <f t="shared" si="169"/>
        <v>0</v>
      </c>
      <c r="W47" s="102">
        <f t="shared" si="169"/>
        <v>0</v>
      </c>
      <c r="X47" s="115">
        <f t="shared" si="169"/>
        <v>0</v>
      </c>
      <c r="Y47" s="115">
        <f t="shared" si="169"/>
        <v>0</v>
      </c>
      <c r="Z47" s="115">
        <f t="shared" si="169"/>
        <v>0</v>
      </c>
      <c r="AA47" s="115">
        <f t="shared" si="169"/>
        <v>0</v>
      </c>
      <c r="AB47" s="115">
        <f t="shared" si="169"/>
        <v>0</v>
      </c>
      <c r="AC47" s="115">
        <f t="shared" si="169"/>
        <v>0</v>
      </c>
      <c r="AD47" s="115">
        <f t="shared" si="169"/>
        <v>0</v>
      </c>
      <c r="AE47" s="115">
        <f t="shared" si="169"/>
        <v>0</v>
      </c>
      <c r="AF47" s="115">
        <f t="shared" si="169"/>
        <v>0</v>
      </c>
      <c r="AG47" s="115">
        <f t="shared" si="169"/>
        <v>0</v>
      </c>
      <c r="AH47" s="115">
        <f t="shared" si="169"/>
        <v>0</v>
      </c>
      <c r="AI47" s="116">
        <f t="shared" si="169"/>
        <v>0</v>
      </c>
    </row>
    <row r="48" spans="1:35">
      <c r="A48" s="40"/>
      <c r="B48" s="40"/>
    </row>
    <row r="49" spans="1:35">
      <c r="A49" s="16" t="s">
        <v>71</v>
      </c>
      <c r="B49" s="16"/>
    </row>
    <row r="50" spans="1:35">
      <c r="A50" s="120"/>
      <c r="B50" s="121"/>
      <c r="C50" s="122"/>
      <c r="D50" s="122"/>
      <c r="E50" s="183"/>
      <c r="F50" s="195"/>
      <c r="G50" s="195"/>
      <c r="H50" s="195"/>
      <c r="I50" s="83"/>
      <c r="J50" s="83"/>
      <c r="K50" s="50">
        <f t="shared" ref="K50:K51" si="170">J50+I50</f>
        <v>0</v>
      </c>
      <c r="L50" s="55">
        <f t="shared" ref="L50:AI51" si="171">IF($E50=0,0,IF($E50&lt;M$4,1,0))</f>
        <v>0</v>
      </c>
      <c r="M50" s="56">
        <f t="shared" si="171"/>
        <v>0</v>
      </c>
      <c r="N50" s="56">
        <f t="shared" si="171"/>
        <v>0</v>
      </c>
      <c r="O50" s="56">
        <f t="shared" si="171"/>
        <v>0</v>
      </c>
      <c r="P50" s="56">
        <f t="shared" si="171"/>
        <v>0</v>
      </c>
      <c r="Q50" s="56">
        <f t="shared" si="171"/>
        <v>0</v>
      </c>
      <c r="R50" s="56">
        <f t="shared" si="171"/>
        <v>0</v>
      </c>
      <c r="S50" s="56">
        <f t="shared" si="171"/>
        <v>0</v>
      </c>
      <c r="T50" s="56">
        <f t="shared" si="171"/>
        <v>0</v>
      </c>
      <c r="U50" s="94">
        <f t="shared" si="171"/>
        <v>0</v>
      </c>
      <c r="V50" s="95">
        <f t="shared" si="171"/>
        <v>0</v>
      </c>
      <c r="W50" s="96">
        <f t="shared" si="171"/>
        <v>0</v>
      </c>
      <c r="X50" s="111">
        <f t="shared" si="171"/>
        <v>0</v>
      </c>
      <c r="Y50" s="111">
        <f t="shared" si="171"/>
        <v>0</v>
      </c>
      <c r="Z50" s="111">
        <f t="shared" si="171"/>
        <v>0</v>
      </c>
      <c r="AA50" s="111">
        <f t="shared" si="171"/>
        <v>0</v>
      </c>
      <c r="AB50" s="111">
        <f t="shared" si="171"/>
        <v>0</v>
      </c>
      <c r="AC50" s="111">
        <f t="shared" si="171"/>
        <v>0</v>
      </c>
      <c r="AD50" s="111">
        <f t="shared" si="171"/>
        <v>0</v>
      </c>
      <c r="AE50" s="111">
        <f t="shared" si="171"/>
        <v>0</v>
      </c>
      <c r="AF50" s="111">
        <f t="shared" si="171"/>
        <v>0</v>
      </c>
      <c r="AG50" s="111">
        <f t="shared" si="171"/>
        <v>0</v>
      </c>
      <c r="AH50" s="111">
        <f t="shared" si="171"/>
        <v>0</v>
      </c>
      <c r="AI50" s="112">
        <f t="shared" si="171"/>
        <v>0</v>
      </c>
    </row>
    <row r="51" spans="1:35">
      <c r="A51" s="29"/>
      <c r="B51" s="30"/>
      <c r="C51" s="31"/>
      <c r="D51" s="31"/>
      <c r="E51" s="32"/>
      <c r="F51" s="196"/>
      <c r="G51" s="196"/>
      <c r="H51" s="196"/>
      <c r="I51" s="33"/>
      <c r="J51" s="33"/>
      <c r="K51" s="51">
        <f t="shared" si="170"/>
        <v>0</v>
      </c>
      <c r="L51" s="58">
        <f t="shared" si="171"/>
        <v>0</v>
      </c>
      <c r="M51" s="54">
        <f t="shared" si="171"/>
        <v>0</v>
      </c>
      <c r="N51" s="54">
        <f t="shared" si="171"/>
        <v>0</v>
      </c>
      <c r="O51" s="54">
        <f t="shared" si="171"/>
        <v>0</v>
      </c>
      <c r="P51" s="54">
        <f t="shared" si="171"/>
        <v>0</v>
      </c>
      <c r="Q51" s="54">
        <f t="shared" si="171"/>
        <v>0</v>
      </c>
      <c r="R51" s="54">
        <f t="shared" si="171"/>
        <v>0</v>
      </c>
      <c r="S51" s="54">
        <f t="shared" si="171"/>
        <v>0</v>
      </c>
      <c r="T51" s="54">
        <f t="shared" si="171"/>
        <v>0</v>
      </c>
      <c r="U51" s="97">
        <f t="shared" si="171"/>
        <v>0</v>
      </c>
      <c r="V51" s="98">
        <f t="shared" si="171"/>
        <v>0</v>
      </c>
      <c r="W51" s="99">
        <f t="shared" si="171"/>
        <v>0</v>
      </c>
      <c r="X51" s="113">
        <f t="shared" si="171"/>
        <v>0</v>
      </c>
      <c r="Y51" s="113">
        <f t="shared" si="171"/>
        <v>0</v>
      </c>
      <c r="Z51" s="113">
        <f t="shared" si="171"/>
        <v>0</v>
      </c>
      <c r="AA51" s="113">
        <f t="shared" si="171"/>
        <v>0</v>
      </c>
      <c r="AB51" s="113">
        <f t="shared" si="171"/>
        <v>0</v>
      </c>
      <c r="AC51" s="113">
        <f t="shared" si="171"/>
        <v>0</v>
      </c>
      <c r="AD51" s="113">
        <f t="shared" si="171"/>
        <v>0</v>
      </c>
      <c r="AE51" s="113">
        <f t="shared" si="171"/>
        <v>0</v>
      </c>
      <c r="AF51" s="113">
        <f t="shared" si="171"/>
        <v>0</v>
      </c>
      <c r="AG51" s="113">
        <f t="shared" si="171"/>
        <v>0</v>
      </c>
      <c r="AH51" s="113">
        <f t="shared" si="171"/>
        <v>0</v>
      </c>
      <c r="AI51" s="114">
        <f t="shared" si="171"/>
        <v>0</v>
      </c>
    </row>
    <row r="52" spans="1:35">
      <c r="A52" s="29"/>
      <c r="B52" s="30"/>
      <c r="C52" s="31"/>
      <c r="D52" s="31"/>
      <c r="E52" s="32"/>
      <c r="F52" s="197"/>
      <c r="G52" s="197"/>
      <c r="H52" s="197"/>
      <c r="I52" s="33"/>
      <c r="J52" s="33"/>
      <c r="K52" s="51">
        <f t="shared" si="30"/>
        <v>0</v>
      </c>
      <c r="L52" s="58">
        <f t="shared" ref="L52:AI52" si="172">IF($E52=0,0,IF($E52&lt;M$4,1,0))</f>
        <v>0</v>
      </c>
      <c r="M52" s="54">
        <f t="shared" si="172"/>
        <v>0</v>
      </c>
      <c r="N52" s="54">
        <f t="shared" si="172"/>
        <v>0</v>
      </c>
      <c r="O52" s="54">
        <f t="shared" si="172"/>
        <v>0</v>
      </c>
      <c r="P52" s="54">
        <f t="shared" si="172"/>
        <v>0</v>
      </c>
      <c r="Q52" s="54">
        <f t="shared" si="172"/>
        <v>0</v>
      </c>
      <c r="R52" s="54">
        <f t="shared" si="172"/>
        <v>0</v>
      </c>
      <c r="S52" s="54">
        <f t="shared" si="172"/>
        <v>0</v>
      </c>
      <c r="T52" s="54">
        <f t="shared" si="172"/>
        <v>0</v>
      </c>
      <c r="U52" s="97">
        <f t="shared" si="172"/>
        <v>0</v>
      </c>
      <c r="V52" s="98">
        <f t="shared" si="172"/>
        <v>0</v>
      </c>
      <c r="W52" s="99">
        <f t="shared" si="172"/>
        <v>0</v>
      </c>
      <c r="X52" s="113">
        <f t="shared" si="172"/>
        <v>0</v>
      </c>
      <c r="Y52" s="113">
        <f t="shared" si="172"/>
        <v>0</v>
      </c>
      <c r="Z52" s="113">
        <f t="shared" si="172"/>
        <v>0</v>
      </c>
      <c r="AA52" s="113">
        <f t="shared" si="172"/>
        <v>0</v>
      </c>
      <c r="AB52" s="113">
        <f t="shared" si="172"/>
        <v>0</v>
      </c>
      <c r="AC52" s="113">
        <f t="shared" si="172"/>
        <v>0</v>
      </c>
      <c r="AD52" s="113">
        <f t="shared" si="172"/>
        <v>0</v>
      </c>
      <c r="AE52" s="113">
        <f t="shared" si="172"/>
        <v>0</v>
      </c>
      <c r="AF52" s="113">
        <f t="shared" si="172"/>
        <v>0</v>
      </c>
      <c r="AG52" s="113">
        <f t="shared" si="172"/>
        <v>0</v>
      </c>
      <c r="AH52" s="113">
        <f t="shared" si="172"/>
        <v>0</v>
      </c>
      <c r="AI52" s="114">
        <f t="shared" si="172"/>
        <v>0</v>
      </c>
    </row>
    <row r="53" spans="1:35">
      <c r="A53" s="34"/>
      <c r="B53" s="35"/>
      <c r="C53" s="36"/>
      <c r="D53" s="36"/>
      <c r="E53" s="37"/>
      <c r="F53" s="199"/>
      <c r="G53" s="199"/>
      <c r="H53" s="199"/>
      <c r="I53" s="38"/>
      <c r="J53" s="38"/>
      <c r="K53" s="52">
        <f t="shared" si="30"/>
        <v>0</v>
      </c>
      <c r="L53" s="60">
        <f t="shared" ref="L53:AI53" si="173">IF($E53=0,0,IF($E53&lt;M$4,1,0))</f>
        <v>0</v>
      </c>
      <c r="M53" s="61">
        <f t="shared" si="173"/>
        <v>0</v>
      </c>
      <c r="N53" s="61">
        <f t="shared" si="173"/>
        <v>0</v>
      </c>
      <c r="O53" s="61">
        <f t="shared" si="173"/>
        <v>0</v>
      </c>
      <c r="P53" s="61">
        <f t="shared" si="173"/>
        <v>0</v>
      </c>
      <c r="Q53" s="61">
        <f t="shared" si="173"/>
        <v>0</v>
      </c>
      <c r="R53" s="61">
        <f t="shared" si="173"/>
        <v>0</v>
      </c>
      <c r="S53" s="61">
        <f t="shared" si="173"/>
        <v>0</v>
      </c>
      <c r="T53" s="61">
        <f t="shared" si="173"/>
        <v>0</v>
      </c>
      <c r="U53" s="100">
        <f t="shared" si="173"/>
        <v>0</v>
      </c>
      <c r="V53" s="101">
        <f t="shared" si="173"/>
        <v>0</v>
      </c>
      <c r="W53" s="102">
        <f t="shared" si="173"/>
        <v>0</v>
      </c>
      <c r="X53" s="115">
        <f t="shared" si="173"/>
        <v>0</v>
      </c>
      <c r="Y53" s="115">
        <f t="shared" si="173"/>
        <v>0</v>
      </c>
      <c r="Z53" s="115">
        <f t="shared" si="173"/>
        <v>0</v>
      </c>
      <c r="AA53" s="115">
        <f t="shared" si="173"/>
        <v>0</v>
      </c>
      <c r="AB53" s="115">
        <f t="shared" si="173"/>
        <v>0</v>
      </c>
      <c r="AC53" s="115">
        <f t="shared" si="173"/>
        <v>0</v>
      </c>
      <c r="AD53" s="115">
        <f t="shared" si="173"/>
        <v>0</v>
      </c>
      <c r="AE53" s="115">
        <f t="shared" si="173"/>
        <v>0</v>
      </c>
      <c r="AF53" s="115">
        <f t="shared" si="173"/>
        <v>0</v>
      </c>
      <c r="AG53" s="115">
        <f t="shared" si="173"/>
        <v>0</v>
      </c>
      <c r="AH53" s="115">
        <f t="shared" si="173"/>
        <v>0</v>
      </c>
      <c r="AI53" s="116">
        <f t="shared" si="173"/>
        <v>0</v>
      </c>
    </row>
    <row r="54" spans="1:35">
      <c r="A54" s="40"/>
      <c r="B54" s="40"/>
      <c r="L54" s="7"/>
      <c r="M54" s="7"/>
      <c r="N54" s="7"/>
      <c r="O54" s="7"/>
      <c r="P54" s="7"/>
      <c r="Q54" s="7"/>
      <c r="R54" s="7"/>
      <c r="S54" s="7"/>
      <c r="T54" s="7"/>
      <c r="U54" s="93"/>
      <c r="V54" s="93"/>
      <c r="W54" s="93"/>
      <c r="X54" s="110"/>
      <c r="Y54" s="110"/>
      <c r="Z54" s="110"/>
      <c r="AA54" s="110"/>
      <c r="AB54" s="110"/>
      <c r="AC54" s="110"/>
      <c r="AD54" s="110"/>
      <c r="AE54" s="110"/>
      <c r="AF54" s="110"/>
      <c r="AG54" s="110"/>
      <c r="AH54" s="110"/>
      <c r="AI54" s="110"/>
    </row>
    <row r="55" spans="1:35">
      <c r="A55" s="16" t="s">
        <v>37</v>
      </c>
      <c r="B55" s="16"/>
    </row>
    <row r="56" spans="1:35">
      <c r="A56" s="120"/>
      <c r="B56" s="121"/>
      <c r="C56" s="122"/>
      <c r="D56" s="122"/>
      <c r="E56" s="183"/>
      <c r="F56" s="195"/>
      <c r="G56" s="195"/>
      <c r="H56" s="195"/>
      <c r="I56" s="83"/>
      <c r="J56" s="83"/>
      <c r="K56" s="50">
        <f t="shared" si="30"/>
        <v>0</v>
      </c>
      <c r="L56" s="55">
        <f t="shared" ref="L56:AI56" si="174">IF($E56=0,0,IF($E56&lt;M$4,1,0))</f>
        <v>0</v>
      </c>
      <c r="M56" s="56">
        <f t="shared" si="174"/>
        <v>0</v>
      </c>
      <c r="N56" s="56">
        <f t="shared" si="174"/>
        <v>0</v>
      </c>
      <c r="O56" s="56">
        <f t="shared" si="174"/>
        <v>0</v>
      </c>
      <c r="P56" s="56">
        <f t="shared" si="174"/>
        <v>0</v>
      </c>
      <c r="Q56" s="56">
        <f t="shared" si="174"/>
        <v>0</v>
      </c>
      <c r="R56" s="56">
        <f t="shared" si="174"/>
        <v>0</v>
      </c>
      <c r="S56" s="56">
        <f t="shared" si="174"/>
        <v>0</v>
      </c>
      <c r="T56" s="56">
        <f t="shared" si="174"/>
        <v>0</v>
      </c>
      <c r="U56" s="94">
        <f t="shared" si="174"/>
        <v>0</v>
      </c>
      <c r="V56" s="95">
        <f t="shared" si="174"/>
        <v>0</v>
      </c>
      <c r="W56" s="96">
        <f t="shared" si="174"/>
        <v>0</v>
      </c>
      <c r="X56" s="111">
        <f t="shared" si="174"/>
        <v>0</v>
      </c>
      <c r="Y56" s="111">
        <f t="shared" si="174"/>
        <v>0</v>
      </c>
      <c r="Z56" s="111">
        <f t="shared" si="174"/>
        <v>0</v>
      </c>
      <c r="AA56" s="111">
        <f t="shared" si="174"/>
        <v>0</v>
      </c>
      <c r="AB56" s="111">
        <f t="shared" si="174"/>
        <v>0</v>
      </c>
      <c r="AC56" s="111">
        <f t="shared" si="174"/>
        <v>0</v>
      </c>
      <c r="AD56" s="111">
        <f t="shared" si="174"/>
        <v>0</v>
      </c>
      <c r="AE56" s="111">
        <f t="shared" si="174"/>
        <v>0</v>
      </c>
      <c r="AF56" s="111">
        <f t="shared" si="174"/>
        <v>0</v>
      </c>
      <c r="AG56" s="111">
        <f t="shared" si="174"/>
        <v>0</v>
      </c>
      <c r="AH56" s="111">
        <f t="shared" si="174"/>
        <v>0</v>
      </c>
      <c r="AI56" s="112">
        <f t="shared" si="174"/>
        <v>0</v>
      </c>
    </row>
    <row r="57" spans="1:35">
      <c r="A57" s="29"/>
      <c r="B57" s="30"/>
      <c r="C57" s="31"/>
      <c r="D57" s="31"/>
      <c r="E57" s="32"/>
      <c r="F57" s="196"/>
      <c r="G57" s="196"/>
      <c r="H57" s="196"/>
      <c r="I57" s="33"/>
      <c r="J57" s="33"/>
      <c r="K57" s="51">
        <f t="shared" ref="K57" si="175">J57+I57</f>
        <v>0</v>
      </c>
      <c r="L57" s="58">
        <f t="shared" ref="L57" si="176">IF($E57=0,0,IF($E57&lt;M$4,1,0))</f>
        <v>0</v>
      </c>
      <c r="M57" s="54">
        <f t="shared" ref="M57" si="177">IF($E57=0,0,IF($E57&lt;N$4,1,0))</f>
        <v>0</v>
      </c>
      <c r="N57" s="54">
        <f t="shared" ref="N57" si="178">IF($E57=0,0,IF($E57&lt;O$4,1,0))</f>
        <v>0</v>
      </c>
      <c r="O57" s="54">
        <f t="shared" ref="O57" si="179">IF($E57=0,0,IF($E57&lt;P$4,1,0))</f>
        <v>0</v>
      </c>
      <c r="P57" s="54">
        <f t="shared" ref="P57" si="180">IF($E57=0,0,IF($E57&lt;Q$4,1,0))</f>
        <v>0</v>
      </c>
      <c r="Q57" s="54">
        <f t="shared" ref="Q57" si="181">IF($E57=0,0,IF($E57&lt;R$4,1,0))</f>
        <v>0</v>
      </c>
      <c r="R57" s="54">
        <f t="shared" ref="R57" si="182">IF($E57=0,0,IF($E57&lt;S$4,1,0))</f>
        <v>0</v>
      </c>
      <c r="S57" s="54">
        <f t="shared" ref="S57" si="183">IF($E57=0,0,IF($E57&lt;T$4,1,0))</f>
        <v>0</v>
      </c>
      <c r="T57" s="54">
        <f t="shared" ref="T57" si="184">IF($E57=0,0,IF($E57&lt;U$4,1,0))</f>
        <v>0</v>
      </c>
      <c r="U57" s="97">
        <f t="shared" ref="U57" si="185">IF($E57=0,0,IF($E57&lt;V$4,1,0))</f>
        <v>0</v>
      </c>
      <c r="V57" s="98">
        <f t="shared" ref="V57" si="186">IF($E57=0,0,IF($E57&lt;W$4,1,0))</f>
        <v>0</v>
      </c>
      <c r="W57" s="99">
        <f t="shared" ref="W57" si="187">IF($E57=0,0,IF($E57&lt;X$4,1,0))</f>
        <v>0</v>
      </c>
      <c r="X57" s="113">
        <f t="shared" ref="X57" si="188">IF($E57=0,0,IF($E57&lt;Y$4,1,0))</f>
        <v>0</v>
      </c>
      <c r="Y57" s="113">
        <f t="shared" ref="Y57" si="189">IF($E57=0,0,IF($E57&lt;Z$4,1,0))</f>
        <v>0</v>
      </c>
      <c r="Z57" s="113">
        <f t="shared" ref="Z57" si="190">IF($E57=0,0,IF($E57&lt;AA$4,1,0))</f>
        <v>0</v>
      </c>
      <c r="AA57" s="113">
        <f t="shared" ref="AA57" si="191">IF($E57=0,0,IF($E57&lt;AB$4,1,0))</f>
        <v>0</v>
      </c>
      <c r="AB57" s="113">
        <f t="shared" ref="AB57" si="192">IF($E57=0,0,IF($E57&lt;AC$4,1,0))</f>
        <v>0</v>
      </c>
      <c r="AC57" s="113">
        <f t="shared" ref="AC57" si="193">IF($E57=0,0,IF($E57&lt;AD$4,1,0))</f>
        <v>0</v>
      </c>
      <c r="AD57" s="113">
        <f t="shared" ref="AD57" si="194">IF($E57=0,0,IF($E57&lt;AE$4,1,0))</f>
        <v>0</v>
      </c>
      <c r="AE57" s="113">
        <f t="shared" ref="AE57" si="195">IF($E57=0,0,IF($E57&lt;AF$4,1,0))</f>
        <v>0</v>
      </c>
      <c r="AF57" s="113">
        <f t="shared" ref="AF57" si="196">IF($E57=0,0,IF($E57&lt;AG$4,1,0))</f>
        <v>0</v>
      </c>
      <c r="AG57" s="113">
        <f t="shared" ref="AG57" si="197">IF($E57=0,0,IF($E57&lt;AH$4,1,0))</f>
        <v>0</v>
      </c>
      <c r="AH57" s="113">
        <f t="shared" ref="AH57" si="198">IF($E57=0,0,IF($E57&lt;AI$4,1,0))</f>
        <v>0</v>
      </c>
      <c r="AI57" s="114">
        <f t="shared" ref="AI57" si="199">IF($E57=0,0,IF($E57&lt;AJ$4,1,0))</f>
        <v>0</v>
      </c>
    </row>
    <row r="58" spans="1:35">
      <c r="A58" s="29"/>
      <c r="B58" s="30"/>
      <c r="C58" s="31"/>
      <c r="D58" s="31"/>
      <c r="E58" s="32"/>
      <c r="F58" s="197"/>
      <c r="G58" s="197"/>
      <c r="H58" s="197"/>
      <c r="I58" s="33"/>
      <c r="J58" s="33"/>
      <c r="K58" s="51">
        <f t="shared" si="30"/>
        <v>0</v>
      </c>
      <c r="L58" s="58">
        <f t="shared" ref="L58:AI58" si="200">IF($E58=0,0,IF($E58&lt;M$4,1,0))</f>
        <v>0</v>
      </c>
      <c r="M58" s="54">
        <f t="shared" si="200"/>
        <v>0</v>
      </c>
      <c r="N58" s="54">
        <f t="shared" si="200"/>
        <v>0</v>
      </c>
      <c r="O58" s="54">
        <f t="shared" si="200"/>
        <v>0</v>
      </c>
      <c r="P58" s="54">
        <f t="shared" si="200"/>
        <v>0</v>
      </c>
      <c r="Q58" s="54">
        <f t="shared" si="200"/>
        <v>0</v>
      </c>
      <c r="R58" s="54">
        <f t="shared" si="200"/>
        <v>0</v>
      </c>
      <c r="S58" s="54">
        <f t="shared" si="200"/>
        <v>0</v>
      </c>
      <c r="T58" s="54">
        <f t="shared" si="200"/>
        <v>0</v>
      </c>
      <c r="U58" s="97">
        <f t="shared" si="200"/>
        <v>0</v>
      </c>
      <c r="V58" s="98">
        <f t="shared" si="200"/>
        <v>0</v>
      </c>
      <c r="W58" s="99">
        <f t="shared" si="200"/>
        <v>0</v>
      </c>
      <c r="X58" s="113">
        <f t="shared" si="200"/>
        <v>0</v>
      </c>
      <c r="Y58" s="113">
        <f t="shared" si="200"/>
        <v>0</v>
      </c>
      <c r="Z58" s="113">
        <f t="shared" si="200"/>
        <v>0</v>
      </c>
      <c r="AA58" s="113">
        <f t="shared" si="200"/>
        <v>0</v>
      </c>
      <c r="AB58" s="113">
        <f t="shared" si="200"/>
        <v>0</v>
      </c>
      <c r="AC58" s="113">
        <f t="shared" si="200"/>
        <v>0</v>
      </c>
      <c r="AD58" s="113">
        <f t="shared" si="200"/>
        <v>0</v>
      </c>
      <c r="AE58" s="113">
        <f t="shared" si="200"/>
        <v>0</v>
      </c>
      <c r="AF58" s="113">
        <f t="shared" si="200"/>
        <v>0</v>
      </c>
      <c r="AG58" s="113">
        <f t="shared" si="200"/>
        <v>0</v>
      </c>
      <c r="AH58" s="113">
        <f t="shared" si="200"/>
        <v>0</v>
      </c>
      <c r="AI58" s="114">
        <f t="shared" si="200"/>
        <v>0</v>
      </c>
    </row>
    <row r="59" spans="1:35">
      <c r="A59" s="34"/>
      <c r="B59" s="35"/>
      <c r="C59" s="36"/>
      <c r="D59" s="36"/>
      <c r="E59" s="37"/>
      <c r="F59" s="199"/>
      <c r="G59" s="199"/>
      <c r="H59" s="199"/>
      <c r="I59" s="38"/>
      <c r="J59" s="38"/>
      <c r="K59" s="52">
        <f t="shared" si="30"/>
        <v>0</v>
      </c>
      <c r="L59" s="60">
        <f t="shared" ref="L59:AI59" si="201">IF($E59=0,0,IF($E59&lt;M$4,1,0))</f>
        <v>0</v>
      </c>
      <c r="M59" s="61">
        <f t="shared" si="201"/>
        <v>0</v>
      </c>
      <c r="N59" s="61">
        <f t="shared" si="201"/>
        <v>0</v>
      </c>
      <c r="O59" s="61">
        <f t="shared" si="201"/>
        <v>0</v>
      </c>
      <c r="P59" s="61">
        <f t="shared" si="201"/>
        <v>0</v>
      </c>
      <c r="Q59" s="61">
        <f t="shared" si="201"/>
        <v>0</v>
      </c>
      <c r="R59" s="61">
        <f t="shared" si="201"/>
        <v>0</v>
      </c>
      <c r="S59" s="61">
        <f t="shared" si="201"/>
        <v>0</v>
      </c>
      <c r="T59" s="61">
        <f t="shared" si="201"/>
        <v>0</v>
      </c>
      <c r="U59" s="100">
        <f t="shared" si="201"/>
        <v>0</v>
      </c>
      <c r="V59" s="101">
        <f t="shared" si="201"/>
        <v>0</v>
      </c>
      <c r="W59" s="102">
        <f t="shared" si="201"/>
        <v>0</v>
      </c>
      <c r="X59" s="115">
        <f t="shared" si="201"/>
        <v>0</v>
      </c>
      <c r="Y59" s="115">
        <f t="shared" si="201"/>
        <v>0</v>
      </c>
      <c r="Z59" s="115">
        <f t="shared" si="201"/>
        <v>0</v>
      </c>
      <c r="AA59" s="115">
        <f t="shared" si="201"/>
        <v>0</v>
      </c>
      <c r="AB59" s="115">
        <f t="shared" si="201"/>
        <v>0</v>
      </c>
      <c r="AC59" s="115">
        <f t="shared" si="201"/>
        <v>0</v>
      </c>
      <c r="AD59" s="115">
        <f t="shared" si="201"/>
        <v>0</v>
      </c>
      <c r="AE59" s="115">
        <f t="shared" si="201"/>
        <v>0</v>
      </c>
      <c r="AF59" s="115">
        <f t="shared" si="201"/>
        <v>0</v>
      </c>
      <c r="AG59" s="115">
        <f t="shared" si="201"/>
        <v>0</v>
      </c>
      <c r="AH59" s="115">
        <f t="shared" si="201"/>
        <v>0</v>
      </c>
      <c r="AI59" s="116">
        <f t="shared" si="201"/>
        <v>0</v>
      </c>
    </row>
    <row r="60" spans="1:35">
      <c r="A60" s="40"/>
      <c r="B60" s="40"/>
    </row>
    <row r="61" spans="1:35">
      <c r="A61" s="40"/>
      <c r="B61" s="40"/>
    </row>
    <row r="62" spans="1:35">
      <c r="A62" s="40"/>
      <c r="B62" s="40"/>
    </row>
    <row r="63" spans="1:35">
      <c r="A63" s="40"/>
      <c r="B63" s="40"/>
    </row>
    <row r="64" spans="1:35">
      <c r="A64" s="40"/>
      <c r="B64" s="40"/>
    </row>
    <row r="65" spans="1:11">
      <c r="A65" s="40"/>
      <c r="B65" s="40"/>
      <c r="E65" s="3"/>
      <c r="F65" s="5"/>
      <c r="G65" s="5"/>
      <c r="H65" s="5"/>
      <c r="I65" s="3"/>
      <c r="J65" s="3"/>
      <c r="K65" s="3"/>
    </row>
    <row r="66" spans="1:11">
      <c r="A66" s="40"/>
      <c r="B66" s="40"/>
      <c r="E66" s="3"/>
      <c r="F66" s="5"/>
      <c r="G66" s="5"/>
      <c r="H66" s="5"/>
      <c r="I66" s="3"/>
      <c r="J66" s="3"/>
      <c r="K66" s="3"/>
    </row>
    <row r="67" spans="1:11">
      <c r="A67" s="40"/>
      <c r="B67" s="40"/>
      <c r="E67" s="3"/>
      <c r="F67" s="5"/>
      <c r="G67" s="5"/>
      <c r="H67" s="5"/>
      <c r="I67" s="3"/>
      <c r="J67" s="3"/>
      <c r="K67" s="3"/>
    </row>
    <row r="68" spans="1:11">
      <c r="A68" s="40"/>
      <c r="B68" s="40"/>
      <c r="E68" s="3"/>
      <c r="F68" s="5"/>
      <c r="G68" s="5"/>
      <c r="H68" s="5"/>
      <c r="I68" s="3"/>
      <c r="J68" s="3"/>
      <c r="K68" s="3"/>
    </row>
    <row r="69" spans="1:11">
      <c r="A69" s="40"/>
      <c r="B69" s="40"/>
      <c r="E69" s="3"/>
      <c r="F69" s="5"/>
      <c r="G69" s="5"/>
      <c r="H69" s="5"/>
      <c r="I69" s="3"/>
      <c r="J69" s="3"/>
      <c r="K69" s="3"/>
    </row>
    <row r="70" spans="1:11">
      <c r="A70" s="40"/>
      <c r="B70" s="40"/>
      <c r="E70" s="3"/>
      <c r="F70" s="5"/>
      <c r="G70" s="5"/>
      <c r="H70" s="5"/>
      <c r="I70" s="3"/>
      <c r="J70" s="3"/>
      <c r="K70" s="3"/>
    </row>
    <row r="71" spans="1:11">
      <c r="A71" s="40"/>
      <c r="B71" s="40"/>
      <c r="E71" s="3"/>
      <c r="F71" s="5"/>
      <c r="G71" s="5"/>
      <c r="H71" s="5"/>
      <c r="I71" s="3"/>
      <c r="J71" s="3"/>
      <c r="K71" s="3"/>
    </row>
  </sheetData>
  <sortState ref="A68:AH73">
    <sortCondition ref="E68:E73"/>
  </sortState>
  <mergeCells count="3">
    <mergeCell ref="X5:AI5"/>
    <mergeCell ref="L5:T5"/>
    <mergeCell ref="U5:W5"/>
  </mergeCells>
  <phoneticPr fontId="4" type="noConversion"/>
  <conditionalFormatting sqref="L43:AI47 L50:AI53 L56:AI59 L13:AI18 L21:AI25 L10:AI10">
    <cfRule type="colorScale" priority="9">
      <colorScale>
        <cfvo type="num" val="0.5"/>
        <cfvo type="num" val="1"/>
        <color rgb="FFADADAD"/>
        <color theme="0"/>
      </colorScale>
    </cfRule>
  </conditionalFormatting>
  <conditionalFormatting sqref="L27:AI28 L30:AI33">
    <cfRule type="colorScale" priority="4">
      <colorScale>
        <cfvo type="num" val="0.5"/>
        <cfvo type="num" val="1"/>
        <color rgb="FFADADAD"/>
        <color theme="0"/>
      </colorScale>
    </cfRule>
  </conditionalFormatting>
  <conditionalFormatting sqref="L29:AI29">
    <cfRule type="colorScale" priority="2">
      <colorScale>
        <cfvo type="num" val="0.5"/>
        <cfvo type="num" val="1"/>
        <color rgb="FFADADAD"/>
        <color theme="0"/>
      </colorScale>
    </cfRule>
  </conditionalFormatting>
  <conditionalFormatting sqref="L36:AI40">
    <cfRule type="colorScale" priority="1">
      <colorScale>
        <cfvo type="num" val="0.5"/>
        <cfvo type="num" val="1"/>
        <color rgb="FFADADAD"/>
        <color theme="0"/>
      </colorScale>
    </cfRule>
  </conditionalFormatting>
  <pageMargins left="0" right="0" top="0" bottom="0" header="0.5" footer="0.5"/>
  <pageSetup paperSize="9" scale="40"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AS118"/>
  <sheetViews>
    <sheetView showZeros="0" workbookViewId="0">
      <selection activeCell="D19" sqref="D19"/>
    </sheetView>
  </sheetViews>
  <sheetFormatPr defaultColWidth="8.875" defaultRowHeight="12.75"/>
  <cols>
    <col min="1" max="4" width="8.875" style="3"/>
    <col min="5" max="5" width="8.875" style="4"/>
    <col min="6" max="9" width="8.875" style="5"/>
    <col min="10" max="45" width="5.875" style="3" customWidth="1"/>
    <col min="46" max="16384" width="8.875" style="3"/>
  </cols>
  <sheetData>
    <row r="1" spans="1:45">
      <c r="A1" s="210" t="str">
        <f>Summary!A1</f>
        <v>HUMAN RESOURCES -  BUDGET 2014</v>
      </c>
    </row>
    <row r="3" spans="1:45" ht="13.5" thickBot="1"/>
    <row r="4" spans="1:45" s="7" customFormat="1">
      <c r="A4" s="84" t="s">
        <v>14</v>
      </c>
      <c r="B4" s="6"/>
      <c r="E4" s="4"/>
      <c r="F4" s="8"/>
      <c r="G4" s="8"/>
      <c r="H4" s="8"/>
      <c r="I4" s="8"/>
      <c r="J4" s="9">
        <v>41275</v>
      </c>
      <c r="K4" s="10">
        <v>41306</v>
      </c>
      <c r="L4" s="10">
        <v>41334</v>
      </c>
      <c r="M4" s="10">
        <v>41365</v>
      </c>
      <c r="N4" s="10">
        <v>41395</v>
      </c>
      <c r="O4" s="10">
        <v>41426</v>
      </c>
      <c r="P4" s="10">
        <v>41456</v>
      </c>
      <c r="Q4" s="10">
        <v>41487</v>
      </c>
      <c r="R4" s="10">
        <v>41518</v>
      </c>
      <c r="S4" s="10">
        <v>41548</v>
      </c>
      <c r="T4" s="10">
        <v>41579</v>
      </c>
      <c r="U4" s="11">
        <v>41609</v>
      </c>
      <c r="V4" s="9">
        <v>41275</v>
      </c>
      <c r="W4" s="10">
        <v>41306</v>
      </c>
      <c r="X4" s="10">
        <v>41334</v>
      </c>
      <c r="Y4" s="10">
        <v>41365</v>
      </c>
      <c r="Z4" s="10">
        <v>41395</v>
      </c>
      <c r="AA4" s="10">
        <v>41426</v>
      </c>
      <c r="AB4" s="10">
        <v>41456</v>
      </c>
      <c r="AC4" s="10">
        <v>41487</v>
      </c>
      <c r="AD4" s="10">
        <v>41518</v>
      </c>
      <c r="AE4" s="10">
        <v>41548</v>
      </c>
      <c r="AF4" s="10">
        <v>41579</v>
      </c>
      <c r="AG4" s="11">
        <v>41609</v>
      </c>
      <c r="AH4" s="9">
        <v>41275</v>
      </c>
      <c r="AI4" s="10">
        <v>41306</v>
      </c>
      <c r="AJ4" s="10">
        <v>41334</v>
      </c>
      <c r="AK4" s="10">
        <v>41365</v>
      </c>
      <c r="AL4" s="10">
        <v>41395</v>
      </c>
      <c r="AM4" s="10">
        <v>41426</v>
      </c>
      <c r="AN4" s="10">
        <v>41456</v>
      </c>
      <c r="AO4" s="10">
        <v>41487</v>
      </c>
      <c r="AP4" s="10">
        <v>41518</v>
      </c>
      <c r="AQ4" s="10">
        <v>41548</v>
      </c>
      <c r="AR4" s="10">
        <v>41579</v>
      </c>
      <c r="AS4" s="11">
        <v>41609</v>
      </c>
    </row>
    <row r="5" spans="1:45" s="7" customFormat="1" ht="13.5" thickBot="1">
      <c r="A5" s="6"/>
      <c r="B5" s="6"/>
      <c r="E5" s="4"/>
      <c r="F5" s="8"/>
      <c r="G5" s="8"/>
      <c r="H5" s="8"/>
      <c r="I5" s="8"/>
      <c r="J5" s="223" t="s">
        <v>11</v>
      </c>
      <c r="K5" s="224"/>
      <c r="L5" s="224"/>
      <c r="M5" s="224"/>
      <c r="N5" s="224"/>
      <c r="O5" s="224"/>
      <c r="P5" s="224"/>
      <c r="Q5" s="224"/>
      <c r="R5" s="224"/>
      <c r="S5" s="224"/>
      <c r="T5" s="224"/>
      <c r="U5" s="225"/>
      <c r="V5" s="223" t="s">
        <v>13</v>
      </c>
      <c r="W5" s="224"/>
      <c r="X5" s="224"/>
      <c r="Y5" s="224"/>
      <c r="Z5" s="224"/>
      <c r="AA5" s="224"/>
      <c r="AB5" s="224"/>
      <c r="AC5" s="224"/>
      <c r="AD5" s="224"/>
      <c r="AE5" s="224"/>
      <c r="AF5" s="224"/>
      <c r="AG5" s="225"/>
      <c r="AH5" s="223" t="s">
        <v>12</v>
      </c>
      <c r="AI5" s="224"/>
      <c r="AJ5" s="224"/>
      <c r="AK5" s="224"/>
      <c r="AL5" s="224"/>
      <c r="AM5" s="224"/>
      <c r="AN5" s="224"/>
      <c r="AO5" s="224"/>
      <c r="AP5" s="224"/>
      <c r="AQ5" s="224"/>
      <c r="AR5" s="224"/>
      <c r="AS5" s="225"/>
    </row>
    <row r="6" spans="1:45" s="7" customFormat="1">
      <c r="A6" s="13" t="s">
        <v>15</v>
      </c>
      <c r="B6" s="13"/>
      <c r="E6" s="63">
        <v>0.04</v>
      </c>
      <c r="F6" s="8"/>
      <c r="G6" s="8"/>
      <c r="H6" s="172" t="str">
        <f>headcount!A6</f>
        <v>HUMAN RESOURCES</v>
      </c>
      <c r="I6" s="8"/>
      <c r="J6" s="173">
        <f>J19</f>
        <v>6.4102564102564097</v>
      </c>
      <c r="K6" s="174">
        <f t="shared" ref="K6:AS6" si="0">K19</f>
        <v>6.4102564102564097</v>
      </c>
      <c r="L6" s="174">
        <f t="shared" si="0"/>
        <v>6.4102564102564097</v>
      </c>
      <c r="M6" s="174">
        <f t="shared" si="0"/>
        <v>6.4102564102564097</v>
      </c>
      <c r="N6" s="174">
        <f t="shared" si="0"/>
        <v>6.4102564102564097</v>
      </c>
      <c r="O6" s="174">
        <f t="shared" si="0"/>
        <v>6.4102564102564097</v>
      </c>
      <c r="P6" s="174">
        <f t="shared" si="0"/>
        <v>6.666666666666667</v>
      </c>
      <c r="Q6" s="174">
        <f t="shared" si="0"/>
        <v>6.666666666666667</v>
      </c>
      <c r="R6" s="174">
        <f t="shared" si="0"/>
        <v>6.666666666666667</v>
      </c>
      <c r="S6" s="174">
        <f t="shared" si="0"/>
        <v>6.666666666666667</v>
      </c>
      <c r="T6" s="174">
        <f t="shared" si="0"/>
        <v>6.666666666666667</v>
      </c>
      <c r="U6" s="175">
        <f t="shared" si="0"/>
        <v>6.666666666666667</v>
      </c>
      <c r="V6" s="176">
        <f t="shared" si="0"/>
        <v>0</v>
      </c>
      <c r="W6" s="174">
        <f t="shared" si="0"/>
        <v>0</v>
      </c>
      <c r="X6" s="174">
        <f t="shared" si="0"/>
        <v>19.23076923076923</v>
      </c>
      <c r="Y6" s="174">
        <f t="shared" si="0"/>
        <v>0</v>
      </c>
      <c r="Z6" s="174">
        <f t="shared" si="0"/>
        <v>0</v>
      </c>
      <c r="AA6" s="174">
        <f t="shared" si="0"/>
        <v>19.23076923076923</v>
      </c>
      <c r="AB6" s="174">
        <f t="shared" si="0"/>
        <v>0</v>
      </c>
      <c r="AC6" s="174">
        <f t="shared" si="0"/>
        <v>0</v>
      </c>
      <c r="AD6" s="174">
        <f t="shared" si="0"/>
        <v>20</v>
      </c>
      <c r="AE6" s="174">
        <f t="shared" si="0"/>
        <v>0</v>
      </c>
      <c r="AF6" s="174">
        <f t="shared" si="0"/>
        <v>0</v>
      </c>
      <c r="AG6" s="175">
        <f t="shared" si="0"/>
        <v>20</v>
      </c>
      <c r="AH6" s="176">
        <f t="shared" si="0"/>
        <v>0.64102564102564097</v>
      </c>
      <c r="AI6" s="174">
        <f t="shared" si="0"/>
        <v>0.64102564102564097</v>
      </c>
      <c r="AJ6" s="174">
        <f t="shared" si="0"/>
        <v>2.5641025641025639</v>
      </c>
      <c r="AK6" s="174">
        <f t="shared" si="0"/>
        <v>0.64102564102564097</v>
      </c>
      <c r="AL6" s="174">
        <f t="shared" si="0"/>
        <v>0.64102564102564097</v>
      </c>
      <c r="AM6" s="174">
        <f t="shared" si="0"/>
        <v>2.5641025641025639</v>
      </c>
      <c r="AN6" s="174">
        <f t="shared" si="0"/>
        <v>0.66666666666666674</v>
      </c>
      <c r="AO6" s="174">
        <f t="shared" si="0"/>
        <v>0.66666666666666674</v>
      </c>
      <c r="AP6" s="174">
        <f t="shared" si="0"/>
        <v>2.666666666666667</v>
      </c>
      <c r="AQ6" s="174">
        <f t="shared" si="0"/>
        <v>0.66666666666666674</v>
      </c>
      <c r="AR6" s="174">
        <f t="shared" si="0"/>
        <v>0.66666666666666674</v>
      </c>
      <c r="AS6" s="175">
        <f t="shared" si="0"/>
        <v>2.666666666666667</v>
      </c>
    </row>
    <row r="7" spans="1:45" s="7" customFormat="1">
      <c r="A7" s="13" t="s">
        <v>39</v>
      </c>
      <c r="B7" s="13"/>
      <c r="E7" s="63">
        <v>0.5</v>
      </c>
      <c r="F7" s="8"/>
      <c r="G7" s="8"/>
      <c r="H7" s="172" t="e">
        <f>headcount!#REF!</f>
        <v>#REF!</v>
      </c>
      <c r="I7" s="53"/>
      <c r="J7" s="177">
        <f t="shared" ref="J7:AS7" si="1">SUM(J22:J27)</f>
        <v>16.666666666666668</v>
      </c>
      <c r="K7" s="178">
        <f t="shared" si="1"/>
        <v>25</v>
      </c>
      <c r="L7" s="178">
        <f t="shared" si="1"/>
        <v>25</v>
      </c>
      <c r="M7" s="178">
        <f t="shared" si="1"/>
        <v>25</v>
      </c>
      <c r="N7" s="178">
        <f t="shared" si="1"/>
        <v>25</v>
      </c>
      <c r="O7" s="178">
        <f t="shared" si="1"/>
        <v>25</v>
      </c>
      <c r="P7" s="178">
        <f t="shared" si="1"/>
        <v>26</v>
      </c>
      <c r="Q7" s="178">
        <f t="shared" si="1"/>
        <v>26</v>
      </c>
      <c r="R7" s="178">
        <f t="shared" si="1"/>
        <v>26</v>
      </c>
      <c r="S7" s="178">
        <f t="shared" si="1"/>
        <v>26</v>
      </c>
      <c r="T7" s="178">
        <f t="shared" si="1"/>
        <v>26</v>
      </c>
      <c r="U7" s="179">
        <f t="shared" si="1"/>
        <v>26</v>
      </c>
      <c r="V7" s="177">
        <f t="shared" si="1"/>
        <v>0</v>
      </c>
      <c r="W7" s="178">
        <f t="shared" si="1"/>
        <v>0</v>
      </c>
      <c r="X7" s="178">
        <f t="shared" si="1"/>
        <v>66.666666666666671</v>
      </c>
      <c r="Y7" s="178">
        <f t="shared" si="1"/>
        <v>0</v>
      </c>
      <c r="Z7" s="178">
        <f t="shared" si="1"/>
        <v>0</v>
      </c>
      <c r="AA7" s="178">
        <f t="shared" si="1"/>
        <v>75</v>
      </c>
      <c r="AB7" s="178">
        <f t="shared" si="1"/>
        <v>0</v>
      </c>
      <c r="AC7" s="178">
        <f t="shared" si="1"/>
        <v>0</v>
      </c>
      <c r="AD7" s="178">
        <f t="shared" si="1"/>
        <v>78</v>
      </c>
      <c r="AE7" s="178">
        <f t="shared" si="1"/>
        <v>0</v>
      </c>
      <c r="AF7" s="178">
        <f t="shared" si="1"/>
        <v>0</v>
      </c>
      <c r="AG7" s="179">
        <f t="shared" si="1"/>
        <v>78</v>
      </c>
      <c r="AH7" s="177">
        <f t="shared" si="1"/>
        <v>8.3333333333333339</v>
      </c>
      <c r="AI7" s="178">
        <f t="shared" si="1"/>
        <v>12.5</v>
      </c>
      <c r="AJ7" s="178">
        <f t="shared" si="1"/>
        <v>45.833333333333336</v>
      </c>
      <c r="AK7" s="178">
        <f t="shared" si="1"/>
        <v>12.5</v>
      </c>
      <c r="AL7" s="178">
        <f t="shared" si="1"/>
        <v>12.5</v>
      </c>
      <c r="AM7" s="178">
        <f t="shared" si="1"/>
        <v>50</v>
      </c>
      <c r="AN7" s="178">
        <f t="shared" si="1"/>
        <v>13</v>
      </c>
      <c r="AO7" s="178">
        <f t="shared" si="1"/>
        <v>13</v>
      </c>
      <c r="AP7" s="178">
        <f t="shared" si="1"/>
        <v>52</v>
      </c>
      <c r="AQ7" s="178">
        <f t="shared" si="1"/>
        <v>13</v>
      </c>
      <c r="AR7" s="178">
        <f t="shared" si="1"/>
        <v>13</v>
      </c>
      <c r="AS7" s="179">
        <f t="shared" si="1"/>
        <v>52</v>
      </c>
    </row>
    <row r="8" spans="1:45" s="7" customFormat="1">
      <c r="A8" s="13" t="s">
        <v>40</v>
      </c>
      <c r="B8" s="13"/>
      <c r="E8" s="63">
        <v>0.1</v>
      </c>
      <c r="F8" s="8"/>
      <c r="G8" s="8"/>
      <c r="H8" s="172" t="e">
        <f>headcount!#REF!</f>
        <v>#REF!</v>
      </c>
      <c r="I8" s="53"/>
      <c r="J8" s="177">
        <f t="shared" ref="J8:AS8" si="2">SUM(J30:J34)</f>
        <v>6.4102564102564097</v>
      </c>
      <c r="K8" s="178">
        <f t="shared" si="2"/>
        <v>6.4102564102564097</v>
      </c>
      <c r="L8" s="178">
        <f t="shared" si="2"/>
        <v>12.820512820512819</v>
      </c>
      <c r="M8" s="178">
        <f t="shared" si="2"/>
        <v>12.820512820512819</v>
      </c>
      <c r="N8" s="178">
        <f t="shared" si="2"/>
        <v>19.23076923076923</v>
      </c>
      <c r="O8" s="178">
        <f t="shared" si="2"/>
        <v>19.23076923076923</v>
      </c>
      <c r="P8" s="178">
        <f t="shared" si="2"/>
        <v>20</v>
      </c>
      <c r="Q8" s="178">
        <f t="shared" si="2"/>
        <v>20</v>
      </c>
      <c r="R8" s="178">
        <f t="shared" si="2"/>
        <v>20</v>
      </c>
      <c r="S8" s="178">
        <f t="shared" si="2"/>
        <v>20</v>
      </c>
      <c r="T8" s="178">
        <f t="shared" si="2"/>
        <v>20</v>
      </c>
      <c r="U8" s="179">
        <f t="shared" si="2"/>
        <v>20</v>
      </c>
      <c r="V8" s="177">
        <f t="shared" si="2"/>
        <v>0</v>
      </c>
      <c r="W8" s="178">
        <f t="shared" si="2"/>
        <v>0</v>
      </c>
      <c r="X8" s="178">
        <f t="shared" si="2"/>
        <v>25.641025641025639</v>
      </c>
      <c r="Y8" s="178">
        <f t="shared" si="2"/>
        <v>0</v>
      </c>
      <c r="Z8" s="178">
        <f t="shared" si="2"/>
        <v>0</v>
      </c>
      <c r="AA8" s="178">
        <f t="shared" si="2"/>
        <v>51.282051282051277</v>
      </c>
      <c r="AB8" s="178">
        <f t="shared" si="2"/>
        <v>0</v>
      </c>
      <c r="AC8" s="178">
        <f t="shared" si="2"/>
        <v>0</v>
      </c>
      <c r="AD8" s="178">
        <f t="shared" si="2"/>
        <v>60</v>
      </c>
      <c r="AE8" s="178">
        <f t="shared" si="2"/>
        <v>0</v>
      </c>
      <c r="AF8" s="178">
        <f t="shared" si="2"/>
        <v>0</v>
      </c>
      <c r="AG8" s="179">
        <f t="shared" si="2"/>
        <v>60</v>
      </c>
      <c r="AH8" s="177">
        <f t="shared" si="2"/>
        <v>0.64102564102564097</v>
      </c>
      <c r="AI8" s="178">
        <f t="shared" si="2"/>
        <v>0.64102564102564097</v>
      </c>
      <c r="AJ8" s="178">
        <f t="shared" si="2"/>
        <v>3.8461538461538458</v>
      </c>
      <c r="AK8" s="178">
        <f t="shared" si="2"/>
        <v>1.2820512820512819</v>
      </c>
      <c r="AL8" s="178">
        <f t="shared" si="2"/>
        <v>1.9230769230769229</v>
      </c>
      <c r="AM8" s="178">
        <f t="shared" si="2"/>
        <v>7.0512820512820511</v>
      </c>
      <c r="AN8" s="178">
        <f t="shared" si="2"/>
        <v>2</v>
      </c>
      <c r="AO8" s="178">
        <f t="shared" si="2"/>
        <v>2</v>
      </c>
      <c r="AP8" s="178">
        <f t="shared" si="2"/>
        <v>8</v>
      </c>
      <c r="AQ8" s="178">
        <f t="shared" si="2"/>
        <v>2</v>
      </c>
      <c r="AR8" s="178">
        <f t="shared" si="2"/>
        <v>2</v>
      </c>
      <c r="AS8" s="179">
        <f t="shared" si="2"/>
        <v>8</v>
      </c>
    </row>
    <row r="9" spans="1:45" s="7" customFormat="1">
      <c r="A9" s="13" t="s">
        <v>16</v>
      </c>
      <c r="B9" s="13"/>
      <c r="E9" s="63">
        <v>0.22</v>
      </c>
      <c r="F9" s="8"/>
      <c r="G9" s="8"/>
      <c r="H9" s="172"/>
      <c r="I9" s="53"/>
      <c r="J9" s="177">
        <f>SUM(J37:J80)</f>
        <v>0</v>
      </c>
      <c r="K9" s="178">
        <f t="shared" ref="K9:AS9" si="3">SUM(K37:K80)</f>
        <v>0</v>
      </c>
      <c r="L9" s="178">
        <f t="shared" si="3"/>
        <v>0</v>
      </c>
      <c r="M9" s="178">
        <f t="shared" si="3"/>
        <v>0</v>
      </c>
      <c r="N9" s="178">
        <f t="shared" si="3"/>
        <v>0</v>
      </c>
      <c r="O9" s="178">
        <f t="shared" si="3"/>
        <v>0</v>
      </c>
      <c r="P9" s="178">
        <f t="shared" si="3"/>
        <v>0</v>
      </c>
      <c r="Q9" s="178">
        <f t="shared" si="3"/>
        <v>0</v>
      </c>
      <c r="R9" s="178">
        <f t="shared" si="3"/>
        <v>0</v>
      </c>
      <c r="S9" s="178">
        <f t="shared" si="3"/>
        <v>0</v>
      </c>
      <c r="T9" s="178">
        <f t="shared" si="3"/>
        <v>0</v>
      </c>
      <c r="U9" s="179">
        <f t="shared" si="3"/>
        <v>0</v>
      </c>
      <c r="V9" s="177">
        <f t="shared" si="3"/>
        <v>0</v>
      </c>
      <c r="W9" s="178">
        <f t="shared" si="3"/>
        <v>0</v>
      </c>
      <c r="X9" s="178">
        <f t="shared" si="3"/>
        <v>0</v>
      </c>
      <c r="Y9" s="178">
        <f t="shared" si="3"/>
        <v>0</v>
      </c>
      <c r="Z9" s="178">
        <f t="shared" si="3"/>
        <v>0</v>
      </c>
      <c r="AA9" s="178">
        <f t="shared" si="3"/>
        <v>0</v>
      </c>
      <c r="AB9" s="178">
        <f t="shared" si="3"/>
        <v>0</v>
      </c>
      <c r="AC9" s="178">
        <f t="shared" si="3"/>
        <v>0</v>
      </c>
      <c r="AD9" s="178">
        <f t="shared" si="3"/>
        <v>0</v>
      </c>
      <c r="AE9" s="178">
        <f t="shared" si="3"/>
        <v>0</v>
      </c>
      <c r="AF9" s="178">
        <f t="shared" si="3"/>
        <v>0</v>
      </c>
      <c r="AG9" s="179">
        <f t="shared" si="3"/>
        <v>0</v>
      </c>
      <c r="AH9" s="177">
        <f t="shared" si="3"/>
        <v>0</v>
      </c>
      <c r="AI9" s="178">
        <f t="shared" si="3"/>
        <v>0</v>
      </c>
      <c r="AJ9" s="178">
        <f t="shared" si="3"/>
        <v>0</v>
      </c>
      <c r="AK9" s="178">
        <f t="shared" si="3"/>
        <v>0</v>
      </c>
      <c r="AL9" s="178">
        <f t="shared" si="3"/>
        <v>0</v>
      </c>
      <c r="AM9" s="178">
        <f t="shared" si="3"/>
        <v>0</v>
      </c>
      <c r="AN9" s="178">
        <f t="shared" si="3"/>
        <v>0</v>
      </c>
      <c r="AO9" s="178">
        <f t="shared" si="3"/>
        <v>0</v>
      </c>
      <c r="AP9" s="178">
        <f t="shared" si="3"/>
        <v>0</v>
      </c>
      <c r="AQ9" s="178">
        <f t="shared" si="3"/>
        <v>0</v>
      </c>
      <c r="AR9" s="178">
        <f t="shared" si="3"/>
        <v>0</v>
      </c>
      <c r="AS9" s="179">
        <f t="shared" si="3"/>
        <v>0</v>
      </c>
    </row>
    <row r="10" spans="1:45" s="7" customFormat="1">
      <c r="A10" s="13"/>
      <c r="B10" s="172"/>
      <c r="C10" s="172"/>
      <c r="D10" s="172"/>
      <c r="E10" s="172"/>
      <c r="F10" s="172"/>
      <c r="G10" s="172"/>
      <c r="H10" s="172"/>
      <c r="I10" s="53"/>
      <c r="J10" s="177">
        <f>SUM(J83:J87)</f>
        <v>0</v>
      </c>
      <c r="K10" s="178">
        <f t="shared" ref="K10:AS10" si="4">SUM(K83:K87)</f>
        <v>0</v>
      </c>
      <c r="L10" s="178">
        <f t="shared" si="4"/>
        <v>0</v>
      </c>
      <c r="M10" s="178">
        <f t="shared" si="4"/>
        <v>0</v>
      </c>
      <c r="N10" s="178">
        <f t="shared" si="4"/>
        <v>0</v>
      </c>
      <c r="O10" s="178">
        <f t="shared" si="4"/>
        <v>0</v>
      </c>
      <c r="P10" s="178">
        <f t="shared" si="4"/>
        <v>0</v>
      </c>
      <c r="Q10" s="178">
        <f t="shared" si="4"/>
        <v>0</v>
      </c>
      <c r="R10" s="178">
        <f t="shared" si="4"/>
        <v>0</v>
      </c>
      <c r="S10" s="178">
        <f t="shared" si="4"/>
        <v>0</v>
      </c>
      <c r="T10" s="178">
        <f t="shared" si="4"/>
        <v>0</v>
      </c>
      <c r="U10" s="179">
        <f t="shared" si="4"/>
        <v>0</v>
      </c>
      <c r="V10" s="177">
        <f t="shared" si="4"/>
        <v>0</v>
      </c>
      <c r="W10" s="178">
        <f t="shared" si="4"/>
        <v>0</v>
      </c>
      <c r="X10" s="178">
        <f t="shared" si="4"/>
        <v>0</v>
      </c>
      <c r="Y10" s="178">
        <f t="shared" si="4"/>
        <v>0</v>
      </c>
      <c r="Z10" s="178">
        <f t="shared" si="4"/>
        <v>0</v>
      </c>
      <c r="AA10" s="178">
        <f t="shared" si="4"/>
        <v>0</v>
      </c>
      <c r="AB10" s="178">
        <f t="shared" si="4"/>
        <v>0</v>
      </c>
      <c r="AC10" s="178">
        <f t="shared" si="4"/>
        <v>0</v>
      </c>
      <c r="AD10" s="178">
        <f t="shared" si="4"/>
        <v>0</v>
      </c>
      <c r="AE10" s="178">
        <f t="shared" si="4"/>
        <v>0</v>
      </c>
      <c r="AF10" s="178">
        <f t="shared" si="4"/>
        <v>0</v>
      </c>
      <c r="AG10" s="179">
        <f t="shared" si="4"/>
        <v>0</v>
      </c>
      <c r="AH10" s="177">
        <f t="shared" si="4"/>
        <v>0</v>
      </c>
      <c r="AI10" s="178">
        <f t="shared" si="4"/>
        <v>0</v>
      </c>
      <c r="AJ10" s="178">
        <f t="shared" si="4"/>
        <v>0</v>
      </c>
      <c r="AK10" s="178">
        <f t="shared" si="4"/>
        <v>0</v>
      </c>
      <c r="AL10" s="178">
        <f t="shared" si="4"/>
        <v>0</v>
      </c>
      <c r="AM10" s="178">
        <f t="shared" si="4"/>
        <v>0</v>
      </c>
      <c r="AN10" s="178">
        <f t="shared" si="4"/>
        <v>0</v>
      </c>
      <c r="AO10" s="178">
        <f t="shared" si="4"/>
        <v>0</v>
      </c>
      <c r="AP10" s="178">
        <f t="shared" si="4"/>
        <v>0</v>
      </c>
      <c r="AQ10" s="178">
        <f t="shared" si="4"/>
        <v>0</v>
      </c>
      <c r="AR10" s="178">
        <f t="shared" si="4"/>
        <v>0</v>
      </c>
      <c r="AS10" s="179">
        <f t="shared" si="4"/>
        <v>0</v>
      </c>
    </row>
    <row r="11" spans="1:45" s="7" customFormat="1">
      <c r="A11" s="13" t="s">
        <v>17</v>
      </c>
      <c r="B11" s="13"/>
      <c r="E11" s="4" t="s">
        <v>18</v>
      </c>
      <c r="F11" s="8"/>
      <c r="G11" s="8"/>
      <c r="H11" s="172"/>
      <c r="I11" s="53"/>
      <c r="J11" s="177">
        <f t="shared" ref="J11:AS11" si="5">SUM(J90:J94)</f>
        <v>0</v>
      </c>
      <c r="K11" s="178">
        <f t="shared" si="5"/>
        <v>0</v>
      </c>
      <c r="L11" s="178">
        <f t="shared" si="5"/>
        <v>0</v>
      </c>
      <c r="M11" s="178">
        <f t="shared" si="5"/>
        <v>0</v>
      </c>
      <c r="N11" s="178">
        <f t="shared" si="5"/>
        <v>0</v>
      </c>
      <c r="O11" s="178">
        <f t="shared" si="5"/>
        <v>0</v>
      </c>
      <c r="P11" s="178">
        <f t="shared" si="5"/>
        <v>0</v>
      </c>
      <c r="Q11" s="178">
        <f t="shared" si="5"/>
        <v>0</v>
      </c>
      <c r="R11" s="178">
        <f t="shared" si="5"/>
        <v>0</v>
      </c>
      <c r="S11" s="178">
        <f t="shared" si="5"/>
        <v>0</v>
      </c>
      <c r="T11" s="178">
        <f t="shared" si="5"/>
        <v>0</v>
      </c>
      <c r="U11" s="179">
        <f t="shared" si="5"/>
        <v>0</v>
      </c>
      <c r="V11" s="177">
        <f t="shared" si="5"/>
        <v>0</v>
      </c>
      <c r="W11" s="178">
        <f t="shared" si="5"/>
        <v>0</v>
      </c>
      <c r="X11" s="178">
        <f t="shared" si="5"/>
        <v>0</v>
      </c>
      <c r="Y11" s="178">
        <f t="shared" si="5"/>
        <v>0</v>
      </c>
      <c r="Z11" s="178">
        <f t="shared" si="5"/>
        <v>0</v>
      </c>
      <c r="AA11" s="178">
        <f t="shared" si="5"/>
        <v>0</v>
      </c>
      <c r="AB11" s="178">
        <f t="shared" si="5"/>
        <v>0</v>
      </c>
      <c r="AC11" s="178">
        <f t="shared" si="5"/>
        <v>0</v>
      </c>
      <c r="AD11" s="178">
        <f t="shared" si="5"/>
        <v>0</v>
      </c>
      <c r="AE11" s="178">
        <f t="shared" si="5"/>
        <v>0</v>
      </c>
      <c r="AF11" s="178">
        <f t="shared" si="5"/>
        <v>0</v>
      </c>
      <c r="AG11" s="179">
        <f t="shared" si="5"/>
        <v>0</v>
      </c>
      <c r="AH11" s="177">
        <f t="shared" si="5"/>
        <v>0</v>
      </c>
      <c r="AI11" s="178">
        <f t="shared" si="5"/>
        <v>0</v>
      </c>
      <c r="AJ11" s="178">
        <f t="shared" si="5"/>
        <v>0</v>
      </c>
      <c r="AK11" s="178">
        <f t="shared" si="5"/>
        <v>0</v>
      </c>
      <c r="AL11" s="178">
        <f t="shared" si="5"/>
        <v>0</v>
      </c>
      <c r="AM11" s="178">
        <f t="shared" si="5"/>
        <v>0</v>
      </c>
      <c r="AN11" s="178">
        <f t="shared" si="5"/>
        <v>0</v>
      </c>
      <c r="AO11" s="178">
        <f t="shared" si="5"/>
        <v>0</v>
      </c>
      <c r="AP11" s="178">
        <f t="shared" si="5"/>
        <v>0</v>
      </c>
      <c r="AQ11" s="178">
        <f t="shared" si="5"/>
        <v>0</v>
      </c>
      <c r="AR11" s="178">
        <f t="shared" si="5"/>
        <v>0</v>
      </c>
      <c r="AS11" s="179">
        <f t="shared" si="5"/>
        <v>0</v>
      </c>
    </row>
    <row r="12" spans="1:45" s="7" customFormat="1">
      <c r="A12" s="13" t="s">
        <v>41</v>
      </c>
      <c r="B12" s="13"/>
      <c r="E12" s="200">
        <v>1.3</v>
      </c>
      <c r="F12" s="8"/>
      <c r="G12" s="8"/>
      <c r="H12" s="172"/>
      <c r="I12" s="53"/>
      <c r="J12" s="177">
        <f t="shared" ref="J12:AS12" si="6">SUM(J97:J100)</f>
        <v>0</v>
      </c>
      <c r="K12" s="178">
        <f t="shared" si="6"/>
        <v>0</v>
      </c>
      <c r="L12" s="178">
        <f t="shared" si="6"/>
        <v>0</v>
      </c>
      <c r="M12" s="178">
        <f t="shared" si="6"/>
        <v>0</v>
      </c>
      <c r="N12" s="178">
        <f t="shared" si="6"/>
        <v>0</v>
      </c>
      <c r="O12" s="178">
        <f t="shared" si="6"/>
        <v>0</v>
      </c>
      <c r="P12" s="178">
        <f t="shared" si="6"/>
        <v>0</v>
      </c>
      <c r="Q12" s="178">
        <f t="shared" si="6"/>
        <v>0</v>
      </c>
      <c r="R12" s="178">
        <f t="shared" si="6"/>
        <v>0</v>
      </c>
      <c r="S12" s="178">
        <f t="shared" si="6"/>
        <v>0</v>
      </c>
      <c r="T12" s="178">
        <f t="shared" si="6"/>
        <v>0</v>
      </c>
      <c r="U12" s="179">
        <f t="shared" si="6"/>
        <v>0</v>
      </c>
      <c r="V12" s="177">
        <f t="shared" si="6"/>
        <v>0</v>
      </c>
      <c r="W12" s="178">
        <f t="shared" si="6"/>
        <v>0</v>
      </c>
      <c r="X12" s="178">
        <f t="shared" si="6"/>
        <v>0</v>
      </c>
      <c r="Y12" s="178">
        <f t="shared" si="6"/>
        <v>0</v>
      </c>
      <c r="Z12" s="178">
        <f t="shared" si="6"/>
        <v>0</v>
      </c>
      <c r="AA12" s="178">
        <f t="shared" si="6"/>
        <v>0</v>
      </c>
      <c r="AB12" s="178">
        <f t="shared" si="6"/>
        <v>0</v>
      </c>
      <c r="AC12" s="178">
        <f t="shared" si="6"/>
        <v>0</v>
      </c>
      <c r="AD12" s="178">
        <f t="shared" si="6"/>
        <v>0</v>
      </c>
      <c r="AE12" s="178">
        <f t="shared" si="6"/>
        <v>0</v>
      </c>
      <c r="AF12" s="178">
        <f t="shared" si="6"/>
        <v>0</v>
      </c>
      <c r="AG12" s="179">
        <f t="shared" si="6"/>
        <v>0</v>
      </c>
      <c r="AH12" s="177">
        <f t="shared" si="6"/>
        <v>0</v>
      </c>
      <c r="AI12" s="178">
        <f t="shared" si="6"/>
        <v>0</v>
      </c>
      <c r="AJ12" s="178">
        <f t="shared" si="6"/>
        <v>0</v>
      </c>
      <c r="AK12" s="178">
        <f t="shared" si="6"/>
        <v>0</v>
      </c>
      <c r="AL12" s="178">
        <f t="shared" si="6"/>
        <v>0</v>
      </c>
      <c r="AM12" s="178">
        <f t="shared" si="6"/>
        <v>0</v>
      </c>
      <c r="AN12" s="178">
        <f t="shared" si="6"/>
        <v>0</v>
      </c>
      <c r="AO12" s="178">
        <f t="shared" si="6"/>
        <v>0</v>
      </c>
      <c r="AP12" s="178">
        <f t="shared" si="6"/>
        <v>0</v>
      </c>
      <c r="AQ12" s="178">
        <f t="shared" si="6"/>
        <v>0</v>
      </c>
      <c r="AR12" s="178">
        <f t="shared" si="6"/>
        <v>0</v>
      </c>
      <c r="AS12" s="179">
        <f t="shared" si="6"/>
        <v>0</v>
      </c>
    </row>
    <row r="13" spans="1:45" s="7" customFormat="1">
      <c r="A13" s="13"/>
      <c r="B13" s="13"/>
      <c r="E13" s="4"/>
      <c r="F13" s="8"/>
      <c r="G13" s="8"/>
      <c r="H13" s="172"/>
      <c r="I13" s="53"/>
      <c r="J13" s="177">
        <f t="shared" ref="J13:AS13" si="7">SUM(J103:J106)</f>
        <v>0</v>
      </c>
      <c r="K13" s="178">
        <f t="shared" si="7"/>
        <v>0</v>
      </c>
      <c r="L13" s="178">
        <f t="shared" si="7"/>
        <v>0</v>
      </c>
      <c r="M13" s="178">
        <f t="shared" si="7"/>
        <v>0</v>
      </c>
      <c r="N13" s="178">
        <f t="shared" si="7"/>
        <v>0</v>
      </c>
      <c r="O13" s="178">
        <f t="shared" si="7"/>
        <v>0</v>
      </c>
      <c r="P13" s="178">
        <f t="shared" si="7"/>
        <v>0</v>
      </c>
      <c r="Q13" s="178">
        <f t="shared" si="7"/>
        <v>0</v>
      </c>
      <c r="R13" s="178">
        <f t="shared" si="7"/>
        <v>0</v>
      </c>
      <c r="S13" s="178">
        <f t="shared" si="7"/>
        <v>0</v>
      </c>
      <c r="T13" s="178">
        <f t="shared" si="7"/>
        <v>0</v>
      </c>
      <c r="U13" s="179">
        <f t="shared" si="7"/>
        <v>0</v>
      </c>
      <c r="V13" s="177">
        <f t="shared" si="7"/>
        <v>0</v>
      </c>
      <c r="W13" s="178">
        <f t="shared" si="7"/>
        <v>0</v>
      </c>
      <c r="X13" s="178">
        <f t="shared" si="7"/>
        <v>0</v>
      </c>
      <c r="Y13" s="178">
        <f t="shared" si="7"/>
        <v>0</v>
      </c>
      <c r="Z13" s="178">
        <f t="shared" si="7"/>
        <v>0</v>
      </c>
      <c r="AA13" s="178">
        <f t="shared" si="7"/>
        <v>0</v>
      </c>
      <c r="AB13" s="178">
        <f t="shared" si="7"/>
        <v>0</v>
      </c>
      <c r="AC13" s="178">
        <f t="shared" si="7"/>
        <v>0</v>
      </c>
      <c r="AD13" s="178">
        <f t="shared" si="7"/>
        <v>0</v>
      </c>
      <c r="AE13" s="178">
        <f t="shared" si="7"/>
        <v>0</v>
      </c>
      <c r="AF13" s="178">
        <f t="shared" si="7"/>
        <v>0</v>
      </c>
      <c r="AG13" s="179">
        <f t="shared" si="7"/>
        <v>0</v>
      </c>
      <c r="AH13" s="177">
        <f t="shared" si="7"/>
        <v>0</v>
      </c>
      <c r="AI13" s="178">
        <f t="shared" si="7"/>
        <v>0</v>
      </c>
      <c r="AJ13" s="178">
        <f t="shared" si="7"/>
        <v>0</v>
      </c>
      <c r="AK13" s="178">
        <f t="shared" si="7"/>
        <v>0</v>
      </c>
      <c r="AL13" s="178">
        <f t="shared" si="7"/>
        <v>0</v>
      </c>
      <c r="AM13" s="178">
        <f t="shared" si="7"/>
        <v>0</v>
      </c>
      <c r="AN13" s="178">
        <f t="shared" si="7"/>
        <v>0</v>
      </c>
      <c r="AO13" s="178">
        <f t="shared" si="7"/>
        <v>0</v>
      </c>
      <c r="AP13" s="178">
        <f t="shared" si="7"/>
        <v>0</v>
      </c>
      <c r="AQ13" s="178">
        <f t="shared" si="7"/>
        <v>0</v>
      </c>
      <c r="AR13" s="178">
        <f t="shared" si="7"/>
        <v>0</v>
      </c>
      <c r="AS13" s="179">
        <f t="shared" si="7"/>
        <v>0</v>
      </c>
    </row>
    <row r="14" spans="1:45" s="7" customFormat="1" ht="13.5" thickBot="1">
      <c r="A14" s="13"/>
      <c r="B14" s="13"/>
      <c r="E14" s="4"/>
      <c r="F14" s="8"/>
      <c r="G14" s="8"/>
      <c r="H14" s="53" t="s">
        <v>8</v>
      </c>
      <c r="I14" s="53"/>
      <c r="J14" s="180">
        <f>SUM(J6:J13)</f>
        <v>29.487179487179485</v>
      </c>
      <c r="K14" s="181">
        <f t="shared" ref="K14:AS14" si="8">SUM(K6:K13)</f>
        <v>37.820512820512818</v>
      </c>
      <c r="L14" s="181">
        <f t="shared" si="8"/>
        <v>44.230769230769226</v>
      </c>
      <c r="M14" s="181">
        <f t="shared" si="8"/>
        <v>44.230769230769226</v>
      </c>
      <c r="N14" s="181">
        <f t="shared" si="8"/>
        <v>50.641025641025635</v>
      </c>
      <c r="O14" s="181">
        <f t="shared" si="8"/>
        <v>50.641025641025635</v>
      </c>
      <c r="P14" s="181">
        <f t="shared" si="8"/>
        <v>52.666666666666664</v>
      </c>
      <c r="Q14" s="181">
        <f t="shared" si="8"/>
        <v>52.666666666666664</v>
      </c>
      <c r="R14" s="181">
        <f t="shared" si="8"/>
        <v>52.666666666666664</v>
      </c>
      <c r="S14" s="181">
        <f t="shared" si="8"/>
        <v>52.666666666666664</v>
      </c>
      <c r="T14" s="181">
        <f t="shared" si="8"/>
        <v>52.666666666666664</v>
      </c>
      <c r="U14" s="182">
        <f t="shared" si="8"/>
        <v>52.666666666666664</v>
      </c>
      <c r="V14" s="180">
        <f t="shared" si="8"/>
        <v>0</v>
      </c>
      <c r="W14" s="181">
        <f t="shared" si="8"/>
        <v>0</v>
      </c>
      <c r="X14" s="181">
        <f t="shared" si="8"/>
        <v>111.53846153846153</v>
      </c>
      <c r="Y14" s="181">
        <f t="shared" si="8"/>
        <v>0</v>
      </c>
      <c r="Z14" s="181">
        <f t="shared" si="8"/>
        <v>0</v>
      </c>
      <c r="AA14" s="181">
        <f t="shared" si="8"/>
        <v>145.5128205128205</v>
      </c>
      <c r="AB14" s="181">
        <f t="shared" si="8"/>
        <v>0</v>
      </c>
      <c r="AC14" s="181">
        <f t="shared" si="8"/>
        <v>0</v>
      </c>
      <c r="AD14" s="181">
        <f t="shared" si="8"/>
        <v>158</v>
      </c>
      <c r="AE14" s="181">
        <f t="shared" si="8"/>
        <v>0</v>
      </c>
      <c r="AF14" s="181">
        <f t="shared" si="8"/>
        <v>0</v>
      </c>
      <c r="AG14" s="182">
        <f t="shared" si="8"/>
        <v>158</v>
      </c>
      <c r="AH14" s="180">
        <f t="shared" si="8"/>
        <v>9.615384615384615</v>
      </c>
      <c r="AI14" s="181">
        <f t="shared" si="8"/>
        <v>13.782051282051281</v>
      </c>
      <c r="AJ14" s="181">
        <f t="shared" si="8"/>
        <v>52.243589743589745</v>
      </c>
      <c r="AK14" s="181">
        <f t="shared" si="8"/>
        <v>14.423076923076923</v>
      </c>
      <c r="AL14" s="181">
        <f t="shared" si="8"/>
        <v>15.064102564102564</v>
      </c>
      <c r="AM14" s="181">
        <f t="shared" si="8"/>
        <v>59.615384615384613</v>
      </c>
      <c r="AN14" s="181">
        <f t="shared" si="8"/>
        <v>15.666666666666666</v>
      </c>
      <c r="AO14" s="181">
        <f t="shared" si="8"/>
        <v>15.666666666666666</v>
      </c>
      <c r="AP14" s="181">
        <f t="shared" si="8"/>
        <v>62.666666666666664</v>
      </c>
      <c r="AQ14" s="181">
        <f t="shared" si="8"/>
        <v>15.666666666666666</v>
      </c>
      <c r="AR14" s="181">
        <f t="shared" si="8"/>
        <v>15.666666666666666</v>
      </c>
      <c r="AS14" s="182">
        <f t="shared" si="8"/>
        <v>62.666666666666664</v>
      </c>
    </row>
    <row r="15" spans="1:45" s="7" customFormat="1">
      <c r="A15" s="13"/>
      <c r="B15" s="13"/>
      <c r="E15" s="4"/>
      <c r="F15" s="8"/>
      <c r="G15" s="8"/>
      <c r="H15" s="53"/>
      <c r="I15" s="53"/>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row>
    <row r="16" spans="1:45" s="7" customFormat="1">
      <c r="A16" s="6"/>
      <c r="B16" s="6"/>
      <c r="C16" s="7" t="s">
        <v>1</v>
      </c>
      <c r="E16" s="4" t="s">
        <v>2</v>
      </c>
      <c r="F16" s="8"/>
      <c r="G16" s="8" t="s">
        <v>5</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row>
    <row r="17" spans="1:45" s="7" customFormat="1">
      <c r="A17" s="6"/>
      <c r="B17" s="6"/>
      <c r="E17" s="4"/>
      <c r="F17" s="8" t="s">
        <v>3</v>
      </c>
      <c r="G17" s="8" t="s">
        <v>4</v>
      </c>
      <c r="H17" s="8" t="s">
        <v>6</v>
      </c>
      <c r="I17" s="8" t="s">
        <v>19</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row>
    <row r="18" spans="1:45">
      <c r="A18" s="16" t="str">
        <f>headcount!A9</f>
        <v>HUMAN RESOURCES</v>
      </c>
      <c r="B18" s="16"/>
      <c r="C18" s="7"/>
      <c r="D18" s="7"/>
      <c r="F18" s="8"/>
      <c r="G18" s="8"/>
      <c r="H18" s="8"/>
      <c r="I18" s="8"/>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c r="A19" s="166" t="str">
        <f>headcount!A10</f>
        <v>X</v>
      </c>
      <c r="B19" s="167" t="str">
        <f>headcount!B10</f>
        <v>X</v>
      </c>
      <c r="C19" s="149" t="str">
        <f>headcount!C10</f>
        <v>X</v>
      </c>
      <c r="D19" s="149"/>
      <c r="E19" s="168">
        <f>headcount!E10</f>
        <v>41155</v>
      </c>
      <c r="F19" s="169">
        <f>headcount!I10</f>
        <v>76.92307692307692</v>
      </c>
      <c r="G19" s="151">
        <f>headcount!J10</f>
        <v>76.92307692307692</v>
      </c>
      <c r="H19" s="151">
        <f>headcount!K10</f>
        <v>153.84615384615384</v>
      </c>
      <c r="I19" s="170"/>
      <c r="J19" s="152">
        <f>headcount!X10*$F19/12</f>
        <v>6.4102564102564097</v>
      </c>
      <c r="K19" s="153">
        <f>headcount!Y10*$F19/12</f>
        <v>6.4102564102564097</v>
      </c>
      <c r="L19" s="153">
        <f>headcount!Z10*$F19/12</f>
        <v>6.4102564102564097</v>
      </c>
      <c r="M19" s="153">
        <f>headcount!AA10*$F19/12</f>
        <v>6.4102564102564097</v>
      </c>
      <c r="N19" s="153">
        <f>headcount!AB10*$F19/12</f>
        <v>6.4102564102564097</v>
      </c>
      <c r="O19" s="153">
        <f>headcount!AC10*$F19/12</f>
        <v>6.4102564102564097</v>
      </c>
      <c r="P19" s="153">
        <f>headcount!AD10*$F19*(1+$E$6)/12</f>
        <v>6.666666666666667</v>
      </c>
      <c r="Q19" s="153">
        <f>headcount!AE10*$F19*(1+$E$6)/12</f>
        <v>6.666666666666667</v>
      </c>
      <c r="R19" s="153">
        <f>headcount!AF10*$F19*(1+$E$6)/12</f>
        <v>6.666666666666667</v>
      </c>
      <c r="S19" s="153">
        <f>headcount!AG10*$F19*(1+$E$6)/12</f>
        <v>6.666666666666667</v>
      </c>
      <c r="T19" s="153">
        <f>headcount!AH10*$F19*(1+$E$6)/12</f>
        <v>6.666666666666667</v>
      </c>
      <c r="U19" s="171">
        <f>headcount!AI10*$F19*(1+$E$6)/12</f>
        <v>6.666666666666667</v>
      </c>
      <c r="V19" s="152"/>
      <c r="W19" s="153"/>
      <c r="X19" s="153">
        <f>$G19*(headcount!X10+headcount!Y10+headcount!Z10)/12</f>
        <v>19.23076923076923</v>
      </c>
      <c r="Y19" s="153"/>
      <c r="Z19" s="153"/>
      <c r="AA19" s="153">
        <f>$G19*(headcount!AA10+headcount!AB10+headcount!AC10)/12</f>
        <v>19.23076923076923</v>
      </c>
      <c r="AB19" s="153"/>
      <c r="AC19" s="153"/>
      <c r="AD19" s="153">
        <f>$G19*(headcount!AD10+headcount!AE10+headcount!AF10)*(1+$E$6)/12</f>
        <v>20</v>
      </c>
      <c r="AE19" s="153"/>
      <c r="AF19" s="153"/>
      <c r="AG19" s="171">
        <f>$G19*(headcount!AG10+headcount!AH10+headcount!AI10)*(1+$E$6)/12</f>
        <v>20</v>
      </c>
      <c r="AH19" s="152">
        <f t="shared" ref="AH19:AS19" si="9">IF($I19="JEI",(J19+V19)*$E$9,(J19+V19)*$E$8)</f>
        <v>0.64102564102564097</v>
      </c>
      <c r="AI19" s="153">
        <f t="shared" si="9"/>
        <v>0.64102564102564097</v>
      </c>
      <c r="AJ19" s="153">
        <f t="shared" si="9"/>
        <v>2.5641025641025639</v>
      </c>
      <c r="AK19" s="153">
        <f t="shared" si="9"/>
        <v>0.64102564102564097</v>
      </c>
      <c r="AL19" s="153">
        <f t="shared" si="9"/>
        <v>0.64102564102564097</v>
      </c>
      <c r="AM19" s="153">
        <f t="shared" si="9"/>
        <v>2.5641025641025639</v>
      </c>
      <c r="AN19" s="153">
        <f t="shared" si="9"/>
        <v>0.66666666666666674</v>
      </c>
      <c r="AO19" s="153">
        <f t="shared" si="9"/>
        <v>0.66666666666666674</v>
      </c>
      <c r="AP19" s="153">
        <f t="shared" si="9"/>
        <v>2.666666666666667</v>
      </c>
      <c r="AQ19" s="153">
        <f t="shared" si="9"/>
        <v>0.66666666666666674</v>
      </c>
      <c r="AR19" s="153">
        <f t="shared" si="9"/>
        <v>0.66666666666666674</v>
      </c>
      <c r="AS19" s="171">
        <f t="shared" si="9"/>
        <v>2.666666666666667</v>
      </c>
    </row>
    <row r="20" spans="1:45" s="7" customFormat="1">
      <c r="A20" s="6"/>
      <c r="B20" s="6"/>
      <c r="E20" s="4"/>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row>
    <row r="21" spans="1:45">
      <c r="A21" s="16" t="e">
        <f>headcount!A12</f>
        <v>#REF!</v>
      </c>
      <c r="B21" s="16"/>
      <c r="C21" s="7"/>
      <c r="D21" s="7"/>
      <c r="F21" s="8"/>
      <c r="G21" s="8"/>
      <c r="H21" s="8"/>
      <c r="I21" s="8"/>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c r="A22" s="162" t="str">
        <f>headcount!A13</f>
        <v>x</v>
      </c>
      <c r="B22" s="163" t="str">
        <f>headcount!B13</f>
        <v>x</v>
      </c>
      <c r="C22" s="19" t="str">
        <f>headcount!C13</f>
        <v>x</v>
      </c>
      <c r="D22" s="19"/>
      <c r="E22" s="42">
        <f>headcount!E13</f>
        <v>40959</v>
      </c>
      <c r="F22" s="164">
        <f>headcount!I13</f>
        <v>100</v>
      </c>
      <c r="G22" s="20">
        <f>headcount!J13</f>
        <v>100</v>
      </c>
      <c r="H22" s="20">
        <f>headcount!K13</f>
        <v>200</v>
      </c>
      <c r="I22" s="165"/>
      <c r="J22" s="55">
        <f>headcount!X13*$F22/12</f>
        <v>8.3333333333333339</v>
      </c>
      <c r="K22" s="56">
        <f>headcount!Y13*$F22/12</f>
        <v>8.3333333333333339</v>
      </c>
      <c r="L22" s="56">
        <f>headcount!Z13*$F22/12</f>
        <v>8.3333333333333339</v>
      </c>
      <c r="M22" s="56">
        <f>headcount!AA13*$F22/12</f>
        <v>8.3333333333333339</v>
      </c>
      <c r="N22" s="56">
        <f>headcount!AB13*$F22/12</f>
        <v>8.3333333333333339</v>
      </c>
      <c r="O22" s="56">
        <f>headcount!AC13*$F22/12</f>
        <v>8.3333333333333339</v>
      </c>
      <c r="P22" s="56">
        <f>headcount!AD13*$F22*(1+$E$6)/12</f>
        <v>8.6666666666666661</v>
      </c>
      <c r="Q22" s="56">
        <f>headcount!AE13*$F22*(1+$E$6)/12</f>
        <v>8.6666666666666661</v>
      </c>
      <c r="R22" s="56">
        <f>headcount!AF13*$F22*(1+$E$6)/12</f>
        <v>8.6666666666666661</v>
      </c>
      <c r="S22" s="56">
        <f>headcount!AG13*$F22*(1+$E$6)/12</f>
        <v>8.6666666666666661</v>
      </c>
      <c r="T22" s="56">
        <f>headcount!AH13*$F22*(1+$E$6)/12</f>
        <v>8.6666666666666661</v>
      </c>
      <c r="U22" s="57">
        <f>headcount!AI13*$F22*(1+$E$6)/12</f>
        <v>8.6666666666666661</v>
      </c>
      <c r="V22" s="55"/>
      <c r="W22" s="56"/>
      <c r="X22" s="56">
        <f>$G22*(headcount!X13+headcount!Y13+headcount!Z13)/12</f>
        <v>25</v>
      </c>
      <c r="Y22" s="56"/>
      <c r="Z22" s="56"/>
      <c r="AA22" s="56">
        <f>$G22*(headcount!AA13+headcount!AB13+headcount!AC13)/12</f>
        <v>25</v>
      </c>
      <c r="AB22" s="56"/>
      <c r="AC22" s="56"/>
      <c r="AD22" s="56">
        <f>$G22*(headcount!AD13+headcount!AE13+headcount!AF13)*(1+$E$6)/12</f>
        <v>26</v>
      </c>
      <c r="AE22" s="56"/>
      <c r="AF22" s="56"/>
      <c r="AG22" s="57">
        <f>$G22*(headcount!AG13+headcount!AH13+headcount!AI13)*(1+$E$6)/12</f>
        <v>26</v>
      </c>
      <c r="AH22" s="55">
        <f t="shared" ref="AH22:AS27" si="10">IF($I22="JEI",(J22+V22)*$E$9,(J22+V22)*$E$7)</f>
        <v>4.166666666666667</v>
      </c>
      <c r="AI22" s="56">
        <f t="shared" si="10"/>
        <v>4.166666666666667</v>
      </c>
      <c r="AJ22" s="56">
        <f t="shared" si="10"/>
        <v>16.666666666666668</v>
      </c>
      <c r="AK22" s="56">
        <f t="shared" si="10"/>
        <v>4.166666666666667</v>
      </c>
      <c r="AL22" s="56">
        <f t="shared" si="10"/>
        <v>4.166666666666667</v>
      </c>
      <c r="AM22" s="56">
        <f t="shared" si="10"/>
        <v>16.666666666666668</v>
      </c>
      <c r="AN22" s="56">
        <f t="shared" si="10"/>
        <v>4.333333333333333</v>
      </c>
      <c r="AO22" s="56">
        <f t="shared" si="10"/>
        <v>4.333333333333333</v>
      </c>
      <c r="AP22" s="56">
        <f t="shared" si="10"/>
        <v>17.333333333333332</v>
      </c>
      <c r="AQ22" s="56">
        <f t="shared" si="10"/>
        <v>4.333333333333333</v>
      </c>
      <c r="AR22" s="56">
        <f t="shared" si="10"/>
        <v>4.333333333333333</v>
      </c>
      <c r="AS22" s="57">
        <f t="shared" si="10"/>
        <v>17.333333333333332</v>
      </c>
    </row>
    <row r="23" spans="1:45">
      <c r="A23" s="27" t="str">
        <f>headcount!A14</f>
        <v>x</v>
      </c>
      <c r="B23" s="28" t="str">
        <f>headcount!B14</f>
        <v>x</v>
      </c>
      <c r="C23" s="23" t="str">
        <f>headcount!C14</f>
        <v>x</v>
      </c>
      <c r="D23" s="23"/>
      <c r="E23" s="24">
        <f>headcount!E14</f>
        <v>40518</v>
      </c>
      <c r="F23" s="25">
        <f>headcount!I14</f>
        <v>100</v>
      </c>
      <c r="G23" s="26">
        <f>headcount!J14</f>
        <v>100</v>
      </c>
      <c r="H23" s="26">
        <f>headcount!K14</f>
        <v>200</v>
      </c>
      <c r="I23" s="67"/>
      <c r="J23" s="58">
        <f>headcount!X14*$F23/12</f>
        <v>8.3333333333333339</v>
      </c>
      <c r="K23" s="54">
        <f>headcount!Y14*$F23/12</f>
        <v>8.3333333333333339</v>
      </c>
      <c r="L23" s="54">
        <f>headcount!Z14*$F23/12</f>
        <v>8.3333333333333339</v>
      </c>
      <c r="M23" s="54">
        <f>headcount!AA14*$F23/12</f>
        <v>8.3333333333333339</v>
      </c>
      <c r="N23" s="54">
        <f>headcount!AB14*$F23/12</f>
        <v>8.3333333333333339</v>
      </c>
      <c r="O23" s="54">
        <f>headcount!AC14*$F23/12</f>
        <v>8.3333333333333339</v>
      </c>
      <c r="P23" s="54">
        <f>headcount!AD14*$F23*(1+$E$6)/12</f>
        <v>8.6666666666666661</v>
      </c>
      <c r="Q23" s="54">
        <f>headcount!AE14*$F23*(1+$E$6)/12</f>
        <v>8.6666666666666661</v>
      </c>
      <c r="R23" s="54">
        <f>headcount!AF14*$F23*(1+$E$6)/12</f>
        <v>8.6666666666666661</v>
      </c>
      <c r="S23" s="54">
        <f>headcount!AG14*$F23*(1+$E$6)/12</f>
        <v>8.6666666666666661</v>
      </c>
      <c r="T23" s="54">
        <f>headcount!AH14*$F23*(1+$E$6)/12</f>
        <v>8.6666666666666661</v>
      </c>
      <c r="U23" s="59">
        <f>headcount!AI14*$F23*(1+$E$6)/12</f>
        <v>8.6666666666666661</v>
      </c>
      <c r="V23" s="58"/>
      <c r="W23" s="54"/>
      <c r="X23" s="54">
        <f>$G23*(headcount!X14+headcount!Y14+headcount!Z14)/12</f>
        <v>25</v>
      </c>
      <c r="Y23" s="54"/>
      <c r="Z23" s="54"/>
      <c r="AA23" s="54">
        <f>$G23*(headcount!AA14+headcount!AB14+headcount!AC14)/12</f>
        <v>25</v>
      </c>
      <c r="AB23" s="54"/>
      <c r="AC23" s="54"/>
      <c r="AD23" s="54">
        <f>$G23*(headcount!AD14+headcount!AE14+headcount!AF14)*(1+$E$6)/12</f>
        <v>26</v>
      </c>
      <c r="AE23" s="54"/>
      <c r="AF23" s="54"/>
      <c r="AG23" s="59">
        <f>$G23*(headcount!AG14+headcount!AH14+headcount!AI14)*(1+$E$6)/12</f>
        <v>26</v>
      </c>
      <c r="AH23" s="58">
        <f t="shared" si="10"/>
        <v>4.166666666666667</v>
      </c>
      <c r="AI23" s="54">
        <f t="shared" si="10"/>
        <v>4.166666666666667</v>
      </c>
      <c r="AJ23" s="54">
        <f t="shared" si="10"/>
        <v>16.666666666666668</v>
      </c>
      <c r="AK23" s="54">
        <f t="shared" si="10"/>
        <v>4.166666666666667</v>
      </c>
      <c r="AL23" s="54">
        <f t="shared" si="10"/>
        <v>4.166666666666667</v>
      </c>
      <c r="AM23" s="54">
        <f t="shared" si="10"/>
        <v>16.666666666666668</v>
      </c>
      <c r="AN23" s="54">
        <f t="shared" si="10"/>
        <v>4.333333333333333</v>
      </c>
      <c r="AO23" s="54">
        <f t="shared" si="10"/>
        <v>4.333333333333333</v>
      </c>
      <c r="AP23" s="54">
        <f t="shared" si="10"/>
        <v>17.333333333333332</v>
      </c>
      <c r="AQ23" s="54">
        <f t="shared" si="10"/>
        <v>4.333333333333333</v>
      </c>
      <c r="AR23" s="54">
        <f t="shared" si="10"/>
        <v>4.333333333333333</v>
      </c>
      <c r="AS23" s="59">
        <f t="shared" si="10"/>
        <v>17.333333333333332</v>
      </c>
    </row>
    <row r="24" spans="1:45">
      <c r="A24" s="68" t="str">
        <f>headcount!C15</f>
        <v>x</v>
      </c>
      <c r="B24" s="69">
        <f>headcount!B15</f>
        <v>0</v>
      </c>
      <c r="C24" s="70" t="e">
        <f>headcount!#REF!</f>
        <v>#REF!</v>
      </c>
      <c r="D24" s="70"/>
      <c r="E24" s="71">
        <f>headcount!E15</f>
        <v>41306</v>
      </c>
      <c r="F24" s="25">
        <f>headcount!I15</f>
        <v>100</v>
      </c>
      <c r="G24" s="25">
        <f>headcount!J15</f>
        <v>100</v>
      </c>
      <c r="H24" s="25">
        <f>headcount!K15</f>
        <v>200</v>
      </c>
      <c r="I24" s="33"/>
      <c r="J24" s="58">
        <f>headcount!X15*$F24/12</f>
        <v>0</v>
      </c>
      <c r="K24" s="54">
        <f>headcount!Y15*$F24/12</f>
        <v>8.3333333333333339</v>
      </c>
      <c r="L24" s="54">
        <f>headcount!Z15*$F24/12</f>
        <v>8.3333333333333339</v>
      </c>
      <c r="M24" s="54">
        <f>headcount!AA15*$F24/12</f>
        <v>8.3333333333333339</v>
      </c>
      <c r="N24" s="54">
        <f>headcount!AB15*$F24/12</f>
        <v>8.3333333333333339</v>
      </c>
      <c r="O24" s="54">
        <f>headcount!AC15*$F24/12</f>
        <v>8.3333333333333339</v>
      </c>
      <c r="P24" s="54">
        <f>headcount!AD15*$F24*(1+$E$6)/12</f>
        <v>8.6666666666666661</v>
      </c>
      <c r="Q24" s="54">
        <f>headcount!AE15*$F24*(1+$E$6)/12</f>
        <v>8.6666666666666661</v>
      </c>
      <c r="R24" s="54">
        <f>headcount!AF15*$F24*(1+$E$6)/12</f>
        <v>8.6666666666666661</v>
      </c>
      <c r="S24" s="54">
        <f>headcount!AG15*$F24*(1+$E$6)/12</f>
        <v>8.6666666666666661</v>
      </c>
      <c r="T24" s="54">
        <f>headcount!AH15*$F24*(1+$E$6)/12</f>
        <v>8.6666666666666661</v>
      </c>
      <c r="U24" s="59">
        <f>headcount!AI15*$F24*(1+$E$6)/12</f>
        <v>8.6666666666666661</v>
      </c>
      <c r="V24" s="58"/>
      <c r="W24" s="54"/>
      <c r="X24" s="54">
        <f>$G24*(headcount!X15+headcount!Y15+headcount!Z15)/12</f>
        <v>16.666666666666668</v>
      </c>
      <c r="Y24" s="54"/>
      <c r="Z24" s="54"/>
      <c r="AA24" s="54">
        <f>$G24*(headcount!AA15+headcount!AB15+headcount!AC15)/12</f>
        <v>25</v>
      </c>
      <c r="AB24" s="54"/>
      <c r="AC24" s="54"/>
      <c r="AD24" s="54">
        <f>$G24*(headcount!AD15+headcount!AE15+headcount!AF15)*(1+$E$6)/12</f>
        <v>26</v>
      </c>
      <c r="AE24" s="54"/>
      <c r="AF24" s="54"/>
      <c r="AG24" s="59">
        <f>$G24*(headcount!AG15+headcount!AH15+headcount!AI15)*(1+$E$6)/12</f>
        <v>26</v>
      </c>
      <c r="AH24" s="58">
        <f t="shared" si="10"/>
        <v>0</v>
      </c>
      <c r="AI24" s="54">
        <f t="shared" si="10"/>
        <v>4.166666666666667</v>
      </c>
      <c r="AJ24" s="54">
        <f t="shared" si="10"/>
        <v>12.5</v>
      </c>
      <c r="AK24" s="54">
        <f t="shared" si="10"/>
        <v>4.166666666666667</v>
      </c>
      <c r="AL24" s="54">
        <f t="shared" si="10"/>
        <v>4.166666666666667</v>
      </c>
      <c r="AM24" s="54">
        <f t="shared" si="10"/>
        <v>16.666666666666668</v>
      </c>
      <c r="AN24" s="54">
        <f t="shared" si="10"/>
        <v>4.333333333333333</v>
      </c>
      <c r="AO24" s="54">
        <f t="shared" si="10"/>
        <v>4.333333333333333</v>
      </c>
      <c r="AP24" s="54">
        <f t="shared" si="10"/>
        <v>17.333333333333332</v>
      </c>
      <c r="AQ24" s="54">
        <f t="shared" si="10"/>
        <v>4.333333333333333</v>
      </c>
      <c r="AR24" s="54">
        <f t="shared" si="10"/>
        <v>4.333333333333333</v>
      </c>
      <c r="AS24" s="59">
        <f t="shared" si="10"/>
        <v>17.333333333333332</v>
      </c>
    </row>
    <row r="25" spans="1:45">
      <c r="A25" s="68">
        <f>headcount!A16</f>
        <v>0</v>
      </c>
      <c r="B25" s="69">
        <f>headcount!B16</f>
        <v>0</v>
      </c>
      <c r="C25" s="70">
        <f>headcount!C16</f>
        <v>0</v>
      </c>
      <c r="D25" s="70"/>
      <c r="E25" s="71">
        <f>headcount!E16</f>
        <v>0</v>
      </c>
      <c r="F25" s="25">
        <f>headcount!I16</f>
        <v>0</v>
      </c>
      <c r="G25" s="25">
        <f>headcount!J16</f>
        <v>0</v>
      </c>
      <c r="H25" s="25">
        <f>headcount!K16</f>
        <v>0</v>
      </c>
      <c r="I25" s="33"/>
      <c r="J25" s="58">
        <f>headcount!X16*$F25/12</f>
        <v>0</v>
      </c>
      <c r="K25" s="54">
        <f>headcount!Y16*$F25/12</f>
        <v>0</v>
      </c>
      <c r="L25" s="54">
        <f>headcount!Z16*$F25/12</f>
        <v>0</v>
      </c>
      <c r="M25" s="54">
        <f>headcount!AA16*$F25/12</f>
        <v>0</v>
      </c>
      <c r="N25" s="54">
        <f>headcount!AB16*$F25/12</f>
        <v>0</v>
      </c>
      <c r="O25" s="54">
        <f>headcount!AC16*$F25/12</f>
        <v>0</v>
      </c>
      <c r="P25" s="54">
        <f>headcount!AD16*$F25*(1+$E$6)/12</f>
        <v>0</v>
      </c>
      <c r="Q25" s="54">
        <f>headcount!AE16*$F25*(1+$E$6)/12</f>
        <v>0</v>
      </c>
      <c r="R25" s="54">
        <f>headcount!AF16*$F25*(1+$E$6)/12</f>
        <v>0</v>
      </c>
      <c r="S25" s="54">
        <f>headcount!AG16*$F25*(1+$E$6)/12</f>
        <v>0</v>
      </c>
      <c r="T25" s="54">
        <f>headcount!AH16*$F25*(1+$E$6)/12</f>
        <v>0</v>
      </c>
      <c r="U25" s="59">
        <f>headcount!AI16*$F25*(1+$E$6)/12</f>
        <v>0</v>
      </c>
      <c r="V25" s="58"/>
      <c r="W25" s="54"/>
      <c r="X25" s="54">
        <f>$G25*(headcount!X16+headcount!Y16+headcount!Z16)/12</f>
        <v>0</v>
      </c>
      <c r="Y25" s="54"/>
      <c r="Z25" s="54"/>
      <c r="AA25" s="54">
        <f>$G25*(headcount!AA16+headcount!AB16+headcount!AC16)/12</f>
        <v>0</v>
      </c>
      <c r="AB25" s="54"/>
      <c r="AC25" s="54"/>
      <c r="AD25" s="54">
        <f>$G25*(headcount!AD16+headcount!AE16+headcount!AF16)*(1+$E$6)/12</f>
        <v>0</v>
      </c>
      <c r="AE25" s="54"/>
      <c r="AF25" s="54"/>
      <c r="AG25" s="59">
        <f>$G25*(headcount!AG16+headcount!AH16+headcount!AI16)*(1+$E$6)/12</f>
        <v>0</v>
      </c>
      <c r="AH25" s="58">
        <f t="shared" si="10"/>
        <v>0</v>
      </c>
      <c r="AI25" s="54">
        <f t="shared" si="10"/>
        <v>0</v>
      </c>
      <c r="AJ25" s="54">
        <f t="shared" si="10"/>
        <v>0</v>
      </c>
      <c r="AK25" s="54">
        <f t="shared" si="10"/>
        <v>0</v>
      </c>
      <c r="AL25" s="54">
        <f t="shared" si="10"/>
        <v>0</v>
      </c>
      <c r="AM25" s="54">
        <f t="shared" si="10"/>
        <v>0</v>
      </c>
      <c r="AN25" s="54">
        <f t="shared" si="10"/>
        <v>0</v>
      </c>
      <c r="AO25" s="54">
        <f t="shared" si="10"/>
        <v>0</v>
      </c>
      <c r="AP25" s="54">
        <f t="shared" si="10"/>
        <v>0</v>
      </c>
      <c r="AQ25" s="54">
        <f t="shared" si="10"/>
        <v>0</v>
      </c>
      <c r="AR25" s="54">
        <f t="shared" si="10"/>
        <v>0</v>
      </c>
      <c r="AS25" s="59">
        <f t="shared" si="10"/>
        <v>0</v>
      </c>
    </row>
    <row r="26" spans="1:45">
      <c r="A26" s="68">
        <f>headcount!A17</f>
        <v>0</v>
      </c>
      <c r="B26" s="69">
        <f>headcount!B17</f>
        <v>0</v>
      </c>
      <c r="C26" s="70">
        <f>headcount!C17</f>
        <v>0</v>
      </c>
      <c r="D26" s="70"/>
      <c r="E26" s="71">
        <f>headcount!E17</f>
        <v>0</v>
      </c>
      <c r="F26" s="25">
        <f>headcount!I17</f>
        <v>0</v>
      </c>
      <c r="G26" s="25">
        <f>headcount!J17</f>
        <v>0</v>
      </c>
      <c r="H26" s="25">
        <f>headcount!K17</f>
        <v>0</v>
      </c>
      <c r="I26" s="33"/>
      <c r="J26" s="58">
        <f>headcount!X17*$F26/12</f>
        <v>0</v>
      </c>
      <c r="K26" s="54">
        <f>headcount!Y17*$F26/12</f>
        <v>0</v>
      </c>
      <c r="L26" s="54">
        <f>headcount!Z17*$F26/12</f>
        <v>0</v>
      </c>
      <c r="M26" s="54">
        <f>headcount!AA17*$F26/12</f>
        <v>0</v>
      </c>
      <c r="N26" s="54">
        <f>headcount!AB17*$F26/12</f>
        <v>0</v>
      </c>
      <c r="O26" s="54">
        <f>headcount!AC17*$F26/12</f>
        <v>0</v>
      </c>
      <c r="P26" s="54">
        <f>headcount!AD17*$F26*(1+$E$6)/12</f>
        <v>0</v>
      </c>
      <c r="Q26" s="54">
        <f>headcount!AE17*$F26*(1+$E$6)/12</f>
        <v>0</v>
      </c>
      <c r="R26" s="54">
        <f>headcount!AF17*$F26*(1+$E$6)/12</f>
        <v>0</v>
      </c>
      <c r="S26" s="54">
        <f>headcount!AG17*$F26*(1+$E$6)/12</f>
        <v>0</v>
      </c>
      <c r="T26" s="54">
        <f>headcount!AH17*$F26*(1+$E$6)/12</f>
        <v>0</v>
      </c>
      <c r="U26" s="59">
        <f>headcount!AI17*$F26*(1+$E$6)/12</f>
        <v>0</v>
      </c>
      <c r="V26" s="58"/>
      <c r="W26" s="54"/>
      <c r="X26" s="54">
        <f>$G26*(headcount!X17+headcount!Y17+headcount!Z17)/12</f>
        <v>0</v>
      </c>
      <c r="Y26" s="54"/>
      <c r="Z26" s="54"/>
      <c r="AA26" s="54">
        <f>$G26*(headcount!AA17+headcount!AB17+headcount!AC17)/12</f>
        <v>0</v>
      </c>
      <c r="AB26" s="54"/>
      <c r="AC26" s="54"/>
      <c r="AD26" s="54">
        <f>$G26*(headcount!AD17+headcount!AE17+headcount!AF17)*(1+$E$6)/12</f>
        <v>0</v>
      </c>
      <c r="AE26" s="54"/>
      <c r="AF26" s="54"/>
      <c r="AG26" s="59">
        <f>$G26*(headcount!AG17+headcount!AH17+headcount!AI17)*(1+$E$6)/12</f>
        <v>0</v>
      </c>
      <c r="AH26" s="58">
        <f t="shared" si="10"/>
        <v>0</v>
      </c>
      <c r="AI26" s="54">
        <f t="shared" si="10"/>
        <v>0</v>
      </c>
      <c r="AJ26" s="54">
        <f t="shared" si="10"/>
        <v>0</v>
      </c>
      <c r="AK26" s="54">
        <f t="shared" si="10"/>
        <v>0</v>
      </c>
      <c r="AL26" s="54">
        <f t="shared" si="10"/>
        <v>0</v>
      </c>
      <c r="AM26" s="54">
        <f t="shared" si="10"/>
        <v>0</v>
      </c>
      <c r="AN26" s="54">
        <f t="shared" si="10"/>
        <v>0</v>
      </c>
      <c r="AO26" s="54">
        <f t="shared" si="10"/>
        <v>0</v>
      </c>
      <c r="AP26" s="54">
        <f t="shared" si="10"/>
        <v>0</v>
      </c>
      <c r="AQ26" s="54">
        <f t="shared" si="10"/>
        <v>0</v>
      </c>
      <c r="AR26" s="54">
        <f t="shared" si="10"/>
        <v>0</v>
      </c>
      <c r="AS26" s="59">
        <f t="shared" si="10"/>
        <v>0</v>
      </c>
    </row>
    <row r="27" spans="1:45">
      <c r="A27" s="72">
        <f>headcount!A18</f>
        <v>0</v>
      </c>
      <c r="B27" s="73">
        <f>headcount!B18</f>
        <v>0</v>
      </c>
      <c r="C27" s="74">
        <f>headcount!C18</f>
        <v>0</v>
      </c>
      <c r="D27" s="74"/>
      <c r="E27" s="75">
        <f>headcount!E18</f>
        <v>0</v>
      </c>
      <c r="F27" s="39">
        <f>headcount!I18</f>
        <v>0</v>
      </c>
      <c r="G27" s="39">
        <f>headcount!J18</f>
        <v>0</v>
      </c>
      <c r="H27" s="39">
        <f>headcount!K18</f>
        <v>0</v>
      </c>
      <c r="I27" s="38"/>
      <c r="J27" s="60">
        <f>headcount!X18*$F27/12</f>
        <v>0</v>
      </c>
      <c r="K27" s="61">
        <f>headcount!Y18*$F27/12</f>
        <v>0</v>
      </c>
      <c r="L27" s="61">
        <f>headcount!Z18*$F27/12</f>
        <v>0</v>
      </c>
      <c r="M27" s="61">
        <f>headcount!AA18*$F27/12</f>
        <v>0</v>
      </c>
      <c r="N27" s="61">
        <f>headcount!AB18*$F27/12</f>
        <v>0</v>
      </c>
      <c r="O27" s="61">
        <f>headcount!AC18*$F27/12</f>
        <v>0</v>
      </c>
      <c r="P27" s="61">
        <f>headcount!AD18*$F27*(1+$E$6)/12</f>
        <v>0</v>
      </c>
      <c r="Q27" s="61">
        <f>headcount!AE18*$F27*(1+$E$6)/12</f>
        <v>0</v>
      </c>
      <c r="R27" s="61">
        <f>headcount!AF18*$F27*(1+$E$6)/12</f>
        <v>0</v>
      </c>
      <c r="S27" s="61">
        <f>headcount!AG18*$F27*(1+$E$6)/12</f>
        <v>0</v>
      </c>
      <c r="T27" s="61">
        <f>headcount!AH18*$F27*(1+$E$6)/12</f>
        <v>0</v>
      </c>
      <c r="U27" s="62">
        <f>headcount!AI18*$F27*(1+$E$6)/12</f>
        <v>0</v>
      </c>
      <c r="V27" s="60"/>
      <c r="W27" s="61"/>
      <c r="X27" s="61">
        <f>$G27*(headcount!X18+headcount!Y18+headcount!Z18)/12</f>
        <v>0</v>
      </c>
      <c r="Y27" s="61"/>
      <c r="Z27" s="61"/>
      <c r="AA27" s="61">
        <f>$G27*(headcount!AA18+headcount!AB18+headcount!AC18)/12</f>
        <v>0</v>
      </c>
      <c r="AB27" s="61"/>
      <c r="AC27" s="61"/>
      <c r="AD27" s="61">
        <f>$G27*(headcount!AD18+headcount!AE18+headcount!AF18)*(1+$E$6)/12</f>
        <v>0</v>
      </c>
      <c r="AE27" s="61"/>
      <c r="AF27" s="61"/>
      <c r="AG27" s="62">
        <f>$G27*(headcount!AG18+headcount!AH18+headcount!AI18)*(1+$E$6)/12</f>
        <v>0</v>
      </c>
      <c r="AH27" s="60">
        <f t="shared" si="10"/>
        <v>0</v>
      </c>
      <c r="AI27" s="61">
        <f t="shared" si="10"/>
        <v>0</v>
      </c>
      <c r="AJ27" s="61">
        <f t="shared" si="10"/>
        <v>0</v>
      </c>
      <c r="AK27" s="61">
        <f t="shared" si="10"/>
        <v>0</v>
      </c>
      <c r="AL27" s="61">
        <f t="shared" si="10"/>
        <v>0</v>
      </c>
      <c r="AM27" s="61">
        <f t="shared" si="10"/>
        <v>0</v>
      </c>
      <c r="AN27" s="61">
        <f t="shared" si="10"/>
        <v>0</v>
      </c>
      <c r="AO27" s="61">
        <f t="shared" si="10"/>
        <v>0</v>
      </c>
      <c r="AP27" s="61">
        <f t="shared" si="10"/>
        <v>0</v>
      </c>
      <c r="AQ27" s="61">
        <f t="shared" si="10"/>
        <v>0</v>
      </c>
      <c r="AR27" s="61">
        <f t="shared" si="10"/>
        <v>0</v>
      </c>
      <c r="AS27" s="62">
        <f t="shared" si="10"/>
        <v>0</v>
      </c>
    </row>
    <row r="28" spans="1:45">
      <c r="A28" s="40"/>
      <c r="B28" s="40"/>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c r="A29" s="41" t="e">
        <f>headcount!A20</f>
        <v>#REF!</v>
      </c>
      <c r="B29" s="41"/>
      <c r="C29" s="23"/>
      <c r="D29" s="23"/>
      <c r="F29" s="26"/>
      <c r="G29" s="26"/>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c r="A30" s="17" t="str">
        <f>headcount!A21</f>
        <v>X</v>
      </c>
      <c r="B30" s="18" t="str">
        <f>headcount!B21</f>
        <v>X</v>
      </c>
      <c r="C30" s="19" t="str">
        <f>headcount!C21</f>
        <v>X</v>
      </c>
      <c r="D30" s="19"/>
      <c r="E30" s="42">
        <f>headcount!E21</f>
        <v>40917</v>
      </c>
      <c r="F30" s="20">
        <f>headcount!I21</f>
        <v>76.92307692307692</v>
      </c>
      <c r="G30" s="20">
        <f>headcount!J21</f>
        <v>76.92307692307692</v>
      </c>
      <c r="H30" s="20">
        <f>headcount!K21</f>
        <v>153.84615384615384</v>
      </c>
      <c r="I30" s="83"/>
      <c r="J30" s="55">
        <f>headcount!X21*$F30/12</f>
        <v>6.4102564102564097</v>
      </c>
      <c r="K30" s="56">
        <f>headcount!Y21*$F30/12</f>
        <v>6.4102564102564097</v>
      </c>
      <c r="L30" s="56">
        <f>headcount!Z21*$F30/12</f>
        <v>6.4102564102564097</v>
      </c>
      <c r="M30" s="56">
        <f>headcount!AA21*$F30/12</f>
        <v>6.4102564102564097</v>
      </c>
      <c r="N30" s="56">
        <f>headcount!AB21*$F30/12</f>
        <v>6.4102564102564097</v>
      </c>
      <c r="O30" s="56">
        <f>headcount!AC21*$F30/12</f>
        <v>6.4102564102564097</v>
      </c>
      <c r="P30" s="56">
        <f>headcount!AD21*$F30*(1+$E$6)/12</f>
        <v>6.666666666666667</v>
      </c>
      <c r="Q30" s="56">
        <f>headcount!AE21*$F30*(1+$E$6)/12</f>
        <v>6.666666666666667</v>
      </c>
      <c r="R30" s="56">
        <f>headcount!AF21*$F30*(1+$E$6)/12</f>
        <v>6.666666666666667</v>
      </c>
      <c r="S30" s="56">
        <f>headcount!AG21*$F30*(1+$E$6)/12</f>
        <v>6.666666666666667</v>
      </c>
      <c r="T30" s="56">
        <f>headcount!AH21*$F30*(1+$E$6)/12</f>
        <v>6.666666666666667</v>
      </c>
      <c r="U30" s="57">
        <f>headcount!AI21*$F30*(1+$E$6)/12</f>
        <v>6.666666666666667</v>
      </c>
      <c r="V30" s="55"/>
      <c r="W30" s="56"/>
      <c r="X30" s="56">
        <f>$G30*(headcount!X21+headcount!Y21+headcount!Z21)/12</f>
        <v>19.23076923076923</v>
      </c>
      <c r="Y30" s="56"/>
      <c r="Z30" s="56"/>
      <c r="AA30" s="56">
        <f>$G30*(headcount!AA21+headcount!AB21+headcount!AC21)/12</f>
        <v>19.23076923076923</v>
      </c>
      <c r="AB30" s="56"/>
      <c r="AC30" s="56"/>
      <c r="AD30" s="56">
        <f>$G30*(headcount!AD21+headcount!AE21+headcount!AF21)*(1+$E$6)/12</f>
        <v>20</v>
      </c>
      <c r="AE30" s="56"/>
      <c r="AF30" s="56"/>
      <c r="AG30" s="57">
        <f>$G30*(headcount!AG21+headcount!AH21+headcount!AI21)*(1+$E$6)/12</f>
        <v>20</v>
      </c>
      <c r="AH30" s="55">
        <f t="shared" ref="AH30:AS34" si="11">IF($I30="JEI",(J30+V30)*$E$9,(J30+V30)*$E$8)</f>
        <v>0.64102564102564097</v>
      </c>
      <c r="AI30" s="56">
        <f t="shared" si="11"/>
        <v>0.64102564102564097</v>
      </c>
      <c r="AJ30" s="56">
        <f t="shared" si="11"/>
        <v>2.5641025641025639</v>
      </c>
      <c r="AK30" s="56">
        <f t="shared" si="11"/>
        <v>0.64102564102564097</v>
      </c>
      <c r="AL30" s="56">
        <f t="shared" si="11"/>
        <v>0.64102564102564097</v>
      </c>
      <c r="AM30" s="56">
        <f t="shared" si="11"/>
        <v>2.5641025641025639</v>
      </c>
      <c r="AN30" s="56">
        <f t="shared" si="11"/>
        <v>0.66666666666666674</v>
      </c>
      <c r="AO30" s="56">
        <f t="shared" si="11"/>
        <v>0.66666666666666674</v>
      </c>
      <c r="AP30" s="56">
        <f t="shared" si="11"/>
        <v>2.666666666666667</v>
      </c>
      <c r="AQ30" s="56">
        <f t="shared" si="11"/>
        <v>0.66666666666666674</v>
      </c>
      <c r="AR30" s="56">
        <f t="shared" si="11"/>
        <v>0.66666666666666674</v>
      </c>
      <c r="AS30" s="57">
        <f t="shared" si="11"/>
        <v>2.666666666666667</v>
      </c>
    </row>
    <row r="31" spans="1:45">
      <c r="A31" s="76" t="str">
        <f>headcount!A22</f>
        <v>X</v>
      </c>
      <c r="B31" s="77" t="str">
        <f>headcount!B22</f>
        <v>X</v>
      </c>
      <c r="C31" s="70" t="str">
        <f>headcount!C22</f>
        <v>X</v>
      </c>
      <c r="D31" s="70"/>
      <c r="E31" s="78">
        <f>headcount!E22</f>
        <v>41334</v>
      </c>
      <c r="F31" s="25">
        <f>headcount!I22</f>
        <v>76.92307692307692</v>
      </c>
      <c r="G31" s="25">
        <f>headcount!J22</f>
        <v>76.92307692307692</v>
      </c>
      <c r="H31" s="26">
        <f>headcount!K22</f>
        <v>153.84615384615384</v>
      </c>
      <c r="I31" s="33"/>
      <c r="J31" s="58">
        <f>headcount!X22*$F31/12</f>
        <v>0</v>
      </c>
      <c r="K31" s="54">
        <f>headcount!Y22*$F31/12</f>
        <v>0</v>
      </c>
      <c r="L31" s="54">
        <f>headcount!Z22*$F31/12</f>
        <v>6.4102564102564097</v>
      </c>
      <c r="M31" s="54">
        <f>headcount!AA22*$F31/12</f>
        <v>6.4102564102564097</v>
      </c>
      <c r="N31" s="54">
        <f>headcount!AB22*$F31/12</f>
        <v>6.4102564102564097</v>
      </c>
      <c r="O31" s="54">
        <f>headcount!AC22*$F31/12</f>
        <v>6.4102564102564097</v>
      </c>
      <c r="P31" s="54">
        <f>headcount!AD22*$F31*(1+$E$6)/12</f>
        <v>6.666666666666667</v>
      </c>
      <c r="Q31" s="54">
        <f>headcount!AE22*$F31*(1+$E$6)/12</f>
        <v>6.666666666666667</v>
      </c>
      <c r="R31" s="54">
        <f>headcount!AF22*$F31*(1+$E$6)/12</f>
        <v>6.666666666666667</v>
      </c>
      <c r="S31" s="54">
        <f>headcount!AG22*$F31*(1+$E$6)/12</f>
        <v>6.666666666666667</v>
      </c>
      <c r="T31" s="54">
        <f>headcount!AH22*$F31*(1+$E$6)/12</f>
        <v>6.666666666666667</v>
      </c>
      <c r="U31" s="59">
        <f>headcount!AI22*$F31*(1+$E$6)/12</f>
        <v>6.666666666666667</v>
      </c>
      <c r="V31" s="58"/>
      <c r="W31" s="54"/>
      <c r="X31" s="54">
        <f>$G31*(headcount!X22+headcount!Y22+headcount!Z22)/12</f>
        <v>6.4102564102564097</v>
      </c>
      <c r="Y31" s="54"/>
      <c r="Z31" s="54"/>
      <c r="AA31" s="54">
        <f>$G31*(headcount!AA22+headcount!AB22+headcount!AC22)/12</f>
        <v>19.23076923076923</v>
      </c>
      <c r="AB31" s="54"/>
      <c r="AC31" s="54"/>
      <c r="AD31" s="54">
        <f>$G31*(headcount!AD22+headcount!AE22+headcount!AF22)*(1+$E$6)/12</f>
        <v>20</v>
      </c>
      <c r="AE31" s="54"/>
      <c r="AF31" s="54"/>
      <c r="AG31" s="59">
        <f>$G31*(headcount!AG22+headcount!AH22+headcount!AI22)*(1+$E$6)/12</f>
        <v>20</v>
      </c>
      <c r="AH31" s="58">
        <f t="shared" si="11"/>
        <v>0</v>
      </c>
      <c r="AI31" s="54">
        <f t="shared" si="11"/>
        <v>0</v>
      </c>
      <c r="AJ31" s="54">
        <f t="shared" si="11"/>
        <v>1.2820512820512819</v>
      </c>
      <c r="AK31" s="54">
        <f t="shared" si="11"/>
        <v>0.64102564102564097</v>
      </c>
      <c r="AL31" s="54">
        <f t="shared" si="11"/>
        <v>0.64102564102564097</v>
      </c>
      <c r="AM31" s="54">
        <f t="shared" si="11"/>
        <v>2.5641025641025639</v>
      </c>
      <c r="AN31" s="54">
        <f t="shared" si="11"/>
        <v>0.66666666666666674</v>
      </c>
      <c r="AO31" s="54">
        <f t="shared" si="11"/>
        <v>0.66666666666666674</v>
      </c>
      <c r="AP31" s="54">
        <f t="shared" si="11"/>
        <v>2.666666666666667</v>
      </c>
      <c r="AQ31" s="54">
        <f t="shared" si="11"/>
        <v>0.66666666666666674</v>
      </c>
      <c r="AR31" s="54">
        <f t="shared" si="11"/>
        <v>0.66666666666666674</v>
      </c>
      <c r="AS31" s="59">
        <f t="shared" si="11"/>
        <v>2.666666666666667</v>
      </c>
    </row>
    <row r="32" spans="1:45">
      <c r="A32" s="76" t="str">
        <f>headcount!A23</f>
        <v>X</v>
      </c>
      <c r="B32" s="77" t="str">
        <f>headcount!B23</f>
        <v>X</v>
      </c>
      <c r="C32" s="70" t="str">
        <f>headcount!C23</f>
        <v>X</v>
      </c>
      <c r="D32" s="70"/>
      <c r="E32" s="78">
        <f>headcount!E23</f>
        <v>41395</v>
      </c>
      <c r="F32" s="25">
        <f>headcount!I23</f>
        <v>76.92307692307692</v>
      </c>
      <c r="G32" s="25">
        <f>headcount!J23</f>
        <v>76.92307692307692</v>
      </c>
      <c r="H32" s="26">
        <f>headcount!K23</f>
        <v>153.84615384615384</v>
      </c>
      <c r="I32" s="33"/>
      <c r="J32" s="58">
        <f>headcount!X23*$F32/12</f>
        <v>0</v>
      </c>
      <c r="K32" s="54">
        <f>headcount!Y23*$F32/12</f>
        <v>0</v>
      </c>
      <c r="L32" s="54">
        <f>headcount!Z23*$F32/12</f>
        <v>0</v>
      </c>
      <c r="M32" s="54">
        <f>headcount!AA23*$F32/12</f>
        <v>0</v>
      </c>
      <c r="N32" s="54">
        <f>headcount!AB23*$F32/12</f>
        <v>6.4102564102564097</v>
      </c>
      <c r="O32" s="54">
        <f>headcount!AC23*$F32/12</f>
        <v>6.4102564102564097</v>
      </c>
      <c r="P32" s="54">
        <f>headcount!AD23*$F32*(1+$E$6)/12</f>
        <v>6.666666666666667</v>
      </c>
      <c r="Q32" s="54">
        <f>headcount!AE23*$F32*(1+$E$6)/12</f>
        <v>6.666666666666667</v>
      </c>
      <c r="R32" s="54">
        <f>headcount!AF23*$F32*(1+$E$6)/12</f>
        <v>6.666666666666667</v>
      </c>
      <c r="S32" s="54">
        <f>headcount!AG23*$F32*(1+$E$6)/12</f>
        <v>6.666666666666667</v>
      </c>
      <c r="T32" s="54">
        <f>headcount!AH23*$F32*(1+$E$6)/12</f>
        <v>6.666666666666667</v>
      </c>
      <c r="U32" s="59">
        <f>headcount!AI23*$F32*(1+$E$6)/12</f>
        <v>6.666666666666667</v>
      </c>
      <c r="V32" s="58"/>
      <c r="W32" s="54"/>
      <c r="X32" s="54">
        <f>$G32*(headcount!X23+headcount!Y23+headcount!Z23)/12</f>
        <v>0</v>
      </c>
      <c r="Y32" s="54"/>
      <c r="Z32" s="54"/>
      <c r="AA32" s="54">
        <f>$G32*(headcount!AA23+headcount!AB23+headcount!AC23)/12</f>
        <v>12.820512820512819</v>
      </c>
      <c r="AB32" s="54"/>
      <c r="AC32" s="54"/>
      <c r="AD32" s="54">
        <f>$G32*(headcount!AD23+headcount!AE23+headcount!AF23)*(1+$E$6)/12</f>
        <v>20</v>
      </c>
      <c r="AE32" s="54"/>
      <c r="AF32" s="54"/>
      <c r="AG32" s="59">
        <f>$G32*(headcount!AG23+headcount!AH23+headcount!AI23)*(1+$E$6)/12</f>
        <v>20</v>
      </c>
      <c r="AH32" s="58">
        <f t="shared" si="11"/>
        <v>0</v>
      </c>
      <c r="AI32" s="54">
        <f t="shared" si="11"/>
        <v>0</v>
      </c>
      <c r="AJ32" s="54">
        <f t="shared" si="11"/>
        <v>0</v>
      </c>
      <c r="AK32" s="54">
        <f t="shared" si="11"/>
        <v>0</v>
      </c>
      <c r="AL32" s="54">
        <f t="shared" si="11"/>
        <v>0.64102564102564097</v>
      </c>
      <c r="AM32" s="54">
        <f t="shared" si="11"/>
        <v>1.9230769230769231</v>
      </c>
      <c r="AN32" s="54">
        <f t="shared" si="11"/>
        <v>0.66666666666666674</v>
      </c>
      <c r="AO32" s="54">
        <f t="shared" si="11"/>
        <v>0.66666666666666674</v>
      </c>
      <c r="AP32" s="54">
        <f t="shared" si="11"/>
        <v>2.666666666666667</v>
      </c>
      <c r="AQ32" s="54">
        <f t="shared" si="11"/>
        <v>0.66666666666666674</v>
      </c>
      <c r="AR32" s="54">
        <f t="shared" si="11"/>
        <v>0.66666666666666674</v>
      </c>
      <c r="AS32" s="59">
        <f t="shared" si="11"/>
        <v>2.666666666666667</v>
      </c>
    </row>
    <row r="33" spans="1:45">
      <c r="A33" s="76">
        <f>headcount!A24</f>
        <v>0</v>
      </c>
      <c r="B33" s="77">
        <f>headcount!B24</f>
        <v>0</v>
      </c>
      <c r="C33" s="70">
        <f>headcount!C24</f>
        <v>0</v>
      </c>
      <c r="D33" s="70"/>
      <c r="E33" s="78">
        <f>headcount!E24</f>
        <v>0</v>
      </c>
      <c r="F33" s="25">
        <f>headcount!I24</f>
        <v>0</v>
      </c>
      <c r="G33" s="25">
        <f>headcount!J24</f>
        <v>0</v>
      </c>
      <c r="H33" s="26">
        <f>headcount!K24</f>
        <v>0</v>
      </c>
      <c r="I33" s="33"/>
      <c r="J33" s="58">
        <f>headcount!X24*$F33/12</f>
        <v>0</v>
      </c>
      <c r="K33" s="54">
        <f>headcount!Y24*$F33/12</f>
        <v>0</v>
      </c>
      <c r="L33" s="54">
        <f>headcount!Z24*$F33/12</f>
        <v>0</v>
      </c>
      <c r="M33" s="54">
        <f>headcount!AA24*$F33/12</f>
        <v>0</v>
      </c>
      <c r="N33" s="54">
        <f>headcount!AB24*$F33/12</f>
        <v>0</v>
      </c>
      <c r="O33" s="54">
        <f>headcount!AC24*$F33/12</f>
        <v>0</v>
      </c>
      <c r="P33" s="54">
        <f>headcount!AD24*$F33*(1+$E$6)/12</f>
        <v>0</v>
      </c>
      <c r="Q33" s="54">
        <f>headcount!AE24*$F33*(1+$E$6)/12</f>
        <v>0</v>
      </c>
      <c r="R33" s="54">
        <f>headcount!AF24*$F33*(1+$E$6)/12</f>
        <v>0</v>
      </c>
      <c r="S33" s="54">
        <f>headcount!AG24*$F33*(1+$E$6)/12</f>
        <v>0</v>
      </c>
      <c r="T33" s="54">
        <f>headcount!AH24*$F33*(1+$E$6)/12</f>
        <v>0</v>
      </c>
      <c r="U33" s="59">
        <f>headcount!AI24*$F33*(1+$E$6)/12</f>
        <v>0</v>
      </c>
      <c r="V33" s="58"/>
      <c r="W33" s="54"/>
      <c r="X33" s="54">
        <f>$G33*(headcount!X24+headcount!Y24+headcount!Z24)/12</f>
        <v>0</v>
      </c>
      <c r="Y33" s="54"/>
      <c r="Z33" s="54"/>
      <c r="AA33" s="54">
        <f>$G33*(headcount!AA24+headcount!AB24+headcount!AC24)/12</f>
        <v>0</v>
      </c>
      <c r="AB33" s="54"/>
      <c r="AC33" s="54"/>
      <c r="AD33" s="54">
        <f>$G33*(headcount!AD24+headcount!AE24+headcount!AF24)*(1+$E$6)/12</f>
        <v>0</v>
      </c>
      <c r="AE33" s="54"/>
      <c r="AF33" s="54"/>
      <c r="AG33" s="59">
        <f>$G33*(headcount!AG24+headcount!AH24+headcount!AI24)*(1+$E$6)/12</f>
        <v>0</v>
      </c>
      <c r="AH33" s="58">
        <f t="shared" si="11"/>
        <v>0</v>
      </c>
      <c r="AI33" s="54">
        <f t="shared" si="11"/>
        <v>0</v>
      </c>
      <c r="AJ33" s="54">
        <f t="shared" si="11"/>
        <v>0</v>
      </c>
      <c r="AK33" s="54">
        <f t="shared" si="11"/>
        <v>0</v>
      </c>
      <c r="AL33" s="54">
        <f t="shared" si="11"/>
        <v>0</v>
      </c>
      <c r="AM33" s="54">
        <f t="shared" si="11"/>
        <v>0</v>
      </c>
      <c r="AN33" s="54">
        <f t="shared" si="11"/>
        <v>0</v>
      </c>
      <c r="AO33" s="54">
        <f t="shared" si="11"/>
        <v>0</v>
      </c>
      <c r="AP33" s="54">
        <f t="shared" si="11"/>
        <v>0</v>
      </c>
      <c r="AQ33" s="54">
        <f t="shared" si="11"/>
        <v>0</v>
      </c>
      <c r="AR33" s="54">
        <f t="shared" si="11"/>
        <v>0</v>
      </c>
      <c r="AS33" s="59">
        <f t="shared" si="11"/>
        <v>0</v>
      </c>
    </row>
    <row r="34" spans="1:45">
      <c r="A34" s="79">
        <f>headcount!A25</f>
        <v>0</v>
      </c>
      <c r="B34" s="80">
        <f>headcount!B25</f>
        <v>0</v>
      </c>
      <c r="C34" s="74">
        <f>headcount!C25</f>
        <v>0</v>
      </c>
      <c r="D34" s="74"/>
      <c r="E34" s="75">
        <f>headcount!E25</f>
        <v>0</v>
      </c>
      <c r="F34" s="39">
        <f>headcount!I25</f>
        <v>0</v>
      </c>
      <c r="G34" s="39">
        <f>headcount!J25</f>
        <v>0</v>
      </c>
      <c r="H34" s="47">
        <f>headcount!K25</f>
        <v>0</v>
      </c>
      <c r="I34" s="38"/>
      <c r="J34" s="60">
        <f>headcount!X25*$F34/12</f>
        <v>0</v>
      </c>
      <c r="K34" s="61">
        <f>headcount!Y25*$F34/12</f>
        <v>0</v>
      </c>
      <c r="L34" s="61">
        <f>headcount!Z25*$F34/12</f>
        <v>0</v>
      </c>
      <c r="M34" s="61">
        <f>headcount!AA25*$F34/12</f>
        <v>0</v>
      </c>
      <c r="N34" s="61">
        <f>headcount!AB25*$F34/12</f>
        <v>0</v>
      </c>
      <c r="O34" s="61">
        <f>headcount!AC25*$F34/12</f>
        <v>0</v>
      </c>
      <c r="P34" s="61">
        <f>headcount!AD25*$F34*(1+$E$6)/12</f>
        <v>0</v>
      </c>
      <c r="Q34" s="61">
        <f>headcount!AE25*$F34*(1+$E$6)/12</f>
        <v>0</v>
      </c>
      <c r="R34" s="61">
        <f>headcount!AF25*$F34*(1+$E$6)/12</f>
        <v>0</v>
      </c>
      <c r="S34" s="61">
        <f>headcount!AG25*$F34*(1+$E$6)/12</f>
        <v>0</v>
      </c>
      <c r="T34" s="61">
        <f>headcount!AH25*$F34*(1+$E$6)/12</f>
        <v>0</v>
      </c>
      <c r="U34" s="62">
        <f>headcount!AI25*$F34*(1+$E$6)/12</f>
        <v>0</v>
      </c>
      <c r="V34" s="60"/>
      <c r="W34" s="61"/>
      <c r="X34" s="61">
        <f>$G34*(headcount!X25+headcount!Y25+headcount!Z25)/12</f>
        <v>0</v>
      </c>
      <c r="Y34" s="61"/>
      <c r="Z34" s="61"/>
      <c r="AA34" s="61">
        <f>$G34*(headcount!AA25+headcount!AB25+headcount!AC25)/12</f>
        <v>0</v>
      </c>
      <c r="AB34" s="61"/>
      <c r="AC34" s="61"/>
      <c r="AD34" s="61">
        <f>$G34*(headcount!AD25+headcount!AE25+headcount!AF25)*(1+$E$6)/12</f>
        <v>0</v>
      </c>
      <c r="AE34" s="61"/>
      <c r="AF34" s="61"/>
      <c r="AG34" s="62">
        <f>$G34*(headcount!AG25+headcount!AH25+headcount!AI25)*(1+$E$6)/12</f>
        <v>0</v>
      </c>
      <c r="AH34" s="60">
        <f t="shared" si="11"/>
        <v>0</v>
      </c>
      <c r="AI34" s="61">
        <f t="shared" si="11"/>
        <v>0</v>
      </c>
      <c r="AJ34" s="61">
        <f t="shared" si="11"/>
        <v>0</v>
      </c>
      <c r="AK34" s="61">
        <f t="shared" si="11"/>
        <v>0</v>
      </c>
      <c r="AL34" s="61">
        <f t="shared" si="11"/>
        <v>0</v>
      </c>
      <c r="AM34" s="61">
        <f t="shared" si="11"/>
        <v>0</v>
      </c>
      <c r="AN34" s="61">
        <f t="shared" si="11"/>
        <v>0</v>
      </c>
      <c r="AO34" s="61">
        <f t="shared" si="11"/>
        <v>0</v>
      </c>
      <c r="AP34" s="61">
        <f t="shared" si="11"/>
        <v>0</v>
      </c>
      <c r="AQ34" s="61">
        <f t="shared" si="11"/>
        <v>0</v>
      </c>
      <c r="AR34" s="61">
        <f t="shared" si="11"/>
        <v>0</v>
      </c>
      <c r="AS34" s="62">
        <f t="shared" si="11"/>
        <v>0</v>
      </c>
    </row>
    <row r="35" spans="1:45">
      <c r="A35" s="40"/>
      <c r="B35" s="40"/>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c r="A36" s="16"/>
      <c r="B36" s="16"/>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c r="A37" s="17"/>
      <c r="B37" s="18"/>
      <c r="C37" s="19"/>
      <c r="D37" s="19"/>
      <c r="E37" s="42"/>
      <c r="F37" s="20"/>
      <c r="G37" s="20"/>
      <c r="H37" s="20"/>
      <c r="I37" s="83"/>
      <c r="J37" s="55"/>
      <c r="K37" s="56"/>
      <c r="L37" s="56"/>
      <c r="M37" s="56"/>
      <c r="N37" s="56"/>
      <c r="O37" s="56"/>
      <c r="P37" s="56"/>
      <c r="Q37" s="56"/>
      <c r="R37" s="56"/>
      <c r="S37" s="56"/>
      <c r="T37" s="56"/>
      <c r="U37" s="57"/>
      <c r="V37" s="55"/>
      <c r="W37" s="56"/>
      <c r="X37" s="56"/>
      <c r="Y37" s="56"/>
      <c r="Z37" s="56"/>
      <c r="AA37" s="56"/>
      <c r="AB37" s="56"/>
      <c r="AC37" s="56"/>
      <c r="AD37" s="56"/>
      <c r="AE37" s="56"/>
      <c r="AF37" s="56"/>
      <c r="AG37" s="57"/>
      <c r="AH37" s="55"/>
      <c r="AI37" s="56"/>
      <c r="AJ37" s="56"/>
      <c r="AK37" s="56"/>
      <c r="AL37" s="56"/>
      <c r="AM37" s="56"/>
      <c r="AN37" s="56"/>
      <c r="AO37" s="56"/>
      <c r="AP37" s="56"/>
      <c r="AQ37" s="56"/>
      <c r="AR37" s="56"/>
      <c r="AS37" s="57"/>
    </row>
    <row r="38" spans="1:45">
      <c r="A38" s="27"/>
      <c r="B38" s="28"/>
      <c r="C38" s="23"/>
      <c r="D38" s="23"/>
      <c r="E38" s="24"/>
      <c r="F38" s="26"/>
      <c r="G38" s="26"/>
      <c r="H38" s="26"/>
      <c r="I38" s="33"/>
      <c r="J38" s="58"/>
      <c r="K38" s="54"/>
      <c r="L38" s="54"/>
      <c r="M38" s="54"/>
      <c r="N38" s="54"/>
      <c r="O38" s="54"/>
      <c r="P38" s="54"/>
      <c r="Q38" s="54"/>
      <c r="R38" s="54"/>
      <c r="S38" s="54"/>
      <c r="T38" s="54"/>
      <c r="U38" s="59"/>
      <c r="V38" s="58"/>
      <c r="W38" s="54"/>
      <c r="X38" s="54"/>
      <c r="Y38" s="54"/>
      <c r="Z38" s="54"/>
      <c r="AA38" s="54"/>
      <c r="AB38" s="54"/>
      <c r="AC38" s="54"/>
      <c r="AD38" s="54"/>
      <c r="AE38" s="54"/>
      <c r="AF38" s="54"/>
      <c r="AG38" s="59"/>
      <c r="AH38" s="58"/>
      <c r="AI38" s="54"/>
      <c r="AJ38" s="54"/>
      <c r="AK38" s="54"/>
      <c r="AL38" s="54"/>
      <c r="AM38" s="54"/>
      <c r="AN38" s="54"/>
      <c r="AO38" s="54"/>
      <c r="AP38" s="54"/>
      <c r="AQ38" s="54"/>
      <c r="AR38" s="54"/>
      <c r="AS38" s="59"/>
    </row>
    <row r="39" spans="1:45">
      <c r="A39" s="27"/>
      <c r="B39" s="28"/>
      <c r="C39" s="23"/>
      <c r="D39" s="23"/>
      <c r="E39" s="24"/>
      <c r="F39" s="26"/>
      <c r="G39" s="26"/>
      <c r="H39" s="26"/>
      <c r="I39" s="33"/>
      <c r="J39" s="58"/>
      <c r="K39" s="54"/>
      <c r="L39" s="54"/>
      <c r="M39" s="54"/>
      <c r="N39" s="54"/>
      <c r="O39" s="54"/>
      <c r="P39" s="54"/>
      <c r="Q39" s="54"/>
      <c r="R39" s="54"/>
      <c r="S39" s="54"/>
      <c r="T39" s="54"/>
      <c r="U39" s="59"/>
      <c r="V39" s="58"/>
      <c r="W39" s="54"/>
      <c r="X39" s="54"/>
      <c r="Y39" s="54"/>
      <c r="Z39" s="54"/>
      <c r="AA39" s="54"/>
      <c r="AB39" s="54"/>
      <c r="AC39" s="54"/>
      <c r="AD39" s="54"/>
      <c r="AE39" s="54"/>
      <c r="AF39" s="54"/>
      <c r="AG39" s="59"/>
      <c r="AH39" s="58"/>
      <c r="AI39" s="54"/>
      <c r="AJ39" s="54"/>
      <c r="AK39" s="54"/>
      <c r="AL39" s="54"/>
      <c r="AM39" s="54"/>
      <c r="AN39" s="54"/>
      <c r="AO39" s="54"/>
      <c r="AP39" s="54"/>
      <c r="AQ39" s="54"/>
      <c r="AR39" s="54"/>
      <c r="AS39" s="59"/>
    </row>
    <row r="40" spans="1:45">
      <c r="A40" s="27"/>
      <c r="B40" s="28"/>
      <c r="C40" s="23"/>
      <c r="D40" s="23"/>
      <c r="E40" s="24"/>
      <c r="F40" s="26"/>
      <c r="G40" s="26"/>
      <c r="H40" s="26"/>
      <c r="I40" s="33"/>
      <c r="J40" s="58"/>
      <c r="K40" s="54"/>
      <c r="L40" s="54"/>
      <c r="M40" s="54"/>
      <c r="N40" s="54"/>
      <c r="O40" s="54"/>
      <c r="P40" s="54"/>
      <c r="Q40" s="54"/>
      <c r="R40" s="54"/>
      <c r="S40" s="54"/>
      <c r="T40" s="54"/>
      <c r="U40" s="59"/>
      <c r="V40" s="58"/>
      <c r="W40" s="54"/>
      <c r="X40" s="54"/>
      <c r="Y40" s="54"/>
      <c r="Z40" s="54"/>
      <c r="AA40" s="54"/>
      <c r="AB40" s="54"/>
      <c r="AC40" s="54"/>
      <c r="AD40" s="54"/>
      <c r="AE40" s="54"/>
      <c r="AF40" s="54"/>
      <c r="AG40" s="59"/>
      <c r="AH40" s="58"/>
      <c r="AI40" s="54"/>
      <c r="AJ40" s="54"/>
      <c r="AK40" s="54"/>
      <c r="AL40" s="54"/>
      <c r="AM40" s="54"/>
      <c r="AN40" s="54"/>
      <c r="AO40" s="54"/>
      <c r="AP40" s="54"/>
      <c r="AQ40" s="54"/>
      <c r="AR40" s="54"/>
      <c r="AS40" s="59"/>
    </row>
    <row r="41" spans="1:45">
      <c r="A41" s="27"/>
      <c r="B41" s="28"/>
      <c r="C41" s="23"/>
      <c r="D41" s="23"/>
      <c r="E41" s="24"/>
      <c r="F41" s="26"/>
      <c r="G41" s="26"/>
      <c r="H41" s="26"/>
      <c r="I41" s="33"/>
      <c r="J41" s="58"/>
      <c r="K41" s="54"/>
      <c r="L41" s="54"/>
      <c r="M41" s="54"/>
      <c r="N41" s="54"/>
      <c r="O41" s="54"/>
      <c r="P41" s="54"/>
      <c r="Q41" s="54"/>
      <c r="R41" s="54"/>
      <c r="S41" s="54"/>
      <c r="T41" s="54"/>
      <c r="U41" s="59"/>
      <c r="V41" s="58"/>
      <c r="W41" s="54"/>
      <c r="X41" s="54"/>
      <c r="Y41" s="54"/>
      <c r="Z41" s="54"/>
      <c r="AA41" s="54"/>
      <c r="AB41" s="54"/>
      <c r="AC41" s="54"/>
      <c r="AD41" s="54"/>
      <c r="AE41" s="54"/>
      <c r="AF41" s="54"/>
      <c r="AG41" s="59"/>
      <c r="AH41" s="58"/>
      <c r="AI41" s="54"/>
      <c r="AJ41" s="54"/>
      <c r="AK41" s="54"/>
      <c r="AL41" s="54"/>
      <c r="AM41" s="54"/>
      <c r="AN41" s="54"/>
      <c r="AO41" s="54"/>
      <c r="AP41" s="54"/>
      <c r="AQ41" s="54"/>
      <c r="AR41" s="54"/>
      <c r="AS41" s="59"/>
    </row>
    <row r="42" spans="1:45">
      <c r="A42" s="27"/>
      <c r="B42" s="28"/>
      <c r="C42" s="23"/>
      <c r="D42" s="23"/>
      <c r="E42" s="24"/>
      <c r="F42" s="26"/>
      <c r="G42" s="26"/>
      <c r="H42" s="26"/>
      <c r="I42" s="33"/>
      <c r="J42" s="58"/>
      <c r="K42" s="54"/>
      <c r="L42" s="54"/>
      <c r="M42" s="54"/>
      <c r="N42" s="54"/>
      <c r="O42" s="54"/>
      <c r="P42" s="54"/>
      <c r="Q42" s="54"/>
      <c r="R42" s="54"/>
      <c r="S42" s="54"/>
      <c r="T42" s="54"/>
      <c r="U42" s="59"/>
      <c r="V42" s="58"/>
      <c r="W42" s="54"/>
      <c r="X42" s="54"/>
      <c r="Y42" s="54"/>
      <c r="Z42" s="54"/>
      <c r="AA42" s="54"/>
      <c r="AB42" s="54"/>
      <c r="AC42" s="54"/>
      <c r="AD42" s="54"/>
      <c r="AE42" s="54"/>
      <c r="AF42" s="54"/>
      <c r="AG42" s="59"/>
      <c r="AH42" s="58"/>
      <c r="AI42" s="54"/>
      <c r="AJ42" s="54"/>
      <c r="AK42" s="54"/>
      <c r="AL42" s="54"/>
      <c r="AM42" s="54"/>
      <c r="AN42" s="54"/>
      <c r="AO42" s="54"/>
      <c r="AP42" s="54"/>
      <c r="AQ42" s="54"/>
      <c r="AR42" s="54"/>
      <c r="AS42" s="59"/>
    </row>
    <row r="43" spans="1:45">
      <c r="A43" s="27"/>
      <c r="B43" s="28"/>
      <c r="C43" s="23"/>
      <c r="D43" s="23"/>
      <c r="E43" s="24"/>
      <c r="F43" s="26"/>
      <c r="G43" s="26"/>
      <c r="H43" s="26"/>
      <c r="I43" s="33"/>
      <c r="J43" s="58"/>
      <c r="K43" s="54"/>
      <c r="L43" s="54"/>
      <c r="M43" s="54"/>
      <c r="N43" s="54"/>
      <c r="O43" s="54"/>
      <c r="P43" s="54"/>
      <c r="Q43" s="54"/>
      <c r="R43" s="54"/>
      <c r="S43" s="54"/>
      <c r="T43" s="54"/>
      <c r="U43" s="59"/>
      <c r="V43" s="58"/>
      <c r="W43" s="54"/>
      <c r="X43" s="54"/>
      <c r="Y43" s="54"/>
      <c r="Z43" s="54"/>
      <c r="AA43" s="54"/>
      <c r="AB43" s="54"/>
      <c r="AC43" s="54"/>
      <c r="AD43" s="54"/>
      <c r="AE43" s="54"/>
      <c r="AF43" s="54"/>
      <c r="AG43" s="59"/>
      <c r="AH43" s="58"/>
      <c r="AI43" s="54"/>
      <c r="AJ43" s="54"/>
      <c r="AK43" s="54"/>
      <c r="AL43" s="54"/>
      <c r="AM43" s="54"/>
      <c r="AN43" s="54"/>
      <c r="AO43" s="54"/>
      <c r="AP43" s="54"/>
      <c r="AQ43" s="54"/>
      <c r="AR43" s="54"/>
      <c r="AS43" s="59"/>
    </row>
    <row r="44" spans="1:45">
      <c r="A44" s="27"/>
      <c r="B44" s="28"/>
      <c r="C44" s="23"/>
      <c r="D44" s="23"/>
      <c r="E44" s="24"/>
      <c r="F44" s="26"/>
      <c r="G44" s="26"/>
      <c r="H44" s="26"/>
      <c r="I44" s="33"/>
      <c r="J44" s="58"/>
      <c r="K44" s="54"/>
      <c r="L44" s="54"/>
      <c r="M44" s="54"/>
      <c r="N44" s="54"/>
      <c r="O44" s="54"/>
      <c r="P44" s="54"/>
      <c r="Q44" s="54"/>
      <c r="R44" s="54"/>
      <c r="S44" s="54"/>
      <c r="T44" s="54"/>
      <c r="U44" s="59"/>
      <c r="V44" s="58"/>
      <c r="W44" s="54"/>
      <c r="X44" s="54"/>
      <c r="Y44" s="54"/>
      <c r="Z44" s="54"/>
      <c r="AA44" s="54"/>
      <c r="AB44" s="54"/>
      <c r="AC44" s="54"/>
      <c r="AD44" s="54"/>
      <c r="AE44" s="54"/>
      <c r="AF44" s="54"/>
      <c r="AG44" s="59"/>
      <c r="AH44" s="58"/>
      <c r="AI44" s="54"/>
      <c r="AJ44" s="54"/>
      <c r="AK44" s="54"/>
      <c r="AL44" s="54"/>
      <c r="AM44" s="54"/>
      <c r="AN44" s="54"/>
      <c r="AO44" s="54"/>
      <c r="AP44" s="54"/>
      <c r="AQ44" s="54"/>
      <c r="AR44" s="54"/>
      <c r="AS44" s="59"/>
    </row>
    <row r="45" spans="1:45">
      <c r="A45" s="27"/>
      <c r="B45" s="28"/>
      <c r="C45" s="23"/>
      <c r="D45" s="23"/>
      <c r="E45" s="24"/>
      <c r="F45" s="26"/>
      <c r="G45" s="26"/>
      <c r="H45" s="26"/>
      <c r="I45" s="33"/>
      <c r="J45" s="58"/>
      <c r="K45" s="54"/>
      <c r="L45" s="54"/>
      <c r="M45" s="54"/>
      <c r="N45" s="54"/>
      <c r="O45" s="54"/>
      <c r="P45" s="54"/>
      <c r="Q45" s="54"/>
      <c r="R45" s="54"/>
      <c r="S45" s="54"/>
      <c r="T45" s="54"/>
      <c r="U45" s="59"/>
      <c r="V45" s="58"/>
      <c r="W45" s="54"/>
      <c r="X45" s="54"/>
      <c r="Y45" s="54"/>
      <c r="Z45" s="54"/>
      <c r="AA45" s="54"/>
      <c r="AB45" s="54"/>
      <c r="AC45" s="54"/>
      <c r="AD45" s="54"/>
      <c r="AE45" s="54"/>
      <c r="AF45" s="54"/>
      <c r="AG45" s="59"/>
      <c r="AH45" s="58"/>
      <c r="AI45" s="54"/>
      <c r="AJ45" s="54"/>
      <c r="AK45" s="54"/>
      <c r="AL45" s="54"/>
      <c r="AM45" s="54"/>
      <c r="AN45" s="54"/>
      <c r="AO45" s="54"/>
      <c r="AP45" s="54"/>
      <c r="AQ45" s="54"/>
      <c r="AR45" s="54"/>
      <c r="AS45" s="59"/>
    </row>
    <row r="46" spans="1:45">
      <c r="A46" s="27"/>
      <c r="B46" s="28"/>
      <c r="C46" s="23"/>
      <c r="D46" s="23"/>
      <c r="E46" s="24"/>
      <c r="F46" s="26"/>
      <c r="G46" s="26"/>
      <c r="H46" s="26"/>
      <c r="I46" s="33"/>
      <c r="J46" s="58"/>
      <c r="K46" s="54"/>
      <c r="L46" s="54"/>
      <c r="M46" s="54"/>
      <c r="N46" s="54"/>
      <c r="O46" s="54"/>
      <c r="P46" s="54"/>
      <c r="Q46" s="54"/>
      <c r="R46" s="54"/>
      <c r="S46" s="54"/>
      <c r="T46" s="54"/>
      <c r="U46" s="59"/>
      <c r="V46" s="58"/>
      <c r="W46" s="54"/>
      <c r="X46" s="54"/>
      <c r="Y46" s="54"/>
      <c r="Z46" s="54"/>
      <c r="AA46" s="54"/>
      <c r="AB46" s="54"/>
      <c r="AC46" s="54"/>
      <c r="AD46" s="54"/>
      <c r="AE46" s="54"/>
      <c r="AF46" s="54"/>
      <c r="AG46" s="59"/>
      <c r="AH46" s="58"/>
      <c r="AI46" s="54"/>
      <c r="AJ46" s="54"/>
      <c r="AK46" s="54"/>
      <c r="AL46" s="54"/>
      <c r="AM46" s="54"/>
      <c r="AN46" s="54"/>
      <c r="AO46" s="54"/>
      <c r="AP46" s="54"/>
      <c r="AQ46" s="54"/>
      <c r="AR46" s="54"/>
      <c r="AS46" s="59"/>
    </row>
    <row r="47" spans="1:45">
      <c r="A47" s="27"/>
      <c r="B47" s="28"/>
      <c r="C47" s="23"/>
      <c r="D47" s="23"/>
      <c r="E47" s="24"/>
      <c r="F47" s="26"/>
      <c r="G47" s="26"/>
      <c r="H47" s="26"/>
      <c r="I47" s="33"/>
      <c r="J47" s="58"/>
      <c r="K47" s="54"/>
      <c r="L47" s="54"/>
      <c r="M47" s="54"/>
      <c r="N47" s="54"/>
      <c r="O47" s="54"/>
      <c r="P47" s="54"/>
      <c r="Q47" s="54"/>
      <c r="R47" s="54"/>
      <c r="S47" s="54"/>
      <c r="T47" s="54"/>
      <c r="U47" s="59"/>
      <c r="V47" s="58"/>
      <c r="W47" s="54"/>
      <c r="X47" s="54"/>
      <c r="Y47" s="54"/>
      <c r="Z47" s="54"/>
      <c r="AA47" s="54"/>
      <c r="AB47" s="54"/>
      <c r="AC47" s="54"/>
      <c r="AD47" s="54"/>
      <c r="AE47" s="54"/>
      <c r="AF47" s="54"/>
      <c r="AG47" s="59"/>
      <c r="AH47" s="58"/>
      <c r="AI47" s="54"/>
      <c r="AJ47" s="54"/>
      <c r="AK47" s="54"/>
      <c r="AL47" s="54"/>
      <c r="AM47" s="54"/>
      <c r="AN47" s="54"/>
      <c r="AO47" s="54"/>
      <c r="AP47" s="54"/>
      <c r="AQ47" s="54"/>
      <c r="AR47" s="54"/>
      <c r="AS47" s="59"/>
    </row>
    <row r="48" spans="1:45">
      <c r="A48" s="27"/>
      <c r="B48" s="28"/>
      <c r="C48" s="23"/>
      <c r="D48" s="23"/>
      <c r="E48" s="24"/>
      <c r="F48" s="26"/>
      <c r="G48" s="26"/>
      <c r="H48" s="26"/>
      <c r="I48" s="33"/>
      <c r="J48" s="58"/>
      <c r="K48" s="54"/>
      <c r="L48" s="54"/>
      <c r="M48" s="54"/>
      <c r="N48" s="54"/>
      <c r="O48" s="54"/>
      <c r="P48" s="54"/>
      <c r="Q48" s="54"/>
      <c r="R48" s="54"/>
      <c r="S48" s="54"/>
      <c r="T48" s="54"/>
      <c r="U48" s="59"/>
      <c r="V48" s="58"/>
      <c r="W48" s="54"/>
      <c r="X48" s="54"/>
      <c r="Y48" s="54"/>
      <c r="Z48" s="54"/>
      <c r="AA48" s="54"/>
      <c r="AB48" s="54"/>
      <c r="AC48" s="54"/>
      <c r="AD48" s="54"/>
      <c r="AE48" s="54"/>
      <c r="AF48" s="54"/>
      <c r="AG48" s="59"/>
      <c r="AH48" s="58"/>
      <c r="AI48" s="54"/>
      <c r="AJ48" s="54"/>
      <c r="AK48" s="54"/>
      <c r="AL48" s="54"/>
      <c r="AM48" s="54"/>
      <c r="AN48" s="54"/>
      <c r="AO48" s="54"/>
      <c r="AP48" s="54"/>
      <c r="AQ48" s="54"/>
      <c r="AR48" s="54"/>
      <c r="AS48" s="59"/>
    </row>
    <row r="49" spans="1:45">
      <c r="A49" s="27"/>
      <c r="B49" s="28"/>
      <c r="C49" s="23"/>
      <c r="D49" s="23"/>
      <c r="E49" s="24"/>
      <c r="F49" s="26"/>
      <c r="G49" s="26"/>
      <c r="H49" s="26"/>
      <c r="I49" s="33"/>
      <c r="J49" s="58"/>
      <c r="K49" s="54"/>
      <c r="L49" s="54"/>
      <c r="M49" s="54"/>
      <c r="N49" s="54"/>
      <c r="O49" s="54"/>
      <c r="P49" s="54"/>
      <c r="Q49" s="54"/>
      <c r="R49" s="54"/>
      <c r="S49" s="54"/>
      <c r="T49" s="54"/>
      <c r="U49" s="59"/>
      <c r="V49" s="58"/>
      <c r="W49" s="54"/>
      <c r="X49" s="54"/>
      <c r="Y49" s="54"/>
      <c r="Z49" s="54"/>
      <c r="AA49" s="54"/>
      <c r="AB49" s="54"/>
      <c r="AC49" s="54"/>
      <c r="AD49" s="54"/>
      <c r="AE49" s="54"/>
      <c r="AF49" s="54"/>
      <c r="AG49" s="59"/>
      <c r="AH49" s="58"/>
      <c r="AI49" s="54"/>
      <c r="AJ49" s="54"/>
      <c r="AK49" s="54"/>
      <c r="AL49" s="54"/>
      <c r="AM49" s="54"/>
      <c r="AN49" s="54"/>
      <c r="AO49" s="54"/>
      <c r="AP49" s="54"/>
      <c r="AQ49" s="54"/>
      <c r="AR49" s="54"/>
      <c r="AS49" s="59"/>
    </row>
    <row r="50" spans="1:45">
      <c r="A50" s="27"/>
      <c r="B50" s="28"/>
      <c r="C50" s="23"/>
      <c r="D50" s="23"/>
      <c r="E50" s="24"/>
      <c r="F50" s="26"/>
      <c r="G50" s="26"/>
      <c r="H50" s="26"/>
      <c r="I50" s="33"/>
      <c r="J50" s="58"/>
      <c r="K50" s="54"/>
      <c r="L50" s="54"/>
      <c r="M50" s="54"/>
      <c r="N50" s="54"/>
      <c r="O50" s="54"/>
      <c r="P50" s="54"/>
      <c r="Q50" s="54"/>
      <c r="R50" s="54"/>
      <c r="S50" s="54"/>
      <c r="T50" s="54"/>
      <c r="U50" s="59"/>
      <c r="V50" s="58"/>
      <c r="W50" s="54"/>
      <c r="X50" s="54"/>
      <c r="Y50" s="54"/>
      <c r="Z50" s="54"/>
      <c r="AA50" s="54"/>
      <c r="AB50" s="54"/>
      <c r="AC50" s="54"/>
      <c r="AD50" s="54"/>
      <c r="AE50" s="54"/>
      <c r="AF50" s="54"/>
      <c r="AG50" s="59"/>
      <c r="AH50" s="58"/>
      <c r="AI50" s="54"/>
      <c r="AJ50" s="54"/>
      <c r="AK50" s="54"/>
      <c r="AL50" s="54"/>
      <c r="AM50" s="54"/>
      <c r="AN50" s="54"/>
      <c r="AO50" s="54"/>
      <c r="AP50" s="54"/>
      <c r="AQ50" s="54"/>
      <c r="AR50" s="54"/>
      <c r="AS50" s="59"/>
    </row>
    <row r="51" spans="1:45">
      <c r="A51" s="27"/>
      <c r="B51" s="28"/>
      <c r="C51" s="23"/>
      <c r="D51" s="23"/>
      <c r="E51" s="24"/>
      <c r="F51" s="26"/>
      <c r="G51" s="26"/>
      <c r="H51" s="26"/>
      <c r="I51" s="33"/>
      <c r="J51" s="58"/>
      <c r="K51" s="54"/>
      <c r="L51" s="54"/>
      <c r="M51" s="54"/>
      <c r="N51" s="54"/>
      <c r="O51" s="54"/>
      <c r="P51" s="54"/>
      <c r="Q51" s="54"/>
      <c r="R51" s="54"/>
      <c r="S51" s="54"/>
      <c r="T51" s="54"/>
      <c r="U51" s="59"/>
      <c r="V51" s="58"/>
      <c r="W51" s="54"/>
      <c r="X51" s="54"/>
      <c r="Y51" s="54"/>
      <c r="Z51" s="54"/>
      <c r="AA51" s="54"/>
      <c r="AB51" s="54"/>
      <c r="AC51" s="54"/>
      <c r="AD51" s="54"/>
      <c r="AE51" s="54"/>
      <c r="AF51" s="54"/>
      <c r="AG51" s="59"/>
      <c r="AH51" s="58"/>
      <c r="AI51" s="54"/>
      <c r="AJ51" s="54"/>
      <c r="AK51" s="54"/>
      <c r="AL51" s="54"/>
      <c r="AM51" s="54"/>
      <c r="AN51" s="54"/>
      <c r="AO51" s="54"/>
      <c r="AP51" s="54"/>
      <c r="AQ51" s="54"/>
      <c r="AR51" s="54"/>
      <c r="AS51" s="59"/>
    </row>
    <row r="52" spans="1:45">
      <c r="A52" s="27"/>
      <c r="B52" s="28"/>
      <c r="C52" s="23"/>
      <c r="D52" s="23"/>
      <c r="E52" s="24"/>
      <c r="F52" s="26"/>
      <c r="G52" s="26"/>
      <c r="H52" s="26"/>
      <c r="I52" s="33"/>
      <c r="J52" s="58"/>
      <c r="K52" s="54"/>
      <c r="L52" s="54"/>
      <c r="M52" s="54"/>
      <c r="N52" s="54"/>
      <c r="O52" s="54"/>
      <c r="P52" s="54"/>
      <c r="Q52" s="54"/>
      <c r="R52" s="54"/>
      <c r="S52" s="54"/>
      <c r="T52" s="54"/>
      <c r="U52" s="59"/>
      <c r="V52" s="58"/>
      <c r="W52" s="54"/>
      <c r="X52" s="54"/>
      <c r="Y52" s="54"/>
      <c r="Z52" s="54"/>
      <c r="AA52" s="54"/>
      <c r="AB52" s="54"/>
      <c r="AC52" s="54"/>
      <c r="AD52" s="54"/>
      <c r="AE52" s="54"/>
      <c r="AF52" s="54"/>
      <c r="AG52" s="59"/>
      <c r="AH52" s="58"/>
      <c r="AI52" s="54"/>
      <c r="AJ52" s="54"/>
      <c r="AK52" s="54"/>
      <c r="AL52" s="54"/>
      <c r="AM52" s="54"/>
      <c r="AN52" s="54"/>
      <c r="AO52" s="54"/>
      <c r="AP52" s="54"/>
      <c r="AQ52" s="54"/>
      <c r="AR52" s="54"/>
      <c r="AS52" s="59"/>
    </row>
    <row r="53" spans="1:45">
      <c r="A53" s="27"/>
      <c r="B53" s="28"/>
      <c r="C53" s="23"/>
      <c r="D53" s="23"/>
      <c r="E53" s="24"/>
      <c r="F53" s="26"/>
      <c r="G53" s="26"/>
      <c r="H53" s="26"/>
      <c r="I53" s="33"/>
      <c r="J53" s="58"/>
      <c r="K53" s="54"/>
      <c r="L53" s="54"/>
      <c r="M53" s="54"/>
      <c r="N53" s="54"/>
      <c r="O53" s="54"/>
      <c r="P53" s="54"/>
      <c r="Q53" s="54"/>
      <c r="R53" s="54"/>
      <c r="S53" s="54"/>
      <c r="T53" s="54"/>
      <c r="U53" s="59"/>
      <c r="V53" s="58"/>
      <c r="W53" s="54"/>
      <c r="X53" s="54"/>
      <c r="Y53" s="54"/>
      <c r="Z53" s="54"/>
      <c r="AA53" s="54"/>
      <c r="AB53" s="54"/>
      <c r="AC53" s="54"/>
      <c r="AD53" s="54"/>
      <c r="AE53" s="54"/>
      <c r="AF53" s="54"/>
      <c r="AG53" s="59"/>
      <c r="AH53" s="58"/>
      <c r="AI53" s="54"/>
      <c r="AJ53" s="54"/>
      <c r="AK53" s="54"/>
      <c r="AL53" s="54"/>
      <c r="AM53" s="54"/>
      <c r="AN53" s="54"/>
      <c r="AO53" s="54"/>
      <c r="AP53" s="54"/>
      <c r="AQ53" s="54"/>
      <c r="AR53" s="54"/>
      <c r="AS53" s="59"/>
    </row>
    <row r="54" spans="1:45">
      <c r="A54" s="27"/>
      <c r="B54" s="28"/>
      <c r="C54" s="23"/>
      <c r="D54" s="23"/>
      <c r="E54" s="24"/>
      <c r="F54" s="26"/>
      <c r="G54" s="26"/>
      <c r="H54" s="26"/>
      <c r="I54" s="33"/>
      <c r="J54" s="58"/>
      <c r="K54" s="54"/>
      <c r="L54" s="54"/>
      <c r="M54" s="54"/>
      <c r="N54" s="54"/>
      <c r="O54" s="54"/>
      <c r="P54" s="54"/>
      <c r="Q54" s="54"/>
      <c r="R54" s="54"/>
      <c r="S54" s="54"/>
      <c r="T54" s="54"/>
      <c r="U54" s="59"/>
      <c r="V54" s="58"/>
      <c r="W54" s="54"/>
      <c r="X54" s="54"/>
      <c r="Y54" s="54"/>
      <c r="Z54" s="54"/>
      <c r="AA54" s="54"/>
      <c r="AB54" s="54"/>
      <c r="AC54" s="54"/>
      <c r="AD54" s="54"/>
      <c r="AE54" s="54"/>
      <c r="AF54" s="54"/>
      <c r="AG54" s="59"/>
      <c r="AH54" s="58"/>
      <c r="AI54" s="54"/>
      <c r="AJ54" s="54"/>
      <c r="AK54" s="54"/>
      <c r="AL54" s="54"/>
      <c r="AM54" s="54"/>
      <c r="AN54" s="54"/>
      <c r="AO54" s="54"/>
      <c r="AP54" s="54"/>
      <c r="AQ54" s="54"/>
      <c r="AR54" s="54"/>
      <c r="AS54" s="59"/>
    </row>
    <row r="55" spans="1:45">
      <c r="A55" s="27"/>
      <c r="B55" s="28"/>
      <c r="C55" s="23"/>
      <c r="D55" s="23"/>
      <c r="E55" s="24"/>
      <c r="F55" s="26"/>
      <c r="G55" s="26"/>
      <c r="H55" s="26"/>
      <c r="I55" s="33"/>
      <c r="J55" s="58"/>
      <c r="K55" s="54"/>
      <c r="L55" s="54"/>
      <c r="M55" s="54"/>
      <c r="N55" s="54"/>
      <c r="O55" s="54"/>
      <c r="P55" s="54"/>
      <c r="Q55" s="54"/>
      <c r="R55" s="54"/>
      <c r="S55" s="54"/>
      <c r="T55" s="54"/>
      <c r="U55" s="59"/>
      <c r="V55" s="58"/>
      <c r="W55" s="54"/>
      <c r="X55" s="54"/>
      <c r="Y55" s="54"/>
      <c r="Z55" s="54"/>
      <c r="AA55" s="54"/>
      <c r="AB55" s="54"/>
      <c r="AC55" s="54"/>
      <c r="AD55" s="54"/>
      <c r="AE55" s="54"/>
      <c r="AF55" s="54"/>
      <c r="AG55" s="59"/>
      <c r="AH55" s="58"/>
      <c r="AI55" s="54"/>
      <c r="AJ55" s="54"/>
      <c r="AK55" s="54"/>
      <c r="AL55" s="54"/>
      <c r="AM55" s="54"/>
      <c r="AN55" s="54"/>
      <c r="AO55" s="54"/>
      <c r="AP55" s="54"/>
      <c r="AQ55" s="54"/>
      <c r="AR55" s="54"/>
      <c r="AS55" s="59"/>
    </row>
    <row r="56" spans="1:45">
      <c r="A56" s="27"/>
      <c r="B56" s="28"/>
      <c r="C56" s="23"/>
      <c r="D56" s="23"/>
      <c r="E56" s="24"/>
      <c r="F56" s="26"/>
      <c r="G56" s="26"/>
      <c r="H56" s="26"/>
      <c r="I56" s="33"/>
      <c r="J56" s="58"/>
      <c r="K56" s="54"/>
      <c r="L56" s="54"/>
      <c r="M56" s="54"/>
      <c r="N56" s="54"/>
      <c r="O56" s="54"/>
      <c r="P56" s="54"/>
      <c r="Q56" s="54"/>
      <c r="R56" s="54"/>
      <c r="S56" s="54"/>
      <c r="T56" s="54"/>
      <c r="U56" s="59"/>
      <c r="V56" s="58"/>
      <c r="W56" s="54"/>
      <c r="X56" s="54"/>
      <c r="Y56" s="54"/>
      <c r="Z56" s="54"/>
      <c r="AA56" s="54"/>
      <c r="AB56" s="54"/>
      <c r="AC56" s="54"/>
      <c r="AD56" s="54"/>
      <c r="AE56" s="54"/>
      <c r="AF56" s="54"/>
      <c r="AG56" s="59"/>
      <c r="AH56" s="58"/>
      <c r="AI56" s="54"/>
      <c r="AJ56" s="54"/>
      <c r="AK56" s="54"/>
      <c r="AL56" s="54"/>
      <c r="AM56" s="54"/>
      <c r="AN56" s="54"/>
      <c r="AO56" s="54"/>
      <c r="AP56" s="54"/>
      <c r="AQ56" s="54"/>
      <c r="AR56" s="54"/>
      <c r="AS56" s="59"/>
    </row>
    <row r="57" spans="1:45">
      <c r="A57" s="27"/>
      <c r="B57" s="28"/>
      <c r="C57" s="23"/>
      <c r="D57" s="23"/>
      <c r="E57" s="24"/>
      <c r="F57" s="26"/>
      <c r="G57" s="26"/>
      <c r="H57" s="26"/>
      <c r="I57" s="33"/>
      <c r="J57" s="58"/>
      <c r="K57" s="54"/>
      <c r="L57" s="54"/>
      <c r="M57" s="54"/>
      <c r="N57" s="54"/>
      <c r="O57" s="54"/>
      <c r="P57" s="54"/>
      <c r="Q57" s="54"/>
      <c r="R57" s="54"/>
      <c r="S57" s="54"/>
      <c r="T57" s="54"/>
      <c r="U57" s="59"/>
      <c r="V57" s="58"/>
      <c r="W57" s="54"/>
      <c r="X57" s="54"/>
      <c r="Y57" s="54"/>
      <c r="Z57" s="54"/>
      <c r="AA57" s="54"/>
      <c r="AB57" s="54"/>
      <c r="AC57" s="54"/>
      <c r="AD57" s="54"/>
      <c r="AE57" s="54"/>
      <c r="AF57" s="54"/>
      <c r="AG57" s="59"/>
      <c r="AH57" s="58"/>
      <c r="AI57" s="54"/>
      <c r="AJ57" s="54"/>
      <c r="AK57" s="54"/>
      <c r="AL57" s="54"/>
      <c r="AM57" s="54"/>
      <c r="AN57" s="54"/>
      <c r="AO57" s="54"/>
      <c r="AP57" s="54"/>
      <c r="AQ57" s="54"/>
      <c r="AR57" s="54"/>
      <c r="AS57" s="59"/>
    </row>
    <row r="58" spans="1:45">
      <c r="A58" s="27"/>
      <c r="B58" s="28"/>
      <c r="C58" s="23"/>
      <c r="D58" s="23"/>
      <c r="E58" s="24"/>
      <c r="F58" s="26"/>
      <c r="G58" s="26"/>
      <c r="H58" s="26"/>
      <c r="I58" s="33"/>
      <c r="J58" s="58"/>
      <c r="K58" s="54"/>
      <c r="L58" s="54"/>
      <c r="M58" s="54"/>
      <c r="N58" s="54"/>
      <c r="O58" s="54"/>
      <c r="P58" s="54"/>
      <c r="Q58" s="54"/>
      <c r="R58" s="54"/>
      <c r="S58" s="54"/>
      <c r="T58" s="54"/>
      <c r="U58" s="59"/>
      <c r="V58" s="58"/>
      <c r="W58" s="54"/>
      <c r="X58" s="54"/>
      <c r="Y58" s="54"/>
      <c r="Z58" s="54"/>
      <c r="AA58" s="54"/>
      <c r="AB58" s="54"/>
      <c r="AC58" s="54"/>
      <c r="AD58" s="54"/>
      <c r="AE58" s="54"/>
      <c r="AF58" s="54"/>
      <c r="AG58" s="59"/>
      <c r="AH58" s="58"/>
      <c r="AI58" s="54"/>
      <c r="AJ58" s="54"/>
      <c r="AK58" s="54"/>
      <c r="AL58" s="54"/>
      <c r="AM58" s="54"/>
      <c r="AN58" s="54"/>
      <c r="AO58" s="54"/>
      <c r="AP58" s="54"/>
      <c r="AQ58" s="54"/>
      <c r="AR58" s="54"/>
      <c r="AS58" s="59"/>
    </row>
    <row r="59" spans="1:45">
      <c r="A59" s="27"/>
      <c r="B59" s="28"/>
      <c r="C59" s="23"/>
      <c r="D59" s="23"/>
      <c r="E59" s="24"/>
      <c r="F59" s="26"/>
      <c r="G59" s="26"/>
      <c r="H59" s="26"/>
      <c r="I59" s="33"/>
      <c r="J59" s="58"/>
      <c r="K59" s="54"/>
      <c r="L59" s="54"/>
      <c r="M59" s="54"/>
      <c r="N59" s="54"/>
      <c r="O59" s="54"/>
      <c r="P59" s="54"/>
      <c r="Q59" s="54"/>
      <c r="R59" s="54"/>
      <c r="S59" s="54"/>
      <c r="T59" s="54"/>
      <c r="U59" s="59"/>
      <c r="V59" s="58"/>
      <c r="W59" s="54"/>
      <c r="X59" s="54"/>
      <c r="Y59" s="54"/>
      <c r="Z59" s="54"/>
      <c r="AA59" s="54"/>
      <c r="AB59" s="54"/>
      <c r="AC59" s="54"/>
      <c r="AD59" s="54"/>
      <c r="AE59" s="54"/>
      <c r="AF59" s="54"/>
      <c r="AG59" s="59"/>
      <c r="AH59" s="58"/>
      <c r="AI59" s="54"/>
      <c r="AJ59" s="54"/>
      <c r="AK59" s="54"/>
      <c r="AL59" s="54"/>
      <c r="AM59" s="54"/>
      <c r="AN59" s="54"/>
      <c r="AO59" s="54"/>
      <c r="AP59" s="54"/>
      <c r="AQ59" s="54"/>
      <c r="AR59" s="54"/>
      <c r="AS59" s="59"/>
    </row>
    <row r="60" spans="1:45">
      <c r="A60" s="27"/>
      <c r="B60" s="28"/>
      <c r="C60" s="23"/>
      <c r="D60" s="23"/>
      <c r="E60" s="24"/>
      <c r="F60" s="26"/>
      <c r="G60" s="26"/>
      <c r="H60" s="26"/>
      <c r="I60" s="33"/>
      <c r="J60" s="58"/>
      <c r="K60" s="54"/>
      <c r="L60" s="54"/>
      <c r="M60" s="54"/>
      <c r="N60" s="54"/>
      <c r="O60" s="54"/>
      <c r="P60" s="54"/>
      <c r="Q60" s="54"/>
      <c r="R60" s="54"/>
      <c r="S60" s="54"/>
      <c r="T60" s="54"/>
      <c r="U60" s="59"/>
      <c r="V60" s="58"/>
      <c r="W60" s="54"/>
      <c r="X60" s="54"/>
      <c r="Y60" s="54"/>
      <c r="Z60" s="54"/>
      <c r="AA60" s="54"/>
      <c r="AB60" s="54"/>
      <c r="AC60" s="54"/>
      <c r="AD60" s="54"/>
      <c r="AE60" s="54"/>
      <c r="AF60" s="54"/>
      <c r="AG60" s="59"/>
      <c r="AH60" s="58"/>
      <c r="AI60" s="54"/>
      <c r="AJ60" s="54"/>
      <c r="AK60" s="54"/>
      <c r="AL60" s="54"/>
      <c r="AM60" s="54"/>
      <c r="AN60" s="54"/>
      <c r="AO60" s="54"/>
      <c r="AP60" s="54"/>
      <c r="AQ60" s="54"/>
      <c r="AR60" s="54"/>
      <c r="AS60" s="59"/>
    </row>
    <row r="61" spans="1:45">
      <c r="A61" s="27"/>
      <c r="B61" s="28"/>
      <c r="C61" s="23"/>
      <c r="D61" s="23"/>
      <c r="E61" s="24"/>
      <c r="F61" s="26"/>
      <c r="G61" s="26"/>
      <c r="H61" s="26"/>
      <c r="I61" s="33"/>
      <c r="J61" s="58"/>
      <c r="K61" s="54"/>
      <c r="L61" s="54"/>
      <c r="M61" s="54"/>
      <c r="N61" s="54"/>
      <c r="O61" s="54"/>
      <c r="P61" s="54"/>
      <c r="Q61" s="54"/>
      <c r="R61" s="54"/>
      <c r="S61" s="54"/>
      <c r="T61" s="54"/>
      <c r="U61" s="59"/>
      <c r="V61" s="58"/>
      <c r="W61" s="54"/>
      <c r="X61" s="54"/>
      <c r="Y61" s="54"/>
      <c r="Z61" s="54"/>
      <c r="AA61" s="54"/>
      <c r="AB61" s="54"/>
      <c r="AC61" s="54"/>
      <c r="AD61" s="54"/>
      <c r="AE61" s="54"/>
      <c r="AF61" s="54"/>
      <c r="AG61" s="59"/>
      <c r="AH61" s="58"/>
      <c r="AI61" s="54"/>
      <c r="AJ61" s="54"/>
      <c r="AK61" s="54"/>
      <c r="AL61" s="54"/>
      <c r="AM61" s="54"/>
      <c r="AN61" s="54"/>
      <c r="AO61" s="54"/>
      <c r="AP61" s="54"/>
      <c r="AQ61" s="54"/>
      <c r="AR61" s="54"/>
      <c r="AS61" s="59"/>
    </row>
    <row r="62" spans="1:45">
      <c r="A62" s="27"/>
      <c r="B62" s="28"/>
      <c r="C62" s="23"/>
      <c r="D62" s="23"/>
      <c r="E62" s="24"/>
      <c r="F62" s="26"/>
      <c r="G62" s="26"/>
      <c r="H62" s="26"/>
      <c r="I62" s="33"/>
      <c r="J62" s="58"/>
      <c r="K62" s="54"/>
      <c r="L62" s="54"/>
      <c r="M62" s="54"/>
      <c r="N62" s="54"/>
      <c r="O62" s="54"/>
      <c r="P62" s="54"/>
      <c r="Q62" s="54"/>
      <c r="R62" s="54"/>
      <c r="S62" s="54"/>
      <c r="T62" s="54"/>
      <c r="U62" s="59"/>
      <c r="V62" s="58"/>
      <c r="W62" s="54"/>
      <c r="X62" s="54"/>
      <c r="Y62" s="54"/>
      <c r="Z62" s="54"/>
      <c r="AA62" s="54"/>
      <c r="AB62" s="54"/>
      <c r="AC62" s="54"/>
      <c r="AD62" s="54"/>
      <c r="AE62" s="54"/>
      <c r="AF62" s="54"/>
      <c r="AG62" s="59"/>
      <c r="AH62" s="58"/>
      <c r="AI62" s="54"/>
      <c r="AJ62" s="54"/>
      <c r="AK62" s="54"/>
      <c r="AL62" s="54"/>
      <c r="AM62" s="54"/>
      <c r="AN62" s="54"/>
      <c r="AO62" s="54"/>
      <c r="AP62" s="54"/>
      <c r="AQ62" s="54"/>
      <c r="AR62" s="54"/>
      <c r="AS62" s="59"/>
    </row>
    <row r="63" spans="1:45">
      <c r="A63" s="27"/>
      <c r="B63" s="28"/>
      <c r="C63" s="23"/>
      <c r="D63" s="23"/>
      <c r="E63" s="24"/>
      <c r="F63" s="26"/>
      <c r="G63" s="26"/>
      <c r="H63" s="26"/>
      <c r="I63" s="33"/>
      <c r="J63" s="58"/>
      <c r="K63" s="54"/>
      <c r="L63" s="54"/>
      <c r="M63" s="54"/>
      <c r="N63" s="54"/>
      <c r="O63" s="54"/>
      <c r="P63" s="54"/>
      <c r="Q63" s="54"/>
      <c r="R63" s="54"/>
      <c r="S63" s="54"/>
      <c r="T63" s="54"/>
      <c r="U63" s="59"/>
      <c r="V63" s="58"/>
      <c r="W63" s="54"/>
      <c r="X63" s="54"/>
      <c r="Y63" s="54"/>
      <c r="Z63" s="54"/>
      <c r="AA63" s="54"/>
      <c r="AB63" s="54"/>
      <c r="AC63" s="54"/>
      <c r="AD63" s="54"/>
      <c r="AE63" s="54"/>
      <c r="AF63" s="54"/>
      <c r="AG63" s="59"/>
      <c r="AH63" s="58"/>
      <c r="AI63" s="54"/>
      <c r="AJ63" s="54"/>
      <c r="AK63" s="54"/>
      <c r="AL63" s="54"/>
      <c r="AM63" s="54"/>
      <c r="AN63" s="54"/>
      <c r="AO63" s="54"/>
      <c r="AP63" s="54"/>
      <c r="AQ63" s="54"/>
      <c r="AR63" s="54"/>
      <c r="AS63" s="59"/>
    </row>
    <row r="64" spans="1:45">
      <c r="A64" s="27"/>
      <c r="B64" s="28"/>
      <c r="C64" s="23"/>
      <c r="D64" s="23"/>
      <c r="E64" s="24"/>
      <c r="F64" s="26"/>
      <c r="G64" s="26"/>
      <c r="H64" s="26"/>
      <c r="I64" s="33"/>
      <c r="J64" s="58"/>
      <c r="K64" s="54"/>
      <c r="L64" s="54"/>
      <c r="M64" s="54"/>
      <c r="N64" s="54"/>
      <c r="O64" s="54"/>
      <c r="P64" s="54"/>
      <c r="Q64" s="54"/>
      <c r="R64" s="54"/>
      <c r="S64" s="54"/>
      <c r="T64" s="54"/>
      <c r="U64" s="59"/>
      <c r="V64" s="58"/>
      <c r="W64" s="54"/>
      <c r="X64" s="54"/>
      <c r="Y64" s="54"/>
      <c r="Z64" s="54"/>
      <c r="AA64" s="54"/>
      <c r="AB64" s="54"/>
      <c r="AC64" s="54"/>
      <c r="AD64" s="54"/>
      <c r="AE64" s="54"/>
      <c r="AF64" s="54"/>
      <c r="AG64" s="59"/>
      <c r="AH64" s="58"/>
      <c r="AI64" s="54"/>
      <c r="AJ64" s="54"/>
      <c r="AK64" s="54"/>
      <c r="AL64" s="54"/>
      <c r="AM64" s="54"/>
      <c r="AN64" s="54"/>
      <c r="AO64" s="54"/>
      <c r="AP64" s="54"/>
      <c r="AQ64" s="54"/>
      <c r="AR64" s="54"/>
      <c r="AS64" s="59"/>
    </row>
    <row r="65" spans="1:45">
      <c r="A65" s="27"/>
      <c r="B65" s="28"/>
      <c r="C65" s="23"/>
      <c r="D65" s="23"/>
      <c r="E65" s="24"/>
      <c r="F65" s="26"/>
      <c r="G65" s="26"/>
      <c r="H65" s="26"/>
      <c r="I65" s="33"/>
      <c r="J65" s="58"/>
      <c r="K65" s="54"/>
      <c r="L65" s="54"/>
      <c r="M65" s="54"/>
      <c r="N65" s="54"/>
      <c r="O65" s="54"/>
      <c r="P65" s="54"/>
      <c r="Q65" s="54"/>
      <c r="R65" s="54"/>
      <c r="S65" s="54"/>
      <c r="T65" s="54"/>
      <c r="U65" s="59"/>
      <c r="V65" s="58"/>
      <c r="W65" s="54"/>
      <c r="X65" s="54"/>
      <c r="Y65" s="54"/>
      <c r="Z65" s="54"/>
      <c r="AA65" s="54"/>
      <c r="AB65" s="54"/>
      <c r="AC65" s="54"/>
      <c r="AD65" s="54"/>
      <c r="AE65" s="54"/>
      <c r="AF65" s="54"/>
      <c r="AG65" s="59"/>
      <c r="AH65" s="58"/>
      <c r="AI65" s="54"/>
      <c r="AJ65" s="54"/>
      <c r="AK65" s="54"/>
      <c r="AL65" s="54"/>
      <c r="AM65" s="54"/>
      <c r="AN65" s="54"/>
      <c r="AO65" s="54"/>
      <c r="AP65" s="54"/>
      <c r="AQ65" s="54"/>
      <c r="AR65" s="54"/>
      <c r="AS65" s="59"/>
    </row>
    <row r="66" spans="1:45">
      <c r="A66" s="27"/>
      <c r="B66" s="28"/>
      <c r="C66" s="23"/>
      <c r="D66" s="23"/>
      <c r="E66" s="24"/>
      <c r="F66" s="26"/>
      <c r="G66" s="26"/>
      <c r="H66" s="26"/>
      <c r="I66" s="33"/>
      <c r="J66" s="58"/>
      <c r="K66" s="54"/>
      <c r="L66" s="54"/>
      <c r="M66" s="54"/>
      <c r="N66" s="54"/>
      <c r="O66" s="54"/>
      <c r="P66" s="54"/>
      <c r="Q66" s="54"/>
      <c r="R66" s="54"/>
      <c r="S66" s="54"/>
      <c r="T66" s="54"/>
      <c r="U66" s="59"/>
      <c r="V66" s="58"/>
      <c r="W66" s="54"/>
      <c r="X66" s="54"/>
      <c r="Y66" s="54"/>
      <c r="Z66" s="54"/>
      <c r="AA66" s="54"/>
      <c r="AB66" s="54"/>
      <c r="AC66" s="54"/>
      <c r="AD66" s="54"/>
      <c r="AE66" s="54"/>
      <c r="AF66" s="54"/>
      <c r="AG66" s="59"/>
      <c r="AH66" s="58"/>
      <c r="AI66" s="54"/>
      <c r="AJ66" s="54"/>
      <c r="AK66" s="54"/>
      <c r="AL66" s="54"/>
      <c r="AM66" s="54"/>
      <c r="AN66" s="54"/>
      <c r="AO66" s="54"/>
      <c r="AP66" s="54"/>
      <c r="AQ66" s="54"/>
      <c r="AR66" s="54"/>
      <c r="AS66" s="59"/>
    </row>
    <row r="67" spans="1:45">
      <c r="A67" s="27"/>
      <c r="B67" s="28"/>
      <c r="C67" s="23"/>
      <c r="D67" s="23"/>
      <c r="E67" s="24"/>
      <c r="F67" s="26"/>
      <c r="G67" s="26"/>
      <c r="H67" s="26"/>
      <c r="I67" s="33"/>
      <c r="J67" s="58"/>
      <c r="K67" s="54"/>
      <c r="L67" s="54"/>
      <c r="M67" s="54"/>
      <c r="N67" s="54"/>
      <c r="O67" s="54"/>
      <c r="P67" s="54"/>
      <c r="Q67" s="54"/>
      <c r="R67" s="54"/>
      <c r="S67" s="54"/>
      <c r="T67" s="54"/>
      <c r="U67" s="59"/>
      <c r="V67" s="58"/>
      <c r="W67" s="54"/>
      <c r="X67" s="54"/>
      <c r="Y67" s="54"/>
      <c r="Z67" s="54"/>
      <c r="AA67" s="54"/>
      <c r="AB67" s="54"/>
      <c r="AC67" s="54"/>
      <c r="AD67" s="54"/>
      <c r="AE67" s="54"/>
      <c r="AF67" s="54"/>
      <c r="AG67" s="59"/>
      <c r="AH67" s="58"/>
      <c r="AI67" s="54"/>
      <c r="AJ67" s="54"/>
      <c r="AK67" s="54"/>
      <c r="AL67" s="54"/>
      <c r="AM67" s="54"/>
      <c r="AN67" s="54"/>
      <c r="AO67" s="54"/>
      <c r="AP67" s="54"/>
      <c r="AQ67" s="54"/>
      <c r="AR67" s="54"/>
      <c r="AS67" s="59"/>
    </row>
    <row r="68" spans="1:45">
      <c r="A68" s="27"/>
      <c r="B68" s="28"/>
      <c r="C68" s="23"/>
      <c r="D68" s="23"/>
      <c r="E68" s="24"/>
      <c r="F68" s="26"/>
      <c r="G68" s="26"/>
      <c r="H68" s="26"/>
      <c r="I68" s="33"/>
      <c r="J68" s="58"/>
      <c r="K68" s="54"/>
      <c r="L68" s="54"/>
      <c r="M68" s="54"/>
      <c r="N68" s="54"/>
      <c r="O68" s="54"/>
      <c r="P68" s="54"/>
      <c r="Q68" s="54"/>
      <c r="R68" s="54"/>
      <c r="S68" s="54"/>
      <c r="T68" s="54"/>
      <c r="U68" s="59"/>
      <c r="V68" s="58"/>
      <c r="W68" s="54"/>
      <c r="X68" s="54"/>
      <c r="Y68" s="54"/>
      <c r="Z68" s="54"/>
      <c r="AA68" s="54"/>
      <c r="AB68" s="54"/>
      <c r="AC68" s="54"/>
      <c r="AD68" s="54"/>
      <c r="AE68" s="54"/>
      <c r="AF68" s="54"/>
      <c r="AG68" s="59"/>
      <c r="AH68" s="58"/>
      <c r="AI68" s="54"/>
      <c r="AJ68" s="54"/>
      <c r="AK68" s="54"/>
      <c r="AL68" s="54"/>
      <c r="AM68" s="54"/>
      <c r="AN68" s="54"/>
      <c r="AO68" s="54"/>
      <c r="AP68" s="54"/>
      <c r="AQ68" s="54"/>
      <c r="AR68" s="54"/>
      <c r="AS68" s="59"/>
    </row>
    <row r="69" spans="1:45">
      <c r="A69" s="27"/>
      <c r="B69" s="28"/>
      <c r="C69" s="23"/>
      <c r="D69" s="23"/>
      <c r="E69" s="24"/>
      <c r="F69" s="26"/>
      <c r="G69" s="26"/>
      <c r="H69" s="26"/>
      <c r="I69" s="33"/>
      <c r="J69" s="58"/>
      <c r="K69" s="54"/>
      <c r="L69" s="54"/>
      <c r="M69" s="54"/>
      <c r="N69" s="54"/>
      <c r="O69" s="54"/>
      <c r="P69" s="54"/>
      <c r="Q69" s="54"/>
      <c r="R69" s="54"/>
      <c r="S69" s="54"/>
      <c r="T69" s="54"/>
      <c r="U69" s="59"/>
      <c r="V69" s="58"/>
      <c r="W69" s="54"/>
      <c r="X69" s="54"/>
      <c r="Y69" s="54"/>
      <c r="Z69" s="54"/>
      <c r="AA69" s="54"/>
      <c r="AB69" s="54"/>
      <c r="AC69" s="54"/>
      <c r="AD69" s="54"/>
      <c r="AE69" s="54"/>
      <c r="AF69" s="54"/>
      <c r="AG69" s="59"/>
      <c r="AH69" s="58"/>
      <c r="AI69" s="54"/>
      <c r="AJ69" s="54"/>
      <c r="AK69" s="54"/>
      <c r="AL69" s="54"/>
      <c r="AM69" s="54"/>
      <c r="AN69" s="54"/>
      <c r="AO69" s="54"/>
      <c r="AP69" s="54"/>
      <c r="AQ69" s="54"/>
      <c r="AR69" s="54"/>
      <c r="AS69" s="59"/>
    </row>
    <row r="70" spans="1:45">
      <c r="A70" s="27"/>
      <c r="B70" s="28"/>
      <c r="C70" s="23"/>
      <c r="D70" s="23"/>
      <c r="E70" s="24"/>
      <c r="F70" s="26"/>
      <c r="G70" s="26"/>
      <c r="H70" s="26"/>
      <c r="I70" s="33"/>
      <c r="J70" s="58"/>
      <c r="K70" s="54"/>
      <c r="L70" s="54"/>
      <c r="M70" s="54"/>
      <c r="N70" s="54"/>
      <c r="O70" s="54"/>
      <c r="P70" s="54"/>
      <c r="Q70" s="54"/>
      <c r="R70" s="54"/>
      <c r="S70" s="54"/>
      <c r="T70" s="54"/>
      <c r="U70" s="59"/>
      <c r="V70" s="58"/>
      <c r="W70" s="54"/>
      <c r="X70" s="54"/>
      <c r="Y70" s="54"/>
      <c r="Z70" s="54"/>
      <c r="AA70" s="54"/>
      <c r="AB70" s="54"/>
      <c r="AC70" s="54"/>
      <c r="AD70" s="54"/>
      <c r="AE70" s="54"/>
      <c r="AF70" s="54"/>
      <c r="AG70" s="59"/>
      <c r="AH70" s="58"/>
      <c r="AI70" s="54"/>
      <c r="AJ70" s="54"/>
      <c r="AK70" s="54"/>
      <c r="AL70" s="54"/>
      <c r="AM70" s="54"/>
      <c r="AN70" s="54"/>
      <c r="AO70" s="54"/>
      <c r="AP70" s="54"/>
      <c r="AQ70" s="54"/>
      <c r="AR70" s="54"/>
      <c r="AS70" s="59"/>
    </row>
    <row r="71" spans="1:45">
      <c r="A71" s="27"/>
      <c r="B71" s="28"/>
      <c r="C71" s="23"/>
      <c r="D71" s="23"/>
      <c r="E71" s="24"/>
      <c r="F71" s="26"/>
      <c r="G71" s="26"/>
      <c r="H71" s="26"/>
      <c r="I71" s="33"/>
      <c r="J71" s="58"/>
      <c r="K71" s="54"/>
      <c r="L71" s="54"/>
      <c r="M71" s="54"/>
      <c r="N71" s="54"/>
      <c r="O71" s="54"/>
      <c r="P71" s="54"/>
      <c r="Q71" s="54"/>
      <c r="R71" s="54"/>
      <c r="S71" s="54"/>
      <c r="T71" s="54"/>
      <c r="U71" s="59"/>
      <c r="V71" s="58"/>
      <c r="W71" s="54"/>
      <c r="X71" s="54"/>
      <c r="Y71" s="54"/>
      <c r="Z71" s="54"/>
      <c r="AA71" s="54"/>
      <c r="AB71" s="54"/>
      <c r="AC71" s="54"/>
      <c r="AD71" s="54"/>
      <c r="AE71" s="54"/>
      <c r="AF71" s="54"/>
      <c r="AG71" s="59"/>
      <c r="AH71" s="58"/>
      <c r="AI71" s="54"/>
      <c r="AJ71" s="54"/>
      <c r="AK71" s="54"/>
      <c r="AL71" s="54"/>
      <c r="AM71" s="54"/>
      <c r="AN71" s="54"/>
      <c r="AO71" s="54"/>
      <c r="AP71" s="54"/>
      <c r="AQ71" s="54"/>
      <c r="AR71" s="54"/>
      <c r="AS71" s="59"/>
    </row>
    <row r="72" spans="1:45">
      <c r="A72" s="27"/>
      <c r="B72" s="28"/>
      <c r="C72" s="23"/>
      <c r="D72" s="23"/>
      <c r="E72" s="24"/>
      <c r="F72" s="26"/>
      <c r="G72" s="26"/>
      <c r="H72" s="26"/>
      <c r="I72" s="33"/>
      <c r="J72" s="58"/>
      <c r="K72" s="54"/>
      <c r="L72" s="54"/>
      <c r="M72" s="54"/>
      <c r="N72" s="54"/>
      <c r="O72" s="54"/>
      <c r="P72" s="54"/>
      <c r="Q72" s="54"/>
      <c r="R72" s="54"/>
      <c r="S72" s="54"/>
      <c r="T72" s="54"/>
      <c r="U72" s="59"/>
      <c r="V72" s="58"/>
      <c r="W72" s="54"/>
      <c r="X72" s="54"/>
      <c r="Y72" s="54"/>
      <c r="Z72" s="54"/>
      <c r="AA72" s="54"/>
      <c r="AB72" s="54"/>
      <c r="AC72" s="54"/>
      <c r="AD72" s="54"/>
      <c r="AE72" s="54"/>
      <c r="AF72" s="54"/>
      <c r="AG72" s="59"/>
      <c r="AH72" s="58"/>
      <c r="AI72" s="54"/>
      <c r="AJ72" s="54"/>
      <c r="AK72" s="54"/>
      <c r="AL72" s="54"/>
      <c r="AM72" s="54"/>
      <c r="AN72" s="54"/>
      <c r="AO72" s="54"/>
      <c r="AP72" s="54"/>
      <c r="AQ72" s="54"/>
      <c r="AR72" s="54"/>
      <c r="AS72" s="59"/>
    </row>
    <row r="73" spans="1:45">
      <c r="A73" s="27"/>
      <c r="B73" s="28"/>
      <c r="C73" s="23"/>
      <c r="D73" s="23"/>
      <c r="E73" s="24"/>
      <c r="F73" s="26"/>
      <c r="G73" s="26"/>
      <c r="H73" s="26"/>
      <c r="I73" s="33"/>
      <c r="J73" s="58"/>
      <c r="K73" s="54"/>
      <c r="L73" s="54"/>
      <c r="M73" s="54"/>
      <c r="N73" s="54"/>
      <c r="O73" s="54"/>
      <c r="P73" s="54"/>
      <c r="Q73" s="54"/>
      <c r="R73" s="54"/>
      <c r="S73" s="54"/>
      <c r="T73" s="54"/>
      <c r="U73" s="59"/>
      <c r="V73" s="58"/>
      <c r="W73" s="54"/>
      <c r="X73" s="54"/>
      <c r="Y73" s="54"/>
      <c r="Z73" s="54"/>
      <c r="AA73" s="54"/>
      <c r="AB73" s="54"/>
      <c r="AC73" s="54"/>
      <c r="AD73" s="54"/>
      <c r="AE73" s="54"/>
      <c r="AF73" s="54"/>
      <c r="AG73" s="59"/>
      <c r="AH73" s="58"/>
      <c r="AI73" s="54"/>
      <c r="AJ73" s="54"/>
      <c r="AK73" s="54"/>
      <c r="AL73" s="54"/>
      <c r="AM73" s="54"/>
      <c r="AN73" s="54"/>
      <c r="AO73" s="54"/>
      <c r="AP73" s="54"/>
      <c r="AQ73" s="54"/>
      <c r="AR73" s="54"/>
      <c r="AS73" s="59"/>
    </row>
    <row r="74" spans="1:45">
      <c r="A74" s="27"/>
      <c r="B74" s="28"/>
      <c r="C74" s="23"/>
      <c r="D74" s="23"/>
      <c r="E74" s="24"/>
      <c r="F74" s="26"/>
      <c r="G74" s="26"/>
      <c r="H74" s="26"/>
      <c r="I74" s="33"/>
      <c r="J74" s="58"/>
      <c r="K74" s="54"/>
      <c r="L74" s="54"/>
      <c r="M74" s="54"/>
      <c r="N74" s="54"/>
      <c r="O74" s="54"/>
      <c r="P74" s="54"/>
      <c r="Q74" s="54"/>
      <c r="R74" s="54"/>
      <c r="S74" s="54"/>
      <c r="T74" s="54"/>
      <c r="U74" s="59"/>
      <c r="V74" s="58"/>
      <c r="W74" s="54"/>
      <c r="X74" s="54"/>
      <c r="Y74" s="54"/>
      <c r="Z74" s="54"/>
      <c r="AA74" s="54"/>
      <c r="AB74" s="54"/>
      <c r="AC74" s="54"/>
      <c r="AD74" s="54"/>
      <c r="AE74" s="54"/>
      <c r="AF74" s="54"/>
      <c r="AG74" s="59"/>
      <c r="AH74" s="58"/>
      <c r="AI74" s="54"/>
      <c r="AJ74" s="54"/>
      <c r="AK74" s="54"/>
      <c r="AL74" s="54"/>
      <c r="AM74" s="54"/>
      <c r="AN74" s="54"/>
      <c r="AO74" s="54"/>
      <c r="AP74" s="54"/>
      <c r="AQ74" s="54"/>
      <c r="AR74" s="54"/>
      <c r="AS74" s="59"/>
    </row>
    <row r="75" spans="1:45">
      <c r="A75" s="21"/>
      <c r="B75" s="22"/>
      <c r="C75" s="23"/>
      <c r="D75" s="23"/>
      <c r="F75" s="26"/>
      <c r="G75" s="26"/>
      <c r="H75" s="26"/>
      <c r="I75" s="33"/>
      <c r="J75" s="58"/>
      <c r="K75" s="54"/>
      <c r="L75" s="54"/>
      <c r="M75" s="54"/>
      <c r="N75" s="54"/>
      <c r="O75" s="54"/>
      <c r="P75" s="54"/>
      <c r="Q75" s="54"/>
      <c r="R75" s="54"/>
      <c r="S75" s="54"/>
      <c r="T75" s="54"/>
      <c r="U75" s="59"/>
      <c r="V75" s="58"/>
      <c r="W75" s="54"/>
      <c r="X75" s="54"/>
      <c r="Y75" s="54"/>
      <c r="Z75" s="54"/>
      <c r="AA75" s="54"/>
      <c r="AB75" s="54"/>
      <c r="AC75" s="54"/>
      <c r="AD75" s="54"/>
      <c r="AE75" s="54"/>
      <c r="AF75" s="54"/>
      <c r="AG75" s="59"/>
      <c r="AH75" s="58"/>
      <c r="AI75" s="54"/>
      <c r="AJ75" s="54"/>
      <c r="AK75" s="54"/>
      <c r="AL75" s="54"/>
      <c r="AM75" s="54"/>
      <c r="AN75" s="54"/>
      <c r="AO75" s="54"/>
      <c r="AP75" s="54"/>
      <c r="AQ75" s="54"/>
      <c r="AR75" s="54"/>
      <c r="AS75" s="59"/>
    </row>
    <row r="76" spans="1:45">
      <c r="A76" s="76"/>
      <c r="B76" s="77"/>
      <c r="C76" s="70"/>
      <c r="D76" s="70"/>
      <c r="E76" s="71"/>
      <c r="F76" s="25"/>
      <c r="G76" s="25"/>
      <c r="H76" s="26"/>
      <c r="I76" s="33"/>
      <c r="J76" s="58"/>
      <c r="K76" s="54"/>
      <c r="L76" s="54"/>
      <c r="M76" s="54"/>
      <c r="N76" s="54"/>
      <c r="O76" s="54"/>
      <c r="P76" s="54"/>
      <c r="Q76" s="54"/>
      <c r="R76" s="54"/>
      <c r="S76" s="54"/>
      <c r="T76" s="54"/>
      <c r="U76" s="59"/>
      <c r="V76" s="58"/>
      <c r="W76" s="54"/>
      <c r="X76" s="54"/>
      <c r="Y76" s="54"/>
      <c r="Z76" s="54"/>
      <c r="AA76" s="54"/>
      <c r="AB76" s="54"/>
      <c r="AC76" s="54"/>
      <c r="AD76" s="54"/>
      <c r="AE76" s="54"/>
      <c r="AF76" s="54"/>
      <c r="AG76" s="59"/>
      <c r="AH76" s="58"/>
      <c r="AI76" s="54"/>
      <c r="AJ76" s="54"/>
      <c r="AK76" s="54"/>
      <c r="AL76" s="54"/>
      <c r="AM76" s="54"/>
      <c r="AN76" s="54"/>
      <c r="AO76" s="54"/>
      <c r="AP76" s="54"/>
      <c r="AQ76" s="54"/>
      <c r="AR76" s="54"/>
      <c r="AS76" s="59"/>
    </row>
    <row r="77" spans="1:45">
      <c r="A77" s="76"/>
      <c r="B77" s="77"/>
      <c r="C77" s="70"/>
      <c r="D77" s="70"/>
      <c r="E77" s="71"/>
      <c r="F77" s="25"/>
      <c r="G77" s="25"/>
      <c r="H77" s="26"/>
      <c r="I77" s="33"/>
      <c r="J77" s="58"/>
      <c r="K77" s="54"/>
      <c r="L77" s="54"/>
      <c r="M77" s="54"/>
      <c r="N77" s="54"/>
      <c r="O77" s="54"/>
      <c r="P77" s="54"/>
      <c r="Q77" s="54"/>
      <c r="R77" s="54"/>
      <c r="S77" s="54"/>
      <c r="T77" s="54"/>
      <c r="U77" s="59"/>
      <c r="V77" s="58"/>
      <c r="W77" s="54"/>
      <c r="X77" s="54"/>
      <c r="Y77" s="54"/>
      <c r="Z77" s="54"/>
      <c r="AA77" s="54"/>
      <c r="AB77" s="54"/>
      <c r="AC77" s="54"/>
      <c r="AD77" s="54"/>
      <c r="AE77" s="54"/>
      <c r="AF77" s="54"/>
      <c r="AG77" s="59"/>
      <c r="AH77" s="58"/>
      <c r="AI77" s="54"/>
      <c r="AJ77" s="54"/>
      <c r="AK77" s="54"/>
      <c r="AL77" s="54"/>
      <c r="AM77" s="54"/>
      <c r="AN77" s="54"/>
      <c r="AO77" s="54"/>
      <c r="AP77" s="54"/>
      <c r="AQ77" s="54"/>
      <c r="AR77" s="54"/>
      <c r="AS77" s="59"/>
    </row>
    <row r="78" spans="1:45">
      <c r="A78" s="76"/>
      <c r="B78" s="77"/>
      <c r="C78" s="70"/>
      <c r="D78" s="70"/>
      <c r="E78" s="71"/>
      <c r="F78" s="25"/>
      <c r="G78" s="25"/>
      <c r="H78" s="26"/>
      <c r="I78" s="33"/>
      <c r="J78" s="58"/>
      <c r="K78" s="54"/>
      <c r="L78" s="54"/>
      <c r="M78" s="54"/>
      <c r="N78" s="54"/>
      <c r="O78" s="54"/>
      <c r="P78" s="54"/>
      <c r="Q78" s="54"/>
      <c r="R78" s="54"/>
      <c r="S78" s="54"/>
      <c r="T78" s="54"/>
      <c r="U78" s="59"/>
      <c r="V78" s="58"/>
      <c r="W78" s="54"/>
      <c r="X78" s="54"/>
      <c r="Y78" s="54"/>
      <c r="Z78" s="54"/>
      <c r="AA78" s="54"/>
      <c r="AB78" s="54"/>
      <c r="AC78" s="54"/>
      <c r="AD78" s="54"/>
      <c r="AE78" s="54"/>
      <c r="AF78" s="54"/>
      <c r="AG78" s="59"/>
      <c r="AH78" s="58"/>
      <c r="AI78" s="54"/>
      <c r="AJ78" s="54"/>
      <c r="AK78" s="54"/>
      <c r="AL78" s="54"/>
      <c r="AM78" s="54"/>
      <c r="AN78" s="54"/>
      <c r="AO78" s="54"/>
      <c r="AP78" s="54"/>
      <c r="AQ78" s="54"/>
      <c r="AR78" s="54"/>
      <c r="AS78" s="59"/>
    </row>
    <row r="79" spans="1:45">
      <c r="A79" s="76"/>
      <c r="B79" s="77"/>
      <c r="C79" s="70"/>
      <c r="D79" s="70"/>
      <c r="E79" s="71"/>
      <c r="F79" s="25"/>
      <c r="G79" s="25"/>
      <c r="H79" s="26"/>
      <c r="I79" s="33"/>
      <c r="J79" s="58"/>
      <c r="K79" s="54"/>
      <c r="L79" s="54"/>
      <c r="M79" s="54"/>
      <c r="N79" s="54"/>
      <c r="O79" s="54"/>
      <c r="P79" s="54"/>
      <c r="Q79" s="54"/>
      <c r="R79" s="54"/>
      <c r="S79" s="54"/>
      <c r="T79" s="54"/>
      <c r="U79" s="59"/>
      <c r="V79" s="58"/>
      <c r="W79" s="54"/>
      <c r="X79" s="54"/>
      <c r="Y79" s="54"/>
      <c r="Z79" s="54"/>
      <c r="AA79" s="54"/>
      <c r="AB79" s="54"/>
      <c r="AC79" s="54"/>
      <c r="AD79" s="54"/>
      <c r="AE79" s="54"/>
      <c r="AF79" s="54"/>
      <c r="AG79" s="59"/>
      <c r="AH79" s="58"/>
      <c r="AI79" s="54"/>
      <c r="AJ79" s="54"/>
      <c r="AK79" s="54"/>
      <c r="AL79" s="54"/>
      <c r="AM79" s="54"/>
      <c r="AN79" s="54"/>
      <c r="AO79" s="54"/>
      <c r="AP79" s="54"/>
      <c r="AQ79" s="54"/>
      <c r="AR79" s="54"/>
      <c r="AS79" s="59"/>
    </row>
    <row r="80" spans="1:45">
      <c r="A80" s="81"/>
      <c r="B80" s="82"/>
      <c r="C80" s="74"/>
      <c r="D80" s="74"/>
      <c r="E80" s="75"/>
      <c r="F80" s="39"/>
      <c r="G80" s="39"/>
      <c r="H80" s="47"/>
      <c r="I80" s="38"/>
      <c r="J80" s="60"/>
      <c r="K80" s="61"/>
      <c r="L80" s="61"/>
      <c r="M80" s="61"/>
      <c r="N80" s="61"/>
      <c r="O80" s="61"/>
      <c r="P80" s="61"/>
      <c r="Q80" s="61"/>
      <c r="R80" s="61"/>
      <c r="S80" s="61"/>
      <c r="T80" s="61"/>
      <c r="U80" s="62"/>
      <c r="V80" s="60"/>
      <c r="W80" s="61"/>
      <c r="X80" s="61"/>
      <c r="Y80" s="61"/>
      <c r="Z80" s="61"/>
      <c r="AA80" s="61"/>
      <c r="AB80" s="61"/>
      <c r="AC80" s="61"/>
      <c r="AD80" s="61"/>
      <c r="AE80" s="61"/>
      <c r="AF80" s="61"/>
      <c r="AG80" s="62"/>
      <c r="AH80" s="60"/>
      <c r="AI80" s="61"/>
      <c r="AJ80" s="61"/>
      <c r="AK80" s="61"/>
      <c r="AL80" s="61"/>
      <c r="AM80" s="61"/>
      <c r="AN80" s="61"/>
      <c r="AO80" s="61"/>
      <c r="AP80" s="61"/>
      <c r="AQ80" s="61"/>
      <c r="AR80" s="61"/>
      <c r="AS80" s="62"/>
    </row>
    <row r="81" spans="1:45">
      <c r="A81" s="40"/>
      <c r="B81" s="40"/>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c r="A82" s="16"/>
      <c r="B82" s="16"/>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c r="A83" s="17"/>
      <c r="B83" s="18"/>
      <c r="C83" s="19"/>
      <c r="D83" s="19"/>
      <c r="E83" s="42"/>
      <c r="F83" s="20"/>
      <c r="G83" s="20"/>
      <c r="H83" s="20"/>
      <c r="I83" s="83"/>
      <c r="J83" s="55"/>
      <c r="K83" s="56"/>
      <c r="L83" s="56"/>
      <c r="M83" s="56"/>
      <c r="N83" s="56"/>
      <c r="O83" s="56"/>
      <c r="P83" s="56"/>
      <c r="Q83" s="56"/>
      <c r="R83" s="56"/>
      <c r="S83" s="56"/>
      <c r="T83" s="56"/>
      <c r="U83" s="57"/>
      <c r="V83" s="55"/>
      <c r="W83" s="56"/>
      <c r="X83" s="56"/>
      <c r="Y83" s="56"/>
      <c r="Z83" s="56"/>
      <c r="AA83" s="56"/>
      <c r="AB83" s="56"/>
      <c r="AC83" s="56"/>
      <c r="AD83" s="56"/>
      <c r="AE83" s="56"/>
      <c r="AF83" s="56"/>
      <c r="AG83" s="57"/>
      <c r="AH83" s="55"/>
      <c r="AI83" s="56"/>
      <c r="AJ83" s="56"/>
      <c r="AK83" s="56"/>
      <c r="AL83" s="56"/>
      <c r="AM83" s="56"/>
      <c r="AN83" s="56"/>
      <c r="AO83" s="56"/>
      <c r="AP83" s="56"/>
      <c r="AQ83" s="56"/>
      <c r="AR83" s="56"/>
      <c r="AS83" s="57"/>
    </row>
    <row r="84" spans="1:45">
      <c r="A84" s="76"/>
      <c r="B84" s="77"/>
      <c r="C84" s="70"/>
      <c r="D84" s="70"/>
      <c r="E84" s="71"/>
      <c r="F84" s="25"/>
      <c r="G84" s="25"/>
      <c r="H84" s="26"/>
      <c r="I84" s="33"/>
      <c r="J84" s="58"/>
      <c r="K84" s="54"/>
      <c r="L84" s="54"/>
      <c r="M84" s="54"/>
      <c r="N84" s="54"/>
      <c r="O84" s="54"/>
      <c r="P84" s="54"/>
      <c r="Q84" s="54"/>
      <c r="R84" s="54"/>
      <c r="S84" s="54"/>
      <c r="T84" s="54"/>
      <c r="U84" s="59"/>
      <c r="V84" s="58"/>
      <c r="W84" s="54"/>
      <c r="X84" s="54"/>
      <c r="Y84" s="54"/>
      <c r="Z84" s="54"/>
      <c r="AA84" s="54"/>
      <c r="AB84" s="54"/>
      <c r="AC84" s="54"/>
      <c r="AD84" s="54"/>
      <c r="AE84" s="54"/>
      <c r="AF84" s="54"/>
      <c r="AG84" s="59"/>
      <c r="AH84" s="58"/>
      <c r="AI84" s="54"/>
      <c r="AJ84" s="54"/>
      <c r="AK84" s="54"/>
      <c r="AL84" s="54"/>
      <c r="AM84" s="54"/>
      <c r="AN84" s="54"/>
      <c r="AO84" s="54"/>
      <c r="AP84" s="54"/>
      <c r="AQ84" s="54"/>
      <c r="AR84" s="54"/>
      <c r="AS84" s="59"/>
    </row>
    <row r="85" spans="1:45">
      <c r="A85" s="76"/>
      <c r="B85" s="77"/>
      <c r="C85" s="70"/>
      <c r="D85" s="70"/>
      <c r="E85" s="71"/>
      <c r="F85" s="25"/>
      <c r="G85" s="25"/>
      <c r="H85" s="26"/>
      <c r="I85" s="33"/>
      <c r="J85" s="58"/>
      <c r="K85" s="54"/>
      <c r="L85" s="54"/>
      <c r="M85" s="54"/>
      <c r="N85" s="54"/>
      <c r="O85" s="54"/>
      <c r="P85" s="54"/>
      <c r="Q85" s="54"/>
      <c r="R85" s="54"/>
      <c r="S85" s="54"/>
      <c r="T85" s="54"/>
      <c r="U85" s="59"/>
      <c r="V85" s="58"/>
      <c r="W85" s="54"/>
      <c r="X85" s="54"/>
      <c r="Y85" s="54"/>
      <c r="Z85" s="54"/>
      <c r="AA85" s="54"/>
      <c r="AB85" s="54"/>
      <c r="AC85" s="54"/>
      <c r="AD85" s="54"/>
      <c r="AE85" s="54"/>
      <c r="AF85" s="54"/>
      <c r="AG85" s="59"/>
      <c r="AH85" s="58"/>
      <c r="AI85" s="54"/>
      <c r="AJ85" s="54"/>
      <c r="AK85" s="54"/>
      <c r="AL85" s="54"/>
      <c r="AM85" s="54"/>
      <c r="AN85" s="54"/>
      <c r="AO85" s="54"/>
      <c r="AP85" s="54"/>
      <c r="AQ85" s="54"/>
      <c r="AR85" s="54"/>
      <c r="AS85" s="59"/>
    </row>
    <row r="86" spans="1:45">
      <c r="A86" s="76"/>
      <c r="B86" s="77"/>
      <c r="C86" s="70"/>
      <c r="D86" s="70"/>
      <c r="E86" s="71"/>
      <c r="F86" s="25"/>
      <c r="G86" s="25"/>
      <c r="H86" s="26"/>
      <c r="I86" s="33"/>
      <c r="J86" s="58"/>
      <c r="K86" s="54"/>
      <c r="L86" s="54"/>
      <c r="M86" s="54"/>
      <c r="N86" s="54"/>
      <c r="O86" s="54"/>
      <c r="P86" s="54"/>
      <c r="Q86" s="54"/>
      <c r="R86" s="54"/>
      <c r="S86" s="54"/>
      <c r="T86" s="54"/>
      <c r="U86" s="59"/>
      <c r="V86" s="58"/>
      <c r="W86" s="54"/>
      <c r="X86" s="54"/>
      <c r="Y86" s="54"/>
      <c r="Z86" s="54"/>
      <c r="AA86" s="54"/>
      <c r="AB86" s="54"/>
      <c r="AC86" s="54"/>
      <c r="AD86" s="54"/>
      <c r="AE86" s="54"/>
      <c r="AF86" s="54"/>
      <c r="AG86" s="59"/>
      <c r="AH86" s="58"/>
      <c r="AI86" s="54"/>
      <c r="AJ86" s="54"/>
      <c r="AK86" s="54"/>
      <c r="AL86" s="54"/>
      <c r="AM86" s="54"/>
      <c r="AN86" s="54"/>
      <c r="AO86" s="54"/>
      <c r="AP86" s="54"/>
      <c r="AQ86" s="54"/>
      <c r="AR86" s="54"/>
      <c r="AS86" s="59"/>
    </row>
    <row r="87" spans="1:45">
      <c r="A87" s="81"/>
      <c r="B87" s="82"/>
      <c r="C87" s="74"/>
      <c r="D87" s="74"/>
      <c r="E87" s="75"/>
      <c r="F87" s="39"/>
      <c r="G87" s="39"/>
      <c r="H87" s="47"/>
      <c r="I87" s="38"/>
      <c r="J87" s="60"/>
      <c r="K87" s="61"/>
      <c r="L87" s="61"/>
      <c r="M87" s="61"/>
      <c r="N87" s="61"/>
      <c r="O87" s="61"/>
      <c r="P87" s="61"/>
      <c r="Q87" s="61"/>
      <c r="R87" s="61"/>
      <c r="S87" s="61"/>
      <c r="T87" s="61"/>
      <c r="U87" s="62"/>
      <c r="V87" s="60"/>
      <c r="W87" s="61"/>
      <c r="X87" s="61"/>
      <c r="Y87" s="61"/>
      <c r="Z87" s="61"/>
      <c r="AA87" s="61"/>
      <c r="AB87" s="61"/>
      <c r="AC87" s="61"/>
      <c r="AD87" s="61"/>
      <c r="AE87" s="61"/>
      <c r="AF87" s="61"/>
      <c r="AG87" s="62"/>
      <c r="AH87" s="60"/>
      <c r="AI87" s="61"/>
      <c r="AJ87" s="61"/>
      <c r="AK87" s="61"/>
      <c r="AL87" s="61"/>
      <c r="AM87" s="61"/>
      <c r="AN87" s="61"/>
      <c r="AO87" s="61"/>
      <c r="AP87" s="61"/>
      <c r="AQ87" s="61"/>
      <c r="AR87" s="61"/>
      <c r="AS87" s="62"/>
    </row>
    <row r="88" spans="1:45">
      <c r="A88" s="40"/>
      <c r="B88" s="40"/>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c r="A89" s="16"/>
      <c r="B89" s="16"/>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c r="A90" s="17"/>
      <c r="B90" s="18"/>
      <c r="C90" s="19"/>
      <c r="D90" s="19"/>
      <c r="E90" s="42"/>
      <c r="F90" s="20"/>
      <c r="G90" s="20"/>
      <c r="H90" s="20"/>
      <c r="I90" s="83"/>
      <c r="J90" s="55"/>
      <c r="K90" s="56"/>
      <c r="L90" s="56"/>
      <c r="M90" s="56"/>
      <c r="N90" s="56"/>
      <c r="O90" s="56"/>
      <c r="P90" s="56"/>
      <c r="Q90" s="56"/>
      <c r="R90" s="56"/>
      <c r="S90" s="56"/>
      <c r="T90" s="56"/>
      <c r="U90" s="57"/>
      <c r="V90" s="55"/>
      <c r="W90" s="56"/>
      <c r="X90" s="56"/>
      <c r="Y90" s="56"/>
      <c r="Z90" s="56"/>
      <c r="AA90" s="56"/>
      <c r="AB90" s="56"/>
      <c r="AC90" s="56"/>
      <c r="AD90" s="56"/>
      <c r="AE90" s="56"/>
      <c r="AF90" s="56"/>
      <c r="AG90" s="57"/>
      <c r="AH90" s="55"/>
      <c r="AI90" s="56"/>
      <c r="AJ90" s="56"/>
      <c r="AK90" s="56"/>
      <c r="AL90" s="56"/>
      <c r="AM90" s="56"/>
      <c r="AN90" s="56"/>
      <c r="AO90" s="56"/>
      <c r="AP90" s="56"/>
      <c r="AQ90" s="56"/>
      <c r="AR90" s="56"/>
      <c r="AS90" s="57"/>
    </row>
    <row r="91" spans="1:45">
      <c r="A91" s="76"/>
      <c r="B91" s="77"/>
      <c r="C91" s="70"/>
      <c r="D91" s="70"/>
      <c r="E91" s="71"/>
      <c r="F91" s="25"/>
      <c r="G91" s="25"/>
      <c r="H91" s="26"/>
      <c r="I91" s="33"/>
      <c r="J91" s="58"/>
      <c r="K91" s="54"/>
      <c r="L91" s="54"/>
      <c r="M91" s="54"/>
      <c r="N91" s="54"/>
      <c r="O91" s="54"/>
      <c r="P91" s="54"/>
      <c r="Q91" s="54"/>
      <c r="R91" s="54"/>
      <c r="S91" s="54"/>
      <c r="T91" s="54"/>
      <c r="U91" s="59"/>
      <c r="V91" s="58"/>
      <c r="W91" s="54"/>
      <c r="X91" s="54"/>
      <c r="Y91" s="54"/>
      <c r="Z91" s="54"/>
      <c r="AA91" s="54"/>
      <c r="AB91" s="54"/>
      <c r="AC91" s="54"/>
      <c r="AD91" s="54"/>
      <c r="AE91" s="54"/>
      <c r="AF91" s="54"/>
      <c r="AG91" s="59"/>
      <c r="AH91" s="58"/>
      <c r="AI91" s="54"/>
      <c r="AJ91" s="54"/>
      <c r="AK91" s="54"/>
      <c r="AL91" s="54"/>
      <c r="AM91" s="54"/>
      <c r="AN91" s="54"/>
      <c r="AO91" s="54"/>
      <c r="AP91" s="54"/>
      <c r="AQ91" s="54"/>
      <c r="AR91" s="54"/>
      <c r="AS91" s="59"/>
    </row>
    <row r="92" spans="1:45">
      <c r="A92" s="76"/>
      <c r="B92" s="77"/>
      <c r="C92" s="70"/>
      <c r="D92" s="70"/>
      <c r="E92" s="71"/>
      <c r="F92" s="25"/>
      <c r="G92" s="25"/>
      <c r="H92" s="26"/>
      <c r="I92" s="33"/>
      <c r="J92" s="58"/>
      <c r="K92" s="54"/>
      <c r="L92" s="54"/>
      <c r="M92" s="54"/>
      <c r="N92" s="54"/>
      <c r="O92" s="54"/>
      <c r="P92" s="54"/>
      <c r="Q92" s="54"/>
      <c r="R92" s="54"/>
      <c r="S92" s="54"/>
      <c r="T92" s="54"/>
      <c r="U92" s="59"/>
      <c r="V92" s="58"/>
      <c r="W92" s="54"/>
      <c r="X92" s="54"/>
      <c r="Y92" s="54"/>
      <c r="Z92" s="54"/>
      <c r="AA92" s="54"/>
      <c r="AB92" s="54"/>
      <c r="AC92" s="54"/>
      <c r="AD92" s="54"/>
      <c r="AE92" s="54"/>
      <c r="AF92" s="54"/>
      <c r="AG92" s="59"/>
      <c r="AH92" s="58"/>
      <c r="AI92" s="54"/>
      <c r="AJ92" s="54"/>
      <c r="AK92" s="54"/>
      <c r="AL92" s="54"/>
      <c r="AM92" s="54"/>
      <c r="AN92" s="54"/>
      <c r="AO92" s="54"/>
      <c r="AP92" s="54"/>
      <c r="AQ92" s="54"/>
      <c r="AR92" s="54"/>
      <c r="AS92" s="59"/>
    </row>
    <row r="93" spans="1:45">
      <c r="A93" s="76"/>
      <c r="B93" s="77"/>
      <c r="C93" s="70"/>
      <c r="D93" s="70"/>
      <c r="E93" s="71"/>
      <c r="F93" s="25"/>
      <c r="G93" s="25"/>
      <c r="H93" s="26"/>
      <c r="I93" s="33"/>
      <c r="J93" s="58"/>
      <c r="K93" s="54"/>
      <c r="L93" s="54"/>
      <c r="M93" s="54"/>
      <c r="N93" s="54"/>
      <c r="O93" s="54"/>
      <c r="P93" s="54"/>
      <c r="Q93" s="54"/>
      <c r="R93" s="54"/>
      <c r="S93" s="54"/>
      <c r="T93" s="54"/>
      <c r="U93" s="59"/>
      <c r="V93" s="58"/>
      <c r="W93" s="54"/>
      <c r="X93" s="54"/>
      <c r="Y93" s="54"/>
      <c r="Z93" s="54"/>
      <c r="AA93" s="54"/>
      <c r="AB93" s="54"/>
      <c r="AC93" s="54"/>
      <c r="AD93" s="54"/>
      <c r="AE93" s="54"/>
      <c r="AF93" s="54"/>
      <c r="AG93" s="59"/>
      <c r="AH93" s="58"/>
      <c r="AI93" s="54"/>
      <c r="AJ93" s="54"/>
      <c r="AK93" s="54"/>
      <c r="AL93" s="54"/>
      <c r="AM93" s="54"/>
      <c r="AN93" s="54"/>
      <c r="AO93" s="54"/>
      <c r="AP93" s="54"/>
      <c r="AQ93" s="54"/>
      <c r="AR93" s="54"/>
      <c r="AS93" s="59"/>
    </row>
    <row r="94" spans="1:45">
      <c r="A94" s="81"/>
      <c r="B94" s="82"/>
      <c r="C94" s="74"/>
      <c r="D94" s="74"/>
      <c r="E94" s="75"/>
      <c r="F94" s="39"/>
      <c r="G94" s="39"/>
      <c r="H94" s="47"/>
      <c r="I94" s="38"/>
      <c r="J94" s="60"/>
      <c r="K94" s="61"/>
      <c r="L94" s="61"/>
      <c r="M94" s="61"/>
      <c r="N94" s="61"/>
      <c r="O94" s="61"/>
      <c r="P94" s="61"/>
      <c r="Q94" s="61"/>
      <c r="R94" s="61"/>
      <c r="S94" s="61"/>
      <c r="T94" s="61"/>
      <c r="U94" s="62"/>
      <c r="V94" s="60"/>
      <c r="W94" s="61"/>
      <c r="X94" s="61"/>
      <c r="Y94" s="61"/>
      <c r="Z94" s="61"/>
      <c r="AA94" s="61"/>
      <c r="AB94" s="61"/>
      <c r="AC94" s="61"/>
      <c r="AD94" s="61"/>
      <c r="AE94" s="61"/>
      <c r="AF94" s="61"/>
      <c r="AG94" s="62"/>
      <c r="AH94" s="60"/>
      <c r="AI94" s="61"/>
      <c r="AJ94" s="61"/>
      <c r="AK94" s="61"/>
      <c r="AL94" s="61"/>
      <c r="AM94" s="61"/>
      <c r="AN94" s="61"/>
      <c r="AO94" s="61"/>
      <c r="AP94" s="61"/>
      <c r="AQ94" s="61"/>
      <c r="AR94" s="61"/>
      <c r="AS94" s="62"/>
    </row>
    <row r="95" spans="1:45">
      <c r="A95" s="40"/>
      <c r="B95" s="40"/>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c r="A96" s="16" t="str">
        <f>headcount!A49</f>
        <v>Communications</v>
      </c>
      <c r="B96" s="16"/>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c r="A97" s="190">
        <f>headcount!A50</f>
        <v>0</v>
      </c>
      <c r="B97" s="191">
        <f>headcount!B50</f>
        <v>0</v>
      </c>
      <c r="C97" s="192">
        <f>headcount!C50</f>
        <v>0</v>
      </c>
      <c r="D97" s="192"/>
      <c r="E97" s="193">
        <f>headcount!E50</f>
        <v>0</v>
      </c>
      <c r="F97" s="164">
        <f>headcount!I50</f>
        <v>0</v>
      </c>
      <c r="G97" s="164">
        <f>headcount!J50</f>
        <v>0</v>
      </c>
      <c r="H97" s="50">
        <f>headcount!K50</f>
        <v>0</v>
      </c>
      <c r="I97" s="83"/>
      <c r="J97" s="55">
        <f>headcount!X50*$F97/12</f>
        <v>0</v>
      </c>
      <c r="K97" s="56">
        <f>headcount!Y50*$F97/12</f>
        <v>0</v>
      </c>
      <c r="L97" s="56">
        <f>headcount!Z50*$F97/12</f>
        <v>0</v>
      </c>
      <c r="M97" s="56">
        <f>headcount!AA50*$F97/12</f>
        <v>0</v>
      </c>
      <c r="N97" s="56">
        <f>headcount!AB50*$F97/12</f>
        <v>0</v>
      </c>
      <c r="O97" s="56">
        <f>headcount!AC50*$F97/12</f>
        <v>0</v>
      </c>
      <c r="P97" s="56">
        <f>headcount!AD50*$F97*(1+$E$6)/12</f>
        <v>0</v>
      </c>
      <c r="Q97" s="56">
        <f>headcount!AE50*$F97*(1+$E$6)/12</f>
        <v>0</v>
      </c>
      <c r="R97" s="56">
        <f>headcount!AF50*$F97*(1+$E$6)/12</f>
        <v>0</v>
      </c>
      <c r="S97" s="56">
        <f>headcount!AG50*$F97*(1+$E$6)/12</f>
        <v>0</v>
      </c>
      <c r="T97" s="56">
        <f>headcount!AH50*$F97*(1+$E$6)/12</f>
        <v>0</v>
      </c>
      <c r="U97" s="57">
        <f>headcount!AI50*$F97*(1+$E$6)/12</f>
        <v>0</v>
      </c>
      <c r="V97" s="55"/>
      <c r="W97" s="56"/>
      <c r="X97" s="56">
        <f>$G97*(headcount!X50+headcount!Y50+headcount!Z50)/12</f>
        <v>0</v>
      </c>
      <c r="Y97" s="56"/>
      <c r="Z97" s="56"/>
      <c r="AA97" s="56">
        <f>$G97*(headcount!AA50+headcount!AB50+headcount!AC50)/12</f>
        <v>0</v>
      </c>
      <c r="AB97" s="56"/>
      <c r="AC97" s="56"/>
      <c r="AD97" s="56">
        <f>$G97*(headcount!AD50+headcount!AE50+headcount!AF50)*(1+$E$6)/12</f>
        <v>0</v>
      </c>
      <c r="AE97" s="56"/>
      <c r="AF97" s="56"/>
      <c r="AG97" s="57">
        <f>$G97*(headcount!AG50+headcount!AH50+headcount!AI50)*(1+$E$6)/12</f>
        <v>0</v>
      </c>
      <c r="AH97" s="55">
        <f t="shared" ref="AH97:AS100" si="12">IF($I97="JEI",(J97+V97)*$E$9,(J97+V97)*$E$7)</f>
        <v>0</v>
      </c>
      <c r="AI97" s="56">
        <f t="shared" si="12"/>
        <v>0</v>
      </c>
      <c r="AJ97" s="56">
        <f t="shared" si="12"/>
        <v>0</v>
      </c>
      <c r="AK97" s="56">
        <f t="shared" si="12"/>
        <v>0</v>
      </c>
      <c r="AL97" s="56">
        <f t="shared" si="12"/>
        <v>0</v>
      </c>
      <c r="AM97" s="56">
        <f t="shared" si="12"/>
        <v>0</v>
      </c>
      <c r="AN97" s="56">
        <f t="shared" si="12"/>
        <v>0</v>
      </c>
      <c r="AO97" s="56">
        <f t="shared" si="12"/>
        <v>0</v>
      </c>
      <c r="AP97" s="56">
        <f t="shared" si="12"/>
        <v>0</v>
      </c>
      <c r="AQ97" s="56">
        <f t="shared" si="12"/>
        <v>0</v>
      </c>
      <c r="AR97" s="56">
        <f t="shared" si="12"/>
        <v>0</v>
      </c>
      <c r="AS97" s="57">
        <f t="shared" si="12"/>
        <v>0</v>
      </c>
    </row>
    <row r="98" spans="1:45">
      <c r="A98" s="68">
        <f>headcount!A51</f>
        <v>0</v>
      </c>
      <c r="B98" s="69">
        <f>headcount!B51</f>
        <v>0</v>
      </c>
      <c r="C98" s="70">
        <f>headcount!C51</f>
        <v>0</v>
      </c>
      <c r="D98" s="70"/>
      <c r="E98" s="71">
        <f>headcount!E51</f>
        <v>0</v>
      </c>
      <c r="F98" s="25">
        <f>headcount!I51</f>
        <v>0</v>
      </c>
      <c r="G98" s="25">
        <f>headcount!J51</f>
        <v>0</v>
      </c>
      <c r="H98" s="51">
        <f>headcount!K51</f>
        <v>0</v>
      </c>
      <c r="I98" s="33"/>
      <c r="J98" s="58">
        <f>headcount!X51*$F98/12</f>
        <v>0</v>
      </c>
      <c r="K98" s="54">
        <f>headcount!Y51*$F98/12</f>
        <v>0</v>
      </c>
      <c r="L98" s="54">
        <f>headcount!Z51*$F98/12</f>
        <v>0</v>
      </c>
      <c r="M98" s="54">
        <f>headcount!AA51*$F98/12</f>
        <v>0</v>
      </c>
      <c r="N98" s="54">
        <f>headcount!AB51*$F98/12</f>
        <v>0</v>
      </c>
      <c r="O98" s="54">
        <f>headcount!AC51*$F98/12</f>
        <v>0</v>
      </c>
      <c r="P98" s="54">
        <f>headcount!AD51*$F98*(1+$E$6)/12</f>
        <v>0</v>
      </c>
      <c r="Q98" s="54">
        <f>headcount!AE51*$F98*(1+$E$6)/12</f>
        <v>0</v>
      </c>
      <c r="R98" s="54">
        <f>headcount!AF51*$F98*(1+$E$6)/12</f>
        <v>0</v>
      </c>
      <c r="S98" s="54">
        <f>headcount!AG51*$F98*(1+$E$6)/12</f>
        <v>0</v>
      </c>
      <c r="T98" s="54">
        <f>headcount!AH51*$F98*(1+$E$6)/12</f>
        <v>0</v>
      </c>
      <c r="U98" s="59">
        <f>headcount!AI51*$F98*(1+$E$6)/12</f>
        <v>0</v>
      </c>
      <c r="V98" s="58"/>
      <c r="W98" s="54"/>
      <c r="X98" s="54">
        <f>$G98*(headcount!X51+headcount!Y51+headcount!Z51)/12</f>
        <v>0</v>
      </c>
      <c r="Y98" s="54"/>
      <c r="Z98" s="54"/>
      <c r="AA98" s="54">
        <f>$G98*(headcount!AA51+headcount!AB51+headcount!AC51)/12</f>
        <v>0</v>
      </c>
      <c r="AB98" s="54"/>
      <c r="AC98" s="54"/>
      <c r="AD98" s="54">
        <f>$G98*(headcount!AD51+headcount!AE51+headcount!AF51)*(1+$E$6)/12</f>
        <v>0</v>
      </c>
      <c r="AE98" s="54"/>
      <c r="AF98" s="54"/>
      <c r="AG98" s="59">
        <f>$G98*(headcount!AG51+headcount!AH51+headcount!AI51)*(1+$E$6)/12</f>
        <v>0</v>
      </c>
      <c r="AH98" s="58">
        <f t="shared" si="12"/>
        <v>0</v>
      </c>
      <c r="AI98" s="54">
        <f t="shared" si="12"/>
        <v>0</v>
      </c>
      <c r="AJ98" s="54">
        <f t="shared" si="12"/>
        <v>0</v>
      </c>
      <c r="AK98" s="54">
        <f t="shared" si="12"/>
        <v>0</v>
      </c>
      <c r="AL98" s="54">
        <f t="shared" si="12"/>
        <v>0</v>
      </c>
      <c r="AM98" s="54">
        <f t="shared" si="12"/>
        <v>0</v>
      </c>
      <c r="AN98" s="54">
        <f t="shared" si="12"/>
        <v>0</v>
      </c>
      <c r="AO98" s="54">
        <f t="shared" si="12"/>
        <v>0</v>
      </c>
      <c r="AP98" s="54">
        <f t="shared" si="12"/>
        <v>0</v>
      </c>
      <c r="AQ98" s="54">
        <f t="shared" si="12"/>
        <v>0</v>
      </c>
      <c r="AR98" s="54">
        <f t="shared" si="12"/>
        <v>0</v>
      </c>
      <c r="AS98" s="59">
        <f t="shared" si="12"/>
        <v>0</v>
      </c>
    </row>
    <row r="99" spans="1:45">
      <c r="A99" s="68">
        <f>headcount!A52</f>
        <v>0</v>
      </c>
      <c r="B99" s="69">
        <f>headcount!B52</f>
        <v>0</v>
      </c>
      <c r="C99" s="70">
        <f>headcount!C52</f>
        <v>0</v>
      </c>
      <c r="D99" s="70"/>
      <c r="E99" s="71">
        <f>headcount!E52</f>
        <v>0</v>
      </c>
      <c r="F99" s="25">
        <f>headcount!I52</f>
        <v>0</v>
      </c>
      <c r="G99" s="25">
        <f>headcount!J52</f>
        <v>0</v>
      </c>
      <c r="H99" s="51">
        <f>headcount!K52</f>
        <v>0</v>
      </c>
      <c r="I99" s="33"/>
      <c r="J99" s="58">
        <f>headcount!X52*$F99/12</f>
        <v>0</v>
      </c>
      <c r="K99" s="54">
        <f>headcount!Y52*$F99/12</f>
        <v>0</v>
      </c>
      <c r="L99" s="54">
        <f>headcount!Z52*$F99/12</f>
        <v>0</v>
      </c>
      <c r="M99" s="54">
        <f>headcount!AA52*$F99/12</f>
        <v>0</v>
      </c>
      <c r="N99" s="54">
        <f>headcount!AB52*$F99/12</f>
        <v>0</v>
      </c>
      <c r="O99" s="54">
        <f>headcount!AC52*$F99/12</f>
        <v>0</v>
      </c>
      <c r="P99" s="54">
        <f>headcount!AD52*$F99*(1+$E$6)/12</f>
        <v>0</v>
      </c>
      <c r="Q99" s="54">
        <f>headcount!AE52*$F99*(1+$E$6)/12</f>
        <v>0</v>
      </c>
      <c r="R99" s="54">
        <f>headcount!AF52*$F99*(1+$E$6)/12</f>
        <v>0</v>
      </c>
      <c r="S99" s="54">
        <f>headcount!AG52*$F99*(1+$E$6)/12</f>
        <v>0</v>
      </c>
      <c r="T99" s="54">
        <f>headcount!AH52*$F99*(1+$E$6)/12</f>
        <v>0</v>
      </c>
      <c r="U99" s="59">
        <f>headcount!AI52*$F99*(1+$E$6)/12</f>
        <v>0</v>
      </c>
      <c r="V99" s="58"/>
      <c r="W99" s="54"/>
      <c r="X99" s="54">
        <f>$G99*(headcount!X52+headcount!Y52+headcount!Z52)/12</f>
        <v>0</v>
      </c>
      <c r="Y99" s="54"/>
      <c r="Z99" s="54"/>
      <c r="AA99" s="54">
        <f>$G99*(headcount!AA52+headcount!AB52+headcount!AC52)/12</f>
        <v>0</v>
      </c>
      <c r="AB99" s="54"/>
      <c r="AC99" s="54"/>
      <c r="AD99" s="54">
        <f>$G99*(headcount!AD52+headcount!AE52+headcount!AF52)*(1+$E$6)/12</f>
        <v>0</v>
      </c>
      <c r="AE99" s="54"/>
      <c r="AF99" s="54"/>
      <c r="AG99" s="59">
        <f>$G99*(headcount!AG52+headcount!AH52+headcount!AI52)*(1+$E$6)/12</f>
        <v>0</v>
      </c>
      <c r="AH99" s="58">
        <f t="shared" si="12"/>
        <v>0</v>
      </c>
      <c r="AI99" s="54">
        <f t="shared" si="12"/>
        <v>0</v>
      </c>
      <c r="AJ99" s="54">
        <f t="shared" si="12"/>
        <v>0</v>
      </c>
      <c r="AK99" s="54">
        <f t="shared" si="12"/>
        <v>0</v>
      </c>
      <c r="AL99" s="54">
        <f t="shared" si="12"/>
        <v>0</v>
      </c>
      <c r="AM99" s="54">
        <f t="shared" si="12"/>
        <v>0</v>
      </c>
      <c r="AN99" s="54">
        <f t="shared" si="12"/>
        <v>0</v>
      </c>
      <c r="AO99" s="54">
        <f t="shared" si="12"/>
        <v>0</v>
      </c>
      <c r="AP99" s="54">
        <f t="shared" si="12"/>
        <v>0</v>
      </c>
      <c r="AQ99" s="54">
        <f t="shared" si="12"/>
        <v>0</v>
      </c>
      <c r="AR99" s="54">
        <f t="shared" si="12"/>
        <v>0</v>
      </c>
      <c r="AS99" s="59">
        <f t="shared" si="12"/>
        <v>0</v>
      </c>
    </row>
    <row r="100" spans="1:45">
      <c r="A100" s="72">
        <f>headcount!A53</f>
        <v>0</v>
      </c>
      <c r="B100" s="73">
        <f>headcount!B53</f>
        <v>0</v>
      </c>
      <c r="C100" s="74">
        <f>headcount!C53</f>
        <v>0</v>
      </c>
      <c r="D100" s="74"/>
      <c r="E100" s="75">
        <f>headcount!E53</f>
        <v>0</v>
      </c>
      <c r="F100" s="39">
        <f>headcount!I53</f>
        <v>0</v>
      </c>
      <c r="G100" s="39">
        <f>headcount!J53</f>
        <v>0</v>
      </c>
      <c r="H100" s="52">
        <f>headcount!K53</f>
        <v>0</v>
      </c>
      <c r="I100" s="38"/>
      <c r="J100" s="60">
        <f>headcount!X53*$F100/12</f>
        <v>0</v>
      </c>
      <c r="K100" s="61">
        <f>headcount!Y53*$F100/12</f>
        <v>0</v>
      </c>
      <c r="L100" s="61">
        <f>headcount!Z53*$F100/12</f>
        <v>0</v>
      </c>
      <c r="M100" s="61">
        <f>headcount!AA53*$F100/12</f>
        <v>0</v>
      </c>
      <c r="N100" s="61">
        <f>headcount!AB53*$F100/12</f>
        <v>0</v>
      </c>
      <c r="O100" s="61">
        <f>headcount!AC53*$F100/12</f>
        <v>0</v>
      </c>
      <c r="P100" s="61">
        <f>headcount!AD53*$F100*(1+$E$6)/12</f>
        <v>0</v>
      </c>
      <c r="Q100" s="61">
        <f>headcount!AE53*$F100*(1+$E$6)/12</f>
        <v>0</v>
      </c>
      <c r="R100" s="61">
        <f>headcount!AF53*$F100*(1+$E$6)/12</f>
        <v>0</v>
      </c>
      <c r="S100" s="61">
        <f>headcount!AG53*$F100*(1+$E$6)/12</f>
        <v>0</v>
      </c>
      <c r="T100" s="61">
        <f>headcount!AH53*$F100*(1+$E$6)/12</f>
        <v>0</v>
      </c>
      <c r="U100" s="62">
        <f>headcount!AI53*$F100*(1+$E$6)/12</f>
        <v>0</v>
      </c>
      <c r="V100" s="60"/>
      <c r="W100" s="61"/>
      <c r="X100" s="61">
        <f>$G100*(headcount!X53+headcount!Y53+headcount!Z53)/12</f>
        <v>0</v>
      </c>
      <c r="Y100" s="61"/>
      <c r="Z100" s="61"/>
      <c r="AA100" s="61">
        <f>$G100*(headcount!AA53+headcount!AB53+headcount!AC53)/12</f>
        <v>0</v>
      </c>
      <c r="AB100" s="61"/>
      <c r="AC100" s="61"/>
      <c r="AD100" s="61">
        <f>$G100*(headcount!AD53+headcount!AE53+headcount!AF53)*(1+$E$6)/12</f>
        <v>0</v>
      </c>
      <c r="AE100" s="61"/>
      <c r="AF100" s="61"/>
      <c r="AG100" s="62">
        <f>$G100*(headcount!AG53+headcount!AH53+headcount!AI53)*(1+$E$6)/12</f>
        <v>0</v>
      </c>
      <c r="AH100" s="60">
        <f t="shared" si="12"/>
        <v>0</v>
      </c>
      <c r="AI100" s="61">
        <f t="shared" si="12"/>
        <v>0</v>
      </c>
      <c r="AJ100" s="61">
        <f t="shared" si="12"/>
        <v>0</v>
      </c>
      <c r="AK100" s="61">
        <f t="shared" si="12"/>
        <v>0</v>
      </c>
      <c r="AL100" s="61">
        <f t="shared" si="12"/>
        <v>0</v>
      </c>
      <c r="AM100" s="61">
        <f t="shared" si="12"/>
        <v>0</v>
      </c>
      <c r="AN100" s="61">
        <f t="shared" si="12"/>
        <v>0</v>
      </c>
      <c r="AO100" s="61">
        <f t="shared" si="12"/>
        <v>0</v>
      </c>
      <c r="AP100" s="61">
        <f t="shared" si="12"/>
        <v>0</v>
      </c>
      <c r="AQ100" s="61">
        <f t="shared" si="12"/>
        <v>0</v>
      </c>
      <c r="AR100" s="61">
        <f t="shared" si="12"/>
        <v>0</v>
      </c>
      <c r="AS100" s="62">
        <f t="shared" si="12"/>
        <v>0</v>
      </c>
    </row>
    <row r="101" spans="1:45">
      <c r="A101" s="40"/>
      <c r="B101" s="40"/>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c r="A102" s="16" t="str">
        <f>headcount!A55</f>
        <v>TBD</v>
      </c>
      <c r="B102" s="16"/>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c r="A103" s="190">
        <f>headcount!A56</f>
        <v>0</v>
      </c>
      <c r="B103" s="191">
        <f>headcount!B56</f>
        <v>0</v>
      </c>
      <c r="C103" s="192">
        <f>headcount!C56</f>
        <v>0</v>
      </c>
      <c r="D103" s="192"/>
      <c r="E103" s="193">
        <f>headcount!E56</f>
        <v>0</v>
      </c>
      <c r="F103" s="164">
        <f>headcount!I56</f>
        <v>0</v>
      </c>
      <c r="G103" s="164">
        <f>headcount!J56</f>
        <v>0</v>
      </c>
      <c r="H103" s="50">
        <f>headcount!K56</f>
        <v>0</v>
      </c>
      <c r="I103" s="83"/>
      <c r="J103" s="55">
        <f>headcount!X56*$F103/12</f>
        <v>0</v>
      </c>
      <c r="K103" s="56">
        <f>headcount!Y56*$F103/12</f>
        <v>0</v>
      </c>
      <c r="L103" s="56">
        <f>headcount!Z56*$F103/12</f>
        <v>0</v>
      </c>
      <c r="M103" s="56">
        <f>headcount!AA56*$F103/12</f>
        <v>0</v>
      </c>
      <c r="N103" s="56">
        <f>headcount!AB56*$F103/12</f>
        <v>0</v>
      </c>
      <c r="O103" s="56">
        <f>headcount!AC56*$F103/12</f>
        <v>0</v>
      </c>
      <c r="P103" s="56">
        <f>headcount!AD56*$F103*(1+$E$6)/12</f>
        <v>0</v>
      </c>
      <c r="Q103" s="56">
        <f>headcount!AE56*$F103*(1+$E$6)/12</f>
        <v>0</v>
      </c>
      <c r="R103" s="56">
        <f>headcount!AF56*$F103*(1+$E$6)/12</f>
        <v>0</v>
      </c>
      <c r="S103" s="56">
        <f>headcount!AG56*$F103*(1+$E$6)/12</f>
        <v>0</v>
      </c>
      <c r="T103" s="56">
        <f>headcount!AH56*$F103*(1+$E$6)/12</f>
        <v>0</v>
      </c>
      <c r="U103" s="57">
        <f>headcount!AI56*$F103*(1+$E$6)/12</f>
        <v>0</v>
      </c>
      <c r="V103" s="55"/>
      <c r="W103" s="56"/>
      <c r="X103" s="56">
        <f>$G103*(headcount!X56+headcount!Y56+headcount!Z56)/12</f>
        <v>0</v>
      </c>
      <c r="Y103" s="56"/>
      <c r="Z103" s="56"/>
      <c r="AA103" s="56">
        <f>$G103*(headcount!AA56+headcount!AB56+headcount!AC56)/12</f>
        <v>0</v>
      </c>
      <c r="AB103" s="56"/>
      <c r="AC103" s="56"/>
      <c r="AD103" s="56">
        <f>$G103*(headcount!AD56+headcount!AE56+headcount!AF56)*(1+$E$6)/12</f>
        <v>0</v>
      </c>
      <c r="AE103" s="56"/>
      <c r="AF103" s="56"/>
      <c r="AG103" s="57">
        <f>$G103*(headcount!AG56+headcount!AH56+headcount!AI56)*(1+$E$6)/12</f>
        <v>0</v>
      </c>
      <c r="AH103" s="55">
        <f t="shared" ref="AH103:AS106" si="13">IF($I103="JEI",(J103+V103)*$E$9,(J103+V103)*$E$7)</f>
        <v>0</v>
      </c>
      <c r="AI103" s="56">
        <f t="shared" si="13"/>
        <v>0</v>
      </c>
      <c r="AJ103" s="56">
        <f t="shared" si="13"/>
        <v>0</v>
      </c>
      <c r="AK103" s="56">
        <f t="shared" si="13"/>
        <v>0</v>
      </c>
      <c r="AL103" s="56">
        <f t="shared" si="13"/>
        <v>0</v>
      </c>
      <c r="AM103" s="56">
        <f t="shared" si="13"/>
        <v>0</v>
      </c>
      <c r="AN103" s="56">
        <f t="shared" si="13"/>
        <v>0</v>
      </c>
      <c r="AO103" s="56">
        <f t="shared" si="13"/>
        <v>0</v>
      </c>
      <c r="AP103" s="56">
        <f t="shared" si="13"/>
        <v>0</v>
      </c>
      <c r="AQ103" s="56">
        <f t="shared" si="13"/>
        <v>0</v>
      </c>
      <c r="AR103" s="56">
        <f t="shared" si="13"/>
        <v>0</v>
      </c>
      <c r="AS103" s="57">
        <f t="shared" si="13"/>
        <v>0</v>
      </c>
    </row>
    <row r="104" spans="1:45">
      <c r="A104" s="68">
        <f>headcount!A57</f>
        <v>0</v>
      </c>
      <c r="B104" s="69">
        <f>headcount!B57</f>
        <v>0</v>
      </c>
      <c r="C104" s="70">
        <f>headcount!C57</f>
        <v>0</v>
      </c>
      <c r="D104" s="70"/>
      <c r="E104" s="71">
        <f>headcount!E57</f>
        <v>0</v>
      </c>
      <c r="F104" s="25">
        <f>headcount!I57</f>
        <v>0</v>
      </c>
      <c r="G104" s="25">
        <f>headcount!J57</f>
        <v>0</v>
      </c>
      <c r="H104" s="51">
        <f>headcount!K57</f>
        <v>0</v>
      </c>
      <c r="I104" s="33"/>
      <c r="J104" s="58">
        <f>headcount!X57*$F104/12</f>
        <v>0</v>
      </c>
      <c r="K104" s="54">
        <f>headcount!Y57*$F104/12</f>
        <v>0</v>
      </c>
      <c r="L104" s="54">
        <f>headcount!Z57*$F104/12</f>
        <v>0</v>
      </c>
      <c r="M104" s="54">
        <f>headcount!AA57*$F104/12</f>
        <v>0</v>
      </c>
      <c r="N104" s="54">
        <f>headcount!AB57*$F104/12</f>
        <v>0</v>
      </c>
      <c r="O104" s="54">
        <f>headcount!AC57*$F104/12</f>
        <v>0</v>
      </c>
      <c r="P104" s="54">
        <f>headcount!AD57*$F104*(1+$E$6)/12</f>
        <v>0</v>
      </c>
      <c r="Q104" s="54">
        <f>headcount!AE57*$F104*(1+$E$6)/12</f>
        <v>0</v>
      </c>
      <c r="R104" s="54">
        <f>headcount!AF57*$F104*(1+$E$6)/12</f>
        <v>0</v>
      </c>
      <c r="S104" s="54">
        <f>headcount!AG57*$F104*(1+$E$6)/12</f>
        <v>0</v>
      </c>
      <c r="T104" s="54">
        <f>headcount!AH57*$F104*(1+$E$6)/12</f>
        <v>0</v>
      </c>
      <c r="U104" s="59">
        <f>headcount!AI57*$F104*(1+$E$6)/12</f>
        <v>0</v>
      </c>
      <c r="V104" s="58"/>
      <c r="W104" s="54"/>
      <c r="X104" s="54">
        <f>$G104*(headcount!X57+headcount!Y57+headcount!Z57)/12</f>
        <v>0</v>
      </c>
      <c r="Y104" s="54"/>
      <c r="Z104" s="54"/>
      <c r="AA104" s="54">
        <f>$G104*(headcount!AA57+headcount!AB57+headcount!AC57)/12</f>
        <v>0</v>
      </c>
      <c r="AB104" s="54"/>
      <c r="AC104" s="54"/>
      <c r="AD104" s="54">
        <f>$G104*(headcount!AD57+headcount!AE57+headcount!AF57)*(1+$E$6)/12</f>
        <v>0</v>
      </c>
      <c r="AE104" s="54"/>
      <c r="AF104" s="54"/>
      <c r="AG104" s="59">
        <f>$G104*(headcount!AG57+headcount!AH57+headcount!AI57)*(1+$E$6)/12</f>
        <v>0</v>
      </c>
      <c r="AH104" s="58">
        <f t="shared" si="13"/>
        <v>0</v>
      </c>
      <c r="AI104" s="54">
        <f t="shared" si="13"/>
        <v>0</v>
      </c>
      <c r="AJ104" s="54">
        <f t="shared" si="13"/>
        <v>0</v>
      </c>
      <c r="AK104" s="54">
        <f t="shared" si="13"/>
        <v>0</v>
      </c>
      <c r="AL104" s="54">
        <f t="shared" si="13"/>
        <v>0</v>
      </c>
      <c r="AM104" s="54">
        <f t="shared" si="13"/>
        <v>0</v>
      </c>
      <c r="AN104" s="54">
        <f t="shared" si="13"/>
        <v>0</v>
      </c>
      <c r="AO104" s="54">
        <f t="shared" si="13"/>
        <v>0</v>
      </c>
      <c r="AP104" s="54">
        <f t="shared" si="13"/>
        <v>0</v>
      </c>
      <c r="AQ104" s="54">
        <f t="shared" si="13"/>
        <v>0</v>
      </c>
      <c r="AR104" s="54">
        <f t="shared" si="13"/>
        <v>0</v>
      </c>
      <c r="AS104" s="59">
        <f t="shared" si="13"/>
        <v>0</v>
      </c>
    </row>
    <row r="105" spans="1:45">
      <c r="A105" s="68">
        <f>headcount!A58</f>
        <v>0</v>
      </c>
      <c r="B105" s="69">
        <f>headcount!B58</f>
        <v>0</v>
      </c>
      <c r="C105" s="70">
        <f>headcount!C58</f>
        <v>0</v>
      </c>
      <c r="D105" s="70"/>
      <c r="E105" s="71">
        <f>headcount!E58</f>
        <v>0</v>
      </c>
      <c r="F105" s="25">
        <f>headcount!I58</f>
        <v>0</v>
      </c>
      <c r="G105" s="25">
        <f>headcount!J58</f>
        <v>0</v>
      </c>
      <c r="H105" s="51">
        <f>headcount!K58</f>
        <v>0</v>
      </c>
      <c r="I105" s="33"/>
      <c r="J105" s="58">
        <f>headcount!X58*$F105/12</f>
        <v>0</v>
      </c>
      <c r="K105" s="54">
        <f>headcount!Y58*$F105/12</f>
        <v>0</v>
      </c>
      <c r="L105" s="54">
        <f>headcount!Z58*$F105/12</f>
        <v>0</v>
      </c>
      <c r="M105" s="54">
        <f>headcount!AA58*$F105/12</f>
        <v>0</v>
      </c>
      <c r="N105" s="54">
        <f>headcount!AB58*$F105/12</f>
        <v>0</v>
      </c>
      <c r="O105" s="54">
        <f>headcount!AC58*$F105/12</f>
        <v>0</v>
      </c>
      <c r="P105" s="54">
        <f>headcount!AD58*$F105*(1+$E$6)/12</f>
        <v>0</v>
      </c>
      <c r="Q105" s="54">
        <f>headcount!AE58*$F105*(1+$E$6)/12</f>
        <v>0</v>
      </c>
      <c r="R105" s="54">
        <f>headcount!AF58*$F105*(1+$E$6)/12</f>
        <v>0</v>
      </c>
      <c r="S105" s="54">
        <f>headcount!AG58*$F105*(1+$E$6)/12</f>
        <v>0</v>
      </c>
      <c r="T105" s="54">
        <f>headcount!AH58*$F105*(1+$E$6)/12</f>
        <v>0</v>
      </c>
      <c r="U105" s="59">
        <f>headcount!AI58*$F105*(1+$E$6)/12</f>
        <v>0</v>
      </c>
      <c r="V105" s="58"/>
      <c r="W105" s="54"/>
      <c r="X105" s="54">
        <f>$G105*(headcount!X58+headcount!Y58+headcount!Z58)/12</f>
        <v>0</v>
      </c>
      <c r="Y105" s="54"/>
      <c r="Z105" s="54"/>
      <c r="AA105" s="54">
        <f>$G105*(headcount!AA58+headcount!AB58+headcount!AC58)/12</f>
        <v>0</v>
      </c>
      <c r="AB105" s="54"/>
      <c r="AC105" s="54"/>
      <c r="AD105" s="54">
        <f>$G105*(headcount!AD58+headcount!AE58+headcount!AF58)*(1+$E$6)/12</f>
        <v>0</v>
      </c>
      <c r="AE105" s="54"/>
      <c r="AF105" s="54"/>
      <c r="AG105" s="59">
        <f>$G105*(headcount!AG58+headcount!AH58+headcount!AI58)*(1+$E$6)/12</f>
        <v>0</v>
      </c>
      <c r="AH105" s="58">
        <f t="shared" si="13"/>
        <v>0</v>
      </c>
      <c r="AI105" s="54">
        <f t="shared" si="13"/>
        <v>0</v>
      </c>
      <c r="AJ105" s="54">
        <f t="shared" si="13"/>
        <v>0</v>
      </c>
      <c r="AK105" s="54">
        <f t="shared" si="13"/>
        <v>0</v>
      </c>
      <c r="AL105" s="54">
        <f t="shared" si="13"/>
        <v>0</v>
      </c>
      <c r="AM105" s="54">
        <f t="shared" si="13"/>
        <v>0</v>
      </c>
      <c r="AN105" s="54">
        <f t="shared" si="13"/>
        <v>0</v>
      </c>
      <c r="AO105" s="54">
        <f t="shared" si="13"/>
        <v>0</v>
      </c>
      <c r="AP105" s="54">
        <f t="shared" si="13"/>
        <v>0</v>
      </c>
      <c r="AQ105" s="54">
        <f t="shared" si="13"/>
        <v>0</v>
      </c>
      <c r="AR105" s="54">
        <f t="shared" si="13"/>
        <v>0</v>
      </c>
      <c r="AS105" s="59">
        <f t="shared" si="13"/>
        <v>0</v>
      </c>
    </row>
    <row r="106" spans="1:45">
      <c r="A106" s="72">
        <f>headcount!A59</f>
        <v>0</v>
      </c>
      <c r="B106" s="73">
        <f>headcount!B59</f>
        <v>0</v>
      </c>
      <c r="C106" s="74">
        <f>headcount!C59</f>
        <v>0</v>
      </c>
      <c r="D106" s="74"/>
      <c r="E106" s="75">
        <f>headcount!E59</f>
        <v>0</v>
      </c>
      <c r="F106" s="39">
        <f>headcount!I59</f>
        <v>0</v>
      </c>
      <c r="G106" s="39">
        <f>headcount!J59</f>
        <v>0</v>
      </c>
      <c r="H106" s="52">
        <f>headcount!K59</f>
        <v>0</v>
      </c>
      <c r="I106" s="38"/>
      <c r="J106" s="60">
        <f>headcount!X59*$F106/12</f>
        <v>0</v>
      </c>
      <c r="K106" s="61">
        <f>headcount!Y59*$F106/12</f>
        <v>0</v>
      </c>
      <c r="L106" s="61">
        <f>headcount!Z59*$F106/12</f>
        <v>0</v>
      </c>
      <c r="M106" s="61">
        <f>headcount!AA59*$F106/12</f>
        <v>0</v>
      </c>
      <c r="N106" s="61">
        <f>headcount!AB59*$F106/12</f>
        <v>0</v>
      </c>
      <c r="O106" s="61">
        <f>headcount!AC59*$F106/12</f>
        <v>0</v>
      </c>
      <c r="P106" s="61">
        <f>headcount!AD59*$F106*(1+$E$6)/12</f>
        <v>0</v>
      </c>
      <c r="Q106" s="61">
        <f>headcount!AE59*$F106*(1+$E$6)/12</f>
        <v>0</v>
      </c>
      <c r="R106" s="61">
        <f>headcount!AF59*$F106*(1+$E$6)/12</f>
        <v>0</v>
      </c>
      <c r="S106" s="61">
        <f>headcount!AG59*$F106*(1+$E$6)/12</f>
        <v>0</v>
      </c>
      <c r="T106" s="61">
        <f>headcount!AH59*$F106*(1+$E$6)/12</f>
        <v>0</v>
      </c>
      <c r="U106" s="62">
        <f>headcount!AI59*$F106*(1+$E$6)/12</f>
        <v>0</v>
      </c>
      <c r="V106" s="60"/>
      <c r="W106" s="61"/>
      <c r="X106" s="61">
        <f>$G106*(headcount!X59+headcount!Y59+headcount!Z59)/12</f>
        <v>0</v>
      </c>
      <c r="Y106" s="61"/>
      <c r="Z106" s="61"/>
      <c r="AA106" s="61">
        <f>$G106*(headcount!AA59+headcount!AB59+headcount!AC59)/12</f>
        <v>0</v>
      </c>
      <c r="AB106" s="61"/>
      <c r="AC106" s="61"/>
      <c r="AD106" s="61">
        <f>$G106*(headcount!AD59+headcount!AE59+headcount!AF59)*(1+$E$6)/12</f>
        <v>0</v>
      </c>
      <c r="AE106" s="61"/>
      <c r="AF106" s="61"/>
      <c r="AG106" s="62">
        <f>$G106*(headcount!AG59+headcount!AH59+headcount!AI59)*(1+$E$6)/12</f>
        <v>0</v>
      </c>
      <c r="AH106" s="60">
        <f t="shared" si="13"/>
        <v>0</v>
      </c>
      <c r="AI106" s="61">
        <f t="shared" si="13"/>
        <v>0</v>
      </c>
      <c r="AJ106" s="61">
        <f t="shared" si="13"/>
        <v>0</v>
      </c>
      <c r="AK106" s="61">
        <f t="shared" si="13"/>
        <v>0</v>
      </c>
      <c r="AL106" s="61">
        <f t="shared" si="13"/>
        <v>0</v>
      </c>
      <c r="AM106" s="61">
        <f t="shared" si="13"/>
        <v>0</v>
      </c>
      <c r="AN106" s="61">
        <f t="shared" si="13"/>
        <v>0</v>
      </c>
      <c r="AO106" s="61">
        <f t="shared" si="13"/>
        <v>0</v>
      </c>
      <c r="AP106" s="61">
        <f t="shared" si="13"/>
        <v>0</v>
      </c>
      <c r="AQ106" s="61">
        <f t="shared" si="13"/>
        <v>0</v>
      </c>
      <c r="AR106" s="61">
        <f t="shared" si="13"/>
        <v>0</v>
      </c>
      <c r="AS106" s="62">
        <f t="shared" si="13"/>
        <v>0</v>
      </c>
    </row>
    <row r="107" spans="1:45">
      <c r="A107" s="40"/>
      <c r="B107" s="40"/>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c r="A108" s="40"/>
      <c r="B108" s="40"/>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c r="A109" s="40"/>
      <c r="B109" s="40"/>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c r="A110" s="40"/>
      <c r="B110" s="40"/>
    </row>
    <row r="111" spans="1:45">
      <c r="A111" s="40"/>
      <c r="B111" s="40"/>
    </row>
    <row r="112" spans="1:45">
      <c r="A112" s="40"/>
      <c r="B112" s="40"/>
      <c r="E112" s="3"/>
      <c r="F112" s="3"/>
      <c r="G112" s="3"/>
      <c r="H112" s="3"/>
      <c r="I112" s="3"/>
    </row>
    <row r="113" spans="1:9">
      <c r="A113" s="40"/>
      <c r="B113" s="40"/>
      <c r="E113" s="3"/>
      <c r="F113" s="3"/>
      <c r="G113" s="3"/>
      <c r="H113" s="3"/>
      <c r="I113" s="3"/>
    </row>
    <row r="114" spans="1:9">
      <c r="A114" s="40"/>
      <c r="B114" s="40"/>
      <c r="E114" s="3"/>
      <c r="F114" s="3"/>
      <c r="G114" s="3"/>
      <c r="H114" s="3"/>
      <c r="I114" s="3"/>
    </row>
    <row r="115" spans="1:9">
      <c r="A115" s="40"/>
      <c r="B115" s="40"/>
      <c r="E115" s="3"/>
      <c r="F115" s="3"/>
      <c r="G115" s="3"/>
      <c r="H115" s="3"/>
      <c r="I115" s="3"/>
    </row>
    <row r="116" spans="1:9">
      <c r="A116" s="40"/>
      <c r="B116" s="40"/>
      <c r="E116" s="3"/>
      <c r="F116" s="3"/>
      <c r="G116" s="3"/>
      <c r="H116" s="3"/>
      <c r="I116" s="3"/>
    </row>
    <row r="117" spans="1:9">
      <c r="A117" s="40"/>
      <c r="B117" s="40"/>
      <c r="E117" s="3"/>
      <c r="F117" s="3"/>
      <c r="G117" s="3"/>
      <c r="H117" s="3"/>
      <c r="I117" s="3"/>
    </row>
    <row r="118" spans="1:9">
      <c r="A118" s="40"/>
      <c r="B118" s="40"/>
      <c r="E118" s="3"/>
      <c r="F118" s="3"/>
      <c r="G118" s="3"/>
      <c r="H118" s="3"/>
      <c r="I118" s="3"/>
    </row>
  </sheetData>
  <mergeCells count="3">
    <mergeCell ref="J5:U5"/>
    <mergeCell ref="V5:AG5"/>
    <mergeCell ref="AH5:AS5"/>
  </mergeCells>
  <phoneticPr fontId="4" type="noConversion"/>
  <conditionalFormatting sqref="J22:AS27 J30:AS34 J90:AS94 J97:AS100 J103:AS106">
    <cfRule type="colorScale" priority="8">
      <colorScale>
        <cfvo type="num" val="0.5"/>
        <cfvo type="num" val="1"/>
        <color rgb="FFADADAD"/>
        <color theme="0"/>
      </colorScale>
    </cfRule>
  </conditionalFormatting>
  <conditionalFormatting sqref="J37:AS80">
    <cfRule type="colorScale" priority="3">
      <colorScale>
        <cfvo type="num" val="0.5"/>
        <cfvo type="num" val="1"/>
        <color rgb="FFADADAD"/>
        <color theme="0"/>
      </colorScale>
    </cfRule>
  </conditionalFormatting>
  <conditionalFormatting sqref="J19:AS19">
    <cfRule type="colorScale" priority="2">
      <colorScale>
        <cfvo type="num" val="0.5"/>
        <cfvo type="num" val="1"/>
        <color rgb="FFADADAD"/>
        <color theme="0"/>
      </colorScale>
    </cfRule>
  </conditionalFormatting>
  <conditionalFormatting sqref="J83:AS87">
    <cfRule type="colorScale" priority="1">
      <colorScale>
        <cfvo type="num" val="0.5"/>
        <cfvo type="num" val="1"/>
        <color rgb="FFADADAD"/>
        <color theme="0"/>
      </colorScale>
    </cfRule>
  </conditionalFormatting>
  <pageMargins left="0" right="0" top="0" bottom="0" header="0" footer="0"/>
  <pageSetup paperSize="9" scale="42"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dimension ref="A1:Q151"/>
  <sheetViews>
    <sheetView topLeftCell="A43" workbookViewId="0">
      <selection activeCell="E59" sqref="E59:P59"/>
    </sheetView>
  </sheetViews>
  <sheetFormatPr defaultColWidth="8.875" defaultRowHeight="15.75"/>
  <cols>
    <col min="4" max="4" width="8.875" style="119"/>
  </cols>
  <sheetData>
    <row r="1" spans="1:17">
      <c r="A1" s="210" t="str">
        <f>Summary!A1</f>
        <v>HUMAN RESOURCES -  BUDGET 2014</v>
      </c>
      <c r="Q1" s="139" t="str">
        <f>headcount!A6</f>
        <v>HUMAN RESOURCES</v>
      </c>
    </row>
    <row r="2" spans="1:17" ht="16.5" thickBot="1"/>
    <row r="3" spans="1:17">
      <c r="E3" s="104">
        <v>41275</v>
      </c>
      <c r="F3" s="105">
        <v>41306</v>
      </c>
      <c r="G3" s="105">
        <v>41334</v>
      </c>
      <c r="H3" s="105">
        <v>41365</v>
      </c>
      <c r="I3" s="105">
        <v>41395</v>
      </c>
      <c r="J3" s="105">
        <v>41426</v>
      </c>
      <c r="K3" s="105">
        <v>41456</v>
      </c>
      <c r="L3" s="105">
        <v>41487</v>
      </c>
      <c r="M3" s="105">
        <v>41518</v>
      </c>
      <c r="N3" s="105">
        <v>41548</v>
      </c>
      <c r="O3" s="105">
        <v>41579</v>
      </c>
      <c r="P3" s="106">
        <v>41609</v>
      </c>
      <c r="Q3" s="231" t="s">
        <v>35</v>
      </c>
    </row>
    <row r="4" spans="1:17" ht="16.5" thickBot="1">
      <c r="E4" s="223" t="s">
        <v>20</v>
      </c>
      <c r="F4" s="224"/>
      <c r="G4" s="224"/>
      <c r="H4" s="224"/>
      <c r="I4" s="224"/>
      <c r="J4" s="224"/>
      <c r="K4" s="224"/>
      <c r="L4" s="224"/>
      <c r="M4" s="224"/>
      <c r="N4" s="224"/>
      <c r="O4" s="224"/>
      <c r="P4" s="225"/>
      <c r="Q4" s="232"/>
    </row>
    <row r="5" spans="1:17">
      <c r="D5"/>
    </row>
    <row r="6" spans="1:17">
      <c r="D6" s="119" t="s">
        <v>36</v>
      </c>
      <c r="E6" s="131">
        <f>headcount!X6</f>
        <v>1</v>
      </c>
      <c r="F6" s="132">
        <f>headcount!Y6</f>
        <v>1</v>
      </c>
      <c r="G6" s="132">
        <f>headcount!Z6</f>
        <v>1</v>
      </c>
      <c r="H6" s="132">
        <f>headcount!AA6</f>
        <v>1</v>
      </c>
      <c r="I6" s="132">
        <f>headcount!AB6</f>
        <v>1</v>
      </c>
      <c r="J6" s="132">
        <f>headcount!AC6</f>
        <v>1</v>
      </c>
      <c r="K6" s="132">
        <f>headcount!AD6</f>
        <v>1</v>
      </c>
      <c r="L6" s="132">
        <f>headcount!AE6</f>
        <v>1</v>
      </c>
      <c r="M6" s="132">
        <f>headcount!AF6</f>
        <v>1</v>
      </c>
      <c r="N6" s="132">
        <f>headcount!AG6</f>
        <v>1</v>
      </c>
      <c r="O6" s="132">
        <f>headcount!AH6</f>
        <v>1</v>
      </c>
      <c r="P6" s="133">
        <f>headcount!AI6</f>
        <v>1</v>
      </c>
      <c r="Q6" s="134">
        <f>SUM(E7:P7)/12</f>
        <v>0</v>
      </c>
    </row>
    <row r="7" spans="1:17" ht="16.5" thickBot="1">
      <c r="D7"/>
    </row>
    <row r="8" spans="1:17">
      <c r="A8" s="233" t="s">
        <v>42</v>
      </c>
      <c r="D8" s="119" t="s">
        <v>72</v>
      </c>
      <c r="E8" s="140"/>
      <c r="F8" s="141"/>
      <c r="G8" s="141"/>
      <c r="H8" s="141"/>
      <c r="I8" s="141"/>
      <c r="J8" s="141"/>
      <c r="K8" s="141"/>
      <c r="L8" s="141"/>
      <c r="M8" s="141"/>
      <c r="N8" s="141"/>
      <c r="O8" s="141"/>
      <c r="P8" s="142"/>
      <c r="Q8" s="146">
        <f t="shared" ref="Q8:Q77" si="0">SUM(E8:P8)</f>
        <v>0</v>
      </c>
    </row>
    <row r="9" spans="1:17">
      <c r="A9" s="234"/>
      <c r="D9" s="119" t="s">
        <v>73</v>
      </c>
      <c r="E9" s="124"/>
      <c r="F9" s="125"/>
      <c r="G9" s="125"/>
      <c r="H9" s="125"/>
      <c r="I9" s="125"/>
      <c r="J9" s="125"/>
      <c r="K9" s="125"/>
      <c r="L9" s="125"/>
      <c r="M9" s="125"/>
      <c r="N9" s="125"/>
      <c r="O9" s="125"/>
      <c r="P9" s="126"/>
      <c r="Q9" s="130">
        <f t="shared" si="0"/>
        <v>0</v>
      </c>
    </row>
    <row r="10" spans="1:17">
      <c r="A10" s="234"/>
      <c r="D10" s="119" t="s">
        <v>74</v>
      </c>
      <c r="E10" s="124"/>
      <c r="F10" s="125"/>
      <c r="G10" s="125"/>
      <c r="H10" s="125"/>
      <c r="I10" s="125"/>
      <c r="J10" s="125"/>
      <c r="K10" s="125"/>
      <c r="L10" s="125"/>
      <c r="M10" s="125"/>
      <c r="N10" s="125"/>
      <c r="O10" s="125"/>
      <c r="P10" s="126"/>
      <c r="Q10" s="130">
        <f t="shared" si="0"/>
        <v>0</v>
      </c>
    </row>
    <row r="11" spans="1:17">
      <c r="A11" s="234"/>
      <c r="D11" s="119" t="s">
        <v>32</v>
      </c>
      <c r="E11" s="124"/>
      <c r="F11" s="125"/>
      <c r="G11" s="125"/>
      <c r="H11" s="125"/>
      <c r="I11" s="125"/>
      <c r="J11" s="125"/>
      <c r="K11" s="125"/>
      <c r="L11" s="125"/>
      <c r="M11" s="125"/>
      <c r="N11" s="125"/>
      <c r="O11" s="125"/>
      <c r="P11" s="126"/>
      <c r="Q11" s="130">
        <f t="shared" si="0"/>
        <v>0</v>
      </c>
    </row>
    <row r="12" spans="1:17">
      <c r="A12" s="234"/>
      <c r="D12" s="119" t="s">
        <v>34</v>
      </c>
      <c r="E12" s="124"/>
      <c r="F12" s="125"/>
      <c r="G12" s="125"/>
      <c r="H12" s="125"/>
      <c r="I12" s="125"/>
      <c r="J12" s="125"/>
      <c r="K12" s="125"/>
      <c r="L12" s="125"/>
      <c r="M12" s="125"/>
      <c r="N12" s="125"/>
      <c r="O12" s="125"/>
      <c r="P12" s="126"/>
      <c r="Q12" s="130">
        <f t="shared" si="0"/>
        <v>0</v>
      </c>
    </row>
    <row r="13" spans="1:17">
      <c r="A13" s="234"/>
      <c r="D13" s="119" t="s">
        <v>23</v>
      </c>
      <c r="E13" s="131">
        <f>SUM(E8:E12)</f>
        <v>0</v>
      </c>
      <c r="F13" s="132">
        <f t="shared" ref="F13:P13" si="1">SUM(F8:F12)</f>
        <v>0</v>
      </c>
      <c r="G13" s="132">
        <f t="shared" si="1"/>
        <v>0</v>
      </c>
      <c r="H13" s="132">
        <f t="shared" si="1"/>
        <v>0</v>
      </c>
      <c r="I13" s="132">
        <f t="shared" si="1"/>
        <v>0</v>
      </c>
      <c r="J13" s="132">
        <f t="shared" si="1"/>
        <v>0</v>
      </c>
      <c r="K13" s="132">
        <f t="shared" si="1"/>
        <v>0</v>
      </c>
      <c r="L13" s="132">
        <f t="shared" si="1"/>
        <v>0</v>
      </c>
      <c r="M13" s="132">
        <f>SUM(M8:M12)</f>
        <v>0</v>
      </c>
      <c r="N13" s="132">
        <f t="shared" si="1"/>
        <v>0</v>
      </c>
      <c r="O13" s="132">
        <f t="shared" si="1"/>
        <v>0</v>
      </c>
      <c r="P13" s="133">
        <f t="shared" si="1"/>
        <v>0</v>
      </c>
      <c r="Q13" s="134">
        <f t="shared" si="0"/>
        <v>0</v>
      </c>
    </row>
    <row r="14" spans="1:17">
      <c r="A14" s="234"/>
      <c r="E14" s="124"/>
      <c r="F14" s="125"/>
      <c r="G14" s="125"/>
      <c r="H14" s="125"/>
      <c r="I14" s="125"/>
      <c r="J14" s="125"/>
      <c r="K14" s="125"/>
      <c r="L14" s="125"/>
      <c r="M14" s="125"/>
      <c r="N14" s="125"/>
      <c r="O14" s="125"/>
      <c r="P14" s="126"/>
      <c r="Q14" s="130">
        <f t="shared" si="0"/>
        <v>0</v>
      </c>
    </row>
    <row r="15" spans="1:17">
      <c r="A15" s="234"/>
      <c r="E15" s="124"/>
      <c r="F15" s="125"/>
      <c r="G15" s="125"/>
      <c r="H15" s="125"/>
      <c r="I15" s="125"/>
      <c r="J15" s="125"/>
      <c r="K15" s="125"/>
      <c r="L15" s="125"/>
      <c r="M15" s="125"/>
      <c r="N15" s="125"/>
      <c r="O15" s="125"/>
      <c r="P15" s="126"/>
      <c r="Q15" s="130">
        <f t="shared" si="0"/>
        <v>0</v>
      </c>
    </row>
    <row r="16" spans="1:17">
      <c r="A16" s="234"/>
      <c r="E16" s="124"/>
      <c r="F16" s="125"/>
      <c r="G16" s="125"/>
      <c r="H16" s="125"/>
      <c r="I16" s="125"/>
      <c r="J16" s="125"/>
      <c r="K16" s="125"/>
      <c r="L16" s="125"/>
      <c r="M16" s="125"/>
      <c r="N16" s="125"/>
      <c r="O16" s="125"/>
      <c r="P16" s="126"/>
      <c r="Q16" s="130">
        <f t="shared" si="0"/>
        <v>0</v>
      </c>
    </row>
    <row r="17" spans="1:17">
      <c r="A17" s="234"/>
      <c r="E17" s="124"/>
      <c r="F17" s="125"/>
      <c r="G17" s="125"/>
      <c r="H17" s="125"/>
      <c r="I17" s="125"/>
      <c r="J17" s="125"/>
      <c r="K17" s="125"/>
      <c r="L17" s="125"/>
      <c r="M17" s="125"/>
      <c r="N17" s="125"/>
      <c r="O17" s="125"/>
      <c r="P17" s="126"/>
      <c r="Q17" s="130">
        <f t="shared" si="0"/>
        <v>0</v>
      </c>
    </row>
    <row r="18" spans="1:17">
      <c r="A18" s="234"/>
      <c r="E18" s="124"/>
      <c r="F18" s="125"/>
      <c r="G18" s="125"/>
      <c r="H18" s="125"/>
      <c r="I18" s="125"/>
      <c r="J18" s="125"/>
      <c r="K18" s="125"/>
      <c r="L18" s="125"/>
      <c r="M18" s="125"/>
      <c r="N18" s="125"/>
      <c r="O18" s="125"/>
      <c r="P18" s="126"/>
      <c r="Q18" s="130">
        <f t="shared" si="0"/>
        <v>0</v>
      </c>
    </row>
    <row r="19" spans="1:17">
      <c r="A19" s="234"/>
      <c r="D19" s="119" t="s">
        <v>24</v>
      </c>
      <c r="E19" s="131">
        <f>SUM(E14:E18)</f>
        <v>0</v>
      </c>
      <c r="F19" s="132">
        <f t="shared" ref="F19:P19" si="2">SUM(F14:F18)</f>
        <v>0</v>
      </c>
      <c r="G19" s="132">
        <f t="shared" si="2"/>
        <v>0</v>
      </c>
      <c r="H19" s="132">
        <f t="shared" si="2"/>
        <v>0</v>
      </c>
      <c r="I19" s="132">
        <f t="shared" si="2"/>
        <v>0</v>
      </c>
      <c r="J19" s="132">
        <f t="shared" si="2"/>
        <v>0</v>
      </c>
      <c r="K19" s="132">
        <f t="shared" si="2"/>
        <v>0</v>
      </c>
      <c r="L19" s="132">
        <f t="shared" si="2"/>
        <v>0</v>
      </c>
      <c r="M19" s="132">
        <f t="shared" si="2"/>
        <v>0</v>
      </c>
      <c r="N19" s="132">
        <f t="shared" si="2"/>
        <v>0</v>
      </c>
      <c r="O19" s="132">
        <f t="shared" si="2"/>
        <v>0</v>
      </c>
      <c r="P19" s="133">
        <f t="shared" si="2"/>
        <v>0</v>
      </c>
      <c r="Q19" s="134">
        <f t="shared" si="0"/>
        <v>0</v>
      </c>
    </row>
    <row r="20" spans="1:17">
      <c r="A20" s="234"/>
      <c r="D20" s="205" t="s">
        <v>44</v>
      </c>
      <c r="E20" s="124"/>
      <c r="F20" s="125"/>
      <c r="G20" s="125"/>
      <c r="H20" s="125"/>
      <c r="I20" s="125"/>
      <c r="J20" s="125"/>
      <c r="K20" s="125"/>
      <c r="L20" s="125"/>
      <c r="M20" s="125"/>
      <c r="N20" s="125"/>
      <c r="O20" s="125"/>
      <c r="P20" s="126"/>
      <c r="Q20" s="130">
        <f t="shared" si="0"/>
        <v>0</v>
      </c>
    </row>
    <row r="21" spans="1:17">
      <c r="A21" s="234"/>
      <c r="D21" s="205" t="s">
        <v>45</v>
      </c>
      <c r="E21" s="124"/>
      <c r="F21" s="125"/>
      <c r="G21" s="125"/>
      <c r="H21" s="125"/>
      <c r="I21" s="125"/>
      <c r="J21" s="125"/>
      <c r="K21" s="125"/>
      <c r="L21" s="125"/>
      <c r="M21" s="125"/>
      <c r="N21" s="125"/>
      <c r="O21" s="125"/>
      <c r="P21" s="126"/>
      <c r="Q21" s="130">
        <f t="shared" si="0"/>
        <v>0</v>
      </c>
    </row>
    <row r="22" spans="1:17">
      <c r="A22" s="234"/>
      <c r="D22" s="205" t="s">
        <v>46</v>
      </c>
      <c r="E22" s="124"/>
      <c r="F22" s="125"/>
      <c r="G22" s="125"/>
      <c r="H22" s="125"/>
      <c r="I22" s="125"/>
      <c r="J22" s="125"/>
      <c r="K22" s="125"/>
      <c r="L22" s="125"/>
      <c r="M22" s="125"/>
      <c r="N22" s="125"/>
      <c r="O22" s="125"/>
      <c r="P22" s="126"/>
      <c r="Q22" s="130">
        <f t="shared" si="0"/>
        <v>0</v>
      </c>
    </row>
    <row r="23" spans="1:17">
      <c r="A23" s="234"/>
      <c r="D23" s="205" t="s">
        <v>47</v>
      </c>
      <c r="E23" s="124"/>
      <c r="F23" s="125"/>
      <c r="G23" s="125"/>
      <c r="H23" s="125"/>
      <c r="I23" s="125"/>
      <c r="J23" s="125"/>
      <c r="K23" s="125"/>
      <c r="L23" s="125"/>
      <c r="M23" s="125"/>
      <c r="N23" s="125"/>
      <c r="O23" s="125"/>
      <c r="P23" s="126"/>
      <c r="Q23" s="130">
        <f t="shared" si="0"/>
        <v>0</v>
      </c>
    </row>
    <row r="24" spans="1:17">
      <c r="A24" s="234"/>
      <c r="D24" s="205" t="s">
        <v>48</v>
      </c>
      <c r="E24" s="124"/>
      <c r="F24" s="125"/>
      <c r="G24" s="125"/>
      <c r="H24" s="125"/>
      <c r="I24" s="125"/>
      <c r="J24" s="125"/>
      <c r="K24" s="125"/>
      <c r="L24" s="125"/>
      <c r="M24" s="125"/>
      <c r="N24" s="125"/>
      <c r="O24" s="125"/>
      <c r="P24" s="126"/>
      <c r="Q24" s="130">
        <f t="shared" si="0"/>
        <v>0</v>
      </c>
    </row>
    <row r="25" spans="1:17">
      <c r="A25" s="234"/>
      <c r="D25" s="205" t="s">
        <v>49</v>
      </c>
      <c r="E25" s="124"/>
      <c r="F25" s="125"/>
      <c r="G25" s="125"/>
      <c r="H25" s="125"/>
      <c r="I25" s="125"/>
      <c r="J25" s="125"/>
      <c r="K25" s="125"/>
      <c r="L25" s="125"/>
      <c r="M25" s="125"/>
      <c r="N25" s="125"/>
      <c r="O25" s="125"/>
      <c r="P25" s="126"/>
      <c r="Q25" s="130">
        <f t="shared" si="0"/>
        <v>0</v>
      </c>
    </row>
    <row r="26" spans="1:17">
      <c r="A26" s="234"/>
      <c r="D26" s="119" t="s">
        <v>50</v>
      </c>
      <c r="E26" s="206">
        <f>SUM(E20:E25)</f>
        <v>0</v>
      </c>
      <c r="F26" s="207">
        <f t="shared" ref="F26:P26" si="3">SUM(F20:F25)</f>
        <v>0</v>
      </c>
      <c r="G26" s="207">
        <f t="shared" si="3"/>
        <v>0</v>
      </c>
      <c r="H26" s="207">
        <f t="shared" si="3"/>
        <v>0</v>
      </c>
      <c r="I26" s="207">
        <f t="shared" si="3"/>
        <v>0</v>
      </c>
      <c r="J26" s="207">
        <f t="shared" si="3"/>
        <v>0</v>
      </c>
      <c r="K26" s="207">
        <f t="shared" si="3"/>
        <v>0</v>
      </c>
      <c r="L26" s="207">
        <f t="shared" si="3"/>
        <v>0</v>
      </c>
      <c r="M26" s="207">
        <f t="shared" si="3"/>
        <v>0</v>
      </c>
      <c r="N26" s="207">
        <f t="shared" si="3"/>
        <v>0</v>
      </c>
      <c r="O26" s="207">
        <f t="shared" si="3"/>
        <v>0</v>
      </c>
      <c r="P26" s="208">
        <f t="shared" si="3"/>
        <v>0</v>
      </c>
      <c r="Q26" s="209">
        <f t="shared" si="0"/>
        <v>0</v>
      </c>
    </row>
    <row r="27" spans="1:17">
      <c r="A27" s="234"/>
      <c r="D27" s="205" t="s">
        <v>51</v>
      </c>
      <c r="E27" s="124"/>
      <c r="F27" s="125"/>
      <c r="G27" s="125"/>
      <c r="H27" s="125"/>
      <c r="I27" s="125"/>
      <c r="J27" s="125"/>
      <c r="K27" s="125"/>
      <c r="L27" s="125"/>
      <c r="M27" s="125"/>
      <c r="N27" s="125"/>
      <c r="O27" s="125"/>
      <c r="P27" s="126"/>
      <c r="Q27" s="130">
        <f t="shared" si="0"/>
        <v>0</v>
      </c>
    </row>
    <row r="28" spans="1:17">
      <c r="A28" s="234"/>
      <c r="D28" s="205" t="s">
        <v>52</v>
      </c>
      <c r="E28" s="124"/>
      <c r="F28" s="125"/>
      <c r="G28" s="125"/>
      <c r="H28" s="125"/>
      <c r="I28" s="125"/>
      <c r="J28" s="125"/>
      <c r="K28" s="125"/>
      <c r="L28" s="125"/>
      <c r="M28" s="125"/>
      <c r="N28" s="125"/>
      <c r="O28" s="125"/>
      <c r="P28" s="126"/>
      <c r="Q28" s="130">
        <f t="shared" si="0"/>
        <v>0</v>
      </c>
    </row>
    <row r="29" spans="1:17">
      <c r="A29" s="234"/>
      <c r="D29" s="205" t="s">
        <v>53</v>
      </c>
      <c r="E29" s="124"/>
      <c r="F29" s="125"/>
      <c r="G29" s="125"/>
      <c r="H29" s="125"/>
      <c r="I29" s="125"/>
      <c r="J29" s="125"/>
      <c r="K29" s="125"/>
      <c r="L29" s="125"/>
      <c r="M29" s="125"/>
      <c r="N29" s="125"/>
      <c r="O29" s="125"/>
      <c r="P29" s="126"/>
      <c r="Q29" s="130">
        <f t="shared" si="0"/>
        <v>0</v>
      </c>
    </row>
    <row r="30" spans="1:17">
      <c r="A30" s="234"/>
      <c r="D30" s="205" t="s">
        <v>54</v>
      </c>
      <c r="E30" s="124"/>
      <c r="F30" s="125"/>
      <c r="G30" s="125"/>
      <c r="H30" s="125"/>
      <c r="I30" s="125"/>
      <c r="J30" s="125"/>
      <c r="K30" s="125"/>
      <c r="L30" s="125"/>
      <c r="M30" s="125"/>
      <c r="N30" s="125"/>
      <c r="O30" s="125"/>
      <c r="P30" s="126"/>
      <c r="Q30" s="130">
        <f t="shared" si="0"/>
        <v>0</v>
      </c>
    </row>
    <row r="31" spans="1:17">
      <c r="A31" s="234"/>
      <c r="D31" s="205" t="s">
        <v>55</v>
      </c>
      <c r="E31" s="124"/>
      <c r="F31" s="125"/>
      <c r="G31" s="125"/>
      <c r="H31" s="125"/>
      <c r="I31" s="125"/>
      <c r="J31" s="125"/>
      <c r="K31" s="125"/>
      <c r="L31" s="125"/>
      <c r="M31" s="125"/>
      <c r="N31" s="125"/>
      <c r="O31" s="125"/>
      <c r="P31" s="126"/>
      <c r="Q31" s="130">
        <f t="shared" si="0"/>
        <v>0</v>
      </c>
    </row>
    <row r="32" spans="1:17">
      <c r="A32" s="234"/>
      <c r="D32" s="205" t="s">
        <v>56</v>
      </c>
      <c r="E32" s="124"/>
      <c r="F32" s="125"/>
      <c r="G32" s="125"/>
      <c r="H32" s="125"/>
      <c r="I32" s="125"/>
      <c r="J32" s="125"/>
      <c r="K32" s="125"/>
      <c r="L32" s="125"/>
      <c r="M32" s="125"/>
      <c r="N32" s="125"/>
      <c r="O32" s="125"/>
      <c r="P32" s="126"/>
      <c r="Q32" s="130">
        <f t="shared" si="0"/>
        <v>0</v>
      </c>
    </row>
    <row r="33" spans="1:17">
      <c r="A33" s="234"/>
      <c r="D33" s="119" t="s">
        <v>57</v>
      </c>
      <c r="E33" s="206">
        <f>SUM(E27:E32)</f>
        <v>0</v>
      </c>
      <c r="F33" s="207">
        <f t="shared" ref="F33:P33" si="4">SUM(F27:F32)</f>
        <v>0</v>
      </c>
      <c r="G33" s="207">
        <f t="shared" si="4"/>
        <v>0</v>
      </c>
      <c r="H33" s="207">
        <f t="shared" si="4"/>
        <v>0</v>
      </c>
      <c r="I33" s="207">
        <f t="shared" si="4"/>
        <v>0</v>
      </c>
      <c r="J33" s="207">
        <f t="shared" si="4"/>
        <v>0</v>
      </c>
      <c r="K33" s="207">
        <f t="shared" si="4"/>
        <v>0</v>
      </c>
      <c r="L33" s="207">
        <f t="shared" si="4"/>
        <v>0</v>
      </c>
      <c r="M33" s="207">
        <f t="shared" si="4"/>
        <v>0</v>
      </c>
      <c r="N33" s="207">
        <f t="shared" si="4"/>
        <v>0</v>
      </c>
      <c r="O33" s="207">
        <f t="shared" si="4"/>
        <v>0</v>
      </c>
      <c r="P33" s="208">
        <f t="shared" si="4"/>
        <v>0</v>
      </c>
      <c r="Q33" s="209">
        <f t="shared" si="0"/>
        <v>0</v>
      </c>
    </row>
    <row r="34" spans="1:17">
      <c r="A34" s="234"/>
      <c r="D34" s="205" t="s">
        <v>58</v>
      </c>
      <c r="E34" s="124"/>
      <c r="F34" s="125"/>
      <c r="G34" s="125"/>
      <c r="H34" s="125"/>
      <c r="I34" s="125"/>
      <c r="J34" s="125"/>
      <c r="K34" s="125"/>
      <c r="L34" s="125"/>
      <c r="M34" s="125"/>
      <c r="N34" s="125"/>
      <c r="O34" s="125"/>
      <c r="P34" s="126"/>
      <c r="Q34" s="130">
        <f t="shared" si="0"/>
        <v>0</v>
      </c>
    </row>
    <row r="35" spans="1:17">
      <c r="A35" s="234"/>
      <c r="D35" s="205" t="s">
        <v>59</v>
      </c>
      <c r="E35" s="124"/>
      <c r="F35" s="125"/>
      <c r="G35" s="125"/>
      <c r="H35" s="125"/>
      <c r="I35" s="125"/>
      <c r="J35" s="125"/>
      <c r="K35" s="125"/>
      <c r="L35" s="125"/>
      <c r="M35" s="125"/>
      <c r="N35" s="125"/>
      <c r="O35" s="125"/>
      <c r="P35" s="126"/>
      <c r="Q35" s="130">
        <f t="shared" si="0"/>
        <v>0</v>
      </c>
    </row>
    <row r="36" spans="1:17">
      <c r="A36" s="234"/>
      <c r="D36" s="205" t="s">
        <v>60</v>
      </c>
      <c r="E36" s="124"/>
      <c r="F36" s="125"/>
      <c r="G36" s="125"/>
      <c r="H36" s="125"/>
      <c r="I36" s="125"/>
      <c r="J36" s="125"/>
      <c r="K36" s="125"/>
      <c r="L36" s="125"/>
      <c r="M36" s="125"/>
      <c r="N36" s="125"/>
      <c r="O36" s="125"/>
      <c r="P36" s="126"/>
      <c r="Q36" s="130">
        <f t="shared" si="0"/>
        <v>0</v>
      </c>
    </row>
    <row r="37" spans="1:17">
      <c r="A37" s="234"/>
      <c r="D37" s="119" t="s">
        <v>61</v>
      </c>
      <c r="E37" s="206">
        <f>SUM(E34:E36)</f>
        <v>0</v>
      </c>
      <c r="F37" s="207">
        <f t="shared" ref="F37:P37" si="5">SUM(F34:F36)</f>
        <v>0</v>
      </c>
      <c r="G37" s="207">
        <f t="shared" si="5"/>
        <v>0</v>
      </c>
      <c r="H37" s="207">
        <f t="shared" si="5"/>
        <v>0</v>
      </c>
      <c r="I37" s="207">
        <f t="shared" si="5"/>
        <v>0</v>
      </c>
      <c r="J37" s="207">
        <f t="shared" si="5"/>
        <v>0</v>
      </c>
      <c r="K37" s="207">
        <f t="shared" si="5"/>
        <v>0</v>
      </c>
      <c r="L37" s="207">
        <f t="shared" si="5"/>
        <v>0</v>
      </c>
      <c r="M37" s="207">
        <f t="shared" si="5"/>
        <v>0</v>
      </c>
      <c r="N37" s="207">
        <f t="shared" si="5"/>
        <v>0</v>
      </c>
      <c r="O37" s="207">
        <f t="shared" si="5"/>
        <v>0</v>
      </c>
      <c r="P37" s="208">
        <f t="shared" si="5"/>
        <v>0</v>
      </c>
      <c r="Q37" s="209">
        <f t="shared" si="0"/>
        <v>0</v>
      </c>
    </row>
    <row r="38" spans="1:17">
      <c r="A38" s="234"/>
      <c r="D38" s="205" t="s">
        <v>62</v>
      </c>
      <c r="E38" s="124"/>
      <c r="F38" s="125"/>
      <c r="G38" s="125"/>
      <c r="H38" s="125"/>
      <c r="I38" s="125"/>
      <c r="J38" s="125"/>
      <c r="K38" s="125"/>
      <c r="L38" s="125"/>
      <c r="M38" s="125"/>
      <c r="N38" s="125"/>
      <c r="O38" s="125"/>
      <c r="P38" s="126"/>
      <c r="Q38" s="130">
        <f t="shared" si="0"/>
        <v>0</v>
      </c>
    </row>
    <row r="39" spans="1:17">
      <c r="A39" s="234"/>
      <c r="D39" s="205" t="s">
        <v>63</v>
      </c>
      <c r="E39" s="124"/>
      <c r="F39" s="125"/>
      <c r="G39" s="125"/>
      <c r="H39" s="125"/>
      <c r="I39" s="125"/>
      <c r="J39" s="125"/>
      <c r="K39" s="125"/>
      <c r="L39" s="125"/>
      <c r="M39" s="125"/>
      <c r="N39" s="125"/>
      <c r="O39" s="125"/>
      <c r="P39" s="126"/>
      <c r="Q39" s="130">
        <f t="shared" si="0"/>
        <v>0</v>
      </c>
    </row>
    <row r="40" spans="1:17">
      <c r="A40" s="234"/>
      <c r="D40" s="205" t="s">
        <v>64</v>
      </c>
      <c r="E40" s="124"/>
      <c r="F40" s="125"/>
      <c r="G40" s="125"/>
      <c r="H40" s="125"/>
      <c r="I40" s="125"/>
      <c r="J40" s="125"/>
      <c r="K40" s="125"/>
      <c r="L40" s="125"/>
      <c r="M40" s="125"/>
      <c r="N40" s="125"/>
      <c r="O40" s="125"/>
      <c r="P40" s="126"/>
      <c r="Q40" s="130">
        <f t="shared" si="0"/>
        <v>0</v>
      </c>
    </row>
    <row r="41" spans="1:17">
      <c r="A41" s="234"/>
      <c r="D41" s="205" t="s">
        <v>65</v>
      </c>
      <c r="E41" s="124"/>
      <c r="F41" s="125"/>
      <c r="G41" s="125"/>
      <c r="H41" s="125"/>
      <c r="I41" s="125"/>
      <c r="J41" s="125"/>
      <c r="K41" s="125"/>
      <c r="L41" s="125"/>
      <c r="M41" s="125"/>
      <c r="N41" s="125"/>
      <c r="O41" s="125"/>
      <c r="P41" s="126"/>
      <c r="Q41" s="130">
        <f t="shared" si="0"/>
        <v>0</v>
      </c>
    </row>
    <row r="42" spans="1:17">
      <c r="A42" s="234"/>
      <c r="D42" s="205" t="s">
        <v>66</v>
      </c>
      <c r="E42" s="124"/>
      <c r="F42" s="125"/>
      <c r="G42" s="125"/>
      <c r="H42" s="125"/>
      <c r="I42" s="125"/>
      <c r="J42" s="125"/>
      <c r="K42" s="125"/>
      <c r="L42" s="125"/>
      <c r="M42" s="125"/>
      <c r="N42" s="125"/>
      <c r="O42" s="125"/>
      <c r="P42" s="126"/>
      <c r="Q42" s="130">
        <f t="shared" si="0"/>
        <v>0</v>
      </c>
    </row>
    <row r="43" spans="1:17">
      <c r="A43" s="234"/>
      <c r="D43" s="205" t="s">
        <v>67</v>
      </c>
      <c r="E43" s="124"/>
      <c r="F43" s="125"/>
      <c r="G43" s="125"/>
      <c r="H43" s="125"/>
      <c r="I43" s="125"/>
      <c r="J43" s="125"/>
      <c r="K43" s="125"/>
      <c r="L43" s="125"/>
      <c r="M43" s="125"/>
      <c r="N43" s="125"/>
      <c r="O43" s="125"/>
      <c r="P43" s="126"/>
      <c r="Q43" s="130">
        <f t="shared" si="0"/>
        <v>0</v>
      </c>
    </row>
    <row r="44" spans="1:17">
      <c r="A44" s="234"/>
      <c r="D44" s="205" t="s">
        <v>68</v>
      </c>
      <c r="E44" s="124"/>
      <c r="F44" s="125"/>
      <c r="G44" s="125"/>
      <c r="H44" s="125"/>
      <c r="I44" s="125"/>
      <c r="J44" s="125"/>
      <c r="K44" s="125"/>
      <c r="L44" s="125"/>
      <c r="M44" s="125"/>
      <c r="N44" s="125"/>
      <c r="O44" s="125"/>
      <c r="P44" s="126"/>
      <c r="Q44" s="130">
        <f t="shared" si="0"/>
        <v>0</v>
      </c>
    </row>
    <row r="45" spans="1:17">
      <c r="A45" s="234"/>
      <c r="D45" s="205" t="s">
        <v>69</v>
      </c>
      <c r="E45" s="124"/>
      <c r="F45" s="125"/>
      <c r="G45" s="125"/>
      <c r="H45" s="125"/>
      <c r="I45" s="125"/>
      <c r="J45" s="125"/>
      <c r="K45" s="125"/>
      <c r="L45" s="125"/>
      <c r="M45" s="125"/>
      <c r="N45" s="125"/>
      <c r="O45" s="125"/>
      <c r="P45" s="126"/>
      <c r="Q45" s="130">
        <f t="shared" si="0"/>
        <v>0</v>
      </c>
    </row>
    <row r="46" spans="1:17">
      <c r="A46" s="234"/>
      <c r="D46" s="119" t="s">
        <v>70</v>
      </c>
      <c r="E46" s="206">
        <f>SUM(E38:E45)</f>
        <v>0</v>
      </c>
      <c r="F46" s="207">
        <f t="shared" ref="F46:P46" si="6">SUM(F38:F45)</f>
        <v>0</v>
      </c>
      <c r="G46" s="207">
        <f t="shared" si="6"/>
        <v>0</v>
      </c>
      <c r="H46" s="207">
        <f t="shared" si="6"/>
        <v>0</v>
      </c>
      <c r="I46" s="207">
        <f t="shared" si="6"/>
        <v>0</v>
      </c>
      <c r="J46" s="207">
        <f t="shared" si="6"/>
        <v>0</v>
      </c>
      <c r="K46" s="207">
        <f t="shared" si="6"/>
        <v>0</v>
      </c>
      <c r="L46" s="207">
        <f t="shared" si="6"/>
        <v>0</v>
      </c>
      <c r="M46" s="207">
        <f t="shared" si="6"/>
        <v>0</v>
      </c>
      <c r="N46" s="207">
        <f t="shared" si="6"/>
        <v>0</v>
      </c>
      <c r="O46" s="207">
        <f t="shared" si="6"/>
        <v>0</v>
      </c>
      <c r="P46" s="208">
        <f t="shared" si="6"/>
        <v>0</v>
      </c>
      <c r="Q46" s="209">
        <f t="shared" si="0"/>
        <v>0</v>
      </c>
    </row>
    <row r="47" spans="1:17">
      <c r="A47" s="234"/>
      <c r="D47" s="119" t="s">
        <v>25</v>
      </c>
      <c r="E47" s="131">
        <f>E46+E37+E33+E26</f>
        <v>0</v>
      </c>
      <c r="F47" s="132">
        <f t="shared" ref="F47:P47" si="7">F46+F37+F33+F26</f>
        <v>0</v>
      </c>
      <c r="G47" s="132">
        <f t="shared" si="7"/>
        <v>0</v>
      </c>
      <c r="H47" s="132">
        <f t="shared" si="7"/>
        <v>0</v>
      </c>
      <c r="I47" s="132">
        <f t="shared" si="7"/>
        <v>0</v>
      </c>
      <c r="J47" s="132">
        <f t="shared" si="7"/>
        <v>0</v>
      </c>
      <c r="K47" s="132">
        <f t="shared" si="7"/>
        <v>0</v>
      </c>
      <c r="L47" s="132">
        <f t="shared" si="7"/>
        <v>0</v>
      </c>
      <c r="M47" s="132">
        <f t="shared" si="7"/>
        <v>0</v>
      </c>
      <c r="N47" s="132">
        <f t="shared" si="7"/>
        <v>0</v>
      </c>
      <c r="O47" s="132">
        <f t="shared" si="7"/>
        <v>0</v>
      </c>
      <c r="P47" s="133">
        <f t="shared" si="7"/>
        <v>0</v>
      </c>
      <c r="Q47" s="134">
        <f t="shared" si="0"/>
        <v>0</v>
      </c>
    </row>
    <row r="48" spans="1:17">
      <c r="A48" s="234"/>
      <c r="E48" s="124"/>
      <c r="F48" s="125"/>
      <c r="G48" s="125"/>
      <c r="H48" s="125"/>
      <c r="I48" s="125"/>
      <c r="J48" s="125"/>
      <c r="K48" s="125"/>
      <c r="L48" s="125"/>
      <c r="M48" s="125"/>
      <c r="N48" s="125"/>
      <c r="O48" s="125"/>
      <c r="P48" s="126"/>
      <c r="Q48" s="130">
        <f t="shared" si="0"/>
        <v>0</v>
      </c>
    </row>
    <row r="49" spans="1:17">
      <c r="A49" s="234"/>
      <c r="E49" s="124"/>
      <c r="F49" s="125"/>
      <c r="G49" s="125"/>
      <c r="H49" s="125"/>
      <c r="I49" s="125"/>
      <c r="J49" s="125"/>
      <c r="K49" s="125"/>
      <c r="L49" s="125"/>
      <c r="M49" s="125"/>
      <c r="N49" s="125"/>
      <c r="O49" s="125"/>
      <c r="P49" s="126"/>
      <c r="Q49" s="130">
        <f t="shared" si="0"/>
        <v>0</v>
      </c>
    </row>
    <row r="50" spans="1:17">
      <c r="A50" s="234"/>
      <c r="E50" s="124"/>
      <c r="F50" s="125"/>
      <c r="G50" s="125"/>
      <c r="H50" s="125"/>
      <c r="I50" s="125"/>
      <c r="J50" s="125"/>
      <c r="K50" s="125"/>
      <c r="L50" s="125"/>
      <c r="M50" s="125"/>
      <c r="N50" s="125"/>
      <c r="O50" s="125"/>
      <c r="P50" s="126"/>
      <c r="Q50" s="130">
        <f t="shared" si="0"/>
        <v>0</v>
      </c>
    </row>
    <row r="51" spans="1:17">
      <c r="A51" s="234"/>
      <c r="E51" s="124"/>
      <c r="F51" s="125"/>
      <c r="G51" s="125"/>
      <c r="H51" s="125"/>
      <c r="I51" s="125"/>
      <c r="J51" s="125"/>
      <c r="K51" s="125"/>
      <c r="L51" s="125"/>
      <c r="M51" s="125"/>
      <c r="N51" s="125"/>
      <c r="O51" s="125"/>
      <c r="P51" s="126"/>
      <c r="Q51" s="130">
        <f t="shared" si="0"/>
        <v>0</v>
      </c>
    </row>
    <row r="52" spans="1:17">
      <c r="A52" s="234"/>
      <c r="E52" s="124"/>
      <c r="F52" s="125"/>
      <c r="G52" s="125"/>
      <c r="H52" s="125"/>
      <c r="I52" s="125"/>
      <c r="J52" s="125"/>
      <c r="K52" s="125"/>
      <c r="L52" s="125"/>
      <c r="M52" s="125"/>
      <c r="N52" s="125"/>
      <c r="O52" s="125"/>
      <c r="P52" s="126"/>
      <c r="Q52" s="130">
        <f t="shared" si="0"/>
        <v>0</v>
      </c>
    </row>
    <row r="53" spans="1:17">
      <c r="A53" s="234"/>
      <c r="D53" s="119" t="s">
        <v>26</v>
      </c>
      <c r="E53" s="131">
        <v>750</v>
      </c>
      <c r="F53" s="131">
        <v>750</v>
      </c>
      <c r="G53" s="131">
        <v>750</v>
      </c>
      <c r="H53" s="131">
        <v>750</v>
      </c>
      <c r="I53" s="131">
        <v>750</v>
      </c>
      <c r="J53" s="131">
        <v>750</v>
      </c>
      <c r="K53" s="131">
        <v>750</v>
      </c>
      <c r="L53" s="131">
        <v>750</v>
      </c>
      <c r="M53" s="131">
        <v>750</v>
      </c>
      <c r="N53" s="131">
        <v>750</v>
      </c>
      <c r="O53" s="131">
        <v>750</v>
      </c>
      <c r="P53" s="131">
        <v>750</v>
      </c>
      <c r="Q53" s="134">
        <f t="shared" si="0"/>
        <v>9000</v>
      </c>
    </row>
    <row r="54" spans="1:17">
      <c r="A54" s="234"/>
      <c r="E54" s="124"/>
      <c r="F54" s="125"/>
      <c r="G54" s="125"/>
      <c r="H54" s="125"/>
      <c r="I54" s="125"/>
      <c r="J54" s="125"/>
      <c r="K54" s="125"/>
      <c r="L54" s="125"/>
      <c r="M54" s="125"/>
      <c r="N54" s="125"/>
      <c r="O54" s="125"/>
      <c r="P54" s="126"/>
      <c r="Q54" s="130">
        <f t="shared" si="0"/>
        <v>0</v>
      </c>
    </row>
    <row r="55" spans="1:17">
      <c r="A55" s="234"/>
      <c r="E55" s="124"/>
      <c r="F55" s="125"/>
      <c r="G55" s="125"/>
      <c r="H55" s="125"/>
      <c r="I55" s="125"/>
      <c r="J55" s="125"/>
      <c r="K55" s="125"/>
      <c r="L55" s="125"/>
      <c r="M55" s="125"/>
      <c r="N55" s="125"/>
      <c r="O55" s="125"/>
      <c r="P55" s="126"/>
      <c r="Q55" s="130">
        <f t="shared" si="0"/>
        <v>0</v>
      </c>
    </row>
    <row r="56" spans="1:17">
      <c r="A56" s="234"/>
      <c r="E56" s="124"/>
      <c r="F56" s="125"/>
      <c r="G56" s="125"/>
      <c r="H56" s="125"/>
      <c r="I56" s="125"/>
      <c r="J56" s="125"/>
      <c r="K56" s="125"/>
      <c r="L56" s="125"/>
      <c r="M56" s="125"/>
      <c r="N56" s="125"/>
      <c r="O56" s="125"/>
      <c r="P56" s="126"/>
      <c r="Q56" s="130">
        <f t="shared" si="0"/>
        <v>0</v>
      </c>
    </row>
    <row r="57" spans="1:17">
      <c r="A57" s="234"/>
      <c r="E57" s="124"/>
      <c r="F57" s="125"/>
      <c r="G57" s="125"/>
      <c r="H57" s="125"/>
      <c r="I57" s="125"/>
      <c r="J57" s="125"/>
      <c r="K57" s="125"/>
      <c r="L57" s="125"/>
      <c r="M57" s="125"/>
      <c r="N57" s="125"/>
      <c r="O57" s="125"/>
      <c r="P57" s="126"/>
      <c r="Q57" s="130">
        <f t="shared" si="0"/>
        <v>0</v>
      </c>
    </row>
    <row r="58" spans="1:17">
      <c r="A58" s="234"/>
      <c r="E58" s="124"/>
      <c r="F58" s="125"/>
      <c r="G58" s="125"/>
      <c r="H58" s="125"/>
      <c r="I58" s="125"/>
      <c r="J58" s="125"/>
      <c r="K58" s="125"/>
      <c r="L58" s="125"/>
      <c r="M58" s="125"/>
      <c r="N58" s="125"/>
      <c r="O58" s="125"/>
      <c r="P58" s="126"/>
      <c r="Q58" s="130">
        <f t="shared" si="0"/>
        <v>0</v>
      </c>
    </row>
    <row r="59" spans="1:17">
      <c r="A59" s="234"/>
      <c r="D59" s="119" t="s">
        <v>27</v>
      </c>
      <c r="E59" s="131">
        <v>2500</v>
      </c>
      <c r="F59" s="131">
        <v>2500</v>
      </c>
      <c r="G59" s="131">
        <v>2500</v>
      </c>
      <c r="H59" s="131">
        <v>2500</v>
      </c>
      <c r="I59" s="131">
        <v>2500</v>
      </c>
      <c r="J59" s="131">
        <v>2500</v>
      </c>
      <c r="K59" s="131">
        <v>2500</v>
      </c>
      <c r="L59" s="131">
        <v>2500</v>
      </c>
      <c r="M59" s="131">
        <v>2500</v>
      </c>
      <c r="N59" s="131">
        <v>2500</v>
      </c>
      <c r="O59" s="131">
        <v>2500</v>
      </c>
      <c r="P59" s="131">
        <v>2500</v>
      </c>
      <c r="Q59" s="134">
        <f t="shared" si="0"/>
        <v>30000</v>
      </c>
    </row>
    <row r="60" spans="1:17">
      <c r="A60" s="234"/>
      <c r="E60" s="124"/>
      <c r="F60" s="125"/>
      <c r="G60" s="125"/>
      <c r="H60" s="125"/>
      <c r="I60" s="125"/>
      <c r="J60" s="125"/>
      <c r="K60" s="125"/>
      <c r="L60" s="125"/>
      <c r="M60" s="125"/>
      <c r="N60" s="125"/>
      <c r="O60" s="125"/>
      <c r="P60" s="126"/>
      <c r="Q60" s="130">
        <f t="shared" si="0"/>
        <v>0</v>
      </c>
    </row>
    <row r="61" spans="1:17">
      <c r="A61" s="234"/>
      <c r="E61" s="124"/>
      <c r="F61" s="125"/>
      <c r="G61" s="125"/>
      <c r="H61" s="125"/>
      <c r="I61" s="125"/>
      <c r="J61" s="125"/>
      <c r="K61" s="125"/>
      <c r="L61" s="125"/>
      <c r="M61" s="125"/>
      <c r="N61" s="125"/>
      <c r="O61" s="125"/>
      <c r="P61" s="126"/>
      <c r="Q61" s="130">
        <f t="shared" si="0"/>
        <v>0</v>
      </c>
    </row>
    <row r="62" spans="1:17">
      <c r="A62" s="234"/>
      <c r="E62" s="124"/>
      <c r="F62" s="125"/>
      <c r="G62" s="125"/>
      <c r="H62" s="125"/>
      <c r="I62" s="125"/>
      <c r="J62" s="125"/>
      <c r="K62" s="125"/>
      <c r="L62" s="125"/>
      <c r="M62" s="125"/>
      <c r="N62" s="125"/>
      <c r="O62" s="125"/>
      <c r="P62" s="126"/>
      <c r="Q62" s="130">
        <f t="shared" si="0"/>
        <v>0</v>
      </c>
    </row>
    <row r="63" spans="1:17">
      <c r="A63" s="234"/>
      <c r="E63" s="124"/>
      <c r="F63" s="125"/>
      <c r="G63" s="125"/>
      <c r="H63" s="125"/>
      <c r="I63" s="125"/>
      <c r="J63" s="125"/>
      <c r="K63" s="125"/>
      <c r="L63" s="125"/>
      <c r="M63" s="125"/>
      <c r="N63" s="125"/>
      <c r="O63" s="125"/>
      <c r="P63" s="126"/>
      <c r="Q63" s="130">
        <f t="shared" si="0"/>
        <v>0</v>
      </c>
    </row>
    <row r="64" spans="1:17">
      <c r="A64" s="234"/>
      <c r="E64" s="124"/>
      <c r="F64" s="125"/>
      <c r="G64" s="125"/>
      <c r="H64" s="125"/>
      <c r="I64" s="125"/>
      <c r="J64" s="125"/>
      <c r="K64" s="125"/>
      <c r="L64" s="125"/>
      <c r="M64" s="125"/>
      <c r="N64" s="125"/>
      <c r="O64" s="125"/>
      <c r="P64" s="126"/>
      <c r="Q64" s="130">
        <f t="shared" si="0"/>
        <v>0</v>
      </c>
    </row>
    <row r="65" spans="1:17">
      <c r="A65" s="234"/>
      <c r="D65" s="119" t="s">
        <v>28</v>
      </c>
      <c r="E65" s="131">
        <f>SUM(E60:E64)</f>
        <v>0</v>
      </c>
      <c r="F65" s="132">
        <f t="shared" ref="F65:P65" si="8">SUM(F60:F64)</f>
        <v>0</v>
      </c>
      <c r="G65" s="132">
        <f t="shared" si="8"/>
        <v>0</v>
      </c>
      <c r="H65" s="132">
        <f t="shared" si="8"/>
        <v>0</v>
      </c>
      <c r="I65" s="132">
        <f t="shared" si="8"/>
        <v>0</v>
      </c>
      <c r="J65" s="132">
        <f t="shared" si="8"/>
        <v>0</v>
      </c>
      <c r="K65" s="132">
        <f t="shared" si="8"/>
        <v>0</v>
      </c>
      <c r="L65" s="132">
        <f t="shared" si="8"/>
        <v>0</v>
      </c>
      <c r="M65" s="132">
        <f t="shared" si="8"/>
        <v>0</v>
      </c>
      <c r="N65" s="132">
        <f t="shared" si="8"/>
        <v>0</v>
      </c>
      <c r="O65" s="132">
        <f t="shared" si="8"/>
        <v>0</v>
      </c>
      <c r="P65" s="133">
        <f t="shared" si="8"/>
        <v>0</v>
      </c>
      <c r="Q65" s="134">
        <f t="shared" si="0"/>
        <v>0</v>
      </c>
    </row>
    <row r="66" spans="1:17">
      <c r="A66" s="234"/>
      <c r="E66" s="124"/>
      <c r="F66" s="125"/>
      <c r="G66" s="125"/>
      <c r="H66" s="125"/>
      <c r="I66" s="125"/>
      <c r="J66" s="125"/>
      <c r="K66" s="125"/>
      <c r="L66" s="125"/>
      <c r="M66" s="125"/>
      <c r="N66" s="125"/>
      <c r="O66" s="125"/>
      <c r="P66" s="126"/>
      <c r="Q66" s="130">
        <f t="shared" si="0"/>
        <v>0</v>
      </c>
    </row>
    <row r="67" spans="1:17">
      <c r="A67" s="234"/>
      <c r="E67" s="124"/>
      <c r="F67" s="125"/>
      <c r="G67" s="125"/>
      <c r="H67" s="125"/>
      <c r="I67" s="125"/>
      <c r="J67" s="125"/>
      <c r="K67" s="125"/>
      <c r="L67" s="125"/>
      <c r="M67" s="125"/>
      <c r="N67" s="125"/>
      <c r="O67" s="125"/>
      <c r="P67" s="126"/>
      <c r="Q67" s="130">
        <f t="shared" si="0"/>
        <v>0</v>
      </c>
    </row>
    <row r="68" spans="1:17">
      <c r="A68" s="234"/>
      <c r="E68" s="124"/>
      <c r="F68" s="125"/>
      <c r="G68" s="125"/>
      <c r="H68" s="125"/>
      <c r="I68" s="125"/>
      <c r="J68" s="125"/>
      <c r="K68" s="125"/>
      <c r="L68" s="125"/>
      <c r="M68" s="125"/>
      <c r="N68" s="125"/>
      <c r="O68" s="125"/>
      <c r="P68" s="126"/>
      <c r="Q68" s="130">
        <f t="shared" si="0"/>
        <v>0</v>
      </c>
    </row>
    <row r="69" spans="1:17">
      <c r="A69" s="234"/>
      <c r="E69" s="124"/>
      <c r="F69" s="125"/>
      <c r="G69" s="125"/>
      <c r="H69" s="125"/>
      <c r="I69" s="125"/>
      <c r="J69" s="125"/>
      <c r="K69" s="125"/>
      <c r="L69" s="125"/>
      <c r="M69" s="125"/>
      <c r="N69" s="125"/>
      <c r="O69" s="125"/>
      <c r="P69" s="126"/>
      <c r="Q69" s="130">
        <f t="shared" si="0"/>
        <v>0</v>
      </c>
    </row>
    <row r="70" spans="1:17">
      <c r="A70" s="234"/>
      <c r="E70" s="124"/>
      <c r="F70" s="125"/>
      <c r="G70" s="125"/>
      <c r="H70" s="125"/>
      <c r="I70" s="125"/>
      <c r="J70" s="125"/>
      <c r="K70" s="125"/>
      <c r="L70" s="125"/>
      <c r="M70" s="125"/>
      <c r="N70" s="125"/>
      <c r="O70" s="125"/>
      <c r="P70" s="126"/>
      <c r="Q70" s="130">
        <f t="shared" si="0"/>
        <v>0</v>
      </c>
    </row>
    <row r="71" spans="1:17">
      <c r="A71" s="234"/>
      <c r="D71" s="119" t="s">
        <v>29</v>
      </c>
      <c r="E71" s="131">
        <f>SUM(E66:E70)</f>
        <v>0</v>
      </c>
      <c r="F71" s="132">
        <f t="shared" ref="F71:P71" si="9">SUM(F66:F70)</f>
        <v>0</v>
      </c>
      <c r="G71" s="132">
        <f t="shared" si="9"/>
        <v>0</v>
      </c>
      <c r="H71" s="132">
        <f t="shared" si="9"/>
        <v>0</v>
      </c>
      <c r="I71" s="132">
        <f t="shared" si="9"/>
        <v>0</v>
      </c>
      <c r="J71" s="132">
        <f t="shared" si="9"/>
        <v>0</v>
      </c>
      <c r="K71" s="132">
        <f t="shared" si="9"/>
        <v>0</v>
      </c>
      <c r="L71" s="132">
        <f t="shared" si="9"/>
        <v>0</v>
      </c>
      <c r="M71" s="132">
        <f t="shared" si="9"/>
        <v>0</v>
      </c>
      <c r="N71" s="132">
        <f t="shared" si="9"/>
        <v>0</v>
      </c>
      <c r="O71" s="132">
        <f t="shared" si="9"/>
        <v>0</v>
      </c>
      <c r="P71" s="133">
        <f t="shared" si="9"/>
        <v>0</v>
      </c>
      <c r="Q71" s="134">
        <f t="shared" si="0"/>
        <v>0</v>
      </c>
    </row>
    <row r="72" spans="1:17">
      <c r="A72" s="234"/>
      <c r="E72" s="124"/>
      <c r="F72" s="125"/>
      <c r="G72" s="125"/>
      <c r="H72" s="125"/>
      <c r="I72" s="125"/>
      <c r="J72" s="125"/>
      <c r="K72" s="125"/>
      <c r="L72" s="125"/>
      <c r="M72" s="125"/>
      <c r="N72" s="125"/>
      <c r="O72" s="125"/>
      <c r="P72" s="126"/>
      <c r="Q72" s="130">
        <f t="shared" si="0"/>
        <v>0</v>
      </c>
    </row>
    <row r="73" spans="1:17">
      <c r="A73" s="234"/>
      <c r="E73" s="124"/>
      <c r="F73" s="125"/>
      <c r="G73" s="125"/>
      <c r="H73" s="125"/>
      <c r="I73" s="125"/>
      <c r="J73" s="125"/>
      <c r="K73" s="125"/>
      <c r="L73" s="125"/>
      <c r="M73" s="125"/>
      <c r="N73" s="125"/>
      <c r="O73" s="125"/>
      <c r="P73" s="126"/>
      <c r="Q73" s="130">
        <f t="shared" si="0"/>
        <v>0</v>
      </c>
    </row>
    <row r="74" spans="1:17">
      <c r="A74" s="234"/>
      <c r="E74" s="124"/>
      <c r="F74" s="125"/>
      <c r="G74" s="125"/>
      <c r="H74" s="125"/>
      <c r="I74" s="125"/>
      <c r="J74" s="125"/>
      <c r="K74" s="125"/>
      <c r="L74" s="125"/>
      <c r="M74" s="125"/>
      <c r="N74" s="125"/>
      <c r="O74" s="125"/>
      <c r="P74" s="126"/>
      <c r="Q74" s="130">
        <f t="shared" si="0"/>
        <v>0</v>
      </c>
    </row>
    <row r="75" spans="1:17">
      <c r="A75" s="234"/>
      <c r="E75" s="124"/>
      <c r="F75" s="125"/>
      <c r="G75" s="125"/>
      <c r="H75" s="125"/>
      <c r="I75" s="125"/>
      <c r="J75" s="125"/>
      <c r="K75" s="125"/>
      <c r="L75" s="125"/>
      <c r="M75" s="125"/>
      <c r="N75" s="125"/>
      <c r="O75" s="125"/>
      <c r="P75" s="126"/>
      <c r="Q75" s="130">
        <f t="shared" si="0"/>
        <v>0</v>
      </c>
    </row>
    <row r="76" spans="1:17">
      <c r="A76" s="234"/>
      <c r="E76" s="124"/>
      <c r="F76" s="125"/>
      <c r="G76" s="125"/>
      <c r="H76" s="125"/>
      <c r="I76" s="125"/>
      <c r="J76" s="125"/>
      <c r="K76" s="125"/>
      <c r="L76" s="125"/>
      <c r="M76" s="125"/>
      <c r="N76" s="125"/>
      <c r="O76" s="125"/>
      <c r="P76" s="126"/>
      <c r="Q76" s="130">
        <f t="shared" si="0"/>
        <v>0</v>
      </c>
    </row>
    <row r="77" spans="1:17">
      <c r="A77" s="234"/>
      <c r="D77" s="119" t="s">
        <v>30</v>
      </c>
      <c r="E77" s="131">
        <f>SUM(E72:E76)</f>
        <v>0</v>
      </c>
      <c r="F77" s="132">
        <f t="shared" ref="F77:P77" si="10">SUM(F72:F76)</f>
        <v>0</v>
      </c>
      <c r="G77" s="132">
        <f t="shared" si="10"/>
        <v>0</v>
      </c>
      <c r="H77" s="132">
        <f t="shared" si="10"/>
        <v>0</v>
      </c>
      <c r="I77" s="132">
        <f t="shared" si="10"/>
        <v>0</v>
      </c>
      <c r="J77" s="132">
        <f t="shared" si="10"/>
        <v>0</v>
      </c>
      <c r="K77" s="132">
        <f t="shared" si="10"/>
        <v>0</v>
      </c>
      <c r="L77" s="132">
        <f t="shared" si="10"/>
        <v>0</v>
      </c>
      <c r="M77" s="132">
        <f t="shared" si="10"/>
        <v>0</v>
      </c>
      <c r="N77" s="132">
        <f t="shared" si="10"/>
        <v>0</v>
      </c>
      <c r="O77" s="132">
        <f t="shared" si="10"/>
        <v>0</v>
      </c>
      <c r="P77" s="133">
        <f t="shared" si="10"/>
        <v>0</v>
      </c>
      <c r="Q77" s="134">
        <f t="shared" si="0"/>
        <v>0</v>
      </c>
    </row>
    <row r="78" spans="1:17" ht="16.5" thickBot="1">
      <c r="A78" s="235"/>
      <c r="D78" s="119" t="s">
        <v>8</v>
      </c>
      <c r="E78" s="135">
        <f>E77+E71+E65+E59+E53+E47+E19+E13</f>
        <v>3250</v>
      </c>
      <c r="F78" s="136">
        <f t="shared" ref="F78:P78" si="11">F77+F71+F65+F59+F53+F47+F19+F13</f>
        <v>3250</v>
      </c>
      <c r="G78" s="136">
        <f t="shared" si="11"/>
        <v>3250</v>
      </c>
      <c r="H78" s="136">
        <f t="shared" si="11"/>
        <v>3250</v>
      </c>
      <c r="I78" s="136">
        <f t="shared" si="11"/>
        <v>3250</v>
      </c>
      <c r="J78" s="136">
        <f t="shared" si="11"/>
        <v>3250</v>
      </c>
      <c r="K78" s="136">
        <f t="shared" si="11"/>
        <v>3250</v>
      </c>
      <c r="L78" s="136">
        <f t="shared" si="11"/>
        <v>3250</v>
      </c>
      <c r="M78" s="136">
        <f t="shared" si="11"/>
        <v>3250</v>
      </c>
      <c r="N78" s="136">
        <f t="shared" si="11"/>
        <v>3250</v>
      </c>
      <c r="O78" s="136">
        <f t="shared" si="11"/>
        <v>3250</v>
      </c>
      <c r="P78" s="137">
        <f t="shared" si="11"/>
        <v>3250</v>
      </c>
      <c r="Q78" s="138">
        <f t="shared" ref="Q78" si="12">Q77+Q71+Q65+Q59+Q53+Q47+Q19+Q13</f>
        <v>39000</v>
      </c>
    </row>
    <row r="79" spans="1:17">
      <c r="D79"/>
    </row>
    <row r="80" spans="1:17" ht="16.5" thickBot="1">
      <c r="D80"/>
    </row>
    <row r="81" spans="1:17">
      <c r="A81" s="233" t="s">
        <v>43</v>
      </c>
      <c r="D81" s="119" t="s">
        <v>32</v>
      </c>
      <c r="E81" s="143">
        <f>E8/'salary &amp; benefit'!$E$12</f>
        <v>0</v>
      </c>
      <c r="F81" s="144">
        <f>F8/'salary &amp; benefit'!$E$12</f>
        <v>0</v>
      </c>
      <c r="G81" s="144">
        <f>G8/'salary &amp; benefit'!$E$12</f>
        <v>0</v>
      </c>
      <c r="H81" s="144">
        <f>H8/'salary &amp; benefit'!$E$12</f>
        <v>0</v>
      </c>
      <c r="I81" s="144">
        <f>I8/'salary &amp; benefit'!$E$12</f>
        <v>0</v>
      </c>
      <c r="J81" s="144">
        <f>J8/'salary &amp; benefit'!$E$12</f>
        <v>0</v>
      </c>
      <c r="K81" s="144">
        <f>K8/'salary &amp; benefit'!$E$12</f>
        <v>0</v>
      </c>
      <c r="L81" s="144">
        <f>L8/'salary &amp; benefit'!$E$12</f>
        <v>0</v>
      </c>
      <c r="M81" s="144">
        <f>M8/'salary &amp; benefit'!$E$12</f>
        <v>0</v>
      </c>
      <c r="N81" s="144">
        <f>N8/'salary &amp; benefit'!$E$12</f>
        <v>0</v>
      </c>
      <c r="O81" s="144">
        <f>O8/'salary &amp; benefit'!$E$12</f>
        <v>0</v>
      </c>
      <c r="P81" s="145">
        <f>P8/'salary &amp; benefit'!$E$12</f>
        <v>0</v>
      </c>
      <c r="Q81" s="146">
        <f t="shared" ref="Q81:Q150" si="13">SUM(E81:P81)</f>
        <v>0</v>
      </c>
    </row>
    <row r="82" spans="1:17">
      <c r="A82" s="234"/>
      <c r="D82" s="119" t="s">
        <v>32</v>
      </c>
      <c r="E82" s="127">
        <f>E9/'salary &amp; benefit'!$E$12</f>
        <v>0</v>
      </c>
      <c r="F82" s="128">
        <f>F9/'salary &amp; benefit'!$E$12</f>
        <v>0</v>
      </c>
      <c r="G82" s="128">
        <f>G9/'salary &amp; benefit'!$E$12</f>
        <v>0</v>
      </c>
      <c r="H82" s="128">
        <f>H9/'salary &amp; benefit'!$E$12</f>
        <v>0</v>
      </c>
      <c r="I82" s="128">
        <f>I9/'salary &amp; benefit'!$E$12</f>
        <v>0</v>
      </c>
      <c r="J82" s="128">
        <f>J9/'salary &amp; benefit'!$E$12</f>
        <v>0</v>
      </c>
      <c r="K82" s="128">
        <f>K9/'salary &amp; benefit'!$E$12</f>
        <v>0</v>
      </c>
      <c r="L82" s="128">
        <f>L9/'salary &amp; benefit'!$E$12</f>
        <v>0</v>
      </c>
      <c r="M82" s="128">
        <f>M9/'salary &amp; benefit'!$E$12</f>
        <v>0</v>
      </c>
      <c r="N82" s="128">
        <f>N9/'salary &amp; benefit'!$E$12</f>
        <v>0</v>
      </c>
      <c r="O82" s="128">
        <f>O9/'salary &amp; benefit'!$E$12</f>
        <v>0</v>
      </c>
      <c r="P82" s="129">
        <f>P9/'salary &amp; benefit'!$E$12</f>
        <v>0</v>
      </c>
      <c r="Q82" s="130">
        <f t="shared" si="13"/>
        <v>0</v>
      </c>
    </row>
    <row r="83" spans="1:17">
      <c r="A83" s="234"/>
      <c r="D83" s="119" t="s">
        <v>33</v>
      </c>
      <c r="E83" s="127">
        <f>E10/'salary &amp; benefit'!$E$12</f>
        <v>0</v>
      </c>
      <c r="F83" s="128">
        <f>F10/'salary &amp; benefit'!$E$12</f>
        <v>0</v>
      </c>
      <c r="G83" s="128">
        <f>G10/'salary &amp; benefit'!$E$12</f>
        <v>0</v>
      </c>
      <c r="H83" s="128">
        <f>H10/'salary &amp; benefit'!$E$12</f>
        <v>0</v>
      </c>
      <c r="I83" s="128">
        <f>I10/'salary &amp; benefit'!$E$12</f>
        <v>0</v>
      </c>
      <c r="J83" s="128">
        <f>J10/'salary &amp; benefit'!$E$12</f>
        <v>0</v>
      </c>
      <c r="K83" s="128">
        <f>K10/'salary &amp; benefit'!$E$12</f>
        <v>0</v>
      </c>
      <c r="L83" s="128">
        <f>L10/'salary &amp; benefit'!$E$12</f>
        <v>0</v>
      </c>
      <c r="M83" s="128">
        <f>M10/'salary &amp; benefit'!$E$12</f>
        <v>0</v>
      </c>
      <c r="N83" s="128">
        <f>N10/'salary &amp; benefit'!$E$12</f>
        <v>0</v>
      </c>
      <c r="O83" s="128">
        <f>O10/'salary &amp; benefit'!$E$12</f>
        <v>0</v>
      </c>
      <c r="P83" s="129">
        <f>P10/'salary &amp; benefit'!$E$12</f>
        <v>0</v>
      </c>
      <c r="Q83" s="130">
        <f t="shared" si="13"/>
        <v>0</v>
      </c>
    </row>
    <row r="84" spans="1:17">
      <c r="A84" s="234"/>
      <c r="D84" s="119" t="s">
        <v>32</v>
      </c>
      <c r="E84" s="127">
        <f>E11/'salary &amp; benefit'!$E$12</f>
        <v>0</v>
      </c>
      <c r="F84" s="128">
        <f>F11/'salary &amp; benefit'!$E$12</f>
        <v>0</v>
      </c>
      <c r="G84" s="128">
        <f>G11/'salary &amp; benefit'!$E$12</f>
        <v>0</v>
      </c>
      <c r="H84" s="128">
        <f>H11/'salary &amp; benefit'!$E$12</f>
        <v>0</v>
      </c>
      <c r="I84" s="128">
        <f>I11/'salary &amp; benefit'!$E$12</f>
        <v>0</v>
      </c>
      <c r="J84" s="128">
        <f>J11/'salary &amp; benefit'!$E$12</f>
        <v>0</v>
      </c>
      <c r="K84" s="128">
        <f>K11/'salary &amp; benefit'!$E$12</f>
        <v>0</v>
      </c>
      <c r="L84" s="128">
        <f>L11/'salary &amp; benefit'!$E$12</f>
        <v>0</v>
      </c>
      <c r="M84" s="128">
        <f>M11/'salary &amp; benefit'!$E$12</f>
        <v>0</v>
      </c>
      <c r="N84" s="128">
        <f>N11/'salary &amp; benefit'!$E$12</f>
        <v>0</v>
      </c>
      <c r="O84" s="128">
        <f>O11/'salary &amp; benefit'!$E$12</f>
        <v>0</v>
      </c>
      <c r="P84" s="129">
        <f>P11/'salary &amp; benefit'!$E$12</f>
        <v>0</v>
      </c>
      <c r="Q84" s="130">
        <f t="shared" si="13"/>
        <v>0</v>
      </c>
    </row>
    <row r="85" spans="1:17">
      <c r="A85" s="234"/>
      <c r="D85" s="119" t="s">
        <v>34</v>
      </c>
      <c r="E85" s="127">
        <f>E12/'salary &amp; benefit'!$E$12</f>
        <v>0</v>
      </c>
      <c r="F85" s="128">
        <f>F12/'salary &amp; benefit'!$E$12</f>
        <v>0</v>
      </c>
      <c r="G85" s="128">
        <f>G12/'salary &amp; benefit'!$E$12</f>
        <v>0</v>
      </c>
      <c r="H85" s="128">
        <f>H12/'salary &amp; benefit'!$E$12</f>
        <v>0</v>
      </c>
      <c r="I85" s="128">
        <f>I12/'salary &amp; benefit'!$E$12</f>
        <v>0</v>
      </c>
      <c r="J85" s="128">
        <f>J12/'salary &amp; benefit'!$E$12</f>
        <v>0</v>
      </c>
      <c r="K85" s="128">
        <f>K12/'salary &amp; benefit'!$E$12</f>
        <v>0</v>
      </c>
      <c r="L85" s="128">
        <f>L12/'salary &amp; benefit'!$E$12</f>
        <v>0</v>
      </c>
      <c r="M85" s="128">
        <f>M12/'salary &amp; benefit'!$E$12</f>
        <v>0</v>
      </c>
      <c r="N85" s="128">
        <f>N12/'salary &amp; benefit'!$E$12</f>
        <v>0</v>
      </c>
      <c r="O85" s="128">
        <f>O12/'salary &amp; benefit'!$E$12</f>
        <v>0</v>
      </c>
      <c r="P85" s="129">
        <f>P12/'salary &amp; benefit'!$E$12</f>
        <v>0</v>
      </c>
      <c r="Q85" s="130">
        <f t="shared" si="13"/>
        <v>0</v>
      </c>
    </row>
    <row r="86" spans="1:17">
      <c r="A86" s="234"/>
      <c r="D86" s="119" t="s">
        <v>23</v>
      </c>
      <c r="E86" s="131">
        <f>SUM(E81:E85)</f>
        <v>0</v>
      </c>
      <c r="F86" s="132">
        <f t="shared" ref="F86:P86" si="14">SUM(F81:F85)</f>
        <v>0</v>
      </c>
      <c r="G86" s="132">
        <f t="shared" si="14"/>
        <v>0</v>
      </c>
      <c r="H86" s="132">
        <f t="shared" si="14"/>
        <v>0</v>
      </c>
      <c r="I86" s="132">
        <f t="shared" si="14"/>
        <v>0</v>
      </c>
      <c r="J86" s="132">
        <f t="shared" si="14"/>
        <v>0</v>
      </c>
      <c r="K86" s="132">
        <f t="shared" si="14"/>
        <v>0</v>
      </c>
      <c r="L86" s="132">
        <f t="shared" si="14"/>
        <v>0</v>
      </c>
      <c r="M86" s="132">
        <f t="shared" si="14"/>
        <v>0</v>
      </c>
      <c r="N86" s="132">
        <f t="shared" si="14"/>
        <v>0</v>
      </c>
      <c r="O86" s="132">
        <f t="shared" si="14"/>
        <v>0</v>
      </c>
      <c r="P86" s="133">
        <f t="shared" si="14"/>
        <v>0</v>
      </c>
      <c r="Q86" s="134">
        <f t="shared" si="13"/>
        <v>0</v>
      </c>
    </row>
    <row r="87" spans="1:17">
      <c r="A87" s="234"/>
      <c r="E87" s="127">
        <f>E14/'salary &amp; benefit'!$E$12</f>
        <v>0</v>
      </c>
      <c r="F87" s="128">
        <f>F14/'salary &amp; benefit'!$E$12</f>
        <v>0</v>
      </c>
      <c r="G87" s="128">
        <f>G14/'salary &amp; benefit'!$E$12</f>
        <v>0</v>
      </c>
      <c r="H87" s="128">
        <f>H14/'salary &amp; benefit'!$E$12</f>
        <v>0</v>
      </c>
      <c r="I87" s="128">
        <f>I14/'salary &amp; benefit'!$E$12</f>
        <v>0</v>
      </c>
      <c r="J87" s="128">
        <f>J14/'salary &amp; benefit'!$E$12</f>
        <v>0</v>
      </c>
      <c r="K87" s="128">
        <f>K14/'salary &amp; benefit'!$E$12</f>
        <v>0</v>
      </c>
      <c r="L87" s="128">
        <f>L14/'salary &amp; benefit'!$E$12</f>
        <v>0</v>
      </c>
      <c r="M87" s="128">
        <f>M14/'salary &amp; benefit'!$E$12</f>
        <v>0</v>
      </c>
      <c r="N87" s="128">
        <f>N14/'salary &amp; benefit'!$E$12</f>
        <v>0</v>
      </c>
      <c r="O87" s="128">
        <f>O14/'salary &amp; benefit'!$E$12</f>
        <v>0</v>
      </c>
      <c r="P87" s="129">
        <f>P14/'salary &amp; benefit'!$E$12</f>
        <v>0</v>
      </c>
      <c r="Q87" s="130">
        <f t="shared" si="13"/>
        <v>0</v>
      </c>
    </row>
    <row r="88" spans="1:17">
      <c r="A88" s="234"/>
      <c r="E88" s="127">
        <f>E15/'salary &amp; benefit'!$E$12</f>
        <v>0</v>
      </c>
      <c r="F88" s="128">
        <f>F15/'salary &amp; benefit'!$E$12</f>
        <v>0</v>
      </c>
      <c r="G88" s="128">
        <f>G15/'salary &amp; benefit'!$E$12</f>
        <v>0</v>
      </c>
      <c r="H88" s="128">
        <f>H15/'salary &amp; benefit'!$E$12</f>
        <v>0</v>
      </c>
      <c r="I88" s="128">
        <f>I15/'salary &amp; benefit'!$E$12</f>
        <v>0</v>
      </c>
      <c r="J88" s="128">
        <f>J15/'salary &amp; benefit'!$E$12</f>
        <v>0</v>
      </c>
      <c r="K88" s="128">
        <f>K15/'salary &amp; benefit'!$E$12</f>
        <v>0</v>
      </c>
      <c r="L88" s="128">
        <f>L15/'salary &amp; benefit'!$E$12</f>
        <v>0</v>
      </c>
      <c r="M88" s="128">
        <f>M15/'salary &amp; benefit'!$E$12</f>
        <v>0</v>
      </c>
      <c r="N88" s="128">
        <f>N15/'salary &amp; benefit'!$E$12</f>
        <v>0</v>
      </c>
      <c r="O88" s="128">
        <f>O15/'salary &amp; benefit'!$E$12</f>
        <v>0</v>
      </c>
      <c r="P88" s="129">
        <f>P15/'salary &amp; benefit'!$E$12</f>
        <v>0</v>
      </c>
      <c r="Q88" s="130">
        <f t="shared" si="13"/>
        <v>0</v>
      </c>
    </row>
    <row r="89" spans="1:17">
      <c r="A89" s="234"/>
      <c r="E89" s="127">
        <f>E16/'salary &amp; benefit'!$E$12</f>
        <v>0</v>
      </c>
      <c r="F89" s="128">
        <f>F16/'salary &amp; benefit'!$E$12</f>
        <v>0</v>
      </c>
      <c r="G89" s="128">
        <f>G16/'salary &amp; benefit'!$E$12</f>
        <v>0</v>
      </c>
      <c r="H89" s="128">
        <f>H16/'salary &amp; benefit'!$E$12</f>
        <v>0</v>
      </c>
      <c r="I89" s="128">
        <f>I16/'salary &amp; benefit'!$E$12</f>
        <v>0</v>
      </c>
      <c r="J89" s="128">
        <f>J16/'salary &amp; benefit'!$E$12</f>
        <v>0</v>
      </c>
      <c r="K89" s="128">
        <f>K16/'salary &amp; benefit'!$E$12</f>
        <v>0</v>
      </c>
      <c r="L89" s="128">
        <f>L16/'salary &amp; benefit'!$E$12</f>
        <v>0</v>
      </c>
      <c r="M89" s="128">
        <f>M16/'salary &amp; benefit'!$E$12</f>
        <v>0</v>
      </c>
      <c r="N89" s="128">
        <f>N16/'salary &amp; benefit'!$E$12</f>
        <v>0</v>
      </c>
      <c r="O89" s="128">
        <f>O16/'salary &amp; benefit'!$E$12</f>
        <v>0</v>
      </c>
      <c r="P89" s="129">
        <f>P16/'salary &amp; benefit'!$E$12</f>
        <v>0</v>
      </c>
      <c r="Q89" s="130">
        <f t="shared" si="13"/>
        <v>0</v>
      </c>
    </row>
    <row r="90" spans="1:17">
      <c r="A90" s="234"/>
      <c r="E90" s="127">
        <f>E17/'salary &amp; benefit'!$E$12</f>
        <v>0</v>
      </c>
      <c r="F90" s="128">
        <f>F17/'salary &amp; benefit'!$E$12</f>
        <v>0</v>
      </c>
      <c r="G90" s="128">
        <f>G17/'salary &amp; benefit'!$E$12</f>
        <v>0</v>
      </c>
      <c r="H90" s="128">
        <f>H17/'salary &amp; benefit'!$E$12</f>
        <v>0</v>
      </c>
      <c r="I90" s="128">
        <f>I17/'salary &amp; benefit'!$E$12</f>
        <v>0</v>
      </c>
      <c r="J90" s="128">
        <f>J17/'salary &amp; benefit'!$E$12</f>
        <v>0</v>
      </c>
      <c r="K90" s="128">
        <f>K17/'salary &amp; benefit'!$E$12</f>
        <v>0</v>
      </c>
      <c r="L90" s="128">
        <f>L17/'salary &amp; benefit'!$E$12</f>
        <v>0</v>
      </c>
      <c r="M90" s="128">
        <f>M17/'salary &amp; benefit'!$E$12</f>
        <v>0</v>
      </c>
      <c r="N90" s="128">
        <f>N17/'salary &amp; benefit'!$E$12</f>
        <v>0</v>
      </c>
      <c r="O90" s="128">
        <f>O17/'salary &amp; benefit'!$E$12</f>
        <v>0</v>
      </c>
      <c r="P90" s="129">
        <f>P17/'salary &amp; benefit'!$E$12</f>
        <v>0</v>
      </c>
      <c r="Q90" s="130">
        <f t="shared" si="13"/>
        <v>0</v>
      </c>
    </row>
    <row r="91" spans="1:17">
      <c r="A91" s="234"/>
      <c r="E91" s="127">
        <f>E18/'salary &amp; benefit'!$E$12</f>
        <v>0</v>
      </c>
      <c r="F91" s="128">
        <f>F18/'salary &amp; benefit'!$E$12</f>
        <v>0</v>
      </c>
      <c r="G91" s="128">
        <f>G18/'salary &amp; benefit'!$E$12</f>
        <v>0</v>
      </c>
      <c r="H91" s="128">
        <f>H18/'salary &amp; benefit'!$E$12</f>
        <v>0</v>
      </c>
      <c r="I91" s="128">
        <f>I18/'salary &amp; benefit'!$E$12</f>
        <v>0</v>
      </c>
      <c r="J91" s="128">
        <f>J18/'salary &amp; benefit'!$E$12</f>
        <v>0</v>
      </c>
      <c r="K91" s="128">
        <f>K18/'salary &amp; benefit'!$E$12</f>
        <v>0</v>
      </c>
      <c r="L91" s="128">
        <f>L18/'salary &amp; benefit'!$E$12</f>
        <v>0</v>
      </c>
      <c r="M91" s="128">
        <f>M18/'salary &amp; benefit'!$E$12</f>
        <v>0</v>
      </c>
      <c r="N91" s="128">
        <f>N18/'salary &amp; benefit'!$E$12</f>
        <v>0</v>
      </c>
      <c r="O91" s="128">
        <f>O18/'salary &amp; benefit'!$E$12</f>
        <v>0</v>
      </c>
      <c r="P91" s="129">
        <f>P18/'salary &amp; benefit'!$E$12</f>
        <v>0</v>
      </c>
      <c r="Q91" s="130">
        <f t="shared" si="13"/>
        <v>0</v>
      </c>
    </row>
    <row r="92" spans="1:17">
      <c r="A92" s="234"/>
      <c r="D92" s="119" t="s">
        <v>24</v>
      </c>
      <c r="E92" s="131">
        <f>SUM(E87:E91)</f>
        <v>0</v>
      </c>
      <c r="F92" s="132">
        <f t="shared" ref="F92:P92" si="15">SUM(F87:F91)</f>
        <v>0</v>
      </c>
      <c r="G92" s="132">
        <f t="shared" si="15"/>
        <v>0</v>
      </c>
      <c r="H92" s="132">
        <f t="shared" si="15"/>
        <v>0</v>
      </c>
      <c r="I92" s="132">
        <f t="shared" si="15"/>
        <v>0</v>
      </c>
      <c r="J92" s="132">
        <f t="shared" si="15"/>
        <v>0</v>
      </c>
      <c r="K92" s="132">
        <f t="shared" si="15"/>
        <v>0</v>
      </c>
      <c r="L92" s="132">
        <f t="shared" si="15"/>
        <v>0</v>
      </c>
      <c r="M92" s="132">
        <f t="shared" si="15"/>
        <v>0</v>
      </c>
      <c r="N92" s="132">
        <f t="shared" si="15"/>
        <v>0</v>
      </c>
      <c r="O92" s="132">
        <f t="shared" si="15"/>
        <v>0</v>
      </c>
      <c r="P92" s="133">
        <f t="shared" si="15"/>
        <v>0</v>
      </c>
      <c r="Q92" s="134">
        <f t="shared" si="13"/>
        <v>0</v>
      </c>
    </row>
    <row r="93" spans="1:17">
      <c r="A93" s="234"/>
      <c r="E93" s="127">
        <f>E20/'salary &amp; benefit'!$E$12</f>
        <v>0</v>
      </c>
      <c r="F93" s="128">
        <f>F20/'salary &amp; benefit'!$E$12</f>
        <v>0</v>
      </c>
      <c r="G93" s="128">
        <f>G20/'salary &amp; benefit'!$E$12</f>
        <v>0</v>
      </c>
      <c r="H93" s="128">
        <f>H20/'salary &amp; benefit'!$E$12</f>
        <v>0</v>
      </c>
      <c r="I93" s="128">
        <f>I20/'salary &amp; benefit'!$E$12</f>
        <v>0</v>
      </c>
      <c r="J93" s="128">
        <f>J20/'salary &amp; benefit'!$E$12</f>
        <v>0</v>
      </c>
      <c r="K93" s="128">
        <f>K20/'salary &amp; benefit'!$E$12</f>
        <v>0</v>
      </c>
      <c r="L93" s="128">
        <f>L20/'salary &amp; benefit'!$E$12</f>
        <v>0</v>
      </c>
      <c r="M93" s="128">
        <f>M20/'salary &amp; benefit'!$E$12</f>
        <v>0</v>
      </c>
      <c r="N93" s="128">
        <f>N20/'salary &amp; benefit'!$E$12</f>
        <v>0</v>
      </c>
      <c r="O93" s="128">
        <f>O20/'salary &amp; benefit'!$E$12</f>
        <v>0</v>
      </c>
      <c r="P93" s="129">
        <f>P20/'salary &amp; benefit'!$E$12</f>
        <v>0</v>
      </c>
      <c r="Q93" s="130">
        <f t="shared" si="13"/>
        <v>0</v>
      </c>
    </row>
    <row r="94" spans="1:17">
      <c r="A94" s="234"/>
      <c r="E94" s="127">
        <f>E43/'salary &amp; benefit'!$E$12</f>
        <v>0</v>
      </c>
      <c r="F94" s="128">
        <f>F43/'salary &amp; benefit'!$E$12</f>
        <v>0</v>
      </c>
      <c r="G94" s="128">
        <f>G43/'salary &amp; benefit'!$E$12</f>
        <v>0</v>
      </c>
      <c r="H94" s="128">
        <f>H43/'salary &amp; benefit'!$E$12</f>
        <v>0</v>
      </c>
      <c r="I94" s="128">
        <f>I43/'salary &amp; benefit'!$E$12</f>
        <v>0</v>
      </c>
      <c r="J94" s="128">
        <f>J43/'salary &amp; benefit'!$E$12</f>
        <v>0</v>
      </c>
      <c r="K94" s="128">
        <f>K43/'salary &amp; benefit'!$E$12</f>
        <v>0</v>
      </c>
      <c r="L94" s="128">
        <f>L43/'salary &amp; benefit'!$E$12</f>
        <v>0</v>
      </c>
      <c r="M94" s="128">
        <f>M43/'salary &amp; benefit'!$E$12</f>
        <v>0</v>
      </c>
      <c r="N94" s="128">
        <f>N43/'salary &amp; benefit'!$E$12</f>
        <v>0</v>
      </c>
      <c r="O94" s="128">
        <f>O43/'salary &amp; benefit'!$E$12</f>
        <v>0</v>
      </c>
      <c r="P94" s="129">
        <f>P43/'salary &amp; benefit'!$E$12</f>
        <v>0</v>
      </c>
      <c r="Q94" s="130">
        <f t="shared" si="13"/>
        <v>0</v>
      </c>
    </row>
    <row r="95" spans="1:17">
      <c r="A95" s="234"/>
      <c r="E95" s="127">
        <f>E44/'salary &amp; benefit'!$E$12</f>
        <v>0</v>
      </c>
      <c r="F95" s="128">
        <f>F44/'salary &amp; benefit'!$E$12</f>
        <v>0</v>
      </c>
      <c r="G95" s="128">
        <f>G44/'salary &amp; benefit'!$E$12</f>
        <v>0</v>
      </c>
      <c r="H95" s="128">
        <f>H44/'salary &amp; benefit'!$E$12</f>
        <v>0</v>
      </c>
      <c r="I95" s="128">
        <f>I44/'salary &amp; benefit'!$E$12</f>
        <v>0</v>
      </c>
      <c r="J95" s="128">
        <f>J44/'salary &amp; benefit'!$E$12</f>
        <v>0</v>
      </c>
      <c r="K95" s="128">
        <f>K44/'salary &amp; benefit'!$E$12</f>
        <v>0</v>
      </c>
      <c r="L95" s="128">
        <f>L44/'salary &amp; benefit'!$E$12</f>
        <v>0</v>
      </c>
      <c r="M95" s="128">
        <f>M44/'salary &amp; benefit'!$E$12</f>
        <v>0</v>
      </c>
      <c r="N95" s="128">
        <f>N44/'salary &amp; benefit'!$E$12</f>
        <v>0</v>
      </c>
      <c r="O95" s="128">
        <f>O44/'salary &amp; benefit'!$E$12</f>
        <v>0</v>
      </c>
      <c r="P95" s="129">
        <f>P44/'salary &amp; benefit'!$E$12</f>
        <v>0</v>
      </c>
      <c r="Q95" s="130">
        <f t="shared" si="13"/>
        <v>0</v>
      </c>
    </row>
    <row r="96" spans="1:17">
      <c r="A96" s="234"/>
      <c r="E96" s="127">
        <f>E45/'salary &amp; benefit'!$E$12</f>
        <v>0</v>
      </c>
      <c r="F96" s="128">
        <f>F45/'salary &amp; benefit'!$E$12</f>
        <v>0</v>
      </c>
      <c r="G96" s="128">
        <f>G45/'salary &amp; benefit'!$E$12</f>
        <v>0</v>
      </c>
      <c r="H96" s="128">
        <f>H45/'salary &amp; benefit'!$E$12</f>
        <v>0</v>
      </c>
      <c r="I96" s="128">
        <f>I45/'salary &amp; benefit'!$E$12</f>
        <v>0</v>
      </c>
      <c r="J96" s="128">
        <f>J45/'salary &amp; benefit'!$E$12</f>
        <v>0</v>
      </c>
      <c r="K96" s="128">
        <f>K45/'salary &amp; benefit'!$E$12</f>
        <v>0</v>
      </c>
      <c r="L96" s="128">
        <f>L45/'salary &amp; benefit'!$E$12</f>
        <v>0</v>
      </c>
      <c r="M96" s="128">
        <f>M45/'salary &amp; benefit'!$E$12</f>
        <v>0</v>
      </c>
      <c r="N96" s="128">
        <f>N45/'salary &amp; benefit'!$E$12</f>
        <v>0</v>
      </c>
      <c r="O96" s="128">
        <f>O45/'salary &amp; benefit'!$E$12</f>
        <v>0</v>
      </c>
      <c r="P96" s="129">
        <f>P45/'salary &amp; benefit'!$E$12</f>
        <v>0</v>
      </c>
      <c r="Q96" s="130">
        <f t="shared" si="13"/>
        <v>0</v>
      </c>
    </row>
    <row r="97" spans="1:17">
      <c r="A97" s="234"/>
      <c r="E97" s="127">
        <f>E46/'salary &amp; benefit'!$E$12</f>
        <v>0</v>
      </c>
      <c r="F97" s="128">
        <f>F46/'salary &amp; benefit'!$E$12</f>
        <v>0</v>
      </c>
      <c r="G97" s="128">
        <f>G46/'salary &amp; benefit'!$E$12</f>
        <v>0</v>
      </c>
      <c r="H97" s="128">
        <f>H46/'salary &amp; benefit'!$E$12</f>
        <v>0</v>
      </c>
      <c r="I97" s="128">
        <f>I46/'salary &amp; benefit'!$E$12</f>
        <v>0</v>
      </c>
      <c r="J97" s="128">
        <f>J46/'salary &amp; benefit'!$E$12</f>
        <v>0</v>
      </c>
      <c r="K97" s="128">
        <f>K46/'salary &amp; benefit'!$E$12</f>
        <v>0</v>
      </c>
      <c r="L97" s="128">
        <f>L46/'salary &amp; benefit'!$E$12</f>
        <v>0</v>
      </c>
      <c r="M97" s="128">
        <f>M46/'salary &amp; benefit'!$E$12</f>
        <v>0</v>
      </c>
      <c r="N97" s="128">
        <f>N46/'salary &amp; benefit'!$E$12</f>
        <v>0</v>
      </c>
      <c r="O97" s="128">
        <f>O46/'salary &amp; benefit'!$E$12</f>
        <v>0</v>
      </c>
      <c r="P97" s="129">
        <f>P46/'salary &amp; benefit'!$E$12</f>
        <v>0</v>
      </c>
      <c r="Q97" s="130">
        <f t="shared" si="13"/>
        <v>0</v>
      </c>
    </row>
    <row r="98" spans="1:17">
      <c r="A98" s="234"/>
      <c r="E98" s="127">
        <f>E47/'salary &amp; benefit'!$E$12</f>
        <v>0</v>
      </c>
      <c r="F98" s="128">
        <f>F47/'salary &amp; benefit'!$E$12</f>
        <v>0</v>
      </c>
      <c r="G98" s="128">
        <f>G47/'salary &amp; benefit'!$E$12</f>
        <v>0</v>
      </c>
      <c r="H98" s="128">
        <f>H47/'salary &amp; benefit'!$E$12</f>
        <v>0</v>
      </c>
      <c r="I98" s="128">
        <f>I47/'salary &amp; benefit'!$E$12</f>
        <v>0</v>
      </c>
      <c r="J98" s="128">
        <f>J47/'salary &amp; benefit'!$E$12</f>
        <v>0</v>
      </c>
      <c r="K98" s="128">
        <f>K47/'salary &amp; benefit'!$E$12</f>
        <v>0</v>
      </c>
      <c r="L98" s="128">
        <f>L47/'salary &amp; benefit'!$E$12</f>
        <v>0</v>
      </c>
      <c r="M98" s="128">
        <f>M47/'salary &amp; benefit'!$E$12</f>
        <v>0</v>
      </c>
      <c r="N98" s="128">
        <f>N47/'salary &amp; benefit'!$E$12</f>
        <v>0</v>
      </c>
      <c r="O98" s="128">
        <f>O47/'salary &amp; benefit'!$E$12</f>
        <v>0</v>
      </c>
      <c r="P98" s="129">
        <f>P47/'salary &amp; benefit'!$E$12</f>
        <v>0</v>
      </c>
      <c r="Q98" s="130">
        <f t="shared" si="13"/>
        <v>0</v>
      </c>
    </row>
    <row r="99" spans="1:17">
      <c r="A99" s="234"/>
      <c r="E99" s="127">
        <f>E48/'salary &amp; benefit'!$E$12</f>
        <v>0</v>
      </c>
      <c r="F99" s="128">
        <f>F48/'salary &amp; benefit'!$E$12</f>
        <v>0</v>
      </c>
      <c r="G99" s="128">
        <f>G48/'salary &amp; benefit'!$E$12</f>
        <v>0</v>
      </c>
      <c r="H99" s="128">
        <f>H48/'salary &amp; benefit'!$E$12</f>
        <v>0</v>
      </c>
      <c r="I99" s="128">
        <f>I48/'salary &amp; benefit'!$E$12</f>
        <v>0</v>
      </c>
      <c r="J99" s="128">
        <f>J48/'salary &amp; benefit'!$E$12</f>
        <v>0</v>
      </c>
      <c r="K99" s="128">
        <f>K48/'salary &amp; benefit'!$E$12</f>
        <v>0</v>
      </c>
      <c r="L99" s="128">
        <f>L48/'salary &amp; benefit'!$E$12</f>
        <v>0</v>
      </c>
      <c r="M99" s="128">
        <f>M48/'salary &amp; benefit'!$E$12</f>
        <v>0</v>
      </c>
      <c r="N99" s="128">
        <f>N48/'salary &amp; benefit'!$E$12</f>
        <v>0</v>
      </c>
      <c r="O99" s="128">
        <f>O48/'salary &amp; benefit'!$E$12</f>
        <v>0</v>
      </c>
      <c r="P99" s="129">
        <f>P48/'salary &amp; benefit'!$E$12</f>
        <v>0</v>
      </c>
      <c r="Q99" s="130">
        <f t="shared" si="13"/>
        <v>0</v>
      </c>
    </row>
    <row r="100" spans="1:17">
      <c r="A100" s="234"/>
      <c r="E100" s="127">
        <f>E49/'salary &amp; benefit'!$E$12</f>
        <v>0</v>
      </c>
      <c r="F100" s="128">
        <f>F49/'salary &amp; benefit'!$E$12</f>
        <v>0</v>
      </c>
      <c r="G100" s="128">
        <f>G49/'salary &amp; benefit'!$E$12</f>
        <v>0</v>
      </c>
      <c r="H100" s="128">
        <f>H49/'salary &amp; benefit'!$E$12</f>
        <v>0</v>
      </c>
      <c r="I100" s="128">
        <f>I49/'salary &amp; benefit'!$E$12</f>
        <v>0</v>
      </c>
      <c r="J100" s="128">
        <f>J49/'salary &amp; benefit'!$E$12</f>
        <v>0</v>
      </c>
      <c r="K100" s="128">
        <f>K49/'salary &amp; benefit'!$E$12</f>
        <v>0</v>
      </c>
      <c r="L100" s="128">
        <f>L49/'salary &amp; benefit'!$E$12</f>
        <v>0</v>
      </c>
      <c r="M100" s="128">
        <f>M49/'salary &amp; benefit'!$E$12</f>
        <v>0</v>
      </c>
      <c r="N100" s="128">
        <f>N49/'salary &amp; benefit'!$E$12</f>
        <v>0</v>
      </c>
      <c r="O100" s="128">
        <f>O49/'salary &amp; benefit'!$E$12</f>
        <v>0</v>
      </c>
      <c r="P100" s="129">
        <f>P49/'salary &amp; benefit'!$E$12</f>
        <v>0</v>
      </c>
      <c r="Q100" s="130">
        <f t="shared" si="13"/>
        <v>0</v>
      </c>
    </row>
    <row r="101" spans="1:17">
      <c r="A101" s="234"/>
      <c r="E101" s="127">
        <f>E50/'salary &amp; benefit'!$E$12</f>
        <v>0</v>
      </c>
      <c r="F101" s="128">
        <f>F50/'salary &amp; benefit'!$E$12</f>
        <v>0</v>
      </c>
      <c r="G101" s="128">
        <f>G50/'salary &amp; benefit'!$E$12</f>
        <v>0</v>
      </c>
      <c r="H101" s="128">
        <f>H50/'salary &amp; benefit'!$E$12</f>
        <v>0</v>
      </c>
      <c r="I101" s="128">
        <f>I50/'salary &amp; benefit'!$E$12</f>
        <v>0</v>
      </c>
      <c r="J101" s="128">
        <f>J50/'salary &amp; benefit'!$E$12</f>
        <v>0</v>
      </c>
      <c r="K101" s="128">
        <f>K50/'salary &amp; benefit'!$E$12</f>
        <v>0</v>
      </c>
      <c r="L101" s="128">
        <f>L50/'salary &amp; benefit'!$E$12</f>
        <v>0</v>
      </c>
      <c r="M101" s="128">
        <f>M50/'salary &amp; benefit'!$E$12</f>
        <v>0</v>
      </c>
      <c r="N101" s="128">
        <f>N50/'salary &amp; benefit'!$E$12</f>
        <v>0</v>
      </c>
      <c r="O101" s="128">
        <f>O50/'salary &amp; benefit'!$E$12</f>
        <v>0</v>
      </c>
      <c r="P101" s="129">
        <f>P50/'salary &amp; benefit'!$E$12</f>
        <v>0</v>
      </c>
      <c r="Q101" s="130">
        <f t="shared" si="13"/>
        <v>0</v>
      </c>
    </row>
    <row r="102" spans="1:17">
      <c r="A102" s="234"/>
      <c r="E102" s="127">
        <f>E51/'salary &amp; benefit'!$E$12</f>
        <v>0</v>
      </c>
      <c r="F102" s="128">
        <f>F51/'salary &amp; benefit'!$E$12</f>
        <v>0</v>
      </c>
      <c r="G102" s="128">
        <f>G51/'salary &amp; benefit'!$E$12</f>
        <v>0</v>
      </c>
      <c r="H102" s="128">
        <f>H51/'salary &amp; benefit'!$E$12</f>
        <v>0</v>
      </c>
      <c r="I102" s="128">
        <f>I51/'salary &amp; benefit'!$E$12</f>
        <v>0</v>
      </c>
      <c r="J102" s="128">
        <f>J51/'salary &amp; benefit'!$E$12</f>
        <v>0</v>
      </c>
      <c r="K102" s="128">
        <f>K51/'salary &amp; benefit'!$E$12</f>
        <v>0</v>
      </c>
      <c r="L102" s="128">
        <f>L51/'salary &amp; benefit'!$E$12</f>
        <v>0</v>
      </c>
      <c r="M102" s="128">
        <f>M51/'salary &amp; benefit'!$E$12</f>
        <v>0</v>
      </c>
      <c r="N102" s="128">
        <f>N51/'salary &amp; benefit'!$E$12</f>
        <v>0</v>
      </c>
      <c r="O102" s="128">
        <f>O51/'salary &amp; benefit'!$E$12</f>
        <v>0</v>
      </c>
      <c r="P102" s="129">
        <f>P51/'salary &amp; benefit'!$E$12</f>
        <v>0</v>
      </c>
      <c r="Q102" s="130">
        <f t="shared" si="13"/>
        <v>0</v>
      </c>
    </row>
    <row r="103" spans="1:17">
      <c r="A103" s="234"/>
      <c r="E103" s="127">
        <f>E52/'salary &amp; benefit'!$E$12</f>
        <v>0</v>
      </c>
      <c r="F103" s="128">
        <f>F52/'salary &amp; benefit'!$E$12</f>
        <v>0</v>
      </c>
      <c r="G103" s="128">
        <f>G52/'salary &amp; benefit'!$E$12</f>
        <v>0</v>
      </c>
      <c r="H103" s="128">
        <f>H52/'salary &amp; benefit'!$E$12</f>
        <v>0</v>
      </c>
      <c r="I103" s="128">
        <f>I52/'salary &amp; benefit'!$E$12</f>
        <v>0</v>
      </c>
      <c r="J103" s="128">
        <f>J52/'salary &amp; benefit'!$E$12</f>
        <v>0</v>
      </c>
      <c r="K103" s="128">
        <f>K52/'salary &amp; benefit'!$E$12</f>
        <v>0</v>
      </c>
      <c r="L103" s="128">
        <f>L52/'salary &amp; benefit'!$E$12</f>
        <v>0</v>
      </c>
      <c r="M103" s="128">
        <f>M52/'salary &amp; benefit'!$E$12</f>
        <v>0</v>
      </c>
      <c r="N103" s="128">
        <f>N52/'salary &amp; benefit'!$E$12</f>
        <v>0</v>
      </c>
      <c r="O103" s="128">
        <f>O52/'salary &amp; benefit'!$E$12</f>
        <v>0</v>
      </c>
      <c r="P103" s="129">
        <f>P52/'salary &amp; benefit'!$E$12</f>
        <v>0</v>
      </c>
      <c r="Q103" s="130">
        <f t="shared" si="13"/>
        <v>0</v>
      </c>
    </row>
    <row r="104" spans="1:17">
      <c r="A104" s="234"/>
      <c r="E104" s="127">
        <f>E53/'salary &amp; benefit'!$E$12</f>
        <v>576.92307692307691</v>
      </c>
      <c r="F104" s="128">
        <f>F53/'salary &amp; benefit'!$E$12</f>
        <v>576.92307692307691</v>
      </c>
      <c r="G104" s="128">
        <f>G53/'salary &amp; benefit'!$E$12</f>
        <v>576.92307692307691</v>
      </c>
      <c r="H104" s="128">
        <f>H53/'salary &amp; benefit'!$E$12</f>
        <v>576.92307692307691</v>
      </c>
      <c r="I104" s="128">
        <f>I53/'salary &amp; benefit'!$E$12</f>
        <v>576.92307692307691</v>
      </c>
      <c r="J104" s="128">
        <f>J53/'salary &amp; benefit'!$E$12</f>
        <v>576.92307692307691</v>
      </c>
      <c r="K104" s="128">
        <f>K53/'salary &amp; benefit'!$E$12</f>
        <v>576.92307692307691</v>
      </c>
      <c r="L104" s="128">
        <f>L53/'salary &amp; benefit'!$E$12</f>
        <v>576.92307692307691</v>
      </c>
      <c r="M104" s="128">
        <f>M53/'salary &amp; benefit'!$E$12</f>
        <v>576.92307692307691</v>
      </c>
      <c r="N104" s="128">
        <f>N53/'salary &amp; benefit'!$E$12</f>
        <v>576.92307692307691</v>
      </c>
      <c r="O104" s="128">
        <f>O53/'salary &amp; benefit'!$E$12</f>
        <v>576.92307692307691</v>
      </c>
      <c r="P104" s="129">
        <f>P53/'salary &amp; benefit'!$E$12</f>
        <v>576.92307692307691</v>
      </c>
      <c r="Q104" s="130">
        <f t="shared" si="13"/>
        <v>6923.0769230769247</v>
      </c>
    </row>
    <row r="105" spans="1:17">
      <c r="A105" s="234"/>
      <c r="E105" s="127">
        <f>E54/'salary &amp; benefit'!$E$12</f>
        <v>0</v>
      </c>
      <c r="F105" s="128">
        <f>F54/'salary &amp; benefit'!$E$12</f>
        <v>0</v>
      </c>
      <c r="G105" s="128">
        <f>G54/'salary &amp; benefit'!$E$12</f>
        <v>0</v>
      </c>
      <c r="H105" s="128">
        <f>H54/'salary &amp; benefit'!$E$12</f>
        <v>0</v>
      </c>
      <c r="I105" s="128">
        <f>I54/'salary &amp; benefit'!$E$12</f>
        <v>0</v>
      </c>
      <c r="J105" s="128">
        <f>J54/'salary &amp; benefit'!$E$12</f>
        <v>0</v>
      </c>
      <c r="K105" s="128">
        <f>K54/'salary &amp; benefit'!$E$12</f>
        <v>0</v>
      </c>
      <c r="L105" s="128">
        <f>L54/'salary &amp; benefit'!$E$12</f>
        <v>0</v>
      </c>
      <c r="M105" s="128">
        <f>M54/'salary &amp; benefit'!$E$12</f>
        <v>0</v>
      </c>
      <c r="N105" s="128">
        <f>N54/'salary &amp; benefit'!$E$12</f>
        <v>0</v>
      </c>
      <c r="O105" s="128">
        <f>O54/'salary &amp; benefit'!$E$12</f>
        <v>0</v>
      </c>
      <c r="P105" s="129">
        <f>P54/'salary &amp; benefit'!$E$12</f>
        <v>0</v>
      </c>
      <c r="Q105" s="130">
        <f t="shared" si="13"/>
        <v>0</v>
      </c>
    </row>
    <row r="106" spans="1:17">
      <c r="A106" s="234"/>
      <c r="E106" s="127">
        <f>E55/'salary &amp; benefit'!$E$12</f>
        <v>0</v>
      </c>
      <c r="F106" s="128">
        <f>F55/'salary &amp; benefit'!$E$12</f>
        <v>0</v>
      </c>
      <c r="G106" s="128">
        <f>G55/'salary &amp; benefit'!$E$12</f>
        <v>0</v>
      </c>
      <c r="H106" s="128">
        <f>H55/'salary &amp; benefit'!$E$12</f>
        <v>0</v>
      </c>
      <c r="I106" s="128">
        <f>I55/'salary &amp; benefit'!$E$12</f>
        <v>0</v>
      </c>
      <c r="J106" s="128">
        <f>J55/'salary &amp; benefit'!$E$12</f>
        <v>0</v>
      </c>
      <c r="K106" s="128">
        <f>K55/'salary &amp; benefit'!$E$12</f>
        <v>0</v>
      </c>
      <c r="L106" s="128">
        <f>L55/'salary &amp; benefit'!$E$12</f>
        <v>0</v>
      </c>
      <c r="M106" s="128">
        <f>M55/'salary &amp; benefit'!$E$12</f>
        <v>0</v>
      </c>
      <c r="N106" s="128">
        <f>N55/'salary &amp; benefit'!$E$12</f>
        <v>0</v>
      </c>
      <c r="O106" s="128">
        <f>O55/'salary &amp; benefit'!$E$12</f>
        <v>0</v>
      </c>
      <c r="P106" s="129">
        <f>P55/'salary &amp; benefit'!$E$12</f>
        <v>0</v>
      </c>
      <c r="Q106" s="130">
        <f t="shared" si="13"/>
        <v>0</v>
      </c>
    </row>
    <row r="107" spans="1:17">
      <c r="A107" s="234"/>
      <c r="E107" s="127">
        <f>E56/'salary &amp; benefit'!$E$12</f>
        <v>0</v>
      </c>
      <c r="F107" s="128">
        <f>F56/'salary &amp; benefit'!$E$12</f>
        <v>0</v>
      </c>
      <c r="G107" s="128">
        <f>G56/'salary &amp; benefit'!$E$12</f>
        <v>0</v>
      </c>
      <c r="H107" s="128">
        <f>H56/'salary &amp; benefit'!$E$12</f>
        <v>0</v>
      </c>
      <c r="I107" s="128">
        <f>I56/'salary &amp; benefit'!$E$12</f>
        <v>0</v>
      </c>
      <c r="J107" s="128">
        <f>J56/'salary &amp; benefit'!$E$12</f>
        <v>0</v>
      </c>
      <c r="K107" s="128">
        <f>K56/'salary &amp; benefit'!$E$12</f>
        <v>0</v>
      </c>
      <c r="L107" s="128">
        <f>L56/'salary &amp; benefit'!$E$12</f>
        <v>0</v>
      </c>
      <c r="M107" s="128">
        <f>M56/'salary &amp; benefit'!$E$12</f>
        <v>0</v>
      </c>
      <c r="N107" s="128">
        <f>N56/'salary &amp; benefit'!$E$12</f>
        <v>0</v>
      </c>
      <c r="O107" s="128">
        <f>O56/'salary &amp; benefit'!$E$12</f>
        <v>0</v>
      </c>
      <c r="P107" s="129">
        <f>P56/'salary &amp; benefit'!$E$12</f>
        <v>0</v>
      </c>
      <c r="Q107" s="130">
        <f t="shared" si="13"/>
        <v>0</v>
      </c>
    </row>
    <row r="108" spans="1:17">
      <c r="A108" s="234"/>
      <c r="E108" s="127">
        <f>E57/'salary &amp; benefit'!$E$12</f>
        <v>0</v>
      </c>
      <c r="F108" s="128">
        <f>F57/'salary &amp; benefit'!$E$12</f>
        <v>0</v>
      </c>
      <c r="G108" s="128">
        <f>G57/'salary &amp; benefit'!$E$12</f>
        <v>0</v>
      </c>
      <c r="H108" s="128">
        <f>H57/'salary &amp; benefit'!$E$12</f>
        <v>0</v>
      </c>
      <c r="I108" s="128">
        <f>I57/'salary &amp; benefit'!$E$12</f>
        <v>0</v>
      </c>
      <c r="J108" s="128">
        <f>J57/'salary &amp; benefit'!$E$12</f>
        <v>0</v>
      </c>
      <c r="K108" s="128">
        <f>K57/'salary &amp; benefit'!$E$12</f>
        <v>0</v>
      </c>
      <c r="L108" s="128">
        <f>L57/'salary &amp; benefit'!$E$12</f>
        <v>0</v>
      </c>
      <c r="M108" s="128">
        <f>M57/'salary &amp; benefit'!$E$12</f>
        <v>0</v>
      </c>
      <c r="N108" s="128">
        <f>N57/'salary &amp; benefit'!$E$12</f>
        <v>0</v>
      </c>
      <c r="O108" s="128">
        <f>O57/'salary &amp; benefit'!$E$12</f>
        <v>0</v>
      </c>
      <c r="P108" s="129">
        <f>P57/'salary &amp; benefit'!$E$12</f>
        <v>0</v>
      </c>
      <c r="Q108" s="130">
        <f t="shared" si="13"/>
        <v>0</v>
      </c>
    </row>
    <row r="109" spans="1:17">
      <c r="A109" s="234"/>
      <c r="E109" s="127">
        <f>E58/'salary &amp; benefit'!$E$12</f>
        <v>0</v>
      </c>
      <c r="F109" s="128">
        <f>F58/'salary &amp; benefit'!$E$12</f>
        <v>0</v>
      </c>
      <c r="G109" s="128">
        <f>G58/'salary &amp; benefit'!$E$12</f>
        <v>0</v>
      </c>
      <c r="H109" s="128">
        <f>H58/'salary &amp; benefit'!$E$12</f>
        <v>0</v>
      </c>
      <c r="I109" s="128">
        <f>I58/'salary &amp; benefit'!$E$12</f>
        <v>0</v>
      </c>
      <c r="J109" s="128">
        <f>J58/'salary &amp; benefit'!$E$12</f>
        <v>0</v>
      </c>
      <c r="K109" s="128">
        <f>K58/'salary &amp; benefit'!$E$12</f>
        <v>0</v>
      </c>
      <c r="L109" s="128">
        <f>L58/'salary &amp; benefit'!$E$12</f>
        <v>0</v>
      </c>
      <c r="M109" s="128">
        <f>M58/'salary &amp; benefit'!$E$12</f>
        <v>0</v>
      </c>
      <c r="N109" s="128">
        <f>N58/'salary &amp; benefit'!$E$12</f>
        <v>0</v>
      </c>
      <c r="O109" s="128">
        <f>O58/'salary &amp; benefit'!$E$12</f>
        <v>0</v>
      </c>
      <c r="P109" s="129">
        <f>P58/'salary &amp; benefit'!$E$12</f>
        <v>0</v>
      </c>
      <c r="Q109" s="130">
        <f t="shared" si="13"/>
        <v>0</v>
      </c>
    </row>
    <row r="110" spans="1:17">
      <c r="A110" s="234"/>
      <c r="E110" s="127">
        <f>E59/'salary &amp; benefit'!$E$12</f>
        <v>1923.0769230769231</v>
      </c>
      <c r="F110" s="128">
        <f>F59/'salary &amp; benefit'!$E$12</f>
        <v>1923.0769230769231</v>
      </c>
      <c r="G110" s="128">
        <f>G59/'salary &amp; benefit'!$E$12</f>
        <v>1923.0769230769231</v>
      </c>
      <c r="H110" s="128">
        <f>H59/'salary &amp; benefit'!$E$12</f>
        <v>1923.0769230769231</v>
      </c>
      <c r="I110" s="128">
        <f>I59/'salary &amp; benefit'!$E$12</f>
        <v>1923.0769230769231</v>
      </c>
      <c r="J110" s="128">
        <f>J59/'salary &amp; benefit'!$E$12</f>
        <v>1923.0769230769231</v>
      </c>
      <c r="K110" s="128">
        <f>K59/'salary &amp; benefit'!$E$12</f>
        <v>1923.0769230769231</v>
      </c>
      <c r="L110" s="128">
        <f>L59/'salary &amp; benefit'!$E$12</f>
        <v>1923.0769230769231</v>
      </c>
      <c r="M110" s="128">
        <f>M59/'salary &amp; benefit'!$E$12</f>
        <v>1923.0769230769231</v>
      </c>
      <c r="N110" s="128">
        <f>N59/'salary &amp; benefit'!$E$12</f>
        <v>1923.0769230769231</v>
      </c>
      <c r="O110" s="128">
        <f>O59/'salary &amp; benefit'!$E$12</f>
        <v>1923.0769230769231</v>
      </c>
      <c r="P110" s="129">
        <f>P59/'salary &amp; benefit'!$E$12</f>
        <v>1923.0769230769231</v>
      </c>
      <c r="Q110" s="130">
        <f t="shared" si="13"/>
        <v>23076.923076923074</v>
      </c>
    </row>
    <row r="111" spans="1:17">
      <c r="A111" s="234"/>
      <c r="E111" s="127">
        <f>E60/'salary &amp; benefit'!$E$12</f>
        <v>0</v>
      </c>
      <c r="F111" s="128">
        <f>F60/'salary &amp; benefit'!$E$12</f>
        <v>0</v>
      </c>
      <c r="G111" s="128">
        <f>G60/'salary &amp; benefit'!$E$12</f>
        <v>0</v>
      </c>
      <c r="H111" s="128">
        <f>H60/'salary &amp; benefit'!$E$12</f>
        <v>0</v>
      </c>
      <c r="I111" s="128">
        <f>I60/'salary &amp; benefit'!$E$12</f>
        <v>0</v>
      </c>
      <c r="J111" s="128">
        <f>J60/'salary &amp; benefit'!$E$12</f>
        <v>0</v>
      </c>
      <c r="K111" s="128">
        <f>K60/'salary &amp; benefit'!$E$12</f>
        <v>0</v>
      </c>
      <c r="L111" s="128">
        <f>L60/'salary &amp; benefit'!$E$12</f>
        <v>0</v>
      </c>
      <c r="M111" s="128">
        <f>M60/'salary &amp; benefit'!$E$12</f>
        <v>0</v>
      </c>
      <c r="N111" s="128">
        <f>N60/'salary &amp; benefit'!$E$12</f>
        <v>0</v>
      </c>
      <c r="O111" s="128">
        <f>O60/'salary &amp; benefit'!$E$12</f>
        <v>0</v>
      </c>
      <c r="P111" s="129">
        <f>P60/'salary &amp; benefit'!$E$12</f>
        <v>0</v>
      </c>
      <c r="Q111" s="130">
        <f t="shared" si="13"/>
        <v>0</v>
      </c>
    </row>
    <row r="112" spans="1:17">
      <c r="A112" s="234"/>
      <c r="E112" s="127">
        <f>E61/'salary &amp; benefit'!$E$12</f>
        <v>0</v>
      </c>
      <c r="F112" s="128">
        <f>F61/'salary &amp; benefit'!$E$12</f>
        <v>0</v>
      </c>
      <c r="G112" s="128">
        <f>G61/'salary &amp; benefit'!$E$12</f>
        <v>0</v>
      </c>
      <c r="H112" s="128">
        <f>H61/'salary &amp; benefit'!$E$12</f>
        <v>0</v>
      </c>
      <c r="I112" s="128">
        <f>I61/'salary &amp; benefit'!$E$12</f>
        <v>0</v>
      </c>
      <c r="J112" s="128">
        <f>J61/'salary &amp; benefit'!$E$12</f>
        <v>0</v>
      </c>
      <c r="K112" s="128">
        <f>K61/'salary &amp; benefit'!$E$12</f>
        <v>0</v>
      </c>
      <c r="L112" s="128">
        <f>L61/'salary &amp; benefit'!$E$12</f>
        <v>0</v>
      </c>
      <c r="M112" s="128">
        <f>M61/'salary &amp; benefit'!$E$12</f>
        <v>0</v>
      </c>
      <c r="N112" s="128">
        <f>N61/'salary &amp; benefit'!$E$12</f>
        <v>0</v>
      </c>
      <c r="O112" s="128">
        <f>O61/'salary &amp; benefit'!$E$12</f>
        <v>0</v>
      </c>
      <c r="P112" s="129">
        <f>P61/'salary &amp; benefit'!$E$12</f>
        <v>0</v>
      </c>
      <c r="Q112" s="130">
        <f t="shared" si="13"/>
        <v>0</v>
      </c>
    </row>
    <row r="113" spans="1:17">
      <c r="A113" s="234"/>
      <c r="E113" s="127">
        <f>E62/'salary &amp; benefit'!$E$12</f>
        <v>0</v>
      </c>
      <c r="F113" s="128">
        <f>F62/'salary &amp; benefit'!$E$12</f>
        <v>0</v>
      </c>
      <c r="G113" s="128">
        <f>G62/'salary &amp; benefit'!$E$12</f>
        <v>0</v>
      </c>
      <c r="H113" s="128">
        <f>H62/'salary &amp; benefit'!$E$12</f>
        <v>0</v>
      </c>
      <c r="I113" s="128">
        <f>I62/'salary &amp; benefit'!$E$12</f>
        <v>0</v>
      </c>
      <c r="J113" s="128">
        <f>J62/'salary &amp; benefit'!$E$12</f>
        <v>0</v>
      </c>
      <c r="K113" s="128">
        <f>K62/'salary &amp; benefit'!$E$12</f>
        <v>0</v>
      </c>
      <c r="L113" s="128">
        <f>L62/'salary &amp; benefit'!$E$12</f>
        <v>0</v>
      </c>
      <c r="M113" s="128">
        <f>M62/'salary &amp; benefit'!$E$12</f>
        <v>0</v>
      </c>
      <c r="N113" s="128">
        <f>N62/'salary &amp; benefit'!$E$12</f>
        <v>0</v>
      </c>
      <c r="O113" s="128">
        <f>O62/'salary &amp; benefit'!$E$12</f>
        <v>0</v>
      </c>
      <c r="P113" s="129">
        <f>P62/'salary &amp; benefit'!$E$12</f>
        <v>0</v>
      </c>
      <c r="Q113" s="130">
        <f t="shared" si="13"/>
        <v>0</v>
      </c>
    </row>
    <row r="114" spans="1:17">
      <c r="A114" s="234"/>
      <c r="E114" s="127">
        <f>E63/'salary &amp; benefit'!$E$12</f>
        <v>0</v>
      </c>
      <c r="F114" s="128">
        <f>F63/'salary &amp; benefit'!$E$12</f>
        <v>0</v>
      </c>
      <c r="G114" s="128">
        <f>G63/'salary &amp; benefit'!$E$12</f>
        <v>0</v>
      </c>
      <c r="H114" s="128">
        <f>H63/'salary &amp; benefit'!$E$12</f>
        <v>0</v>
      </c>
      <c r="I114" s="128">
        <f>I63/'salary &amp; benefit'!$E$12</f>
        <v>0</v>
      </c>
      <c r="J114" s="128">
        <f>J63/'salary &amp; benefit'!$E$12</f>
        <v>0</v>
      </c>
      <c r="K114" s="128">
        <f>K63/'salary &amp; benefit'!$E$12</f>
        <v>0</v>
      </c>
      <c r="L114" s="128">
        <f>L63/'salary &amp; benefit'!$E$12</f>
        <v>0</v>
      </c>
      <c r="M114" s="128">
        <f>M63/'salary &amp; benefit'!$E$12</f>
        <v>0</v>
      </c>
      <c r="N114" s="128">
        <f>N63/'salary &amp; benefit'!$E$12</f>
        <v>0</v>
      </c>
      <c r="O114" s="128">
        <f>O63/'salary &amp; benefit'!$E$12</f>
        <v>0</v>
      </c>
      <c r="P114" s="129">
        <f>P63/'salary &amp; benefit'!$E$12</f>
        <v>0</v>
      </c>
      <c r="Q114" s="130">
        <f t="shared" si="13"/>
        <v>0</v>
      </c>
    </row>
    <row r="115" spans="1:17">
      <c r="A115" s="234"/>
      <c r="E115" s="127">
        <f>E64/'salary &amp; benefit'!$E$12</f>
        <v>0</v>
      </c>
      <c r="F115" s="128">
        <f>F64/'salary &amp; benefit'!$E$12</f>
        <v>0</v>
      </c>
      <c r="G115" s="128">
        <f>G64/'salary &amp; benefit'!$E$12</f>
        <v>0</v>
      </c>
      <c r="H115" s="128">
        <f>H64/'salary &amp; benefit'!$E$12</f>
        <v>0</v>
      </c>
      <c r="I115" s="128">
        <f>I64/'salary &amp; benefit'!$E$12</f>
        <v>0</v>
      </c>
      <c r="J115" s="128">
        <f>J64/'salary &amp; benefit'!$E$12</f>
        <v>0</v>
      </c>
      <c r="K115" s="128">
        <f>K64/'salary &amp; benefit'!$E$12</f>
        <v>0</v>
      </c>
      <c r="L115" s="128">
        <f>L64/'salary &amp; benefit'!$E$12</f>
        <v>0</v>
      </c>
      <c r="M115" s="128">
        <f>M64/'salary &amp; benefit'!$E$12</f>
        <v>0</v>
      </c>
      <c r="N115" s="128">
        <f>N64/'salary &amp; benefit'!$E$12</f>
        <v>0</v>
      </c>
      <c r="O115" s="128">
        <f>O64/'salary &amp; benefit'!$E$12</f>
        <v>0</v>
      </c>
      <c r="P115" s="129">
        <f>P64/'salary &amp; benefit'!$E$12</f>
        <v>0</v>
      </c>
      <c r="Q115" s="130">
        <f t="shared" si="13"/>
        <v>0</v>
      </c>
    </row>
    <row r="116" spans="1:17">
      <c r="A116" s="234"/>
      <c r="E116" s="127">
        <f>E65/'salary &amp; benefit'!$E$12</f>
        <v>0</v>
      </c>
      <c r="F116" s="128">
        <f>F65/'salary &amp; benefit'!$E$12</f>
        <v>0</v>
      </c>
      <c r="G116" s="128">
        <f>G65/'salary &amp; benefit'!$E$12</f>
        <v>0</v>
      </c>
      <c r="H116" s="128">
        <f>H65/'salary &amp; benefit'!$E$12</f>
        <v>0</v>
      </c>
      <c r="I116" s="128">
        <f>I65/'salary &amp; benefit'!$E$12</f>
        <v>0</v>
      </c>
      <c r="J116" s="128">
        <f>J65/'salary &amp; benefit'!$E$12</f>
        <v>0</v>
      </c>
      <c r="K116" s="128">
        <f>K65/'salary &amp; benefit'!$E$12</f>
        <v>0</v>
      </c>
      <c r="L116" s="128">
        <f>L65/'salary &amp; benefit'!$E$12</f>
        <v>0</v>
      </c>
      <c r="M116" s="128">
        <f>M65/'salary &amp; benefit'!$E$12</f>
        <v>0</v>
      </c>
      <c r="N116" s="128">
        <f>N65/'salary &amp; benefit'!$E$12</f>
        <v>0</v>
      </c>
      <c r="O116" s="128">
        <f>O65/'salary &amp; benefit'!$E$12</f>
        <v>0</v>
      </c>
      <c r="P116" s="129">
        <f>P65/'salary &amp; benefit'!$E$12</f>
        <v>0</v>
      </c>
      <c r="Q116" s="130">
        <f t="shared" si="13"/>
        <v>0</v>
      </c>
    </row>
    <row r="117" spans="1:17">
      <c r="A117" s="234"/>
      <c r="E117" s="127">
        <f>E44/'salary &amp; benefit'!$E$12</f>
        <v>0</v>
      </c>
      <c r="F117" s="128">
        <f>F44/'salary &amp; benefit'!$E$12</f>
        <v>0</v>
      </c>
      <c r="G117" s="128">
        <f>G44/'salary &amp; benefit'!$E$12</f>
        <v>0</v>
      </c>
      <c r="H117" s="128">
        <f>H44/'salary &amp; benefit'!$E$12</f>
        <v>0</v>
      </c>
      <c r="I117" s="128">
        <f>I44/'salary &amp; benefit'!$E$12</f>
        <v>0</v>
      </c>
      <c r="J117" s="128">
        <f>J44/'salary &amp; benefit'!$E$12</f>
        <v>0</v>
      </c>
      <c r="K117" s="128">
        <f>K44/'salary &amp; benefit'!$E$12</f>
        <v>0</v>
      </c>
      <c r="L117" s="128">
        <f>L44/'salary &amp; benefit'!$E$12</f>
        <v>0</v>
      </c>
      <c r="M117" s="128">
        <f>M44/'salary &amp; benefit'!$E$12</f>
        <v>0</v>
      </c>
      <c r="N117" s="128">
        <f>N44/'salary &amp; benefit'!$E$12</f>
        <v>0</v>
      </c>
      <c r="O117" s="128">
        <f>O44/'salary &amp; benefit'!$E$12</f>
        <v>0</v>
      </c>
      <c r="P117" s="129">
        <f>P44/'salary &amp; benefit'!$E$12</f>
        <v>0</v>
      </c>
      <c r="Q117" s="130">
        <f t="shared" si="13"/>
        <v>0</v>
      </c>
    </row>
    <row r="118" spans="1:17">
      <c r="A118" s="234"/>
      <c r="E118" s="127">
        <f>E45/'salary &amp; benefit'!$E$12</f>
        <v>0</v>
      </c>
      <c r="F118" s="128">
        <f>F45/'salary &amp; benefit'!$E$12</f>
        <v>0</v>
      </c>
      <c r="G118" s="128">
        <f>G45/'salary &amp; benefit'!$E$12</f>
        <v>0</v>
      </c>
      <c r="H118" s="128">
        <f>H45/'salary &amp; benefit'!$E$12</f>
        <v>0</v>
      </c>
      <c r="I118" s="128">
        <f>I45/'salary &amp; benefit'!$E$12</f>
        <v>0</v>
      </c>
      <c r="J118" s="128">
        <f>J45/'salary &amp; benefit'!$E$12</f>
        <v>0</v>
      </c>
      <c r="K118" s="128">
        <f>K45/'salary &amp; benefit'!$E$12</f>
        <v>0</v>
      </c>
      <c r="L118" s="128">
        <f>L45/'salary &amp; benefit'!$E$12</f>
        <v>0</v>
      </c>
      <c r="M118" s="128">
        <f>M45/'salary &amp; benefit'!$E$12</f>
        <v>0</v>
      </c>
      <c r="N118" s="128">
        <f>N45/'salary &amp; benefit'!$E$12</f>
        <v>0</v>
      </c>
      <c r="O118" s="128">
        <f>O45/'salary &amp; benefit'!$E$12</f>
        <v>0</v>
      </c>
      <c r="P118" s="129">
        <f>P45/'salary &amp; benefit'!$E$12</f>
        <v>0</v>
      </c>
      <c r="Q118" s="130">
        <f t="shared" si="13"/>
        <v>0</v>
      </c>
    </row>
    <row r="119" spans="1:17">
      <c r="A119" s="234"/>
      <c r="E119" s="127">
        <f>E46/'salary &amp; benefit'!$E$12</f>
        <v>0</v>
      </c>
      <c r="F119" s="128">
        <f>F46/'salary &amp; benefit'!$E$12</f>
        <v>0</v>
      </c>
      <c r="G119" s="128">
        <f>G46/'salary &amp; benefit'!$E$12</f>
        <v>0</v>
      </c>
      <c r="H119" s="128">
        <f>H46/'salary &amp; benefit'!$E$12</f>
        <v>0</v>
      </c>
      <c r="I119" s="128">
        <f>I46/'salary &amp; benefit'!$E$12</f>
        <v>0</v>
      </c>
      <c r="J119" s="128">
        <f>J46/'salary &amp; benefit'!$E$12</f>
        <v>0</v>
      </c>
      <c r="K119" s="128">
        <f>K46/'salary &amp; benefit'!$E$12</f>
        <v>0</v>
      </c>
      <c r="L119" s="128">
        <f>L46/'salary &amp; benefit'!$E$12</f>
        <v>0</v>
      </c>
      <c r="M119" s="128">
        <f>M46/'salary &amp; benefit'!$E$12</f>
        <v>0</v>
      </c>
      <c r="N119" s="128">
        <f>N46/'salary &amp; benefit'!$E$12</f>
        <v>0</v>
      </c>
      <c r="O119" s="128">
        <f>O46/'salary &amp; benefit'!$E$12</f>
        <v>0</v>
      </c>
      <c r="P119" s="129">
        <f>P46/'salary &amp; benefit'!$E$12</f>
        <v>0</v>
      </c>
      <c r="Q119" s="130">
        <f t="shared" si="13"/>
        <v>0</v>
      </c>
    </row>
    <row r="120" spans="1:17">
      <c r="A120" s="234"/>
      <c r="D120" s="119" t="s">
        <v>25</v>
      </c>
      <c r="E120" s="131">
        <f>SUM(E93:E119)</f>
        <v>2500</v>
      </c>
      <c r="F120" s="132">
        <f t="shared" ref="F120:P120" si="16">SUM(F93:F119)</f>
        <v>2500</v>
      </c>
      <c r="G120" s="132">
        <f t="shared" si="16"/>
        <v>2500</v>
      </c>
      <c r="H120" s="132">
        <f t="shared" si="16"/>
        <v>2500</v>
      </c>
      <c r="I120" s="132">
        <f t="shared" si="16"/>
        <v>2500</v>
      </c>
      <c r="J120" s="132">
        <f t="shared" si="16"/>
        <v>2500</v>
      </c>
      <c r="K120" s="132">
        <f t="shared" si="16"/>
        <v>2500</v>
      </c>
      <c r="L120" s="132">
        <f t="shared" si="16"/>
        <v>2500</v>
      </c>
      <c r="M120" s="132">
        <f t="shared" si="16"/>
        <v>2500</v>
      </c>
      <c r="N120" s="132">
        <f t="shared" si="16"/>
        <v>2500</v>
      </c>
      <c r="O120" s="132">
        <f t="shared" si="16"/>
        <v>2500</v>
      </c>
      <c r="P120" s="133">
        <f t="shared" si="16"/>
        <v>2500</v>
      </c>
      <c r="Q120" s="134">
        <f t="shared" si="13"/>
        <v>30000</v>
      </c>
    </row>
    <row r="121" spans="1:17">
      <c r="A121" s="234"/>
      <c r="E121" s="127">
        <f>E48/'salary &amp; benefit'!$E$12</f>
        <v>0</v>
      </c>
      <c r="F121" s="128">
        <f>F48/'salary &amp; benefit'!$E$12</f>
        <v>0</v>
      </c>
      <c r="G121" s="128">
        <f>G48/'salary &amp; benefit'!$E$12</f>
        <v>0</v>
      </c>
      <c r="H121" s="128">
        <f>H48/'salary &amp; benefit'!$E$12</f>
        <v>0</v>
      </c>
      <c r="I121" s="128">
        <f>I48/'salary &amp; benefit'!$E$12</f>
        <v>0</v>
      </c>
      <c r="J121" s="128">
        <f>J48/'salary &amp; benefit'!$E$12</f>
        <v>0</v>
      </c>
      <c r="K121" s="128">
        <f>K48/'salary &amp; benefit'!$E$12</f>
        <v>0</v>
      </c>
      <c r="L121" s="128">
        <f>L48/'salary &amp; benefit'!$E$12</f>
        <v>0</v>
      </c>
      <c r="M121" s="128">
        <f>M48/'salary &amp; benefit'!$E$12</f>
        <v>0</v>
      </c>
      <c r="N121" s="128">
        <f>N48/'salary &amp; benefit'!$E$12</f>
        <v>0</v>
      </c>
      <c r="O121" s="128">
        <f>O48/'salary &amp; benefit'!$E$12</f>
        <v>0</v>
      </c>
      <c r="P121" s="129">
        <f>P48/'salary &amp; benefit'!$E$12</f>
        <v>0</v>
      </c>
      <c r="Q121" s="130">
        <f t="shared" si="13"/>
        <v>0</v>
      </c>
    </row>
    <row r="122" spans="1:17">
      <c r="A122" s="234"/>
      <c r="E122" s="127">
        <f>E49/'salary &amp; benefit'!$E$12</f>
        <v>0</v>
      </c>
      <c r="F122" s="128">
        <f>F49/'salary &amp; benefit'!$E$12</f>
        <v>0</v>
      </c>
      <c r="G122" s="128">
        <f>G49/'salary &amp; benefit'!$E$12</f>
        <v>0</v>
      </c>
      <c r="H122" s="128">
        <f>H49/'salary &amp; benefit'!$E$12</f>
        <v>0</v>
      </c>
      <c r="I122" s="128">
        <f>I49/'salary &amp; benefit'!$E$12</f>
        <v>0</v>
      </c>
      <c r="J122" s="128">
        <f>J49/'salary &amp; benefit'!$E$12</f>
        <v>0</v>
      </c>
      <c r="K122" s="128">
        <f>K49/'salary &amp; benefit'!$E$12</f>
        <v>0</v>
      </c>
      <c r="L122" s="128">
        <f>L49/'salary &amp; benefit'!$E$12</f>
        <v>0</v>
      </c>
      <c r="M122" s="128">
        <f>M49/'salary &amp; benefit'!$E$12</f>
        <v>0</v>
      </c>
      <c r="N122" s="128">
        <f>N49/'salary &amp; benefit'!$E$12</f>
        <v>0</v>
      </c>
      <c r="O122" s="128">
        <f>O49/'salary &amp; benefit'!$E$12</f>
        <v>0</v>
      </c>
      <c r="P122" s="129">
        <f>P49/'salary &amp; benefit'!$E$12</f>
        <v>0</v>
      </c>
      <c r="Q122" s="130">
        <f t="shared" si="13"/>
        <v>0</v>
      </c>
    </row>
    <row r="123" spans="1:17">
      <c r="A123" s="234"/>
      <c r="E123" s="127">
        <f>E50/'salary &amp; benefit'!$E$12</f>
        <v>0</v>
      </c>
      <c r="F123" s="128">
        <f>F50/'salary &amp; benefit'!$E$12</f>
        <v>0</v>
      </c>
      <c r="G123" s="128">
        <f>G50/'salary &amp; benefit'!$E$12</f>
        <v>0</v>
      </c>
      <c r="H123" s="128">
        <f>H50/'salary &amp; benefit'!$E$12</f>
        <v>0</v>
      </c>
      <c r="I123" s="128">
        <f>I50/'salary &amp; benefit'!$E$12</f>
        <v>0</v>
      </c>
      <c r="J123" s="128">
        <f>J50/'salary &amp; benefit'!$E$12</f>
        <v>0</v>
      </c>
      <c r="K123" s="128">
        <f>K50/'salary &amp; benefit'!$E$12</f>
        <v>0</v>
      </c>
      <c r="L123" s="128">
        <f>L50/'salary &amp; benefit'!$E$12</f>
        <v>0</v>
      </c>
      <c r="M123" s="128">
        <f>M50/'salary &amp; benefit'!$E$12</f>
        <v>0</v>
      </c>
      <c r="N123" s="128">
        <f>N50/'salary &amp; benefit'!$E$12</f>
        <v>0</v>
      </c>
      <c r="O123" s="128">
        <f>O50/'salary &amp; benefit'!$E$12</f>
        <v>0</v>
      </c>
      <c r="P123" s="129">
        <f>P50/'salary &amp; benefit'!$E$12</f>
        <v>0</v>
      </c>
      <c r="Q123" s="130">
        <f t="shared" si="13"/>
        <v>0</v>
      </c>
    </row>
    <row r="124" spans="1:17">
      <c r="A124" s="234"/>
      <c r="E124" s="127">
        <f>E51/'salary &amp; benefit'!$E$12</f>
        <v>0</v>
      </c>
      <c r="F124" s="128">
        <f>F51/'salary &amp; benefit'!$E$12</f>
        <v>0</v>
      </c>
      <c r="G124" s="128">
        <f>G51/'salary &amp; benefit'!$E$12</f>
        <v>0</v>
      </c>
      <c r="H124" s="128">
        <f>H51/'salary &amp; benefit'!$E$12</f>
        <v>0</v>
      </c>
      <c r="I124" s="128">
        <f>I51/'salary &amp; benefit'!$E$12</f>
        <v>0</v>
      </c>
      <c r="J124" s="128">
        <f>J51/'salary &amp; benefit'!$E$12</f>
        <v>0</v>
      </c>
      <c r="K124" s="128">
        <f>K51/'salary &amp; benefit'!$E$12</f>
        <v>0</v>
      </c>
      <c r="L124" s="128">
        <f>L51/'salary &amp; benefit'!$E$12</f>
        <v>0</v>
      </c>
      <c r="M124" s="128">
        <f>M51/'salary &amp; benefit'!$E$12</f>
        <v>0</v>
      </c>
      <c r="N124" s="128">
        <f>N51/'salary &amp; benefit'!$E$12</f>
        <v>0</v>
      </c>
      <c r="O124" s="128">
        <f>O51/'salary &amp; benefit'!$E$12</f>
        <v>0</v>
      </c>
      <c r="P124" s="129">
        <f>P51/'salary &amp; benefit'!$E$12</f>
        <v>0</v>
      </c>
      <c r="Q124" s="130">
        <f t="shared" si="13"/>
        <v>0</v>
      </c>
    </row>
    <row r="125" spans="1:17">
      <c r="A125" s="234"/>
      <c r="E125" s="127">
        <f>E52/'salary &amp; benefit'!$E$12</f>
        <v>0</v>
      </c>
      <c r="F125" s="128">
        <f>F52/'salary &amp; benefit'!$E$12</f>
        <v>0</v>
      </c>
      <c r="G125" s="128">
        <f>G52/'salary &amp; benefit'!$E$12</f>
        <v>0</v>
      </c>
      <c r="H125" s="128">
        <f>H52/'salary &amp; benefit'!$E$12</f>
        <v>0</v>
      </c>
      <c r="I125" s="128">
        <f>I52/'salary &amp; benefit'!$E$12</f>
        <v>0</v>
      </c>
      <c r="J125" s="128">
        <f>J52/'salary &amp; benefit'!$E$12</f>
        <v>0</v>
      </c>
      <c r="K125" s="128">
        <f>K52/'salary &amp; benefit'!$E$12</f>
        <v>0</v>
      </c>
      <c r="L125" s="128">
        <f>L52/'salary &amp; benefit'!$E$12</f>
        <v>0</v>
      </c>
      <c r="M125" s="128">
        <f>M52/'salary &amp; benefit'!$E$12</f>
        <v>0</v>
      </c>
      <c r="N125" s="128">
        <f>N52/'salary &amp; benefit'!$E$12</f>
        <v>0</v>
      </c>
      <c r="O125" s="128">
        <f>O52/'salary &amp; benefit'!$E$12</f>
        <v>0</v>
      </c>
      <c r="P125" s="129">
        <f>P52/'salary &amp; benefit'!$E$12</f>
        <v>0</v>
      </c>
      <c r="Q125" s="130">
        <f t="shared" si="13"/>
        <v>0</v>
      </c>
    </row>
    <row r="126" spans="1:17">
      <c r="A126" s="234"/>
      <c r="D126" s="119" t="s">
        <v>26</v>
      </c>
      <c r="E126" s="131">
        <f>SUM(E121:E125)</f>
        <v>0</v>
      </c>
      <c r="F126" s="132">
        <f t="shared" ref="F126:P126" si="17">SUM(F121:F125)</f>
        <v>0</v>
      </c>
      <c r="G126" s="132">
        <f t="shared" si="17"/>
        <v>0</v>
      </c>
      <c r="H126" s="132">
        <f t="shared" si="17"/>
        <v>0</v>
      </c>
      <c r="I126" s="132">
        <f t="shared" si="17"/>
        <v>0</v>
      </c>
      <c r="J126" s="132">
        <f t="shared" si="17"/>
        <v>0</v>
      </c>
      <c r="K126" s="132">
        <f t="shared" si="17"/>
        <v>0</v>
      </c>
      <c r="L126" s="132">
        <f t="shared" si="17"/>
        <v>0</v>
      </c>
      <c r="M126" s="132">
        <f t="shared" si="17"/>
        <v>0</v>
      </c>
      <c r="N126" s="132">
        <f t="shared" si="17"/>
        <v>0</v>
      </c>
      <c r="O126" s="132">
        <f t="shared" si="17"/>
        <v>0</v>
      </c>
      <c r="P126" s="133">
        <f t="shared" si="17"/>
        <v>0</v>
      </c>
      <c r="Q126" s="134">
        <f t="shared" si="13"/>
        <v>0</v>
      </c>
    </row>
    <row r="127" spans="1:17">
      <c r="A127" s="234"/>
      <c r="E127" s="127">
        <f>E54/'salary &amp; benefit'!$E$12</f>
        <v>0</v>
      </c>
      <c r="F127" s="128">
        <f>F54/'salary &amp; benefit'!$E$12</f>
        <v>0</v>
      </c>
      <c r="G127" s="128">
        <f>G54/'salary &amp; benefit'!$E$12</f>
        <v>0</v>
      </c>
      <c r="H127" s="128">
        <f>H54/'salary &amp; benefit'!$E$12</f>
        <v>0</v>
      </c>
      <c r="I127" s="128">
        <f>I54/'salary &amp; benefit'!$E$12</f>
        <v>0</v>
      </c>
      <c r="J127" s="128">
        <f>J54/'salary &amp; benefit'!$E$12</f>
        <v>0</v>
      </c>
      <c r="K127" s="128">
        <f>K54/'salary &amp; benefit'!$E$12</f>
        <v>0</v>
      </c>
      <c r="L127" s="128">
        <f>L54/'salary &amp; benefit'!$E$12</f>
        <v>0</v>
      </c>
      <c r="M127" s="128">
        <f>M54/'salary &amp; benefit'!$E$12</f>
        <v>0</v>
      </c>
      <c r="N127" s="128">
        <f>N54/'salary &amp; benefit'!$E$12</f>
        <v>0</v>
      </c>
      <c r="O127" s="128">
        <f>O54/'salary &amp; benefit'!$E$12</f>
        <v>0</v>
      </c>
      <c r="P127" s="129">
        <f>P54/'salary &amp; benefit'!$E$12</f>
        <v>0</v>
      </c>
      <c r="Q127" s="130">
        <f t="shared" si="13"/>
        <v>0</v>
      </c>
    </row>
    <row r="128" spans="1:17">
      <c r="A128" s="234"/>
      <c r="E128" s="127">
        <f>E55/'salary &amp; benefit'!$E$12</f>
        <v>0</v>
      </c>
      <c r="F128" s="128">
        <f>F55/'salary &amp; benefit'!$E$12</f>
        <v>0</v>
      </c>
      <c r="G128" s="128">
        <f>G55/'salary &amp; benefit'!$E$12</f>
        <v>0</v>
      </c>
      <c r="H128" s="128">
        <f>H55/'salary &amp; benefit'!$E$12</f>
        <v>0</v>
      </c>
      <c r="I128" s="128">
        <f>I55/'salary &amp; benefit'!$E$12</f>
        <v>0</v>
      </c>
      <c r="J128" s="128">
        <f>J55/'salary &amp; benefit'!$E$12</f>
        <v>0</v>
      </c>
      <c r="K128" s="128">
        <f>K55/'salary &amp; benefit'!$E$12</f>
        <v>0</v>
      </c>
      <c r="L128" s="128">
        <f>L55/'salary &amp; benefit'!$E$12</f>
        <v>0</v>
      </c>
      <c r="M128" s="128">
        <f>M55/'salary &amp; benefit'!$E$12</f>
        <v>0</v>
      </c>
      <c r="N128" s="128">
        <f>N55/'salary &amp; benefit'!$E$12</f>
        <v>0</v>
      </c>
      <c r="O128" s="128">
        <f>O55/'salary &amp; benefit'!$E$12</f>
        <v>0</v>
      </c>
      <c r="P128" s="129">
        <f>P55/'salary &amp; benefit'!$E$12</f>
        <v>0</v>
      </c>
      <c r="Q128" s="130">
        <f t="shared" si="13"/>
        <v>0</v>
      </c>
    </row>
    <row r="129" spans="1:17">
      <c r="A129" s="234"/>
      <c r="E129" s="127">
        <f>E56/'salary &amp; benefit'!$E$12</f>
        <v>0</v>
      </c>
      <c r="F129" s="128">
        <f>F56/'salary &amp; benefit'!$E$12</f>
        <v>0</v>
      </c>
      <c r="G129" s="128">
        <f>G56/'salary &amp; benefit'!$E$12</f>
        <v>0</v>
      </c>
      <c r="H129" s="128">
        <f>H56/'salary &amp; benefit'!$E$12</f>
        <v>0</v>
      </c>
      <c r="I129" s="128">
        <f>I56/'salary &amp; benefit'!$E$12</f>
        <v>0</v>
      </c>
      <c r="J129" s="128">
        <f>J56/'salary &amp; benefit'!$E$12</f>
        <v>0</v>
      </c>
      <c r="K129" s="128">
        <f>K56/'salary &amp; benefit'!$E$12</f>
        <v>0</v>
      </c>
      <c r="L129" s="128">
        <f>L56/'salary &amp; benefit'!$E$12</f>
        <v>0</v>
      </c>
      <c r="M129" s="128">
        <f>M56/'salary &amp; benefit'!$E$12</f>
        <v>0</v>
      </c>
      <c r="N129" s="128">
        <f>N56/'salary &amp; benefit'!$E$12</f>
        <v>0</v>
      </c>
      <c r="O129" s="128">
        <f>O56/'salary &amp; benefit'!$E$12</f>
        <v>0</v>
      </c>
      <c r="P129" s="129">
        <f>P56/'salary &amp; benefit'!$E$12</f>
        <v>0</v>
      </c>
      <c r="Q129" s="130">
        <f t="shared" si="13"/>
        <v>0</v>
      </c>
    </row>
    <row r="130" spans="1:17">
      <c r="A130" s="234"/>
      <c r="E130" s="127">
        <f>E57/'salary &amp; benefit'!$E$12</f>
        <v>0</v>
      </c>
      <c r="F130" s="128">
        <f>F57/'salary &amp; benefit'!$E$12</f>
        <v>0</v>
      </c>
      <c r="G130" s="128">
        <f>G57/'salary &amp; benefit'!$E$12</f>
        <v>0</v>
      </c>
      <c r="H130" s="128">
        <f>H57/'salary &amp; benefit'!$E$12</f>
        <v>0</v>
      </c>
      <c r="I130" s="128">
        <f>I57/'salary &amp; benefit'!$E$12</f>
        <v>0</v>
      </c>
      <c r="J130" s="128">
        <f>J57/'salary &amp; benefit'!$E$12</f>
        <v>0</v>
      </c>
      <c r="K130" s="128">
        <f>K57/'salary &amp; benefit'!$E$12</f>
        <v>0</v>
      </c>
      <c r="L130" s="128">
        <f>L57/'salary &amp; benefit'!$E$12</f>
        <v>0</v>
      </c>
      <c r="M130" s="128">
        <f>M57/'salary &amp; benefit'!$E$12</f>
        <v>0</v>
      </c>
      <c r="N130" s="128">
        <f>N57/'salary &amp; benefit'!$E$12</f>
        <v>0</v>
      </c>
      <c r="O130" s="128">
        <f>O57/'salary &amp; benefit'!$E$12</f>
        <v>0</v>
      </c>
      <c r="P130" s="129">
        <f>P57/'salary &amp; benefit'!$E$12</f>
        <v>0</v>
      </c>
      <c r="Q130" s="130">
        <f t="shared" si="13"/>
        <v>0</v>
      </c>
    </row>
    <row r="131" spans="1:17">
      <c r="A131" s="234"/>
      <c r="E131" s="127">
        <f>E58/'salary &amp; benefit'!$E$12</f>
        <v>0</v>
      </c>
      <c r="F131" s="128">
        <f>F58/'salary &amp; benefit'!$E$12</f>
        <v>0</v>
      </c>
      <c r="G131" s="128">
        <f>G58/'salary &amp; benefit'!$E$12</f>
        <v>0</v>
      </c>
      <c r="H131" s="128">
        <f>H58/'salary &amp; benefit'!$E$12</f>
        <v>0</v>
      </c>
      <c r="I131" s="128">
        <f>I58/'salary &amp; benefit'!$E$12</f>
        <v>0</v>
      </c>
      <c r="J131" s="128">
        <f>J58/'salary &amp; benefit'!$E$12</f>
        <v>0</v>
      </c>
      <c r="K131" s="128">
        <f>K58/'salary &amp; benefit'!$E$12</f>
        <v>0</v>
      </c>
      <c r="L131" s="128">
        <f>L58/'salary &amp; benefit'!$E$12</f>
        <v>0</v>
      </c>
      <c r="M131" s="128">
        <f>M58/'salary &amp; benefit'!$E$12</f>
        <v>0</v>
      </c>
      <c r="N131" s="128">
        <f>N58/'salary &amp; benefit'!$E$12</f>
        <v>0</v>
      </c>
      <c r="O131" s="128">
        <f>O58/'salary &amp; benefit'!$E$12</f>
        <v>0</v>
      </c>
      <c r="P131" s="129">
        <f>P58/'salary &amp; benefit'!$E$12</f>
        <v>0</v>
      </c>
      <c r="Q131" s="130">
        <f t="shared" si="13"/>
        <v>0</v>
      </c>
    </row>
    <row r="132" spans="1:17">
      <c r="A132" s="234"/>
      <c r="D132" s="119" t="s">
        <v>27</v>
      </c>
      <c r="E132" s="131">
        <f>SUM(E127:E131)</f>
        <v>0</v>
      </c>
      <c r="F132" s="132">
        <f t="shared" ref="F132:P132" si="18">SUM(F127:F131)</f>
        <v>0</v>
      </c>
      <c r="G132" s="132">
        <f t="shared" si="18"/>
        <v>0</v>
      </c>
      <c r="H132" s="132">
        <f t="shared" si="18"/>
        <v>0</v>
      </c>
      <c r="I132" s="132">
        <f t="shared" si="18"/>
        <v>0</v>
      </c>
      <c r="J132" s="132">
        <f t="shared" si="18"/>
        <v>0</v>
      </c>
      <c r="K132" s="132">
        <f t="shared" si="18"/>
        <v>0</v>
      </c>
      <c r="L132" s="132">
        <f t="shared" si="18"/>
        <v>0</v>
      </c>
      <c r="M132" s="132">
        <f t="shared" si="18"/>
        <v>0</v>
      </c>
      <c r="N132" s="132">
        <f t="shared" si="18"/>
        <v>0</v>
      </c>
      <c r="O132" s="132">
        <f t="shared" si="18"/>
        <v>0</v>
      </c>
      <c r="P132" s="133">
        <f t="shared" si="18"/>
        <v>0</v>
      </c>
      <c r="Q132" s="134">
        <f t="shared" si="13"/>
        <v>0</v>
      </c>
    </row>
    <row r="133" spans="1:17">
      <c r="A133" s="234"/>
      <c r="E133" s="127">
        <f>E60/'salary &amp; benefit'!$E$12</f>
        <v>0</v>
      </c>
      <c r="F133" s="128">
        <f>F60/'salary &amp; benefit'!$E$12</f>
        <v>0</v>
      </c>
      <c r="G133" s="128">
        <f>G60/'salary &amp; benefit'!$E$12</f>
        <v>0</v>
      </c>
      <c r="H133" s="128">
        <f>H60/'salary &amp; benefit'!$E$12</f>
        <v>0</v>
      </c>
      <c r="I133" s="128">
        <f>I60/'salary &amp; benefit'!$E$12</f>
        <v>0</v>
      </c>
      <c r="J133" s="128">
        <f>J60/'salary &amp; benefit'!$E$12</f>
        <v>0</v>
      </c>
      <c r="K133" s="128">
        <f>K60/'salary &amp; benefit'!$E$12</f>
        <v>0</v>
      </c>
      <c r="L133" s="128">
        <f>L60/'salary &amp; benefit'!$E$12</f>
        <v>0</v>
      </c>
      <c r="M133" s="128">
        <f>M60/'salary &amp; benefit'!$E$12</f>
        <v>0</v>
      </c>
      <c r="N133" s="128">
        <f>N60/'salary &amp; benefit'!$E$12</f>
        <v>0</v>
      </c>
      <c r="O133" s="128">
        <f>O60/'salary &amp; benefit'!$E$12</f>
        <v>0</v>
      </c>
      <c r="P133" s="129">
        <f>P60/'salary &amp; benefit'!$E$12</f>
        <v>0</v>
      </c>
      <c r="Q133" s="130">
        <f t="shared" si="13"/>
        <v>0</v>
      </c>
    </row>
    <row r="134" spans="1:17">
      <c r="A134" s="234"/>
      <c r="E134" s="127">
        <f>E61/'salary &amp; benefit'!$E$12</f>
        <v>0</v>
      </c>
      <c r="F134" s="128">
        <f>F61/'salary &amp; benefit'!$E$12</f>
        <v>0</v>
      </c>
      <c r="G134" s="128">
        <f>G61/'salary &amp; benefit'!$E$12</f>
        <v>0</v>
      </c>
      <c r="H134" s="128">
        <f>H61/'salary &amp; benefit'!$E$12</f>
        <v>0</v>
      </c>
      <c r="I134" s="128">
        <f>I61/'salary &amp; benefit'!$E$12</f>
        <v>0</v>
      </c>
      <c r="J134" s="128">
        <f>J61/'salary &amp; benefit'!$E$12</f>
        <v>0</v>
      </c>
      <c r="K134" s="128">
        <f>K61/'salary &amp; benefit'!$E$12</f>
        <v>0</v>
      </c>
      <c r="L134" s="128">
        <f>L61/'salary &amp; benefit'!$E$12</f>
        <v>0</v>
      </c>
      <c r="M134" s="128">
        <f>M61/'salary &amp; benefit'!$E$12</f>
        <v>0</v>
      </c>
      <c r="N134" s="128">
        <f>N61/'salary &amp; benefit'!$E$12</f>
        <v>0</v>
      </c>
      <c r="O134" s="128">
        <f>O61/'salary &amp; benefit'!$E$12</f>
        <v>0</v>
      </c>
      <c r="P134" s="129">
        <f>P61/'salary &amp; benefit'!$E$12</f>
        <v>0</v>
      </c>
      <c r="Q134" s="130">
        <f t="shared" si="13"/>
        <v>0</v>
      </c>
    </row>
    <row r="135" spans="1:17">
      <c r="A135" s="234"/>
      <c r="E135" s="127">
        <f>E62/'salary &amp; benefit'!$E$12</f>
        <v>0</v>
      </c>
      <c r="F135" s="128">
        <f>F62/'salary &amp; benefit'!$E$12</f>
        <v>0</v>
      </c>
      <c r="G135" s="128">
        <f>G62/'salary &amp; benefit'!$E$12</f>
        <v>0</v>
      </c>
      <c r="H135" s="128">
        <f>H62/'salary &amp; benefit'!$E$12</f>
        <v>0</v>
      </c>
      <c r="I135" s="128">
        <f>I62/'salary &amp; benefit'!$E$12</f>
        <v>0</v>
      </c>
      <c r="J135" s="128">
        <f>J62/'salary &amp; benefit'!$E$12</f>
        <v>0</v>
      </c>
      <c r="K135" s="128">
        <f>K62/'salary &amp; benefit'!$E$12</f>
        <v>0</v>
      </c>
      <c r="L135" s="128">
        <f>L62/'salary &amp; benefit'!$E$12</f>
        <v>0</v>
      </c>
      <c r="M135" s="128">
        <f>M62/'salary &amp; benefit'!$E$12</f>
        <v>0</v>
      </c>
      <c r="N135" s="128">
        <f>N62/'salary &amp; benefit'!$E$12</f>
        <v>0</v>
      </c>
      <c r="O135" s="128">
        <f>O62/'salary &amp; benefit'!$E$12</f>
        <v>0</v>
      </c>
      <c r="P135" s="129">
        <f>P62/'salary &amp; benefit'!$E$12</f>
        <v>0</v>
      </c>
      <c r="Q135" s="130">
        <f t="shared" si="13"/>
        <v>0</v>
      </c>
    </row>
    <row r="136" spans="1:17">
      <c r="A136" s="234"/>
      <c r="E136" s="127">
        <f>E63/'salary &amp; benefit'!$E$12</f>
        <v>0</v>
      </c>
      <c r="F136" s="128">
        <f>F63/'salary &amp; benefit'!$E$12</f>
        <v>0</v>
      </c>
      <c r="G136" s="128">
        <f>G63/'salary &amp; benefit'!$E$12</f>
        <v>0</v>
      </c>
      <c r="H136" s="128">
        <f>H63/'salary &amp; benefit'!$E$12</f>
        <v>0</v>
      </c>
      <c r="I136" s="128">
        <f>I63/'salary &amp; benefit'!$E$12</f>
        <v>0</v>
      </c>
      <c r="J136" s="128">
        <f>J63/'salary &amp; benefit'!$E$12</f>
        <v>0</v>
      </c>
      <c r="K136" s="128">
        <f>K63/'salary &amp; benefit'!$E$12</f>
        <v>0</v>
      </c>
      <c r="L136" s="128">
        <f>L63/'salary &amp; benefit'!$E$12</f>
        <v>0</v>
      </c>
      <c r="M136" s="128">
        <f>M63/'salary &amp; benefit'!$E$12</f>
        <v>0</v>
      </c>
      <c r="N136" s="128">
        <f>N63/'salary &amp; benefit'!$E$12</f>
        <v>0</v>
      </c>
      <c r="O136" s="128">
        <f>O63/'salary &amp; benefit'!$E$12</f>
        <v>0</v>
      </c>
      <c r="P136" s="129">
        <f>P63/'salary &amp; benefit'!$E$12</f>
        <v>0</v>
      </c>
      <c r="Q136" s="130">
        <f t="shared" si="13"/>
        <v>0</v>
      </c>
    </row>
    <row r="137" spans="1:17">
      <c r="A137" s="234"/>
      <c r="E137" s="127">
        <f>E64/'salary &amp; benefit'!$E$12</f>
        <v>0</v>
      </c>
      <c r="F137" s="128">
        <f>F64/'salary &amp; benefit'!$E$12</f>
        <v>0</v>
      </c>
      <c r="G137" s="128">
        <f>G64/'salary &amp; benefit'!$E$12</f>
        <v>0</v>
      </c>
      <c r="H137" s="128">
        <f>H64/'salary &amp; benefit'!$E$12</f>
        <v>0</v>
      </c>
      <c r="I137" s="128">
        <f>I64/'salary &amp; benefit'!$E$12</f>
        <v>0</v>
      </c>
      <c r="J137" s="128">
        <f>J64/'salary &amp; benefit'!$E$12</f>
        <v>0</v>
      </c>
      <c r="K137" s="128">
        <f>K64/'salary &amp; benefit'!$E$12</f>
        <v>0</v>
      </c>
      <c r="L137" s="128">
        <f>L64/'salary &amp; benefit'!$E$12</f>
        <v>0</v>
      </c>
      <c r="M137" s="128">
        <f>M64/'salary &amp; benefit'!$E$12</f>
        <v>0</v>
      </c>
      <c r="N137" s="128">
        <f>N64/'salary &amp; benefit'!$E$12</f>
        <v>0</v>
      </c>
      <c r="O137" s="128">
        <f>O64/'salary &amp; benefit'!$E$12</f>
        <v>0</v>
      </c>
      <c r="P137" s="129">
        <f>P64/'salary &amp; benefit'!$E$12</f>
        <v>0</v>
      </c>
      <c r="Q137" s="130">
        <f t="shared" si="13"/>
        <v>0</v>
      </c>
    </row>
    <row r="138" spans="1:17">
      <c r="A138" s="234"/>
      <c r="D138" s="119" t="s">
        <v>28</v>
      </c>
      <c r="E138" s="131">
        <f>SUM(E133:E137)</f>
        <v>0</v>
      </c>
      <c r="F138" s="132">
        <f t="shared" ref="F138:P138" si="19">SUM(F133:F137)</f>
        <v>0</v>
      </c>
      <c r="G138" s="132">
        <f t="shared" si="19"/>
        <v>0</v>
      </c>
      <c r="H138" s="132">
        <f t="shared" si="19"/>
        <v>0</v>
      </c>
      <c r="I138" s="132">
        <f t="shared" si="19"/>
        <v>0</v>
      </c>
      <c r="J138" s="132">
        <f t="shared" si="19"/>
        <v>0</v>
      </c>
      <c r="K138" s="132">
        <f t="shared" si="19"/>
        <v>0</v>
      </c>
      <c r="L138" s="132">
        <f t="shared" si="19"/>
        <v>0</v>
      </c>
      <c r="M138" s="132">
        <f t="shared" si="19"/>
        <v>0</v>
      </c>
      <c r="N138" s="132">
        <f t="shared" si="19"/>
        <v>0</v>
      </c>
      <c r="O138" s="132">
        <f t="shared" si="19"/>
        <v>0</v>
      </c>
      <c r="P138" s="133">
        <f t="shared" si="19"/>
        <v>0</v>
      </c>
      <c r="Q138" s="134">
        <f t="shared" si="13"/>
        <v>0</v>
      </c>
    </row>
    <row r="139" spans="1:17">
      <c r="A139" s="234"/>
      <c r="E139" s="127">
        <f>E66/'salary &amp; benefit'!$E$12</f>
        <v>0</v>
      </c>
      <c r="F139" s="128">
        <f>F66/'salary &amp; benefit'!$E$12</f>
        <v>0</v>
      </c>
      <c r="G139" s="128">
        <f>G66/'salary &amp; benefit'!$E$12</f>
        <v>0</v>
      </c>
      <c r="H139" s="128">
        <f>H66/'salary &amp; benefit'!$E$12</f>
        <v>0</v>
      </c>
      <c r="I139" s="128">
        <f>I66/'salary &amp; benefit'!$E$12</f>
        <v>0</v>
      </c>
      <c r="J139" s="128">
        <f>J66/'salary &amp; benefit'!$E$12</f>
        <v>0</v>
      </c>
      <c r="K139" s="128">
        <f>K66/'salary &amp; benefit'!$E$12</f>
        <v>0</v>
      </c>
      <c r="L139" s="128">
        <f>L66/'salary &amp; benefit'!$E$12</f>
        <v>0</v>
      </c>
      <c r="M139" s="128">
        <f>M66/'salary &amp; benefit'!$E$12</f>
        <v>0</v>
      </c>
      <c r="N139" s="128">
        <f>N66/'salary &amp; benefit'!$E$12</f>
        <v>0</v>
      </c>
      <c r="O139" s="128">
        <f>O66/'salary &amp; benefit'!$E$12</f>
        <v>0</v>
      </c>
      <c r="P139" s="129">
        <f>P66/'salary &amp; benefit'!$E$12</f>
        <v>0</v>
      </c>
      <c r="Q139" s="130">
        <f t="shared" si="13"/>
        <v>0</v>
      </c>
    </row>
    <row r="140" spans="1:17">
      <c r="A140" s="234"/>
      <c r="E140" s="127">
        <f>E67/'salary &amp; benefit'!$E$12</f>
        <v>0</v>
      </c>
      <c r="F140" s="128">
        <f>F67/'salary &amp; benefit'!$E$12</f>
        <v>0</v>
      </c>
      <c r="G140" s="128">
        <f>G67/'salary &amp; benefit'!$E$12</f>
        <v>0</v>
      </c>
      <c r="H140" s="128">
        <f>H67/'salary &amp; benefit'!$E$12</f>
        <v>0</v>
      </c>
      <c r="I140" s="128">
        <f>I67/'salary &amp; benefit'!$E$12</f>
        <v>0</v>
      </c>
      <c r="J140" s="128">
        <f>J67/'salary &amp; benefit'!$E$12</f>
        <v>0</v>
      </c>
      <c r="K140" s="128">
        <f>K67/'salary &amp; benefit'!$E$12</f>
        <v>0</v>
      </c>
      <c r="L140" s="128">
        <f>L67/'salary &amp; benefit'!$E$12</f>
        <v>0</v>
      </c>
      <c r="M140" s="128">
        <f>M67/'salary &amp; benefit'!$E$12</f>
        <v>0</v>
      </c>
      <c r="N140" s="128">
        <f>N67/'salary &amp; benefit'!$E$12</f>
        <v>0</v>
      </c>
      <c r="O140" s="128">
        <f>O67/'salary &amp; benefit'!$E$12</f>
        <v>0</v>
      </c>
      <c r="P140" s="129">
        <f>P67/'salary &amp; benefit'!$E$12</f>
        <v>0</v>
      </c>
      <c r="Q140" s="130">
        <f t="shared" si="13"/>
        <v>0</v>
      </c>
    </row>
    <row r="141" spans="1:17">
      <c r="A141" s="234"/>
      <c r="E141" s="127">
        <f>E68/'salary &amp; benefit'!$E$12</f>
        <v>0</v>
      </c>
      <c r="F141" s="128">
        <f>F68/'salary &amp; benefit'!$E$12</f>
        <v>0</v>
      </c>
      <c r="G141" s="128">
        <f>G68/'salary &amp; benefit'!$E$12</f>
        <v>0</v>
      </c>
      <c r="H141" s="128">
        <f>H68/'salary &amp; benefit'!$E$12</f>
        <v>0</v>
      </c>
      <c r="I141" s="128">
        <f>I68/'salary &amp; benefit'!$E$12</f>
        <v>0</v>
      </c>
      <c r="J141" s="128">
        <f>J68/'salary &amp; benefit'!$E$12</f>
        <v>0</v>
      </c>
      <c r="K141" s="128">
        <f>K68/'salary &amp; benefit'!$E$12</f>
        <v>0</v>
      </c>
      <c r="L141" s="128">
        <f>L68/'salary &amp; benefit'!$E$12</f>
        <v>0</v>
      </c>
      <c r="M141" s="128">
        <f>M68/'salary &amp; benefit'!$E$12</f>
        <v>0</v>
      </c>
      <c r="N141" s="128">
        <f>N68/'salary &amp; benefit'!$E$12</f>
        <v>0</v>
      </c>
      <c r="O141" s="128">
        <f>O68/'salary &amp; benefit'!$E$12</f>
        <v>0</v>
      </c>
      <c r="P141" s="129">
        <f>P68/'salary &amp; benefit'!$E$12</f>
        <v>0</v>
      </c>
      <c r="Q141" s="130">
        <f t="shared" si="13"/>
        <v>0</v>
      </c>
    </row>
    <row r="142" spans="1:17">
      <c r="A142" s="234"/>
      <c r="E142" s="127">
        <f>E69/'salary &amp; benefit'!$E$12</f>
        <v>0</v>
      </c>
      <c r="F142" s="128">
        <f>F69/'salary &amp; benefit'!$E$12</f>
        <v>0</v>
      </c>
      <c r="G142" s="128">
        <f>G69/'salary &amp; benefit'!$E$12</f>
        <v>0</v>
      </c>
      <c r="H142" s="128">
        <f>H69/'salary &amp; benefit'!$E$12</f>
        <v>0</v>
      </c>
      <c r="I142" s="128">
        <f>I69/'salary &amp; benefit'!$E$12</f>
        <v>0</v>
      </c>
      <c r="J142" s="128">
        <f>J69/'salary &amp; benefit'!$E$12</f>
        <v>0</v>
      </c>
      <c r="K142" s="128">
        <f>K69/'salary &amp; benefit'!$E$12</f>
        <v>0</v>
      </c>
      <c r="L142" s="128">
        <f>L69/'salary &amp; benefit'!$E$12</f>
        <v>0</v>
      </c>
      <c r="M142" s="128">
        <f>M69/'salary &amp; benefit'!$E$12</f>
        <v>0</v>
      </c>
      <c r="N142" s="128">
        <f>N69/'salary &amp; benefit'!$E$12</f>
        <v>0</v>
      </c>
      <c r="O142" s="128">
        <f>O69/'salary &amp; benefit'!$E$12</f>
        <v>0</v>
      </c>
      <c r="P142" s="129">
        <f>P69/'salary &amp; benefit'!$E$12</f>
        <v>0</v>
      </c>
      <c r="Q142" s="130">
        <f t="shared" si="13"/>
        <v>0</v>
      </c>
    </row>
    <row r="143" spans="1:17">
      <c r="A143" s="234"/>
      <c r="E143" s="127">
        <f>E70/'salary &amp; benefit'!$E$12</f>
        <v>0</v>
      </c>
      <c r="F143" s="128">
        <f>F70/'salary &amp; benefit'!$E$12</f>
        <v>0</v>
      </c>
      <c r="G143" s="128">
        <f>G70/'salary &amp; benefit'!$E$12</f>
        <v>0</v>
      </c>
      <c r="H143" s="128">
        <f>H70/'salary &amp; benefit'!$E$12</f>
        <v>0</v>
      </c>
      <c r="I143" s="128">
        <f>I70/'salary &amp; benefit'!$E$12</f>
        <v>0</v>
      </c>
      <c r="J143" s="128">
        <f>J70/'salary &amp; benefit'!$E$12</f>
        <v>0</v>
      </c>
      <c r="K143" s="128">
        <f>K70/'salary &amp; benefit'!$E$12</f>
        <v>0</v>
      </c>
      <c r="L143" s="128">
        <f>L70/'salary &amp; benefit'!$E$12</f>
        <v>0</v>
      </c>
      <c r="M143" s="128">
        <f>M70/'salary &amp; benefit'!$E$12</f>
        <v>0</v>
      </c>
      <c r="N143" s="128">
        <f>N70/'salary &amp; benefit'!$E$12</f>
        <v>0</v>
      </c>
      <c r="O143" s="128">
        <f>O70/'salary &amp; benefit'!$E$12</f>
        <v>0</v>
      </c>
      <c r="P143" s="129">
        <f>P70/'salary &amp; benefit'!$E$12</f>
        <v>0</v>
      </c>
      <c r="Q143" s="130">
        <f t="shared" si="13"/>
        <v>0</v>
      </c>
    </row>
    <row r="144" spans="1:17">
      <c r="A144" s="234"/>
      <c r="D144" s="119" t="s">
        <v>29</v>
      </c>
      <c r="E144" s="131">
        <f>SUM(E139:E143)</f>
        <v>0</v>
      </c>
      <c r="F144" s="132">
        <f t="shared" ref="F144:P144" si="20">SUM(F139:F143)</f>
        <v>0</v>
      </c>
      <c r="G144" s="132">
        <f t="shared" si="20"/>
        <v>0</v>
      </c>
      <c r="H144" s="132">
        <f t="shared" si="20"/>
        <v>0</v>
      </c>
      <c r="I144" s="132">
        <f t="shared" si="20"/>
        <v>0</v>
      </c>
      <c r="J144" s="132">
        <f t="shared" si="20"/>
        <v>0</v>
      </c>
      <c r="K144" s="132">
        <f t="shared" si="20"/>
        <v>0</v>
      </c>
      <c r="L144" s="132">
        <f t="shared" si="20"/>
        <v>0</v>
      </c>
      <c r="M144" s="132">
        <f t="shared" si="20"/>
        <v>0</v>
      </c>
      <c r="N144" s="132">
        <f t="shared" si="20"/>
        <v>0</v>
      </c>
      <c r="O144" s="132">
        <f t="shared" si="20"/>
        <v>0</v>
      </c>
      <c r="P144" s="133">
        <f t="shared" si="20"/>
        <v>0</v>
      </c>
      <c r="Q144" s="134">
        <f t="shared" si="13"/>
        <v>0</v>
      </c>
    </row>
    <row r="145" spans="1:17">
      <c r="A145" s="234"/>
      <c r="E145" s="127">
        <f>E72/'salary &amp; benefit'!$E$12</f>
        <v>0</v>
      </c>
      <c r="F145" s="128">
        <f>F72/'salary &amp; benefit'!$E$12</f>
        <v>0</v>
      </c>
      <c r="G145" s="128">
        <f>G72/'salary &amp; benefit'!$E$12</f>
        <v>0</v>
      </c>
      <c r="H145" s="128">
        <f>H72/'salary &amp; benefit'!$E$12</f>
        <v>0</v>
      </c>
      <c r="I145" s="128">
        <f>I72/'salary &amp; benefit'!$E$12</f>
        <v>0</v>
      </c>
      <c r="J145" s="128">
        <f>J72/'salary &amp; benefit'!$E$12</f>
        <v>0</v>
      </c>
      <c r="K145" s="128">
        <f>K72/'salary &amp; benefit'!$E$12</f>
        <v>0</v>
      </c>
      <c r="L145" s="128">
        <f>L72/'salary &amp; benefit'!$E$12</f>
        <v>0</v>
      </c>
      <c r="M145" s="128">
        <f>M72/'salary &amp; benefit'!$E$12</f>
        <v>0</v>
      </c>
      <c r="N145" s="128">
        <f>N72/'salary &amp; benefit'!$E$12</f>
        <v>0</v>
      </c>
      <c r="O145" s="128">
        <f>O72/'salary &amp; benefit'!$E$12</f>
        <v>0</v>
      </c>
      <c r="P145" s="129">
        <f>P72/'salary &amp; benefit'!$E$12</f>
        <v>0</v>
      </c>
      <c r="Q145" s="130">
        <f t="shared" si="13"/>
        <v>0</v>
      </c>
    </row>
    <row r="146" spans="1:17">
      <c r="A146" s="234"/>
      <c r="E146" s="127">
        <f>E73/'salary &amp; benefit'!$E$12</f>
        <v>0</v>
      </c>
      <c r="F146" s="128">
        <f>F73/'salary &amp; benefit'!$E$12</f>
        <v>0</v>
      </c>
      <c r="G146" s="128">
        <f>G73/'salary &amp; benefit'!$E$12</f>
        <v>0</v>
      </c>
      <c r="H146" s="128">
        <f>H73/'salary &amp; benefit'!$E$12</f>
        <v>0</v>
      </c>
      <c r="I146" s="128">
        <f>I73/'salary &amp; benefit'!$E$12</f>
        <v>0</v>
      </c>
      <c r="J146" s="128">
        <f>J73/'salary &amp; benefit'!$E$12</f>
        <v>0</v>
      </c>
      <c r="K146" s="128">
        <f>K73/'salary &amp; benefit'!$E$12</f>
        <v>0</v>
      </c>
      <c r="L146" s="128">
        <f>L73/'salary &amp; benefit'!$E$12</f>
        <v>0</v>
      </c>
      <c r="M146" s="128">
        <f>M73/'salary &amp; benefit'!$E$12</f>
        <v>0</v>
      </c>
      <c r="N146" s="128">
        <f>N73/'salary &amp; benefit'!$E$12</f>
        <v>0</v>
      </c>
      <c r="O146" s="128">
        <f>O73/'salary &amp; benefit'!$E$12</f>
        <v>0</v>
      </c>
      <c r="P146" s="129">
        <f>P73/'salary &amp; benefit'!$E$12</f>
        <v>0</v>
      </c>
      <c r="Q146" s="130">
        <f t="shared" si="13"/>
        <v>0</v>
      </c>
    </row>
    <row r="147" spans="1:17">
      <c r="A147" s="234"/>
      <c r="E147" s="127">
        <f>E74/'salary &amp; benefit'!$E$12</f>
        <v>0</v>
      </c>
      <c r="F147" s="128">
        <f>F74/'salary &amp; benefit'!$E$12</f>
        <v>0</v>
      </c>
      <c r="G147" s="128">
        <f>G74/'salary &amp; benefit'!$E$12</f>
        <v>0</v>
      </c>
      <c r="H147" s="128">
        <f>H74/'salary &amp; benefit'!$E$12</f>
        <v>0</v>
      </c>
      <c r="I147" s="128">
        <f>I74/'salary &amp; benefit'!$E$12</f>
        <v>0</v>
      </c>
      <c r="J147" s="128">
        <f>J74/'salary &amp; benefit'!$E$12</f>
        <v>0</v>
      </c>
      <c r="K147" s="128">
        <f>K74/'salary &amp; benefit'!$E$12</f>
        <v>0</v>
      </c>
      <c r="L147" s="128">
        <f>L74/'salary &amp; benefit'!$E$12</f>
        <v>0</v>
      </c>
      <c r="M147" s="128">
        <f>M74/'salary &amp; benefit'!$E$12</f>
        <v>0</v>
      </c>
      <c r="N147" s="128">
        <f>N74/'salary &amp; benefit'!$E$12</f>
        <v>0</v>
      </c>
      <c r="O147" s="128">
        <f>O74/'salary &amp; benefit'!$E$12</f>
        <v>0</v>
      </c>
      <c r="P147" s="129">
        <f>P74/'salary &amp; benefit'!$E$12</f>
        <v>0</v>
      </c>
      <c r="Q147" s="130">
        <f t="shared" si="13"/>
        <v>0</v>
      </c>
    </row>
    <row r="148" spans="1:17">
      <c r="A148" s="234"/>
      <c r="E148" s="127">
        <f>E75/'salary &amp; benefit'!$E$12</f>
        <v>0</v>
      </c>
      <c r="F148" s="128">
        <f>F75/'salary &amp; benefit'!$E$12</f>
        <v>0</v>
      </c>
      <c r="G148" s="128">
        <f>G75/'salary &amp; benefit'!$E$12</f>
        <v>0</v>
      </c>
      <c r="H148" s="128">
        <f>H75/'salary &amp; benefit'!$E$12</f>
        <v>0</v>
      </c>
      <c r="I148" s="128">
        <f>I75/'salary &amp; benefit'!$E$12</f>
        <v>0</v>
      </c>
      <c r="J148" s="128">
        <f>J75/'salary &amp; benefit'!$E$12</f>
        <v>0</v>
      </c>
      <c r="K148" s="128">
        <f>K75/'salary &amp; benefit'!$E$12</f>
        <v>0</v>
      </c>
      <c r="L148" s="128">
        <f>L75/'salary &amp; benefit'!$E$12</f>
        <v>0</v>
      </c>
      <c r="M148" s="128">
        <f>M75/'salary &amp; benefit'!$E$12</f>
        <v>0</v>
      </c>
      <c r="N148" s="128">
        <f>N75/'salary &amp; benefit'!$E$12</f>
        <v>0</v>
      </c>
      <c r="O148" s="128">
        <f>O75/'salary &amp; benefit'!$E$12</f>
        <v>0</v>
      </c>
      <c r="P148" s="129">
        <f>P75/'salary &amp; benefit'!$E$12</f>
        <v>0</v>
      </c>
      <c r="Q148" s="130">
        <f t="shared" si="13"/>
        <v>0</v>
      </c>
    </row>
    <row r="149" spans="1:17">
      <c r="A149" s="234"/>
      <c r="E149" s="127">
        <f>E76/'salary &amp; benefit'!$E$12</f>
        <v>0</v>
      </c>
      <c r="F149" s="128">
        <f>F76/'salary &amp; benefit'!$E$12</f>
        <v>0</v>
      </c>
      <c r="G149" s="128">
        <f>G76/'salary &amp; benefit'!$E$12</f>
        <v>0</v>
      </c>
      <c r="H149" s="128">
        <f>H76/'salary &amp; benefit'!$E$12</f>
        <v>0</v>
      </c>
      <c r="I149" s="128">
        <f>I76/'salary &amp; benefit'!$E$12</f>
        <v>0</v>
      </c>
      <c r="J149" s="128">
        <f>J76/'salary &amp; benefit'!$E$12</f>
        <v>0</v>
      </c>
      <c r="K149" s="128">
        <f>K76/'salary &amp; benefit'!$E$12</f>
        <v>0</v>
      </c>
      <c r="L149" s="128">
        <f>L76/'salary &amp; benefit'!$E$12</f>
        <v>0</v>
      </c>
      <c r="M149" s="128">
        <f>M76/'salary &amp; benefit'!$E$12</f>
        <v>0</v>
      </c>
      <c r="N149" s="128">
        <f>N76/'salary &amp; benefit'!$E$12</f>
        <v>0</v>
      </c>
      <c r="O149" s="128">
        <f>O76/'salary &amp; benefit'!$E$12</f>
        <v>0</v>
      </c>
      <c r="P149" s="129">
        <f>P76/'salary &amp; benefit'!$E$12</f>
        <v>0</v>
      </c>
      <c r="Q149" s="130">
        <f t="shared" si="13"/>
        <v>0</v>
      </c>
    </row>
    <row r="150" spans="1:17">
      <c r="A150" s="234"/>
      <c r="D150" s="119" t="s">
        <v>30</v>
      </c>
      <c r="E150" s="131">
        <f>SUM(E145:E149)</f>
        <v>0</v>
      </c>
      <c r="F150" s="132">
        <f t="shared" ref="F150:P150" si="21">SUM(F145:F149)</f>
        <v>0</v>
      </c>
      <c r="G150" s="132">
        <f t="shared" si="21"/>
        <v>0</v>
      </c>
      <c r="H150" s="132">
        <f t="shared" si="21"/>
        <v>0</v>
      </c>
      <c r="I150" s="132">
        <f t="shared" si="21"/>
        <v>0</v>
      </c>
      <c r="J150" s="132">
        <f t="shared" si="21"/>
        <v>0</v>
      </c>
      <c r="K150" s="132">
        <f t="shared" si="21"/>
        <v>0</v>
      </c>
      <c r="L150" s="132">
        <f t="shared" si="21"/>
        <v>0</v>
      </c>
      <c r="M150" s="132">
        <f t="shared" si="21"/>
        <v>0</v>
      </c>
      <c r="N150" s="132">
        <f t="shared" si="21"/>
        <v>0</v>
      </c>
      <c r="O150" s="132">
        <f t="shared" si="21"/>
        <v>0</v>
      </c>
      <c r="P150" s="133">
        <f t="shared" si="21"/>
        <v>0</v>
      </c>
      <c r="Q150" s="134">
        <f t="shared" si="13"/>
        <v>0</v>
      </c>
    </row>
    <row r="151" spans="1:17" ht="16.5" thickBot="1">
      <c r="A151" s="235"/>
      <c r="D151" s="119" t="s">
        <v>8</v>
      </c>
      <c r="E151" s="135">
        <f>E150+E144+E138+E132+E126+E120+E92+E86</f>
        <v>2500</v>
      </c>
      <c r="F151" s="136">
        <f t="shared" ref="F151" si="22">F150+F144+F138+F132+F126+F120+F92+F86</f>
        <v>2500</v>
      </c>
      <c r="G151" s="136">
        <f t="shared" ref="G151" si="23">G150+G144+G138+G132+G126+G120+G92+G86</f>
        <v>2500</v>
      </c>
      <c r="H151" s="136">
        <f t="shared" ref="H151" si="24">H150+H144+H138+H132+H126+H120+H92+H86</f>
        <v>2500</v>
      </c>
      <c r="I151" s="136">
        <f t="shared" ref="I151" si="25">I150+I144+I138+I132+I126+I120+I92+I86</f>
        <v>2500</v>
      </c>
      <c r="J151" s="136">
        <f t="shared" ref="J151" si="26">J150+J144+J138+J132+J126+J120+J92+J86</f>
        <v>2500</v>
      </c>
      <c r="K151" s="136">
        <f t="shared" ref="K151" si="27">K150+K144+K138+K132+K126+K120+K92+K86</f>
        <v>2500</v>
      </c>
      <c r="L151" s="136">
        <f t="shared" ref="L151" si="28">L150+L144+L138+L132+L126+L120+L92+L86</f>
        <v>2500</v>
      </c>
      <c r="M151" s="136">
        <f t="shared" ref="M151" si="29">M150+M144+M138+M132+M126+M120+M92+M86</f>
        <v>2500</v>
      </c>
      <c r="N151" s="136">
        <f t="shared" ref="N151" si="30">N150+N144+N138+N132+N126+N120+N92+N86</f>
        <v>2500</v>
      </c>
      <c r="O151" s="136">
        <f t="shared" ref="O151" si="31">O150+O144+O138+O132+O126+O120+O92+O86</f>
        <v>2500</v>
      </c>
      <c r="P151" s="137">
        <f t="shared" ref="P151" si="32">P150+P144+P138+P132+P126+P120+P92+P86</f>
        <v>2500</v>
      </c>
      <c r="Q151" s="138">
        <f t="shared" ref="Q151" si="33">Q150+Q144+Q138+Q132+Q126+Q120+Q92+Q86</f>
        <v>30000</v>
      </c>
    </row>
  </sheetData>
  <mergeCells count="4">
    <mergeCell ref="Q3:Q4"/>
    <mergeCell ref="E4:P4"/>
    <mergeCell ref="A8:A78"/>
    <mergeCell ref="A81:A15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headcount</vt:lpstr>
      <vt:lpstr>salary &amp; benefit</vt:lpstr>
      <vt:lpstr>human-resources</vt:lpstr>
      <vt:lpstr>headcount!Print_Area</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Arnaud Debains</dc:creator>
  <cp:lastModifiedBy>bonitasoft</cp:lastModifiedBy>
  <cp:lastPrinted>2012-11-07T15:31:47Z</cp:lastPrinted>
  <dcterms:created xsi:type="dcterms:W3CDTF">2011-12-30T09:28:01Z</dcterms:created>
  <dcterms:modified xsi:type="dcterms:W3CDTF">2013-11-26T09:09:39Z</dcterms:modified>
</cp:coreProperties>
</file>