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ECEGE - Monitoria\Compartilhar com alunos\"/>
    </mc:Choice>
  </mc:AlternateContent>
  <xr:revisionPtr revIDLastSave="0" documentId="8_{AB5A167A-A124-4EB9-AB19-0E8B0267213D}" xr6:coauthVersionLast="47" xr6:coauthVersionMax="47" xr10:uidLastSave="{00000000-0000-0000-0000-000000000000}"/>
  <bookViews>
    <workbookView xWindow="28680" yWindow="-120" windowWidth="29040" windowHeight="15720" activeTab="1" xr2:uid="{FB503ED7-811C-4EBB-9118-4D3E881F03D0}"/>
  </bookViews>
  <sheets>
    <sheet name="Sigma conhecido" sheetId="1" r:id="rId1"/>
    <sheet name="Sigma desconheci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13" i="2" s="1"/>
  <c r="K2" i="2"/>
  <c r="H2" i="2"/>
  <c r="C10" i="2"/>
  <c r="C11" i="2" s="1"/>
  <c r="C12" i="2" s="1"/>
  <c r="C9" i="2"/>
  <c r="C13" i="1"/>
  <c r="C10" i="1"/>
  <c r="C11" i="1" s="1"/>
  <c r="C12" i="1" s="1"/>
  <c r="C9" i="1"/>
  <c r="K3" i="2"/>
  <c r="H3" i="2"/>
  <c r="D16" i="2"/>
  <c r="D12" i="2"/>
  <c r="D15" i="2"/>
  <c r="D11" i="2"/>
  <c r="D9" i="2"/>
  <c r="D14" i="2"/>
  <c r="D10" i="2"/>
  <c r="D13" i="2"/>
  <c r="D10" i="1"/>
  <c r="D11" i="1"/>
  <c r="D12" i="1"/>
  <c r="D13" i="1"/>
  <c r="D14" i="1"/>
  <c r="D15" i="1"/>
  <c r="D16" i="1"/>
  <c r="D9" i="1"/>
  <c r="C14" i="2" l="1"/>
  <c r="C15" i="2" s="1"/>
  <c r="C14" i="1"/>
  <c r="C16" i="2" l="1"/>
  <c r="C15" i="1"/>
  <c r="C16" i="1"/>
</calcChain>
</file>

<file path=xl/sharedStrings.xml><?xml version="1.0" encoding="utf-8"?>
<sst xmlns="http://schemas.openxmlformats.org/spreadsheetml/2006/main" count="55" uniqueCount="29">
  <si>
    <t>Objetivo</t>
  </si>
  <si>
    <t>Dados</t>
  </si>
  <si>
    <t>Tamanho da população</t>
  </si>
  <si>
    <t>Desvio-padrão populacional</t>
  </si>
  <si>
    <t>Nível de confiança</t>
  </si>
  <si>
    <t>Fazer inferências sobre o ticket médio populacional dos clientes de uma mercearia por meio de uma amostra. Qual o tamanho da amostra?</t>
  </si>
  <si>
    <t>Fontes secundárias</t>
  </si>
  <si>
    <t>Conhecido a priori</t>
  </si>
  <si>
    <t>Definido pelo pesquisador</t>
  </si>
  <si>
    <t>Passos</t>
  </si>
  <si>
    <t>Especificar o nível de precisão</t>
  </si>
  <si>
    <t>Determinar o valor z associado ao NC</t>
  </si>
  <si>
    <t>Determinar o desvio-padrão da população</t>
  </si>
  <si>
    <t>Determinar o tamanho da amostra</t>
  </si>
  <si>
    <t>Se o tamanho da amostra representar 10% ou mais da população, aplicar o fator de correção de população finita</t>
  </si>
  <si>
    <t>Porcentagem da amostra em relação à população</t>
  </si>
  <si>
    <t>Descrição</t>
  </si>
  <si>
    <t>Valores</t>
  </si>
  <si>
    <t>Fórmulas</t>
  </si>
  <si>
    <t>Nível de precisão ±</t>
  </si>
  <si>
    <t>Especificar o nível de confiança (NC) e o nível de significância (α)</t>
  </si>
  <si>
    <t>Média amostral</t>
  </si>
  <si>
    <t>Intervalo de confiança a 95% = entre R$ 135,00 e R$ 155,00</t>
  </si>
  <si>
    <t>Amostra piloto</t>
  </si>
  <si>
    <t>Observações</t>
  </si>
  <si>
    <t>Desvio-padrão amostral</t>
  </si>
  <si>
    <t>Máximo</t>
  </si>
  <si>
    <t>Mínimo</t>
  </si>
  <si>
    <t>Estimado ou obtido de fontes secundárias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</si>
</sst>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color theme="1"/>
      <name val="Arial"/>
      <family val="2"/>
    </font>
    <font>
      <sz val="14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3" fontId="4" fillId="0" borderId="1" xfId="0" applyNumberFormat="1" applyFont="1" applyBorder="1"/>
    <xf numFmtId="44" fontId="4" fillId="0" borderId="1" xfId="2" applyFont="1" applyBorder="1"/>
    <xf numFmtId="9" fontId="4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43" fontId="4" fillId="0" borderId="1" xfId="1" applyFont="1" applyBorder="1"/>
    <xf numFmtId="165" fontId="4" fillId="0" borderId="1" xfId="1" applyNumberFormat="1" applyFont="1" applyBorder="1"/>
    <xf numFmtId="10" fontId="4" fillId="0" borderId="1" xfId="3" applyNumberFormat="1" applyFont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DB09-F964-4944-AA7E-7DB5B7297067}">
  <dimension ref="A1:D19"/>
  <sheetViews>
    <sheetView showGridLines="0" workbookViewId="0">
      <selection sqref="A1:XFD1048576"/>
    </sheetView>
  </sheetViews>
  <sheetFormatPr defaultRowHeight="17.399999999999999" x14ac:dyDescent="0.3"/>
  <cols>
    <col min="1" max="1" width="11.88671875" style="3" customWidth="1"/>
    <col min="2" max="2" width="137.109375" style="3" bestFit="1" customWidth="1"/>
    <col min="3" max="3" width="15.5546875" style="3" bestFit="1" customWidth="1"/>
    <col min="4" max="4" width="32.88671875" style="3" bestFit="1" customWidth="1"/>
    <col min="5" max="16384" width="8.88671875" style="3"/>
  </cols>
  <sheetData>
    <row r="1" spans="1:4" x14ac:dyDescent="0.3">
      <c r="A1" s="1" t="s">
        <v>0</v>
      </c>
      <c r="B1" s="2" t="s">
        <v>5</v>
      </c>
      <c r="C1" s="2"/>
      <c r="D1" s="2"/>
    </row>
    <row r="2" spans="1:4" x14ac:dyDescent="0.3">
      <c r="A2" s="4" t="s">
        <v>1</v>
      </c>
      <c r="B2" s="5" t="s">
        <v>2</v>
      </c>
      <c r="C2" s="6">
        <v>3000</v>
      </c>
      <c r="D2" s="5" t="s">
        <v>6</v>
      </c>
    </row>
    <row r="3" spans="1:4" x14ac:dyDescent="0.3">
      <c r="A3" s="4"/>
      <c r="B3" s="5" t="s">
        <v>3</v>
      </c>
      <c r="C3" s="7">
        <v>50</v>
      </c>
      <c r="D3" s="5" t="s">
        <v>7</v>
      </c>
    </row>
    <row r="4" spans="1:4" x14ac:dyDescent="0.3">
      <c r="A4" s="4"/>
      <c r="B4" s="5" t="s">
        <v>19</v>
      </c>
      <c r="C4" s="7">
        <v>10</v>
      </c>
      <c r="D4" s="5" t="s">
        <v>8</v>
      </c>
    </row>
    <row r="5" spans="1:4" x14ac:dyDescent="0.3">
      <c r="A5" s="4"/>
      <c r="B5" s="5" t="s">
        <v>4</v>
      </c>
      <c r="C5" s="8">
        <v>0.95</v>
      </c>
      <c r="D5" s="5" t="s">
        <v>8</v>
      </c>
    </row>
    <row r="8" spans="1:4" x14ac:dyDescent="0.3">
      <c r="A8" s="9" t="s">
        <v>9</v>
      </c>
      <c r="B8" s="9" t="s">
        <v>16</v>
      </c>
      <c r="C8" s="9" t="s">
        <v>17</v>
      </c>
      <c r="D8" s="9" t="s">
        <v>18</v>
      </c>
    </row>
    <row r="9" spans="1:4" x14ac:dyDescent="0.3">
      <c r="A9" s="10">
        <v>1</v>
      </c>
      <c r="B9" s="5" t="s">
        <v>10</v>
      </c>
      <c r="C9" s="11">
        <f>C4</f>
        <v>10</v>
      </c>
      <c r="D9" s="12" t="str">
        <f ca="1">_xlfn.FORMULATEXT(C9)</f>
        <v>=C4</v>
      </c>
    </row>
    <row r="10" spans="1:4" x14ac:dyDescent="0.3">
      <c r="A10" s="4">
        <v>2</v>
      </c>
      <c r="B10" s="13" t="s">
        <v>20</v>
      </c>
      <c r="C10" s="8">
        <f>C5</f>
        <v>0.95</v>
      </c>
      <c r="D10" s="12" t="str">
        <f t="shared" ref="D10:D16" ca="1" si="0">_xlfn.FORMULATEXT(C10)</f>
        <v>=C5</v>
      </c>
    </row>
    <row r="11" spans="1:4" x14ac:dyDescent="0.3">
      <c r="A11" s="4"/>
      <c r="B11" s="13"/>
      <c r="C11" s="8">
        <f>1-C10</f>
        <v>5.0000000000000044E-2</v>
      </c>
      <c r="D11" s="12" t="str">
        <f t="shared" ca="1" si="0"/>
        <v>=1-C10</v>
      </c>
    </row>
    <row r="12" spans="1:4" x14ac:dyDescent="0.3">
      <c r="A12" s="10">
        <v>3</v>
      </c>
      <c r="B12" s="5" t="s">
        <v>11</v>
      </c>
      <c r="C12" s="14">
        <f>_xlfn.NORM.S.INV(1-C11/2)</f>
        <v>1.9599639845400536</v>
      </c>
      <c r="D12" s="12" t="str">
        <f t="shared" ca="1" si="0"/>
        <v>=INV.NORMP.N(1-C11/2)</v>
      </c>
    </row>
    <row r="13" spans="1:4" x14ac:dyDescent="0.3">
      <c r="A13" s="10">
        <v>4</v>
      </c>
      <c r="B13" s="5" t="s">
        <v>12</v>
      </c>
      <c r="C13" s="11">
        <f>C3</f>
        <v>50</v>
      </c>
      <c r="D13" s="12" t="str">
        <f t="shared" ca="1" si="0"/>
        <v>=C3</v>
      </c>
    </row>
    <row r="14" spans="1:4" x14ac:dyDescent="0.3">
      <c r="A14" s="10">
        <v>5</v>
      </c>
      <c r="B14" s="5" t="s">
        <v>13</v>
      </c>
      <c r="C14" s="15">
        <f>((C13*C12)/C9)^2</f>
        <v>96.036470517353109</v>
      </c>
      <c r="D14" s="12" t="str">
        <f t="shared" ca="1" si="0"/>
        <v>=((C13*C12)/C9)^2</v>
      </c>
    </row>
    <row r="15" spans="1:4" x14ac:dyDescent="0.3">
      <c r="A15" s="10">
        <v>6</v>
      </c>
      <c r="B15" s="5" t="s">
        <v>14</v>
      </c>
      <c r="C15" s="15">
        <f>C14*C2/(C2+C14-1)</f>
        <v>93.087565945192296</v>
      </c>
      <c r="D15" s="12" t="str">
        <f t="shared" ca="1" si="0"/>
        <v>=C14*C2/(C2+C14-1)</v>
      </c>
    </row>
    <row r="16" spans="1:4" x14ac:dyDescent="0.3">
      <c r="A16" s="5"/>
      <c r="B16" s="5" t="s">
        <v>15</v>
      </c>
      <c r="C16" s="16">
        <f>C14/C2</f>
        <v>3.2012156839117706E-2</v>
      </c>
      <c r="D16" s="12" t="str">
        <f t="shared" ca="1" si="0"/>
        <v>=C14/C2</v>
      </c>
    </row>
    <row r="17" spans="1:4" x14ac:dyDescent="0.3">
      <c r="A17" s="5"/>
      <c r="B17" s="5"/>
      <c r="C17" s="5"/>
      <c r="D17" s="5"/>
    </row>
    <row r="18" spans="1:4" x14ac:dyDescent="0.3">
      <c r="A18" s="5"/>
      <c r="B18" s="5" t="s">
        <v>21</v>
      </c>
      <c r="C18" s="7">
        <v>145</v>
      </c>
      <c r="D18" s="5"/>
    </row>
    <row r="19" spans="1:4" x14ac:dyDescent="0.3">
      <c r="A19" s="5"/>
      <c r="B19" s="5" t="s">
        <v>22</v>
      </c>
      <c r="C19" s="5"/>
      <c r="D19" s="5"/>
    </row>
  </sheetData>
  <mergeCells count="4">
    <mergeCell ref="A2:A5"/>
    <mergeCell ref="B1:D1"/>
    <mergeCell ref="A10:A11"/>
    <mergeCell ref="B10:B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BF83-B51F-4FC4-8930-62B77EC79B96}">
  <dimension ref="A1:K32"/>
  <sheetViews>
    <sheetView showGridLines="0" tabSelected="1" workbookViewId="0">
      <selection activeCell="D25" sqref="D25"/>
    </sheetView>
  </sheetViews>
  <sheetFormatPr defaultRowHeight="17.399999999999999" x14ac:dyDescent="0.3"/>
  <cols>
    <col min="1" max="1" width="11.88671875" style="3" customWidth="1"/>
    <col min="2" max="2" width="85.5546875" style="3" bestFit="1" customWidth="1"/>
    <col min="3" max="3" width="15.5546875" style="3" bestFit="1" customWidth="1"/>
    <col min="4" max="4" width="52.109375" style="3" bestFit="1" customWidth="1"/>
    <col min="5" max="5" width="8.88671875" style="3"/>
    <col min="6" max="6" width="17.33203125" style="3" bestFit="1" customWidth="1"/>
    <col min="7" max="7" width="15.5546875" style="3" bestFit="1" customWidth="1"/>
    <col min="8" max="8" width="30" style="3" bestFit="1" customWidth="1"/>
    <col min="9" max="9" width="15.5546875" style="3" bestFit="1" customWidth="1"/>
    <col min="10" max="10" width="14" style="3" bestFit="1" customWidth="1"/>
    <col min="11" max="11" width="20.6640625" style="3" bestFit="1" customWidth="1"/>
    <col min="12" max="16384" width="8.88671875" style="3"/>
  </cols>
  <sheetData>
    <row r="1" spans="1:11" ht="34.799999999999997" x14ac:dyDescent="0.3">
      <c r="A1" s="1" t="s">
        <v>0</v>
      </c>
      <c r="B1" s="17" t="s">
        <v>5</v>
      </c>
      <c r="C1" s="17"/>
      <c r="D1" s="17"/>
      <c r="F1" s="19" t="s">
        <v>23</v>
      </c>
      <c r="G1" s="19"/>
      <c r="H1" s="20" t="s">
        <v>25</v>
      </c>
      <c r="I1" s="20" t="s">
        <v>26</v>
      </c>
      <c r="J1" s="20" t="s">
        <v>27</v>
      </c>
      <c r="K1" s="21" t="s">
        <v>3</v>
      </c>
    </row>
    <row r="2" spans="1:11" x14ac:dyDescent="0.3">
      <c r="A2" s="4" t="s">
        <v>1</v>
      </c>
      <c r="B2" s="5" t="s">
        <v>2</v>
      </c>
      <c r="C2" s="6">
        <v>3000</v>
      </c>
      <c r="D2" s="5" t="s">
        <v>6</v>
      </c>
      <c r="F2" s="20" t="s">
        <v>24</v>
      </c>
      <c r="G2" s="20" t="s">
        <v>17</v>
      </c>
      <c r="H2" s="7">
        <f>_xlfn.STDEV.S(G3:G32)</f>
        <v>76.982077328979983</v>
      </c>
      <c r="I2" s="7">
        <v>392</v>
      </c>
      <c r="J2" s="7">
        <v>65</v>
      </c>
      <c r="K2" s="7">
        <f>(I2-J2)/(2*C12)</f>
        <v>83.419900207180945</v>
      </c>
    </row>
    <row r="3" spans="1:11" x14ac:dyDescent="0.3">
      <c r="A3" s="4"/>
      <c r="B3" s="5" t="s">
        <v>3</v>
      </c>
      <c r="C3" s="7">
        <f>H2</f>
        <v>76.982077328979983</v>
      </c>
      <c r="D3" s="5" t="s">
        <v>28</v>
      </c>
      <c r="F3" s="5">
        <v>1</v>
      </c>
      <c r="G3" s="7">
        <v>111</v>
      </c>
      <c r="H3" s="12" t="str">
        <f ca="1">_xlfn.FORMULATEXT(H2)</f>
        <v>=DESVPAD.A(G3:G32)</v>
      </c>
      <c r="I3" s="5"/>
      <c r="J3" s="5"/>
      <c r="K3" s="12" t="str">
        <f ca="1">_xlfn.FORMULATEXT(K2)</f>
        <v>=(I2-J2)/(2*C12)</v>
      </c>
    </row>
    <row r="4" spans="1:11" x14ac:dyDescent="0.3">
      <c r="A4" s="4"/>
      <c r="B4" s="5" t="s">
        <v>19</v>
      </c>
      <c r="C4" s="7">
        <v>10</v>
      </c>
      <c r="D4" s="5" t="s">
        <v>8</v>
      </c>
      <c r="F4" s="5">
        <v>2</v>
      </c>
      <c r="G4" s="7">
        <v>326</v>
      </c>
    </row>
    <row r="5" spans="1:11" x14ac:dyDescent="0.3">
      <c r="A5" s="4"/>
      <c r="B5" s="5" t="s">
        <v>4</v>
      </c>
      <c r="C5" s="8">
        <v>0.95</v>
      </c>
      <c r="D5" s="5" t="s">
        <v>8</v>
      </c>
      <c r="F5" s="5">
        <v>3</v>
      </c>
      <c r="G5" s="7">
        <v>350</v>
      </c>
    </row>
    <row r="6" spans="1:11" x14ac:dyDescent="0.3">
      <c r="F6" s="5">
        <v>4</v>
      </c>
      <c r="G6" s="7">
        <v>259</v>
      </c>
    </row>
    <row r="7" spans="1:11" x14ac:dyDescent="0.3">
      <c r="F7" s="5">
        <v>5</v>
      </c>
      <c r="G7" s="7">
        <v>112</v>
      </c>
    </row>
    <row r="8" spans="1:11" x14ac:dyDescent="0.3">
      <c r="A8" s="9" t="s">
        <v>9</v>
      </c>
      <c r="B8" s="9" t="s">
        <v>16</v>
      </c>
      <c r="C8" s="9" t="s">
        <v>17</v>
      </c>
      <c r="D8" s="9" t="s">
        <v>18</v>
      </c>
      <c r="F8" s="5">
        <v>6</v>
      </c>
      <c r="G8" s="7">
        <v>176</v>
      </c>
    </row>
    <row r="9" spans="1:11" x14ac:dyDescent="0.3">
      <c r="A9" s="10">
        <v>1</v>
      </c>
      <c r="B9" s="5" t="s">
        <v>10</v>
      </c>
      <c r="C9" s="11">
        <f>C4</f>
        <v>10</v>
      </c>
      <c r="D9" s="12" t="str">
        <f ca="1">_xlfn.FORMULATEXT(C9)</f>
        <v>=C4</v>
      </c>
      <c r="F9" s="5">
        <v>7</v>
      </c>
      <c r="G9" s="7">
        <v>118</v>
      </c>
    </row>
    <row r="10" spans="1:11" x14ac:dyDescent="0.3">
      <c r="A10" s="4">
        <v>2</v>
      </c>
      <c r="B10" s="13" t="s">
        <v>20</v>
      </c>
      <c r="C10" s="8">
        <f>C5</f>
        <v>0.95</v>
      </c>
      <c r="D10" s="12" t="str">
        <f t="shared" ref="D10:D16" ca="1" si="0">_xlfn.FORMULATEXT(C10)</f>
        <v>=C5</v>
      </c>
      <c r="F10" s="5">
        <v>8</v>
      </c>
      <c r="G10" s="7">
        <v>149</v>
      </c>
    </row>
    <row r="11" spans="1:11" x14ac:dyDescent="0.3">
      <c r="A11" s="4"/>
      <c r="B11" s="13"/>
      <c r="C11" s="8">
        <f>1-C10</f>
        <v>5.0000000000000044E-2</v>
      </c>
      <c r="D11" s="12" t="str">
        <f t="shared" ca="1" si="0"/>
        <v>=1-C10</v>
      </c>
      <c r="F11" s="5">
        <v>9</v>
      </c>
      <c r="G11" s="7">
        <v>235</v>
      </c>
    </row>
    <row r="12" spans="1:11" x14ac:dyDescent="0.3">
      <c r="A12" s="10">
        <v>3</v>
      </c>
      <c r="B12" s="5" t="s">
        <v>11</v>
      </c>
      <c r="C12" s="14">
        <f>_xlfn.NORM.S.INV(1-C11/2)</f>
        <v>1.9599639845400536</v>
      </c>
      <c r="D12" s="12" t="str">
        <f t="shared" ca="1" si="0"/>
        <v>=INV.NORMP.N(1-C11/2)</v>
      </c>
      <c r="F12" s="5">
        <v>10</v>
      </c>
      <c r="G12" s="7">
        <v>237</v>
      </c>
    </row>
    <row r="13" spans="1:11" x14ac:dyDescent="0.3">
      <c r="A13" s="10">
        <v>4</v>
      </c>
      <c r="B13" s="5" t="s">
        <v>12</v>
      </c>
      <c r="C13" s="11">
        <f>C3</f>
        <v>76.982077328979983</v>
      </c>
      <c r="D13" s="12" t="str">
        <f t="shared" ca="1" si="0"/>
        <v>=C3</v>
      </c>
      <c r="F13" s="5">
        <v>11</v>
      </c>
      <c r="G13" s="7">
        <v>218</v>
      </c>
    </row>
    <row r="14" spans="1:11" x14ac:dyDescent="0.3">
      <c r="A14" s="10">
        <v>5</v>
      </c>
      <c r="B14" s="5" t="s">
        <v>13</v>
      </c>
      <c r="C14" s="15">
        <f>((C13*C12)/C9)^2</f>
        <v>227.65407804644309</v>
      </c>
      <c r="D14" s="12" t="str">
        <f t="shared" ca="1" si="0"/>
        <v>=((C13*C12)/C9)^2</v>
      </c>
      <c r="F14" s="5">
        <v>12</v>
      </c>
      <c r="G14" s="7">
        <v>193</v>
      </c>
    </row>
    <row r="15" spans="1:11" ht="34.799999999999997" x14ac:dyDescent="0.3">
      <c r="A15" s="10">
        <v>6</v>
      </c>
      <c r="B15" s="18" t="s">
        <v>14</v>
      </c>
      <c r="C15" s="15">
        <f>C14*C2/(C2+C14-1)</f>
        <v>211.66267521085632</v>
      </c>
      <c r="D15" s="12" t="str">
        <f t="shared" ca="1" si="0"/>
        <v>=C14*C2/(C2+C14-1)</v>
      </c>
      <c r="F15" s="5">
        <v>13</v>
      </c>
      <c r="G15" s="7">
        <v>280</v>
      </c>
    </row>
    <row r="16" spans="1:11" x14ac:dyDescent="0.3">
      <c r="A16" s="5"/>
      <c r="B16" s="5" t="s">
        <v>15</v>
      </c>
      <c r="C16" s="16">
        <f>C14/C2</f>
        <v>7.5884692682147703E-2</v>
      </c>
      <c r="D16" s="12" t="str">
        <f t="shared" ca="1" si="0"/>
        <v>=C14/C2</v>
      </c>
      <c r="F16" s="5">
        <v>14</v>
      </c>
      <c r="G16" s="7">
        <v>146</v>
      </c>
    </row>
    <row r="17" spans="1:7" x14ac:dyDescent="0.3">
      <c r="A17" s="5"/>
      <c r="B17" s="5"/>
      <c r="C17" s="5"/>
      <c r="D17" s="5"/>
      <c r="F17" s="5">
        <v>15</v>
      </c>
      <c r="G17" s="7">
        <v>252</v>
      </c>
    </row>
    <row r="18" spans="1:7" x14ac:dyDescent="0.3">
      <c r="A18" s="5"/>
      <c r="B18" s="5" t="s">
        <v>21</v>
      </c>
      <c r="C18" s="7">
        <v>145</v>
      </c>
      <c r="D18" s="5"/>
      <c r="F18" s="5">
        <v>16</v>
      </c>
      <c r="G18" s="7">
        <v>230</v>
      </c>
    </row>
    <row r="19" spans="1:7" x14ac:dyDescent="0.3">
      <c r="A19" s="5"/>
      <c r="B19" s="5" t="s">
        <v>22</v>
      </c>
      <c r="C19" s="5"/>
      <c r="D19" s="5"/>
      <c r="F19" s="5">
        <v>17</v>
      </c>
      <c r="G19" s="7">
        <v>308</v>
      </c>
    </row>
    <row r="20" spans="1:7" x14ac:dyDescent="0.3">
      <c r="F20" s="5">
        <v>18</v>
      </c>
      <c r="G20" s="7">
        <v>126</v>
      </c>
    </row>
    <row r="21" spans="1:7" x14ac:dyDescent="0.3">
      <c r="F21" s="5">
        <v>19</v>
      </c>
      <c r="G21" s="7">
        <v>313</v>
      </c>
    </row>
    <row r="22" spans="1:7" x14ac:dyDescent="0.3">
      <c r="F22" s="5">
        <v>20</v>
      </c>
      <c r="G22" s="7">
        <v>306</v>
      </c>
    </row>
    <row r="23" spans="1:7" x14ac:dyDescent="0.3">
      <c r="F23" s="5">
        <v>21</v>
      </c>
      <c r="G23" s="7">
        <v>343</v>
      </c>
    </row>
    <row r="24" spans="1:7" x14ac:dyDescent="0.3">
      <c r="F24" s="5">
        <v>22</v>
      </c>
      <c r="G24" s="7">
        <v>154</v>
      </c>
    </row>
    <row r="25" spans="1:7" x14ac:dyDescent="0.3">
      <c r="F25" s="5">
        <v>23</v>
      </c>
      <c r="G25" s="7">
        <v>303</v>
      </c>
    </row>
    <row r="26" spans="1:7" x14ac:dyDescent="0.3">
      <c r="F26" s="5">
        <v>24</v>
      </c>
      <c r="G26" s="7">
        <v>177</v>
      </c>
    </row>
    <row r="27" spans="1:7" x14ac:dyDescent="0.3">
      <c r="F27" s="5">
        <v>25</v>
      </c>
      <c r="G27" s="7">
        <v>211</v>
      </c>
    </row>
    <row r="28" spans="1:7" x14ac:dyDescent="0.3">
      <c r="F28" s="5">
        <v>26</v>
      </c>
      <c r="G28" s="7">
        <v>223</v>
      </c>
    </row>
    <row r="29" spans="1:7" x14ac:dyDescent="0.3">
      <c r="F29" s="5">
        <v>27</v>
      </c>
      <c r="G29" s="7">
        <v>170</v>
      </c>
    </row>
    <row r="30" spans="1:7" x14ac:dyDescent="0.3">
      <c r="F30" s="5">
        <v>28</v>
      </c>
      <c r="G30" s="7">
        <v>336</v>
      </c>
    </row>
    <row r="31" spans="1:7" x14ac:dyDescent="0.3">
      <c r="F31" s="5">
        <v>29</v>
      </c>
      <c r="G31" s="7">
        <v>189</v>
      </c>
    </row>
    <row r="32" spans="1:7" x14ac:dyDescent="0.3">
      <c r="F32" s="5">
        <v>30</v>
      </c>
      <c r="G32" s="7">
        <v>110</v>
      </c>
    </row>
  </sheetData>
  <mergeCells count="5">
    <mergeCell ref="B1:D1"/>
    <mergeCell ref="A2:A5"/>
    <mergeCell ref="A10:A11"/>
    <mergeCell ref="B10:B11"/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Sigma conhecido</vt:lpstr>
      <vt:lpstr>Sigma desconhecido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Peixoto da Silva</dc:creator>
  <cp:lastModifiedBy>Rodrigo Peixoto da Silva</cp:lastModifiedBy>
  <dcterms:created xsi:type="dcterms:W3CDTF">2023-03-07T12:18:45Z</dcterms:created>
  <dcterms:modified xsi:type="dcterms:W3CDTF">2023-03-07T12:50:06Z</dcterms:modified>
</cp:coreProperties>
</file>