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omments1.xml" ContentType="application/vnd.openxmlformats-officedocument.spreadsheetml.comment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913"/>
  <workbookPr showInkAnnotation="0" autoCompressPictures="0"/>
  <mc:AlternateContent xmlns:mc="http://schemas.openxmlformats.org/markup-compatibility/2006">
    <mc:Choice Requires="x15">
      <x15ac:absPath xmlns:x15ac="http://schemas.microsoft.com/office/spreadsheetml/2010/11/ac" url="/Users/jesusv/Downloads/"/>
    </mc:Choice>
  </mc:AlternateContent>
  <xr:revisionPtr revIDLastSave="0" documentId="13_ncr:1_{BC579D1F-11EE-2545-850E-84553B71AA4A}" xr6:coauthVersionLast="45" xr6:coauthVersionMax="45" xr10:uidLastSave="{00000000-0000-0000-0000-000000000000}"/>
  <bookViews>
    <workbookView xWindow="0" yWindow="460" windowWidth="28800" windowHeight="16500" tabRatio="500" activeTab="2" xr2:uid="{00000000-000D-0000-FFFF-FFFF00000000}"/>
  </bookViews>
  <sheets>
    <sheet name="REGISTRO DE ACTIVIDAD" sheetId="3" r:id="rId1"/>
    <sheet name="INDICADORES" sheetId="2" r:id="rId2"/>
    <sheet name="METRICAS COCINA" sheetId="1" r:id="rId3"/>
    <sheet name="Ejemplos Funciones EXCEL" sheetId="4" r:id="rId4"/>
    <sheet name="Hoja1" sheetId="5" r:id="rId5"/>
  </sheets>
  <calcPr calcId="191029"/>
  <pivotCaches>
    <pivotCache cacheId="1" r:id="rId6"/>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J11" i="4" l="1"/>
  <c r="E7" i="4"/>
  <c r="P11" i="4"/>
  <c r="M27" i="4"/>
  <c r="E6" i="4"/>
  <c r="N19" i="4"/>
  <c r="E10" i="4"/>
  <c r="E14" i="4"/>
  <c r="N18" i="4"/>
  <c r="P10" i="4"/>
  <c r="E8" i="4"/>
  <c r="E9" i="4"/>
  <c r="E11" i="4"/>
  <c r="E12" i="4"/>
  <c r="E13" i="4"/>
  <c r="E15" i="4"/>
  <c r="E16" i="4"/>
  <c r="E17" i="4"/>
  <c r="P9" i="4"/>
  <c r="D9" i="2"/>
  <c r="E9" i="2" s="1"/>
  <c r="F9" i="2"/>
  <c r="G9" i="2"/>
  <c r="D10" i="2"/>
  <c r="E10" i="2" s="1"/>
  <c r="F10" i="2"/>
  <c r="G10" i="2"/>
  <c r="G8" i="2"/>
  <c r="G7" i="2"/>
  <c r="F8" i="2"/>
  <c r="F7" i="2"/>
  <c r="D8" i="2"/>
  <c r="E8" i="2" s="1"/>
  <c r="D7" i="2"/>
  <c r="E7"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upna</author>
  </authors>
  <commentList>
    <comment ref="B7" authorId="0" shapeId="0" xr:uid="{00000000-0006-0000-0200-000001000000}">
      <text>
        <r>
          <rPr>
            <b/>
            <sz val="8"/>
            <color indexed="81"/>
            <rFont val="Tahoma"/>
            <family val="2"/>
          </rPr>
          <t>Fecha en la que se realiza la medición</t>
        </r>
      </text>
    </comment>
    <comment ref="C7" authorId="0" shapeId="0" xr:uid="{00000000-0006-0000-0200-000002000000}">
      <text>
        <r>
          <rPr>
            <b/>
            <sz val="8"/>
            <color indexed="81"/>
            <rFont val="Tahoma"/>
            <family val="2"/>
          </rPr>
          <t>Hrs estimadas en el total de actividades del proyecto hasta la semana actual e incluyendola.</t>
        </r>
      </text>
    </comment>
    <comment ref="D7" authorId="0" shapeId="0" xr:uid="{00000000-0006-0000-0200-000003000000}">
      <text>
        <r>
          <rPr>
            <b/>
            <sz val="8"/>
            <color indexed="81"/>
            <rFont val="Tahoma"/>
            <family val="2"/>
          </rPr>
          <t>Hrs estimadas en el proyecto completo a partir de la semana actual pero sin incluirla a ella.</t>
        </r>
      </text>
    </comment>
    <comment ref="E7" authorId="0" shapeId="0" xr:uid="{00000000-0006-0000-0200-000004000000}">
      <text>
        <r>
          <rPr>
            <b/>
            <sz val="8"/>
            <color indexed="81"/>
            <rFont val="Tahoma"/>
            <family val="2"/>
          </rPr>
          <t xml:space="preserve">Indicador: 
      (hrs realizadas + hrs faltan)
------------------------------------------
(hrs est previas + hrs est restantes)
</t>
        </r>
      </text>
    </comment>
  </commentList>
</comments>
</file>

<file path=xl/sharedStrings.xml><?xml version="1.0" encoding="utf-8"?>
<sst xmlns="http://schemas.openxmlformats.org/spreadsheetml/2006/main" count="117" uniqueCount="78">
  <si>
    <t>Indicador 01</t>
  </si>
  <si>
    <t>Fecha de medición</t>
  </si>
  <si>
    <t>Descripción</t>
  </si>
  <si>
    <t>Fecha en la que se realiza la medición</t>
  </si>
  <si>
    <t>Localización del dato</t>
  </si>
  <si>
    <t>Almacenamiento de los datos</t>
  </si>
  <si>
    <t>Frecuencia de cálculo</t>
  </si>
  <si>
    <t>Criterios de análisis</t>
  </si>
  <si>
    <t>Métricas de indicadores para el seguimiento del proceso de elaboración de la tortilla de patata.</t>
  </si>
  <si>
    <t>Fecha</t>
  </si>
  <si>
    <t>Desviación de tamaño en la tortilla</t>
  </si>
  <si>
    <t>Tamaño previsto - tamaño medido en tortilla final</t>
  </si>
  <si>
    <t>Desviación del tamaño de la tortilla respecto a lo previsto</t>
  </si>
  <si>
    <t>Tamaño previsto</t>
  </si>
  <si>
    <t>Valor de referencia para el tamaño de la tortilla</t>
  </si>
  <si>
    <t>Tamaño medido</t>
  </si>
  <si>
    <t>Kg masa para tortilla (kg)</t>
  </si>
  <si>
    <t>Peso final de la tortilla (kg)</t>
  </si>
  <si>
    <t>Tiempo dedicado (min)</t>
  </si>
  <si>
    <t>REGISTRO DE ACTIVIDAD durante la realización de las tortillas de patata</t>
  </si>
  <si>
    <t>Indicador01</t>
  </si>
  <si>
    <t>Desviación en el tamaño de la tortilla</t>
  </si>
  <si>
    <t>Diámetro tortilla final (cm)</t>
  </si>
  <si>
    <t>Espesor tortilla final (cm)</t>
  </si>
  <si>
    <t>GESTION COCINA.xlsx/REGISTRO ACTIVIDAD/FECHA</t>
  </si>
  <si>
    <r>
      <t xml:space="preserve">Utilizar el valor de referencia: </t>
    </r>
    <r>
      <rPr>
        <b/>
        <sz val="12"/>
        <color theme="1"/>
        <rFont val="Calibri"/>
        <family val="2"/>
        <scheme val="minor"/>
      </rPr>
      <t>25 cm</t>
    </r>
  </si>
  <si>
    <t>GESTION COCINA.xlsx/REGISTRO ACTIVIDAD/Diámetro tortilla final (cm)</t>
  </si>
  <si>
    <t>Diametro de referencia</t>
  </si>
  <si>
    <t>Valor medio medido por día</t>
  </si>
  <si>
    <t>Desviación del diámetro</t>
  </si>
  <si>
    <t>Min desviación</t>
  </si>
  <si>
    <t>Max desviación</t>
  </si>
  <si>
    <t>GESTION COCINA.xlsx/INDICADORES/Desviación del diámetro</t>
  </si>
  <si>
    <t>GESTION COCINA.xlsx en repositorio COCINA-GIT</t>
  </si>
  <si>
    <t>Hoja Indicadores del documento excel de GESTION COCINA.xlsx en repositorio COCINA-GIT.</t>
  </si>
  <si>
    <t>Se mide cada tortilla realizada</t>
  </si>
  <si>
    <t>Cada día</t>
  </si>
  <si>
    <t>Valor medio por día del diámetro de la tortilla una vez presentada en el plato que se entrega al camarero. Utilizar regla para medir el diámetro en la parte que se considere más ancha.</t>
  </si>
  <si>
    <t>Este indicador mide la desviación del tamaño de la tortilla.</t>
  </si>
  <si>
    <t>Un valor superior o inferior al 10% del tamaño previsto durante más de dos días de medida debe notificarse al Gerente del restaurante.</t>
  </si>
  <si>
    <t>Persona</t>
  </si>
  <si>
    <t>Tarea</t>
  </si>
  <si>
    <t>Horas</t>
  </si>
  <si>
    <t>A</t>
  </si>
  <si>
    <t>B</t>
  </si>
  <si>
    <t>C</t>
  </si>
  <si>
    <t>T1</t>
  </si>
  <si>
    <t>T2</t>
  </si>
  <si>
    <t>T3</t>
  </si>
  <si>
    <t>T4</t>
  </si>
  <si>
    <t>Contar.si</t>
  </si>
  <si>
    <t>¿Alguna tarea mayor o igual a 10 horas?</t>
  </si>
  <si>
    <t>¿Persona A con T1 &gt; 5?</t>
  </si>
  <si>
    <t>sumar.si</t>
  </si>
  <si>
    <t>sumar.si.conjunto</t>
  </si>
  <si>
    <t>sumar horas de tareas T1</t>
  </si>
  <si>
    <t>Sumar horas de tareas T1 para persona A</t>
  </si>
  <si>
    <t>Pais</t>
  </si>
  <si>
    <t>Capital</t>
  </si>
  <si>
    <t>Población</t>
  </si>
  <si>
    <t>España</t>
  </si>
  <si>
    <t>Madrid</t>
  </si>
  <si>
    <t>4M</t>
  </si>
  <si>
    <t>Francia</t>
  </si>
  <si>
    <t>París</t>
  </si>
  <si>
    <t>6M</t>
  </si>
  <si>
    <t>Mexico</t>
  </si>
  <si>
    <t>Mexico DF</t>
  </si>
  <si>
    <t>12M</t>
  </si>
  <si>
    <t>Alemania</t>
  </si>
  <si>
    <t>Berlín</t>
  </si>
  <si>
    <t>8M</t>
  </si>
  <si>
    <t>Buscarv()</t>
  </si>
  <si>
    <t>Capital de:</t>
  </si>
  <si>
    <t>Etiquetas de fila</t>
  </si>
  <si>
    <t>Total general</t>
  </si>
  <si>
    <t>Suma de Horas</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</si>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</sst>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2" x14ac:knownFonts="1">
    <font>
      <sz val="12"/>
      <color theme="1"/>
      <name val="Calibri"/>
      <family val="2"/>
      <scheme val="minor"/>
    </font>
    <font>
      <b/>
      <sz val="12"/>
      <color theme="1"/>
      <name val="Calibri"/>
      <family val="2"/>
      <scheme val="minor"/>
    </font>
    <font>
      <b/>
      <sz val="14"/>
      <name val="Arial"/>
      <family val="2"/>
    </font>
    <font>
      <b/>
      <sz val="10"/>
      <name val="Arial"/>
      <family val="2"/>
    </font>
    <font>
      <b/>
      <i/>
      <sz val="10"/>
      <name val="Arial"/>
      <family val="2"/>
    </font>
    <font>
      <b/>
      <sz val="8"/>
      <color indexed="81"/>
      <name val="Tahoma"/>
      <family val="2"/>
    </font>
    <font>
      <u/>
      <sz val="12"/>
      <color theme="10"/>
      <name val="Calibri"/>
      <family val="2"/>
      <scheme val="minor"/>
    </font>
    <font>
      <u/>
      <sz val="12"/>
      <color theme="11"/>
      <name val="Calibri"/>
      <family val="2"/>
      <scheme val="minor"/>
    </font>
    <font>
      <i/>
      <sz val="10"/>
      <name val="Arial"/>
      <family val="2"/>
    </font>
    <font>
      <i/>
      <sz val="12"/>
      <color theme="1"/>
      <name val="Calibri"/>
      <family val="2"/>
      <scheme val="minor"/>
    </font>
    <font>
      <sz val="12"/>
      <color rgb="FF000000"/>
      <name val="Calibri"/>
      <family val="2"/>
      <scheme val="minor"/>
    </font>
    <font>
      <b/>
      <u/>
      <sz val="16"/>
      <color theme="1"/>
      <name val="Calibri"/>
      <family val="2"/>
      <scheme val="minor"/>
    </font>
  </fonts>
  <fills count="5">
    <fill>
      <patternFill patternType="none"/>
    </fill>
    <fill>
      <patternFill patternType="gray125"/>
    </fill>
    <fill>
      <patternFill patternType="solid">
        <fgColor indexed="48"/>
        <bgColor indexed="64"/>
      </patternFill>
    </fill>
    <fill>
      <patternFill patternType="solid">
        <fgColor theme="9" tint="0.39997558519241921"/>
        <bgColor indexed="64"/>
      </patternFill>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61">
    <xf numFmtId="0" fontId="0" fillId="0"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cellStyleXfs>
  <cellXfs count="33">
    <xf numFmtId="0" fontId="0" fillId="0" borderId="0" xfId="0"/>
    <xf numFmtId="0" fontId="2" fillId="0" borderId="0" xfId="0" applyFont="1"/>
    <xf numFmtId="0" fontId="3" fillId="2" borderId="0" xfId="0" applyFont="1" applyFill="1"/>
    <xf numFmtId="0" fontId="0" fillId="2" borderId="0" xfId="0" applyFill="1"/>
    <xf numFmtId="0" fontId="3" fillId="0" borderId="1" xfId="0" applyFont="1" applyBorder="1" applyAlignment="1">
      <alignment horizontal="center" vertical="center"/>
    </xf>
    <xf numFmtId="0" fontId="3" fillId="0" borderId="0" xfId="0" applyFont="1" applyAlignment="1">
      <alignment horizontal="center"/>
    </xf>
    <xf numFmtId="0" fontId="0" fillId="0" borderId="1" xfId="0" applyBorder="1" applyAlignment="1">
      <alignment horizontal="left" vertical="center" wrapText="1"/>
    </xf>
    <xf numFmtId="0" fontId="4" fillId="0" borderId="1" xfId="0" applyFont="1" applyBorder="1" applyAlignment="1">
      <alignment horizontal="center" vertical="center" wrapText="1"/>
    </xf>
    <xf numFmtId="0" fontId="0" fillId="0" borderId="1" xfId="0" applyBorder="1"/>
    <xf numFmtId="0" fontId="4" fillId="0" borderId="0" xfId="0" applyFont="1" applyAlignment="1">
      <alignment horizontal="center" vertical="center" wrapText="1"/>
    </xf>
    <xf numFmtId="0" fontId="0" fillId="0" borderId="0" xfId="0" applyFill="1" applyAlignment="1">
      <alignment horizontal="left" vertical="center" wrapText="1"/>
    </xf>
    <xf numFmtId="0" fontId="0" fillId="0" borderId="0" xfId="0" applyFill="1"/>
    <xf numFmtId="0" fontId="8" fillId="0" borderId="1" xfId="0" applyFont="1" applyBorder="1" applyAlignment="1">
      <alignment horizontal="left" vertical="center" wrapText="1"/>
    </xf>
    <xf numFmtId="0" fontId="9" fillId="0" borderId="1" xfId="0" applyFont="1" applyBorder="1" applyAlignment="1">
      <alignment horizontal="left" vertical="center" wrapText="1"/>
    </xf>
    <xf numFmtId="0" fontId="0" fillId="0" borderId="0" xfId="0" applyAlignment="1">
      <alignment horizontal="center"/>
    </xf>
    <xf numFmtId="14" fontId="0" fillId="0" borderId="0" xfId="0" applyNumberFormat="1" applyAlignment="1">
      <alignment horizontal="center"/>
    </xf>
    <xf numFmtId="0" fontId="1" fillId="0" borderId="0" xfId="0" applyFont="1" applyAlignment="1">
      <alignment horizontal="center"/>
    </xf>
    <xf numFmtId="0" fontId="1" fillId="0" borderId="0" xfId="0" applyFont="1" applyAlignment="1">
      <alignment horizontal="left"/>
    </xf>
    <xf numFmtId="14" fontId="10" fillId="0" borderId="0" xfId="0" applyNumberFormat="1" applyFont="1" applyAlignment="1">
      <alignment horizontal="center"/>
    </xf>
    <xf numFmtId="0" fontId="10" fillId="0" borderId="0" xfId="0" applyFont="1" applyAlignment="1">
      <alignment horizontal="center"/>
    </xf>
    <xf numFmtId="0" fontId="0" fillId="0" borderId="1" xfId="0" applyBorder="1" applyAlignment="1">
      <alignment wrapText="1"/>
    </xf>
    <xf numFmtId="0" fontId="11" fillId="0" borderId="0" xfId="0" applyFont="1"/>
    <xf numFmtId="164" fontId="0" fillId="0" borderId="0" xfId="0" applyNumberFormat="1" applyAlignment="1">
      <alignment horizontal="center"/>
    </xf>
    <xf numFmtId="0" fontId="0" fillId="3" borderId="1" xfId="0" applyFill="1" applyBorder="1" applyAlignment="1">
      <alignment wrapText="1"/>
    </xf>
    <xf numFmtId="0" fontId="3" fillId="3" borderId="1" xfId="0" applyFont="1" applyFill="1" applyBorder="1" applyAlignment="1">
      <alignment horizontal="center" vertical="center" wrapText="1"/>
    </xf>
    <xf numFmtId="0" fontId="9" fillId="3" borderId="1" xfId="0" applyFont="1" applyFill="1" applyBorder="1" applyAlignment="1">
      <alignment horizontal="left" vertical="center" wrapText="1"/>
    </xf>
    <xf numFmtId="0" fontId="0" fillId="3" borderId="1" xfId="0" applyFill="1" applyBorder="1" applyAlignment="1">
      <alignment horizontal="left" vertical="center" wrapText="1"/>
    </xf>
    <xf numFmtId="0" fontId="1" fillId="0" borderId="0" xfId="0" applyFont="1"/>
    <xf numFmtId="0" fontId="0" fillId="4" borderId="0" xfId="0" applyFill="1"/>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cellXfs>
  <cellStyles count="6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hidden="1"/>
    <cellStyle name="Hipervínculo" xfId="53" builtinId="8" hidden="1"/>
    <cellStyle name="Hipervínculo" xfId="55" builtinId="8" hidden="1"/>
    <cellStyle name="Hipervínculo" xfId="57" builtinId="8" hidden="1"/>
    <cellStyle name="Hipervínculo" xfId="5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Hipervínculo visitado" xfId="52" builtinId="9" hidden="1"/>
    <cellStyle name="Hipervínculo visitado" xfId="54" builtinId="9" hidden="1"/>
    <cellStyle name="Hipervínculo visitado" xfId="56" builtinId="9" hidden="1"/>
    <cellStyle name="Hipervínculo visitado" xfId="58" builtinId="9" hidden="1"/>
    <cellStyle name="Hipervínculo visitado" xfId="60" builtinId="9"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scatterChart>
        <c:scatterStyle val="lineMarker"/>
        <c:varyColors val="0"/>
        <c:ser>
          <c:idx val="0"/>
          <c:order val="0"/>
          <c:tx>
            <c:strRef>
              <c:f>INDICADORES!$E$6</c:f>
              <c:strCache>
                <c:ptCount val="1"/>
                <c:pt idx="0">
                  <c:v>Desviación del diámetro</c:v>
                </c:pt>
              </c:strCache>
            </c:strRef>
          </c:tx>
          <c:xVal>
            <c:numRef>
              <c:f>INDICADORES!$B$7:$B$10</c:f>
              <c:numCache>
                <c:formatCode>m/d/yy</c:formatCode>
                <c:ptCount val="4"/>
                <c:pt idx="0">
                  <c:v>43359</c:v>
                </c:pt>
                <c:pt idx="1">
                  <c:v>43360</c:v>
                </c:pt>
                <c:pt idx="2">
                  <c:v>43361</c:v>
                </c:pt>
                <c:pt idx="3">
                  <c:v>43362</c:v>
                </c:pt>
              </c:numCache>
            </c:numRef>
          </c:xVal>
          <c:yVal>
            <c:numRef>
              <c:f>INDICADORES!$E$7:$E$10</c:f>
              <c:numCache>
                <c:formatCode>0.0</c:formatCode>
                <c:ptCount val="4"/>
                <c:pt idx="0">
                  <c:v>5</c:v>
                </c:pt>
                <c:pt idx="1">
                  <c:v>1</c:v>
                </c:pt>
                <c:pt idx="2">
                  <c:v>1</c:v>
                </c:pt>
                <c:pt idx="3">
                  <c:v>1</c:v>
                </c:pt>
              </c:numCache>
            </c:numRef>
          </c:yVal>
          <c:smooth val="0"/>
          <c:extLst>
            <c:ext xmlns:c16="http://schemas.microsoft.com/office/drawing/2014/chart" uri="{C3380CC4-5D6E-409C-BE32-E72D297353CC}">
              <c16:uniqueId val="{00000000-7C0A-1344-8145-436078D73DCF}"/>
            </c:ext>
          </c:extLst>
        </c:ser>
        <c:ser>
          <c:idx val="1"/>
          <c:order val="1"/>
          <c:tx>
            <c:strRef>
              <c:f>INDICADORES!$F$6</c:f>
              <c:strCache>
                <c:ptCount val="1"/>
                <c:pt idx="0">
                  <c:v>Min desviación</c:v>
                </c:pt>
              </c:strCache>
            </c:strRef>
          </c:tx>
          <c:xVal>
            <c:numRef>
              <c:f>INDICADORES!$B$7:$B$10</c:f>
              <c:numCache>
                <c:formatCode>m/d/yy</c:formatCode>
                <c:ptCount val="4"/>
                <c:pt idx="0">
                  <c:v>43359</c:v>
                </c:pt>
                <c:pt idx="1">
                  <c:v>43360</c:v>
                </c:pt>
                <c:pt idx="2">
                  <c:v>43361</c:v>
                </c:pt>
                <c:pt idx="3">
                  <c:v>43362</c:v>
                </c:pt>
              </c:numCache>
            </c:numRef>
          </c:xVal>
          <c:yVal>
            <c:numRef>
              <c:f>INDICADORES!$F$7:$F$10</c:f>
              <c:numCache>
                <c:formatCode>0.0</c:formatCode>
                <c:ptCount val="4"/>
                <c:pt idx="0">
                  <c:v>-2.3000000000000003</c:v>
                </c:pt>
                <c:pt idx="1">
                  <c:v>-2.3000000000000003</c:v>
                </c:pt>
                <c:pt idx="2">
                  <c:v>-2.3000000000000003</c:v>
                </c:pt>
                <c:pt idx="3">
                  <c:v>-2.3000000000000003</c:v>
                </c:pt>
              </c:numCache>
            </c:numRef>
          </c:yVal>
          <c:smooth val="0"/>
          <c:extLst>
            <c:ext xmlns:c16="http://schemas.microsoft.com/office/drawing/2014/chart" uri="{C3380CC4-5D6E-409C-BE32-E72D297353CC}">
              <c16:uniqueId val="{00000001-7C0A-1344-8145-436078D73DCF}"/>
            </c:ext>
          </c:extLst>
        </c:ser>
        <c:ser>
          <c:idx val="2"/>
          <c:order val="2"/>
          <c:tx>
            <c:strRef>
              <c:f>INDICADORES!$G$6</c:f>
              <c:strCache>
                <c:ptCount val="1"/>
                <c:pt idx="0">
                  <c:v>Max desviación</c:v>
                </c:pt>
              </c:strCache>
            </c:strRef>
          </c:tx>
          <c:xVal>
            <c:numRef>
              <c:f>INDICADORES!$B$7:$B$10</c:f>
              <c:numCache>
                <c:formatCode>m/d/yy</c:formatCode>
                <c:ptCount val="4"/>
                <c:pt idx="0">
                  <c:v>43359</c:v>
                </c:pt>
                <c:pt idx="1">
                  <c:v>43360</c:v>
                </c:pt>
                <c:pt idx="2">
                  <c:v>43361</c:v>
                </c:pt>
                <c:pt idx="3">
                  <c:v>43362</c:v>
                </c:pt>
              </c:numCache>
            </c:numRef>
          </c:xVal>
          <c:yVal>
            <c:numRef>
              <c:f>INDICADORES!$G$7:$G$10</c:f>
              <c:numCache>
                <c:formatCode>0.0</c:formatCode>
                <c:ptCount val="4"/>
                <c:pt idx="0">
                  <c:v>2.3000000000000003</c:v>
                </c:pt>
                <c:pt idx="1">
                  <c:v>2.3000000000000003</c:v>
                </c:pt>
                <c:pt idx="2">
                  <c:v>2.3000000000000003</c:v>
                </c:pt>
                <c:pt idx="3">
                  <c:v>2.3000000000000003</c:v>
                </c:pt>
              </c:numCache>
            </c:numRef>
          </c:yVal>
          <c:smooth val="0"/>
          <c:extLst>
            <c:ext xmlns:c16="http://schemas.microsoft.com/office/drawing/2014/chart" uri="{C3380CC4-5D6E-409C-BE32-E72D297353CC}">
              <c16:uniqueId val="{00000002-7C0A-1344-8145-436078D73DCF}"/>
            </c:ext>
          </c:extLst>
        </c:ser>
        <c:dLbls>
          <c:showLegendKey val="0"/>
          <c:showVal val="0"/>
          <c:showCatName val="0"/>
          <c:showSerName val="0"/>
          <c:showPercent val="0"/>
          <c:showBubbleSize val="0"/>
        </c:dLbls>
        <c:axId val="2055882536"/>
        <c:axId val="2055885112"/>
      </c:scatterChart>
      <c:valAx>
        <c:axId val="2055882536"/>
        <c:scaling>
          <c:orientation val="minMax"/>
        </c:scaling>
        <c:delete val="0"/>
        <c:axPos val="b"/>
        <c:numFmt formatCode="m/d/yy" sourceLinked="1"/>
        <c:majorTickMark val="out"/>
        <c:minorTickMark val="none"/>
        <c:tickLblPos val="nextTo"/>
        <c:crossAx val="2055885112"/>
        <c:crosses val="autoZero"/>
        <c:crossBetween val="midCat"/>
      </c:valAx>
      <c:valAx>
        <c:axId val="2055885112"/>
        <c:scaling>
          <c:orientation val="minMax"/>
        </c:scaling>
        <c:delete val="0"/>
        <c:axPos val="l"/>
        <c:majorGridlines/>
        <c:numFmt formatCode="0.0" sourceLinked="1"/>
        <c:majorTickMark val="out"/>
        <c:minorTickMark val="none"/>
        <c:tickLblPos val="nextTo"/>
        <c:crossAx val="2055882536"/>
        <c:crosses val="autoZero"/>
        <c:crossBetween val="midCat"/>
      </c:valAx>
    </c:plotArea>
    <c:legend>
      <c:legendPos val="r"/>
      <c:overlay val="0"/>
    </c:legend>
    <c:plotVisOnly val="1"/>
    <c:dispBlanksAs val="zero"/>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8</xdr:col>
      <xdr:colOff>177800</xdr:colOff>
      <xdr:row>1</xdr:row>
      <xdr:rowOff>0</xdr:rowOff>
    </xdr:from>
    <xdr:to>
      <xdr:col>16</xdr:col>
      <xdr:colOff>107950</xdr:colOff>
      <xdr:row>26</xdr:row>
      <xdr:rowOff>104775</xdr:rowOff>
    </xdr:to>
    <xdr:pic>
      <xdr:nvPicPr>
        <xdr:cNvPr id="2" name="Imagen 1">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1049000" y="190500"/>
          <a:ext cx="6534150" cy="4867275"/>
        </a:xfrm>
        <a:prstGeom prst="rect">
          <a:avLst/>
        </a:prstGeom>
      </xdr:spPr>
    </xdr:pic>
    <xdr:clientData/>
  </xdr:twoCellAnchor>
  <xdr:twoCellAnchor editAs="oneCell">
    <xdr:from>
      <xdr:col>11</xdr:col>
      <xdr:colOff>698500</xdr:colOff>
      <xdr:row>14</xdr:row>
      <xdr:rowOff>705</xdr:rowOff>
    </xdr:from>
    <xdr:to>
      <xdr:col>12</xdr:col>
      <xdr:colOff>50800</xdr:colOff>
      <xdr:row>15</xdr:row>
      <xdr:rowOff>12699</xdr:rowOff>
    </xdr:to>
    <xdr:pic>
      <xdr:nvPicPr>
        <xdr:cNvPr id="5" name="Imagen 4">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2"/>
        <a:stretch>
          <a:fillRect/>
        </a:stretch>
      </xdr:blipFill>
      <xdr:spPr>
        <a:xfrm>
          <a:off x="14046200" y="2667705"/>
          <a:ext cx="177800" cy="202494"/>
        </a:xfrm>
        <a:prstGeom prst="rect">
          <a:avLst/>
        </a:prstGeom>
      </xdr:spPr>
    </xdr:pic>
    <xdr:clientData/>
  </xdr:twoCellAnchor>
  <xdr:twoCellAnchor editAs="oneCell">
    <xdr:from>
      <xdr:col>13</xdr:col>
      <xdr:colOff>558800</xdr:colOff>
      <xdr:row>9</xdr:row>
      <xdr:rowOff>139700</xdr:rowOff>
    </xdr:from>
    <xdr:to>
      <xdr:col>13</xdr:col>
      <xdr:colOff>736600</xdr:colOff>
      <xdr:row>10</xdr:row>
      <xdr:rowOff>151694</xdr:rowOff>
    </xdr:to>
    <xdr:pic>
      <xdr:nvPicPr>
        <xdr:cNvPr id="6" name="Imagen 5">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2"/>
        <a:stretch>
          <a:fillRect/>
        </a:stretch>
      </xdr:blipFill>
      <xdr:spPr>
        <a:xfrm>
          <a:off x="15557500" y="1854200"/>
          <a:ext cx="177800" cy="20249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7</xdr:col>
      <xdr:colOff>419100</xdr:colOff>
      <xdr:row>3</xdr:row>
      <xdr:rowOff>63500</xdr:rowOff>
    </xdr:from>
    <xdr:to>
      <xdr:col>15</xdr:col>
      <xdr:colOff>317500</xdr:colOff>
      <xdr:row>25</xdr:row>
      <xdr:rowOff>88900</xdr:rowOff>
    </xdr:to>
    <xdr:graphicFrame macro="">
      <xdr:nvGraphicFramePr>
        <xdr:cNvPr id="6" name="Gráfico 5">
          <a:extLst>
            <a:ext uri="{FF2B5EF4-FFF2-40B4-BE49-F238E27FC236}">
              <a16:creationId xmlns:a16="http://schemas.microsoft.com/office/drawing/2014/main" id="{00000000-0008-0000-01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ss" refreshedDate="43747.946835648145" createdVersion="4" refreshedVersion="4" minRefreshableVersion="3" recordCount="12" xr:uid="{00000000-000A-0000-FFFF-FFFF03000000}">
  <cacheSource type="worksheet">
    <worksheetSource ref="C5:E17" sheet="Ejemplos Funciones EXCEL"/>
  </cacheSource>
  <cacheFields count="3">
    <cacheField name="Persona" numFmtId="0">
      <sharedItems count="3">
        <s v="A"/>
        <s v="B"/>
        <s v="C"/>
      </sharedItems>
    </cacheField>
    <cacheField name="Tarea" numFmtId="0">
      <sharedItems count="4">
        <s v="T1"/>
        <s v="T2"/>
        <s v="T3"/>
        <s v="T4"/>
      </sharedItems>
    </cacheField>
    <cacheField name="Horas" numFmtId="0">
      <sharedItems containsSemiMixedTypes="0" containsString="0" containsNumber="1" containsInteger="1" minValue="1" maxValue="14"/>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2">
  <r>
    <x v="0"/>
    <x v="0"/>
    <n v="2"/>
  </r>
  <r>
    <x v="0"/>
    <x v="1"/>
    <n v="7"/>
  </r>
  <r>
    <x v="0"/>
    <x v="2"/>
    <n v="14"/>
  </r>
  <r>
    <x v="0"/>
    <x v="3"/>
    <n v="2"/>
  </r>
  <r>
    <x v="1"/>
    <x v="0"/>
    <n v="1"/>
  </r>
  <r>
    <x v="1"/>
    <x v="1"/>
    <n v="10"/>
  </r>
  <r>
    <x v="1"/>
    <x v="2"/>
    <n v="2"/>
  </r>
  <r>
    <x v="1"/>
    <x v="3"/>
    <n v="12"/>
  </r>
  <r>
    <x v="2"/>
    <x v="0"/>
    <n v="4"/>
  </r>
  <r>
    <x v="2"/>
    <x v="1"/>
    <n v="4"/>
  </r>
  <r>
    <x v="2"/>
    <x v="2"/>
    <n v="4"/>
  </r>
  <r>
    <x v="2"/>
    <x v="3"/>
    <n v="1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Tabla dinámica1" cacheId="1" applyNumberFormats="0" applyBorderFormats="0" applyFontFormats="0" applyPatternFormats="0" applyAlignmentFormats="0" applyWidthHeightFormats="1" dataCaption="Valores" updatedVersion="4" minRefreshableVersion="3" useAutoFormatting="1" itemPrintTitles="1" createdVersion="4" indent="0" outline="1" outlineData="1" gridDropZones="1" multipleFieldFilters="0">
  <location ref="A3:B20" firstHeaderRow="2" firstDataRow="2" firstDataCol="1"/>
  <pivotFields count="3">
    <pivotField axis="axisRow" showAll="0">
      <items count="4">
        <item x="0"/>
        <item x="1"/>
        <item x="2"/>
        <item t="default"/>
      </items>
    </pivotField>
    <pivotField axis="axisRow" showAll="0">
      <items count="5">
        <item x="0"/>
        <item x="1"/>
        <item x="2"/>
        <item x="3"/>
        <item t="default"/>
      </items>
    </pivotField>
    <pivotField dataField="1" showAll="0"/>
  </pivotFields>
  <rowFields count="2">
    <field x="0"/>
    <field x="1"/>
  </rowFields>
  <rowItems count="16">
    <i>
      <x/>
    </i>
    <i r="1">
      <x/>
    </i>
    <i r="1">
      <x v="1"/>
    </i>
    <i r="1">
      <x v="2"/>
    </i>
    <i r="1">
      <x v="3"/>
    </i>
    <i>
      <x v="1"/>
    </i>
    <i r="1">
      <x/>
    </i>
    <i r="1">
      <x v="1"/>
    </i>
    <i r="1">
      <x v="2"/>
    </i>
    <i r="1">
      <x v="3"/>
    </i>
    <i>
      <x v="2"/>
    </i>
    <i r="1">
      <x/>
    </i>
    <i r="1">
      <x v="1"/>
    </i>
    <i r="1">
      <x v="2"/>
    </i>
    <i r="1">
      <x v="3"/>
    </i>
    <i t="grand">
      <x/>
    </i>
  </rowItems>
  <colItems count="1">
    <i/>
  </colItems>
  <dataFields count="1">
    <dataField name="Suma de Horas" fld="2" baseField="0" baseItem="0"/>
  </dataField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C2:H25"/>
  <sheetViews>
    <sheetView workbookViewId="0">
      <selection activeCell="D26" sqref="D26"/>
    </sheetView>
  </sheetViews>
  <sheetFormatPr baseColWidth="10" defaultRowHeight="16" x14ac:dyDescent="0.2"/>
  <cols>
    <col min="3" max="3" width="10.83203125" style="14"/>
    <col min="4" max="4" width="21.1640625" style="14" customWidth="1"/>
    <col min="5" max="5" width="22.1640625" style="14" bestFit="1" customWidth="1"/>
    <col min="6" max="6" width="22.83203125" style="14" bestFit="1" customWidth="1"/>
    <col min="7" max="7" width="23.5" style="14" bestFit="1" customWidth="1"/>
    <col min="8" max="8" width="20.5" bestFit="1" customWidth="1"/>
  </cols>
  <sheetData>
    <row r="2" spans="3:8" x14ac:dyDescent="0.2">
      <c r="C2" s="17" t="s">
        <v>19</v>
      </c>
    </row>
    <row r="4" spans="3:8" x14ac:dyDescent="0.2">
      <c r="C4" s="16" t="s">
        <v>9</v>
      </c>
      <c r="D4" s="16" t="s">
        <v>16</v>
      </c>
      <c r="E4" s="16" t="s">
        <v>23</v>
      </c>
      <c r="F4" s="16" t="s">
        <v>17</v>
      </c>
      <c r="G4" s="16" t="s">
        <v>22</v>
      </c>
      <c r="H4" s="16" t="s">
        <v>18</v>
      </c>
    </row>
    <row r="5" spans="3:8" x14ac:dyDescent="0.2">
      <c r="C5" s="15">
        <v>43359</v>
      </c>
      <c r="D5" s="14">
        <v>8</v>
      </c>
      <c r="E5" s="14">
        <v>8</v>
      </c>
      <c r="F5" s="14">
        <v>1.4</v>
      </c>
      <c r="G5" s="14">
        <v>10</v>
      </c>
      <c r="H5" s="14">
        <v>15</v>
      </c>
    </row>
    <row r="6" spans="3:8" x14ac:dyDescent="0.2">
      <c r="C6" s="15">
        <v>43359</v>
      </c>
      <c r="D6" s="14">
        <v>9</v>
      </c>
      <c r="E6" s="14">
        <v>6</v>
      </c>
      <c r="F6" s="14">
        <v>1.4</v>
      </c>
      <c r="G6" s="14">
        <v>21</v>
      </c>
      <c r="H6" s="14">
        <v>10</v>
      </c>
    </row>
    <row r="7" spans="3:8" x14ac:dyDescent="0.2">
      <c r="C7" s="15">
        <v>43359</v>
      </c>
      <c r="D7" s="19">
        <v>12</v>
      </c>
      <c r="E7" s="19">
        <v>7</v>
      </c>
      <c r="F7" s="19">
        <v>1.2</v>
      </c>
      <c r="G7" s="19">
        <v>23</v>
      </c>
      <c r="H7" s="19">
        <v>12</v>
      </c>
    </row>
    <row r="8" spans="3:8" x14ac:dyDescent="0.2">
      <c r="C8" s="18">
        <v>43360</v>
      </c>
      <c r="D8" s="19">
        <v>10</v>
      </c>
      <c r="E8" s="19">
        <v>8</v>
      </c>
      <c r="F8" s="19">
        <v>1.4</v>
      </c>
      <c r="G8" s="19">
        <v>22</v>
      </c>
      <c r="H8" s="19">
        <v>14</v>
      </c>
    </row>
    <row r="9" spans="3:8" x14ac:dyDescent="0.2">
      <c r="C9" s="18">
        <v>43360</v>
      </c>
      <c r="D9" s="19">
        <v>11</v>
      </c>
      <c r="E9" s="19">
        <v>8</v>
      </c>
      <c r="F9" s="19">
        <v>1.4</v>
      </c>
      <c r="G9" s="19">
        <v>22</v>
      </c>
      <c r="H9" s="19">
        <v>14</v>
      </c>
    </row>
    <row r="10" spans="3:8" x14ac:dyDescent="0.2">
      <c r="C10" s="18">
        <v>43360</v>
      </c>
      <c r="D10" s="19">
        <v>13</v>
      </c>
      <c r="E10" s="19">
        <v>8</v>
      </c>
      <c r="F10" s="19">
        <v>1.4</v>
      </c>
      <c r="G10" s="19">
        <v>22</v>
      </c>
      <c r="H10" s="19">
        <v>14</v>
      </c>
    </row>
    <row r="11" spans="3:8" x14ac:dyDescent="0.2">
      <c r="C11" s="18">
        <v>43361</v>
      </c>
      <c r="D11" s="19">
        <v>16</v>
      </c>
      <c r="E11" s="19">
        <v>8</v>
      </c>
      <c r="F11" s="19">
        <v>1.4</v>
      </c>
      <c r="G11" s="19">
        <v>22</v>
      </c>
      <c r="H11" s="19">
        <v>14</v>
      </c>
    </row>
    <row r="12" spans="3:8" x14ac:dyDescent="0.2">
      <c r="C12" s="18">
        <v>43361</v>
      </c>
      <c r="D12" s="19">
        <v>13</v>
      </c>
      <c r="E12" s="19">
        <v>8</v>
      </c>
      <c r="F12" s="19">
        <v>1.4</v>
      </c>
      <c r="G12" s="19">
        <v>22</v>
      </c>
      <c r="H12" s="19">
        <v>14</v>
      </c>
    </row>
    <row r="13" spans="3:8" x14ac:dyDescent="0.2">
      <c r="C13" s="18">
        <v>43361</v>
      </c>
      <c r="D13" s="19">
        <v>16</v>
      </c>
      <c r="E13" s="19">
        <v>8</v>
      </c>
      <c r="F13" s="19">
        <v>1.4</v>
      </c>
      <c r="G13" s="19">
        <v>22</v>
      </c>
      <c r="H13" s="19">
        <v>14</v>
      </c>
    </row>
    <row r="14" spans="3:8" x14ac:dyDescent="0.2">
      <c r="C14" s="18">
        <v>43361</v>
      </c>
      <c r="D14" s="19">
        <v>13</v>
      </c>
      <c r="E14" s="19">
        <v>8</v>
      </c>
      <c r="F14" s="19">
        <v>1.4</v>
      </c>
      <c r="G14" s="19">
        <v>22</v>
      </c>
      <c r="H14" s="19">
        <v>14</v>
      </c>
    </row>
    <row r="15" spans="3:8" x14ac:dyDescent="0.2">
      <c r="C15" s="15">
        <v>43362</v>
      </c>
      <c r="D15" s="19">
        <v>16</v>
      </c>
      <c r="E15" s="19">
        <v>8</v>
      </c>
      <c r="F15" s="19">
        <v>1.4</v>
      </c>
      <c r="G15" s="19">
        <v>22</v>
      </c>
      <c r="H15" s="19">
        <v>14</v>
      </c>
    </row>
    <row r="16" spans="3:8" x14ac:dyDescent="0.2">
      <c r="C16" s="15">
        <v>43362</v>
      </c>
      <c r="D16" s="19">
        <v>13</v>
      </c>
      <c r="E16" s="19">
        <v>8</v>
      </c>
      <c r="F16" s="19">
        <v>1.4</v>
      </c>
      <c r="G16" s="19">
        <v>22</v>
      </c>
      <c r="H16" s="19">
        <v>14</v>
      </c>
    </row>
    <row r="17" spans="3:8" x14ac:dyDescent="0.2">
      <c r="C17" s="15">
        <v>43362</v>
      </c>
      <c r="D17" s="19">
        <v>16</v>
      </c>
      <c r="E17" s="19">
        <v>8</v>
      </c>
      <c r="F17" s="19">
        <v>1.4</v>
      </c>
      <c r="G17" s="19">
        <v>22</v>
      </c>
      <c r="H17" s="19">
        <v>14</v>
      </c>
    </row>
    <row r="18" spans="3:8" x14ac:dyDescent="0.2">
      <c r="C18" s="15">
        <v>43363</v>
      </c>
      <c r="D18" s="19">
        <v>13</v>
      </c>
      <c r="E18" s="19">
        <v>8</v>
      </c>
      <c r="F18" s="19">
        <v>1.4</v>
      </c>
      <c r="G18" s="19">
        <v>22</v>
      </c>
      <c r="H18" s="19">
        <v>14</v>
      </c>
    </row>
    <row r="19" spans="3:8" x14ac:dyDescent="0.2">
      <c r="C19" s="15">
        <v>43363</v>
      </c>
      <c r="D19" s="19">
        <v>16</v>
      </c>
      <c r="E19" s="19">
        <v>8</v>
      </c>
      <c r="F19" s="19">
        <v>1.4</v>
      </c>
      <c r="G19" s="19">
        <v>22</v>
      </c>
      <c r="H19" s="19">
        <v>14</v>
      </c>
    </row>
    <row r="20" spans="3:8" x14ac:dyDescent="0.2">
      <c r="C20" s="15">
        <v>43363</v>
      </c>
      <c r="D20" s="19">
        <v>12</v>
      </c>
      <c r="E20" s="19">
        <v>7</v>
      </c>
      <c r="F20" s="19">
        <v>1.2</v>
      </c>
      <c r="G20" s="19">
        <v>23</v>
      </c>
      <c r="H20" s="19">
        <v>12</v>
      </c>
    </row>
    <row r="21" spans="3:8" x14ac:dyDescent="0.2">
      <c r="C21" s="15">
        <v>43363</v>
      </c>
      <c r="D21" s="19">
        <v>10</v>
      </c>
      <c r="E21" s="19">
        <v>8</v>
      </c>
      <c r="F21" s="19">
        <v>1.4</v>
      </c>
      <c r="G21" s="19">
        <v>22</v>
      </c>
      <c r="H21" s="19">
        <v>14</v>
      </c>
    </row>
    <row r="22" spans="3:8" x14ac:dyDescent="0.2">
      <c r="C22" s="15">
        <v>43363</v>
      </c>
      <c r="D22" s="19">
        <v>11</v>
      </c>
      <c r="E22" s="19">
        <v>8</v>
      </c>
      <c r="F22" s="19">
        <v>1.4</v>
      </c>
      <c r="G22" s="19">
        <v>22</v>
      </c>
      <c r="H22" s="19">
        <v>14</v>
      </c>
    </row>
    <row r="23" spans="3:8" x14ac:dyDescent="0.2">
      <c r="C23" s="15">
        <v>43363</v>
      </c>
      <c r="D23" s="19">
        <v>13</v>
      </c>
      <c r="E23" s="19">
        <v>8</v>
      </c>
      <c r="F23" s="19">
        <v>1.4</v>
      </c>
      <c r="G23" s="19">
        <v>22</v>
      </c>
      <c r="H23" s="19">
        <v>14</v>
      </c>
    </row>
    <row r="24" spans="3:8" x14ac:dyDescent="0.2">
      <c r="C24" s="15">
        <v>43363</v>
      </c>
      <c r="D24" s="19">
        <v>16</v>
      </c>
      <c r="E24" s="19">
        <v>8</v>
      </c>
      <c r="F24" s="19">
        <v>1.4</v>
      </c>
      <c r="G24" s="19">
        <v>22</v>
      </c>
      <c r="H24" s="19">
        <v>14</v>
      </c>
    </row>
    <row r="25" spans="3:8" x14ac:dyDescent="0.2">
      <c r="C25" s="15">
        <v>43364</v>
      </c>
      <c r="D25" s="14">
        <v>10</v>
      </c>
    </row>
  </sheetData>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4:G52"/>
  <sheetViews>
    <sheetView workbookViewId="0">
      <selection activeCell="C8" sqref="C8"/>
    </sheetView>
  </sheetViews>
  <sheetFormatPr baseColWidth="10" defaultRowHeight="16" x14ac:dyDescent="0.2"/>
  <cols>
    <col min="2" max="2" width="16" customWidth="1"/>
    <col min="3" max="3" width="28.5" customWidth="1"/>
    <col min="4" max="4" width="24.5" bestFit="1" customWidth="1"/>
    <col min="5" max="5" width="23.6640625" customWidth="1"/>
    <col min="6" max="6" width="13.83203125" customWidth="1"/>
    <col min="7" max="7" width="14.1640625" customWidth="1"/>
  </cols>
  <sheetData>
    <row r="4" spans="2:7" ht="21" x14ac:dyDescent="0.25">
      <c r="B4" s="21" t="s">
        <v>20</v>
      </c>
      <c r="C4" s="21" t="s">
        <v>21</v>
      </c>
    </row>
    <row r="6" spans="2:7" x14ac:dyDescent="0.2">
      <c r="B6" s="16" t="s">
        <v>9</v>
      </c>
      <c r="C6" s="16" t="s">
        <v>27</v>
      </c>
      <c r="D6" s="16" t="s">
        <v>28</v>
      </c>
      <c r="E6" s="16" t="s">
        <v>29</v>
      </c>
      <c r="F6" s="16" t="s">
        <v>30</v>
      </c>
      <c r="G6" s="16" t="s">
        <v>31</v>
      </c>
    </row>
    <row r="7" spans="2:7" x14ac:dyDescent="0.2">
      <c r="B7" s="15">
        <v>43359</v>
      </c>
      <c r="C7" s="14">
        <v>23</v>
      </c>
      <c r="D7" s="22">
        <f>AVERAGEIF('REGISTRO DE ACTIVIDAD'!C:C,B7,'REGISTRO DE ACTIVIDAD'!G:G)</f>
        <v>18</v>
      </c>
      <c r="E7" s="22">
        <f>C7-D7</f>
        <v>5</v>
      </c>
      <c r="F7" s="22">
        <f>-1*C7*0.1</f>
        <v>-2.3000000000000003</v>
      </c>
      <c r="G7" s="22">
        <f>0.1*C7</f>
        <v>2.3000000000000003</v>
      </c>
    </row>
    <row r="8" spans="2:7" x14ac:dyDescent="0.2">
      <c r="B8" s="15">
        <v>43360</v>
      </c>
      <c r="C8" s="14">
        <v>23</v>
      </c>
      <c r="D8" s="22">
        <f>AVERAGEIF('REGISTRO DE ACTIVIDAD'!C:C,B8,'REGISTRO DE ACTIVIDAD'!G:G)</f>
        <v>22</v>
      </c>
      <c r="E8" s="22">
        <f>C8-D8</f>
        <v>1</v>
      </c>
      <c r="F8" s="22">
        <f>-1*C8*0.1</f>
        <v>-2.3000000000000003</v>
      </c>
      <c r="G8" s="22">
        <f>0.1*C8</f>
        <v>2.3000000000000003</v>
      </c>
    </row>
    <row r="9" spans="2:7" x14ac:dyDescent="0.2">
      <c r="B9" s="15">
        <v>43361</v>
      </c>
      <c r="C9" s="14">
        <v>23</v>
      </c>
      <c r="D9" s="22">
        <f>AVERAGEIF('REGISTRO DE ACTIVIDAD'!C:C,B9,'REGISTRO DE ACTIVIDAD'!G:G)</f>
        <v>22</v>
      </c>
      <c r="E9" s="22">
        <f>C9-D9</f>
        <v>1</v>
      </c>
      <c r="F9" s="22">
        <f>-1*C9*0.1</f>
        <v>-2.3000000000000003</v>
      </c>
      <c r="G9" s="22">
        <f>0.1*C9</f>
        <v>2.3000000000000003</v>
      </c>
    </row>
    <row r="10" spans="2:7" x14ac:dyDescent="0.2">
      <c r="B10" s="15">
        <v>43362</v>
      </c>
      <c r="C10" s="14">
        <v>23</v>
      </c>
      <c r="D10" s="22">
        <f>AVERAGEIF('REGISTRO DE ACTIVIDAD'!C:C,B10,'REGISTRO DE ACTIVIDAD'!G:G)</f>
        <v>22</v>
      </c>
      <c r="E10" s="22">
        <f>C10-D10</f>
        <v>1</v>
      </c>
      <c r="F10" s="22">
        <f>-1*C10*0.1</f>
        <v>-2.3000000000000003</v>
      </c>
      <c r="G10" s="22">
        <f>0.1*C10</f>
        <v>2.3000000000000003</v>
      </c>
    </row>
    <row r="11" spans="2:7" x14ac:dyDescent="0.2">
      <c r="B11" s="15">
        <v>43363</v>
      </c>
      <c r="D11" s="22"/>
      <c r="E11" s="22"/>
      <c r="F11" s="22"/>
    </row>
    <row r="12" spans="2:7" x14ac:dyDescent="0.2">
      <c r="D12" s="22"/>
      <c r="E12" s="22"/>
      <c r="F12" s="22"/>
    </row>
    <row r="13" spans="2:7" x14ac:dyDescent="0.2">
      <c r="D13" s="22"/>
      <c r="E13" s="22"/>
      <c r="F13" s="22"/>
    </row>
    <row r="14" spans="2:7" x14ac:dyDescent="0.2">
      <c r="D14" s="22"/>
      <c r="E14" s="22"/>
      <c r="F14" s="22"/>
    </row>
    <row r="15" spans="2:7" x14ac:dyDescent="0.2">
      <c r="D15" s="22"/>
      <c r="E15" s="22"/>
      <c r="F15" s="22"/>
    </row>
    <row r="16" spans="2:7" x14ac:dyDescent="0.2">
      <c r="D16" s="22"/>
      <c r="E16" s="22"/>
      <c r="F16" s="22"/>
    </row>
    <row r="17" spans="4:6" x14ac:dyDescent="0.2">
      <c r="D17" s="22"/>
      <c r="E17" s="22"/>
      <c r="F17" s="22"/>
    </row>
    <row r="18" spans="4:6" x14ac:dyDescent="0.2">
      <c r="D18" s="22"/>
      <c r="E18" s="22"/>
      <c r="F18" s="22"/>
    </row>
    <row r="19" spans="4:6" x14ac:dyDescent="0.2">
      <c r="D19" s="22"/>
      <c r="E19" s="22"/>
      <c r="F19" s="22"/>
    </row>
    <row r="20" spans="4:6" x14ac:dyDescent="0.2">
      <c r="D20" s="22"/>
      <c r="E20" s="22"/>
      <c r="F20" s="22"/>
    </row>
    <row r="21" spans="4:6" x14ac:dyDescent="0.2">
      <c r="D21" s="22"/>
      <c r="E21" s="22"/>
      <c r="F21" s="22"/>
    </row>
    <row r="22" spans="4:6" x14ac:dyDescent="0.2">
      <c r="D22" s="22"/>
      <c r="E22" s="22"/>
      <c r="F22" s="22"/>
    </row>
    <row r="23" spans="4:6" x14ac:dyDescent="0.2">
      <c r="D23" s="22"/>
      <c r="E23" s="22"/>
      <c r="F23" s="22"/>
    </row>
    <row r="24" spans="4:6" x14ac:dyDescent="0.2">
      <c r="D24" s="22"/>
      <c r="E24" s="22"/>
      <c r="F24" s="22"/>
    </row>
    <row r="25" spans="4:6" x14ac:dyDescent="0.2">
      <c r="D25" s="22"/>
      <c r="E25" s="22"/>
      <c r="F25" s="22"/>
    </row>
    <row r="26" spans="4:6" x14ac:dyDescent="0.2">
      <c r="D26" s="22"/>
      <c r="E26" s="22"/>
      <c r="F26" s="22"/>
    </row>
    <row r="27" spans="4:6" x14ac:dyDescent="0.2">
      <c r="D27" s="22"/>
      <c r="E27" s="22"/>
      <c r="F27" s="22"/>
    </row>
    <row r="28" spans="4:6" x14ac:dyDescent="0.2">
      <c r="D28" s="22"/>
      <c r="E28" s="22"/>
      <c r="F28" s="22"/>
    </row>
    <row r="29" spans="4:6" x14ac:dyDescent="0.2">
      <c r="D29" s="22"/>
      <c r="E29" s="22"/>
      <c r="F29" s="22"/>
    </row>
    <row r="30" spans="4:6" x14ac:dyDescent="0.2">
      <c r="D30" s="22"/>
      <c r="E30" s="22"/>
      <c r="F30" s="22"/>
    </row>
    <row r="31" spans="4:6" x14ac:dyDescent="0.2">
      <c r="D31" s="22"/>
      <c r="E31" s="22"/>
      <c r="F31" s="22"/>
    </row>
    <row r="32" spans="4:6" x14ac:dyDescent="0.2">
      <c r="D32" s="22"/>
      <c r="E32" s="22"/>
      <c r="F32" s="22"/>
    </row>
    <row r="33" spans="4:6" x14ac:dyDescent="0.2">
      <c r="D33" s="22"/>
      <c r="E33" s="22"/>
      <c r="F33" s="22"/>
    </row>
    <row r="34" spans="4:6" x14ac:dyDescent="0.2">
      <c r="D34" s="22"/>
      <c r="E34" s="22"/>
      <c r="F34" s="22"/>
    </row>
    <row r="35" spans="4:6" x14ac:dyDescent="0.2">
      <c r="D35" s="22"/>
      <c r="E35" s="22"/>
      <c r="F35" s="22"/>
    </row>
    <row r="36" spans="4:6" x14ac:dyDescent="0.2">
      <c r="D36" s="22"/>
      <c r="E36" s="22"/>
      <c r="F36" s="22"/>
    </row>
    <row r="37" spans="4:6" x14ac:dyDescent="0.2">
      <c r="D37" s="22"/>
      <c r="E37" s="22"/>
      <c r="F37" s="22"/>
    </row>
    <row r="38" spans="4:6" x14ac:dyDescent="0.2">
      <c r="D38" s="22"/>
      <c r="E38" s="22"/>
      <c r="F38" s="22"/>
    </row>
    <row r="39" spans="4:6" x14ac:dyDescent="0.2">
      <c r="D39" s="22"/>
      <c r="E39" s="22"/>
      <c r="F39" s="22"/>
    </row>
    <row r="40" spans="4:6" x14ac:dyDescent="0.2">
      <c r="E40" s="22"/>
      <c r="F40" s="22"/>
    </row>
    <row r="41" spans="4:6" x14ac:dyDescent="0.2">
      <c r="E41" s="22"/>
      <c r="F41" s="22"/>
    </row>
    <row r="42" spans="4:6" x14ac:dyDescent="0.2">
      <c r="E42" s="22"/>
      <c r="F42" s="22"/>
    </row>
    <row r="43" spans="4:6" x14ac:dyDescent="0.2">
      <c r="E43" s="22"/>
      <c r="F43" s="22"/>
    </row>
    <row r="44" spans="4:6" x14ac:dyDescent="0.2">
      <c r="E44" s="22"/>
      <c r="F44" s="22"/>
    </row>
    <row r="45" spans="4:6" x14ac:dyDescent="0.2">
      <c r="E45" s="22"/>
      <c r="F45" s="22"/>
    </row>
    <row r="46" spans="4:6" x14ac:dyDescent="0.2">
      <c r="E46" s="22"/>
      <c r="F46" s="22"/>
    </row>
    <row r="47" spans="4:6" x14ac:dyDescent="0.2">
      <c r="E47" s="22"/>
      <c r="F47" s="22"/>
    </row>
    <row r="48" spans="4:6" x14ac:dyDescent="0.2">
      <c r="E48" s="22"/>
      <c r="F48" s="22"/>
    </row>
    <row r="49" spans="5:6" x14ac:dyDescent="0.2">
      <c r="E49" s="22"/>
      <c r="F49" s="22"/>
    </row>
    <row r="50" spans="5:6" x14ac:dyDescent="0.2">
      <c r="E50" s="22"/>
      <c r="F50" s="22"/>
    </row>
    <row r="51" spans="5:6" x14ac:dyDescent="0.2">
      <c r="E51" s="22"/>
      <c r="F51" s="22"/>
    </row>
    <row r="52" spans="5:6" x14ac:dyDescent="0.2">
      <c r="E52" s="22"/>
      <c r="F52" s="22"/>
    </row>
  </sheetData>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G13"/>
  <sheetViews>
    <sheetView tabSelected="1" workbookViewId="0">
      <selection activeCell="B14" sqref="B14:B15"/>
    </sheetView>
  </sheetViews>
  <sheetFormatPr baseColWidth="10" defaultRowHeight="16" x14ac:dyDescent="0.2"/>
  <cols>
    <col min="1" max="1" width="22.5" customWidth="1"/>
    <col min="2" max="2" width="30" customWidth="1"/>
    <col min="3" max="3" width="23" customWidth="1"/>
    <col min="4" max="4" width="21.33203125" customWidth="1"/>
    <col min="5" max="5" width="24.1640625" customWidth="1"/>
  </cols>
  <sheetData>
    <row r="3" spans="1:7" ht="18" x14ac:dyDescent="0.2">
      <c r="A3" s="1" t="s">
        <v>8</v>
      </c>
    </row>
    <row r="5" spans="1:7" x14ac:dyDescent="0.2">
      <c r="B5" s="2" t="s">
        <v>0</v>
      </c>
      <c r="C5" s="2" t="s">
        <v>10</v>
      </c>
      <c r="D5" s="3"/>
      <c r="E5" s="3"/>
      <c r="F5" s="3"/>
      <c r="G5" s="3"/>
    </row>
    <row r="6" spans="1:7" x14ac:dyDescent="0.2">
      <c r="B6" s="3"/>
      <c r="C6" s="3"/>
      <c r="D6" s="3"/>
      <c r="E6" s="3"/>
      <c r="F6" s="3"/>
      <c r="G6" s="3"/>
    </row>
    <row r="7" spans="1:7" ht="28" x14ac:dyDescent="0.2">
      <c r="B7" s="4" t="s">
        <v>1</v>
      </c>
      <c r="C7" s="4" t="s">
        <v>13</v>
      </c>
      <c r="D7" s="4" t="s">
        <v>15</v>
      </c>
      <c r="E7" s="24" t="s">
        <v>11</v>
      </c>
      <c r="G7" s="5"/>
    </row>
    <row r="8" spans="1:7" ht="153" x14ac:dyDescent="0.2">
      <c r="A8" s="12" t="s">
        <v>2</v>
      </c>
      <c r="B8" s="13" t="s">
        <v>3</v>
      </c>
      <c r="C8" s="13" t="s">
        <v>14</v>
      </c>
      <c r="D8" s="13" t="s">
        <v>37</v>
      </c>
      <c r="E8" s="25" t="s">
        <v>12</v>
      </c>
    </row>
    <row r="9" spans="1:7" ht="68" x14ac:dyDescent="0.2">
      <c r="A9" s="7" t="s">
        <v>4</v>
      </c>
      <c r="B9" s="20" t="s">
        <v>24</v>
      </c>
      <c r="C9" s="6" t="s">
        <v>25</v>
      </c>
      <c r="D9" s="20" t="s">
        <v>26</v>
      </c>
      <c r="E9" s="23" t="s">
        <v>32</v>
      </c>
    </row>
    <row r="10" spans="1:7" ht="68" x14ac:dyDescent="0.2">
      <c r="A10" s="7" t="s">
        <v>5</v>
      </c>
      <c r="B10" s="8"/>
      <c r="C10" s="6" t="s">
        <v>33</v>
      </c>
      <c r="D10" s="6" t="s">
        <v>33</v>
      </c>
      <c r="E10" s="26" t="s">
        <v>34</v>
      </c>
    </row>
    <row r="11" spans="1:7" ht="34" x14ac:dyDescent="0.2">
      <c r="A11" s="7" t="s">
        <v>6</v>
      </c>
      <c r="B11" s="8"/>
      <c r="C11" s="8"/>
      <c r="D11" s="20" t="s">
        <v>35</v>
      </c>
      <c r="E11" s="26" t="s">
        <v>36</v>
      </c>
    </row>
    <row r="12" spans="1:7" x14ac:dyDescent="0.2">
      <c r="A12" s="9" t="s">
        <v>7</v>
      </c>
      <c r="B12" t="s">
        <v>38</v>
      </c>
      <c r="E12" s="10"/>
    </row>
    <row r="13" spans="1:7" x14ac:dyDescent="0.2">
      <c r="A13" s="9"/>
      <c r="B13" t="s">
        <v>39</v>
      </c>
      <c r="E13" s="11"/>
    </row>
  </sheetData>
  <pageMargins left="0.75" right="0.75" top="1" bottom="1" header="0.5" footer="0.5"/>
  <pageSetup paperSize="9" orientation="portrait" horizontalDpi="4294967292" verticalDpi="4294967292"/>
  <legacy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C5:P29"/>
  <sheetViews>
    <sheetView workbookViewId="0">
      <selection activeCell="C5" sqref="C5:E17"/>
    </sheetView>
  </sheetViews>
  <sheetFormatPr baseColWidth="10" defaultRowHeight="16" x14ac:dyDescent="0.2"/>
  <sheetData>
    <row r="5" spans="3:16" x14ac:dyDescent="0.2">
      <c r="C5" s="27" t="s">
        <v>40</v>
      </c>
      <c r="D5" s="27" t="s">
        <v>41</v>
      </c>
      <c r="E5" s="27" t="s">
        <v>42</v>
      </c>
    </row>
    <row r="6" spans="3:16" x14ac:dyDescent="0.2">
      <c r="C6" t="s">
        <v>43</v>
      </c>
      <c r="D6" t="s">
        <v>46</v>
      </c>
      <c r="E6">
        <f ca="1">RANDBETWEEN(1,15)</f>
        <v>11</v>
      </c>
    </row>
    <row r="7" spans="3:16" x14ac:dyDescent="0.2">
      <c r="C7" t="s">
        <v>43</v>
      </c>
      <c r="D7" t="s">
        <v>47</v>
      </c>
      <c r="E7">
        <f t="shared" ref="E7:E17" ca="1" si="0">RANDBETWEEN(1,15)</f>
        <v>15</v>
      </c>
    </row>
    <row r="8" spans="3:16" x14ac:dyDescent="0.2">
      <c r="C8" t="s">
        <v>43</v>
      </c>
      <c r="D8" t="s">
        <v>48</v>
      </c>
      <c r="E8">
        <f t="shared" ca="1" si="0"/>
        <v>11</v>
      </c>
    </row>
    <row r="9" spans="3:16" x14ac:dyDescent="0.2">
      <c r="C9" t="s">
        <v>43</v>
      </c>
      <c r="D9" t="s">
        <v>49</v>
      </c>
      <c r="E9">
        <f t="shared" ca="1" si="0"/>
        <v>14</v>
      </c>
      <c r="J9" t="s">
        <v>51</v>
      </c>
      <c r="P9">
        <f ca="1">COUNTIF(E6:E17,"&gt;=10")</f>
        <v>8</v>
      </c>
    </row>
    <row r="10" spans="3:16" x14ac:dyDescent="0.2">
      <c r="C10" t="s">
        <v>44</v>
      </c>
      <c r="D10" t="s">
        <v>46</v>
      </c>
      <c r="E10">
        <f t="shared" ca="1" si="0"/>
        <v>7</v>
      </c>
      <c r="H10" t="s">
        <v>50</v>
      </c>
      <c r="J10" t="s">
        <v>52</v>
      </c>
      <c r="N10" t="s">
        <v>43</v>
      </c>
      <c r="O10" t="s">
        <v>46</v>
      </c>
      <c r="P10">
        <f ca="1">COUNTIFS(C6:C17,N10,D6:D17,O10,E6:E17,"&gt;5")</f>
        <v>1</v>
      </c>
    </row>
    <row r="11" spans="3:16" x14ac:dyDescent="0.2">
      <c r="C11" t="s">
        <v>44</v>
      </c>
      <c r="D11" t="s">
        <v>47</v>
      </c>
      <c r="E11">
        <f t="shared" ca="1" si="0"/>
        <v>1</v>
      </c>
      <c r="J11" t="str">
        <f>"¿Persona "&amp;N11&amp;" con "&amp;O11&amp;" &gt; "&amp;M11&amp;"?"</f>
        <v>¿Persona A con T2 &gt; 3?</v>
      </c>
      <c r="M11">
        <v>3</v>
      </c>
      <c r="N11" t="s">
        <v>43</v>
      </c>
      <c r="O11" t="s">
        <v>47</v>
      </c>
      <c r="P11">
        <f ca="1">COUNTIFS(C7:C18,N11,D7:D18,O11,E7:E18,"&gt;"&amp;M11)</f>
        <v>1</v>
      </c>
    </row>
    <row r="12" spans="3:16" x14ac:dyDescent="0.2">
      <c r="C12" t="s">
        <v>44</v>
      </c>
      <c r="D12" t="s">
        <v>48</v>
      </c>
      <c r="E12">
        <f t="shared" ca="1" si="0"/>
        <v>9</v>
      </c>
    </row>
    <row r="13" spans="3:16" x14ac:dyDescent="0.2">
      <c r="C13" t="s">
        <v>44</v>
      </c>
      <c r="D13" t="s">
        <v>49</v>
      </c>
      <c r="E13">
        <f t="shared" ca="1" si="0"/>
        <v>2</v>
      </c>
    </row>
    <row r="14" spans="3:16" x14ac:dyDescent="0.2">
      <c r="C14" t="s">
        <v>45</v>
      </c>
      <c r="D14" t="s">
        <v>46</v>
      </c>
      <c r="E14">
        <f t="shared" ca="1" si="0"/>
        <v>15</v>
      </c>
    </row>
    <row r="15" spans="3:16" x14ac:dyDescent="0.2">
      <c r="C15" t="s">
        <v>45</v>
      </c>
      <c r="D15" t="s">
        <v>47</v>
      </c>
      <c r="E15">
        <f t="shared" ca="1" si="0"/>
        <v>10</v>
      </c>
    </row>
    <row r="16" spans="3:16" x14ac:dyDescent="0.2">
      <c r="C16" t="s">
        <v>45</v>
      </c>
      <c r="D16" t="s">
        <v>48</v>
      </c>
      <c r="E16">
        <f t="shared" ca="1" si="0"/>
        <v>14</v>
      </c>
    </row>
    <row r="17" spans="3:14" x14ac:dyDescent="0.2">
      <c r="C17" t="s">
        <v>45</v>
      </c>
      <c r="D17" t="s">
        <v>49</v>
      </c>
      <c r="E17">
        <f t="shared" ca="1" si="0"/>
        <v>10</v>
      </c>
      <c r="H17" t="s">
        <v>53</v>
      </c>
    </row>
    <row r="18" spans="3:14" x14ac:dyDescent="0.2">
      <c r="H18" t="s">
        <v>54</v>
      </c>
      <c r="J18" t="s">
        <v>55</v>
      </c>
      <c r="N18">
        <f ca="1">SUMIF(D6:D17,"=T1",E6:E17)</f>
        <v>33</v>
      </c>
    </row>
    <row r="19" spans="3:14" x14ac:dyDescent="0.2">
      <c r="J19" t="s">
        <v>56</v>
      </c>
      <c r="N19">
        <f ca="1">SUMIFS(E6:E17,C6:C17,"A",D6:D17,"T1")</f>
        <v>11</v>
      </c>
    </row>
    <row r="25" spans="3:14" x14ac:dyDescent="0.2">
      <c r="C25" s="27" t="s">
        <v>57</v>
      </c>
      <c r="D25" s="27" t="s">
        <v>58</v>
      </c>
      <c r="E25" s="27" t="s">
        <v>59</v>
      </c>
    </row>
    <row r="26" spans="3:14" x14ac:dyDescent="0.2">
      <c r="C26" t="s">
        <v>60</v>
      </c>
      <c r="D26" t="s">
        <v>61</v>
      </c>
      <c r="E26" t="s">
        <v>62</v>
      </c>
      <c r="H26" t="s">
        <v>72</v>
      </c>
    </row>
    <row r="27" spans="3:14" x14ac:dyDescent="0.2">
      <c r="C27" t="s">
        <v>63</v>
      </c>
      <c r="D27" t="s">
        <v>64</v>
      </c>
      <c r="E27" t="s">
        <v>65</v>
      </c>
      <c r="J27" t="s">
        <v>73</v>
      </c>
      <c r="K27" s="28" t="s">
        <v>63</v>
      </c>
      <c r="M27" t="str">
        <f>VLOOKUP(K27,C26:E29,2,FALSE)</f>
        <v>París</v>
      </c>
    </row>
    <row r="28" spans="3:14" x14ac:dyDescent="0.2">
      <c r="C28" t="s">
        <v>66</v>
      </c>
      <c r="D28" t="s">
        <v>67</v>
      </c>
      <c r="E28" t="s">
        <v>68</v>
      </c>
    </row>
    <row r="29" spans="3:14" x14ac:dyDescent="0.2">
      <c r="C29" t="s">
        <v>69</v>
      </c>
      <c r="D29" t="s">
        <v>70</v>
      </c>
      <c r="E29" t="s">
        <v>71</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3:B20"/>
  <sheetViews>
    <sheetView workbookViewId="0">
      <selection activeCell="A3" sqref="A3"/>
    </sheetView>
  </sheetViews>
  <sheetFormatPr baseColWidth="10" defaultRowHeight="16" x14ac:dyDescent="0.2"/>
  <cols>
    <col min="1" max="1" width="17" bestFit="1" customWidth="1"/>
    <col min="2" max="2" width="5.33203125" bestFit="1" customWidth="1"/>
    <col min="3" max="3" width="16.33203125" bestFit="1" customWidth="1"/>
  </cols>
  <sheetData>
    <row r="3" spans="1:2" x14ac:dyDescent="0.2">
      <c r="A3" s="29" t="s">
        <v>76</v>
      </c>
    </row>
    <row r="4" spans="1:2" x14ac:dyDescent="0.2">
      <c r="A4" s="29" t="s">
        <v>74</v>
      </c>
      <c r="B4" t="s">
        <v>77</v>
      </c>
    </row>
    <row r="5" spans="1:2" x14ac:dyDescent="0.2">
      <c r="A5" s="30" t="s">
        <v>43</v>
      </c>
      <c r="B5" s="31">
        <v>25</v>
      </c>
    </row>
    <row r="6" spans="1:2" x14ac:dyDescent="0.2">
      <c r="A6" s="32" t="s">
        <v>46</v>
      </c>
      <c r="B6" s="31">
        <v>2</v>
      </c>
    </row>
    <row r="7" spans="1:2" x14ac:dyDescent="0.2">
      <c r="A7" s="32" t="s">
        <v>47</v>
      </c>
      <c r="B7" s="31">
        <v>7</v>
      </c>
    </row>
    <row r="8" spans="1:2" x14ac:dyDescent="0.2">
      <c r="A8" s="32" t="s">
        <v>48</v>
      </c>
      <c r="B8" s="31">
        <v>14</v>
      </c>
    </row>
    <row r="9" spans="1:2" x14ac:dyDescent="0.2">
      <c r="A9" s="32" t="s">
        <v>49</v>
      </c>
      <c r="B9" s="31">
        <v>2</v>
      </c>
    </row>
    <row r="10" spans="1:2" x14ac:dyDescent="0.2">
      <c r="A10" s="30" t="s">
        <v>44</v>
      </c>
      <c r="B10" s="31">
        <v>25</v>
      </c>
    </row>
    <row r="11" spans="1:2" x14ac:dyDescent="0.2">
      <c r="A11" s="32" t="s">
        <v>46</v>
      </c>
      <c r="B11" s="31">
        <v>1</v>
      </c>
    </row>
    <row r="12" spans="1:2" x14ac:dyDescent="0.2">
      <c r="A12" s="32" t="s">
        <v>47</v>
      </c>
      <c r="B12" s="31">
        <v>10</v>
      </c>
    </row>
    <row r="13" spans="1:2" x14ac:dyDescent="0.2">
      <c r="A13" s="32" t="s">
        <v>48</v>
      </c>
      <c r="B13" s="31">
        <v>2</v>
      </c>
    </row>
    <row r="14" spans="1:2" x14ac:dyDescent="0.2">
      <c r="A14" s="32" t="s">
        <v>49</v>
      </c>
      <c r="B14" s="31">
        <v>12</v>
      </c>
    </row>
    <row r="15" spans="1:2" x14ac:dyDescent="0.2">
      <c r="A15" s="30" t="s">
        <v>45</v>
      </c>
      <c r="B15" s="31">
        <v>24</v>
      </c>
    </row>
    <row r="16" spans="1:2" x14ac:dyDescent="0.2">
      <c r="A16" s="32" t="s">
        <v>46</v>
      </c>
      <c r="B16" s="31">
        <v>4</v>
      </c>
    </row>
    <row r="17" spans="1:2" x14ac:dyDescent="0.2">
      <c r="A17" s="32" t="s">
        <v>47</v>
      </c>
      <c r="B17" s="31">
        <v>4</v>
      </c>
    </row>
    <row r="18" spans="1:2" x14ac:dyDescent="0.2">
      <c r="A18" s="32" t="s">
        <v>48</v>
      </c>
      <c r="B18" s="31">
        <v>4</v>
      </c>
    </row>
    <row r="19" spans="1:2" x14ac:dyDescent="0.2">
      <c r="A19" s="32" t="s">
        <v>49</v>
      </c>
      <c r="B19" s="31">
        <v>12</v>
      </c>
    </row>
    <row r="20" spans="1:2" x14ac:dyDescent="0.2">
      <c r="A20" s="30" t="s">
        <v>75</v>
      </c>
      <c r="B20" s="31">
        <v>74</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5</vt:i4>
      </vt:variant>
    </vt:vector>
  </HeadingPairs>
  <TitlesOfParts>
    <vt:vector size="5" baseType="lpstr">
      <vt:lpstr>REGISTRO DE ACTIVIDAD</vt:lpstr>
      <vt:lpstr>INDICADORES</vt:lpstr>
      <vt:lpstr>METRICAS COCINA</vt:lpstr>
      <vt:lpstr>Ejemplos Funciones EXCEL</vt: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sss</dc:creator>
  <cp:lastModifiedBy>Microsoft Office User</cp:lastModifiedBy>
  <dcterms:created xsi:type="dcterms:W3CDTF">2018-09-24T06:25:04Z</dcterms:created>
  <dcterms:modified xsi:type="dcterms:W3CDTF">2020-09-29T20:27:55Z</dcterms:modified>
</cp:coreProperties>
</file>