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fa2ac83e16c31e/MATLAB/Resources/Papers/(2021) On the Mechanics of NK Models - Smoothing the Capital Controversy Out/Capital Adjustment Cost/"/>
    </mc:Choice>
  </mc:AlternateContent>
  <xr:revisionPtr revIDLastSave="1659" documentId="8_{2759B61F-D60F-4A9D-BF0D-7B1DE51330ED}" xr6:coauthVersionLast="47" xr6:coauthVersionMax="47" xr10:uidLastSave="{A9CFCFE3-2737-426E-9BA3-8B55795A2D37}"/>
  <bookViews>
    <workbookView xWindow="26400" yWindow="-315" windowWidth="29040" windowHeight="15840" xr2:uid="{0560A7D1-2742-4A22-8DF3-605E0033B34B}"/>
  </bookViews>
  <sheets>
    <sheet name="Planilha1" sheetId="1" r:id="rId1"/>
  </sheets>
  <definedNames>
    <definedName name="solver_adj" localSheetId="0" hidden="1">Planilha1!$D$5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Planilha1!$D$12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K6" i="1" s="1"/>
  <c r="D7" i="1" l="1"/>
  <c r="L6" i="1" l="1"/>
  <c r="M6" i="1" s="1"/>
  <c r="H6" i="1" l="1"/>
  <c r="I7" i="1" l="1"/>
  <c r="L7" i="1" s="1"/>
  <c r="J6" i="1"/>
  <c r="P6" i="1"/>
  <c r="Q7" i="1" s="1"/>
  <c r="S7" i="1" s="1"/>
  <c r="K7" i="1"/>
  <c r="M7" i="1" s="1"/>
  <c r="H7" i="1" s="1"/>
  <c r="J7" i="1" s="1"/>
  <c r="I8" i="1" l="1"/>
  <c r="P7" i="1"/>
  <c r="T7" i="1" l="1"/>
  <c r="R7" i="1" s="1"/>
  <c r="Q8" i="1"/>
  <c r="K8" i="1"/>
  <c r="M8" i="1" s="1"/>
  <c r="L8" i="1"/>
  <c r="H8" i="1" l="1"/>
  <c r="U7" i="1"/>
  <c r="V7" i="1" s="1"/>
  <c r="S8" i="1"/>
  <c r="P8" i="1" l="1"/>
  <c r="J8" i="1"/>
  <c r="I9" i="1"/>
  <c r="K9" i="1" s="1"/>
  <c r="M9" i="1" s="1"/>
  <c r="T8" i="1"/>
  <c r="R8" i="1" s="1"/>
  <c r="Q9" i="1"/>
  <c r="L9" i="1" l="1"/>
  <c r="H9" i="1"/>
  <c r="S9" i="1"/>
  <c r="U8" i="1"/>
  <c r="V8" i="1" s="1"/>
  <c r="P9" i="1" l="1"/>
  <c r="J9" i="1"/>
  <c r="I10" i="1"/>
  <c r="K10" i="1" s="1"/>
  <c r="M10" i="1" s="1"/>
  <c r="Q10" i="1"/>
  <c r="T9" i="1"/>
  <c r="R9" i="1" s="1"/>
  <c r="L10" i="1" l="1"/>
  <c r="Q6" i="1" s="1"/>
  <c r="U6" i="1" s="1"/>
  <c r="U9" i="1"/>
  <c r="V9" i="1" s="1"/>
  <c r="S10" i="1"/>
  <c r="H10" i="1"/>
  <c r="J10" i="1" s="1"/>
  <c r="I11" i="1" l="1"/>
  <c r="P10" i="1"/>
  <c r="T10" i="1" l="1"/>
  <c r="R10" i="1" s="1"/>
  <c r="Q11" i="1"/>
  <c r="K11" i="1"/>
  <c r="M11" i="1" s="1"/>
  <c r="L11" i="1"/>
  <c r="H11" i="1" l="1"/>
  <c r="U10" i="1"/>
  <c r="V10" i="1" s="1"/>
  <c r="S11" i="1"/>
  <c r="P11" i="1" l="1"/>
  <c r="J11" i="1"/>
  <c r="I12" i="1"/>
  <c r="K12" i="1"/>
  <c r="M12" i="1" s="1"/>
  <c r="L12" i="1"/>
  <c r="T11" i="1"/>
  <c r="R11" i="1" s="1"/>
  <c r="U11" i="1" s="1"/>
  <c r="V11" i="1" s="1"/>
  <c r="Q12" i="1"/>
  <c r="H12" i="1" l="1"/>
  <c r="S12" i="1"/>
  <c r="P12" i="1" l="1"/>
  <c r="J12" i="1"/>
  <c r="I13" i="1"/>
  <c r="L13" i="1" s="1"/>
  <c r="K13" i="1"/>
  <c r="M13" i="1" s="1"/>
  <c r="Q13" i="1"/>
  <c r="T12" i="1"/>
  <c r="R12" i="1" s="1"/>
  <c r="U12" i="1" s="1"/>
  <c r="V12" i="1" s="1"/>
  <c r="H13" i="1" l="1"/>
  <c r="S13" i="1"/>
  <c r="I14" i="1" l="1"/>
  <c r="J13" i="1"/>
  <c r="P13" i="1"/>
  <c r="T13" i="1" s="1"/>
  <c r="R13" i="1" s="1"/>
  <c r="U13" i="1" s="1"/>
  <c r="V13" i="1" s="1"/>
  <c r="Q14" i="1"/>
  <c r="K14" i="1"/>
  <c r="M14" i="1" s="1"/>
  <c r="L14" i="1"/>
  <c r="H14" i="1" l="1"/>
  <c r="J14" i="1" s="1"/>
  <c r="S14" i="1"/>
  <c r="I15" i="1" l="1"/>
  <c r="P14" i="1"/>
  <c r="T14" i="1" l="1"/>
  <c r="R14" i="1" s="1"/>
  <c r="U14" i="1" s="1"/>
  <c r="V14" i="1" s="1"/>
  <c r="Q15" i="1"/>
  <c r="K15" i="1"/>
  <c r="M15" i="1" s="1"/>
  <c r="L15" i="1"/>
  <c r="H15" i="1" l="1"/>
  <c r="S15" i="1"/>
  <c r="I16" i="1" l="1"/>
  <c r="J15" i="1"/>
  <c r="P15" i="1"/>
  <c r="T15" i="1"/>
  <c r="R15" i="1" s="1"/>
  <c r="U15" i="1" s="1"/>
  <c r="V15" i="1" s="1"/>
  <c r="Q16" i="1"/>
  <c r="L16" i="1"/>
  <c r="K16" i="1"/>
  <c r="M16" i="1" s="1"/>
  <c r="H16" i="1" l="1"/>
  <c r="J16" i="1" s="1"/>
  <c r="S16" i="1"/>
  <c r="I17" i="1" l="1"/>
  <c r="P16" i="1"/>
  <c r="T16" i="1" l="1"/>
  <c r="R16" i="1" s="1"/>
  <c r="U16" i="1" s="1"/>
  <c r="V16" i="1" s="1"/>
  <c r="Q17" i="1"/>
  <c r="L17" i="1"/>
  <c r="K17" i="1"/>
  <c r="M17" i="1" s="1"/>
  <c r="H17" i="1" l="1"/>
  <c r="J17" i="1" s="1"/>
  <c r="S17" i="1"/>
  <c r="P17" i="1" l="1"/>
  <c r="I18" i="1"/>
  <c r="L18" i="1" l="1"/>
  <c r="K18" i="1"/>
  <c r="M18" i="1" s="1"/>
  <c r="Q18" i="1"/>
  <c r="T17" i="1"/>
  <c r="R17" i="1" s="1"/>
  <c r="U17" i="1" s="1"/>
  <c r="V17" i="1" s="1"/>
  <c r="S18" i="1" l="1"/>
  <c r="H18" i="1"/>
  <c r="J18" i="1" s="1"/>
  <c r="P18" i="1" l="1"/>
  <c r="I19" i="1"/>
  <c r="L19" i="1" l="1"/>
  <c r="K19" i="1"/>
  <c r="M19" i="1" s="1"/>
  <c r="T18" i="1"/>
  <c r="R18" i="1" s="1"/>
  <c r="U18" i="1" s="1"/>
  <c r="V18" i="1" s="1"/>
  <c r="Q19" i="1"/>
  <c r="S19" i="1" l="1"/>
  <c r="H19" i="1"/>
  <c r="J19" i="1" s="1"/>
  <c r="P19" i="1" l="1"/>
  <c r="I20" i="1"/>
  <c r="L20" i="1" l="1"/>
  <c r="K20" i="1"/>
  <c r="M20" i="1" s="1"/>
  <c r="T19" i="1"/>
  <c r="R19" i="1" s="1"/>
  <c r="U19" i="1" s="1"/>
  <c r="V19" i="1" s="1"/>
  <c r="Q20" i="1"/>
  <c r="S20" i="1" l="1"/>
  <c r="H20" i="1"/>
  <c r="J20" i="1" s="1"/>
  <c r="I21" i="1" l="1"/>
  <c r="P20" i="1"/>
  <c r="T20" i="1" l="1"/>
  <c r="R20" i="1" s="1"/>
  <c r="U20" i="1" s="1"/>
  <c r="V20" i="1" s="1"/>
  <c r="Q21" i="1"/>
  <c r="L21" i="1"/>
  <c r="K21" i="1"/>
  <c r="M21" i="1" s="1"/>
  <c r="H21" i="1" l="1"/>
  <c r="J21" i="1" s="1"/>
  <c r="S21" i="1"/>
  <c r="I22" i="1" l="1"/>
  <c r="P21" i="1"/>
  <c r="Q22" i="1" l="1"/>
  <c r="T21" i="1"/>
  <c r="R21" i="1" s="1"/>
  <c r="U21" i="1" s="1"/>
  <c r="V21" i="1" s="1"/>
  <c r="K22" i="1"/>
  <c r="M22" i="1" s="1"/>
  <c r="L22" i="1"/>
  <c r="H22" i="1" l="1"/>
  <c r="S22" i="1"/>
  <c r="P22" i="1" l="1"/>
  <c r="T22" i="1" s="1"/>
  <c r="J22" i="1"/>
  <c r="R22" i="1"/>
  <c r="U22" i="1" s="1"/>
  <c r="V22" i="1" s="1"/>
  <c r="D12" i="1" l="1" a="1"/>
  <c r="D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<sst xmlns="http://schemas.openxmlformats.org/spreadsheetml/2006/main" count="25" uniqueCount="19">
  <si>
    <t>i</t>
  </si>
  <si>
    <t>K_t</t>
  </si>
  <si>
    <t>K_t+1</t>
  </si>
  <si>
    <t>I_t</t>
  </si>
  <si>
    <t>t</t>
  </si>
  <si>
    <t>Dep_t</t>
  </si>
  <si>
    <t>Capital adjustment cost</t>
  </si>
  <si>
    <t>Cost_t</t>
  </si>
  <si>
    <t>Investment adjustment cost</t>
  </si>
  <si>
    <t>Check</t>
  </si>
  <si>
    <t>Matches?</t>
  </si>
  <si>
    <t>Sensitivity of capital adjustment cost parameter</t>
  </si>
  <si>
    <t>Error(*10000000000)</t>
  </si>
  <si>
    <t>kappa (capital)</t>
  </si>
  <si>
    <t>kappa (investment)</t>
  </si>
  <si>
    <t>depreciation</t>
  </si>
  <si>
    <t>inv net depreciation</t>
  </si>
  <si>
    <t>inv_t / k_t</t>
  </si>
  <si>
    <t>Kchange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</si>
</sst>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0"/>
    <numFmt numFmtId="165" formatCode="0.000"/>
    <numFmt numFmtId="166" formatCode="0.0"/>
    <numFmt numFmtId="167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0" applyNumberFormat="1"/>
    <xf numFmtId="2" fontId="0" fillId="0" borderId="0" xfId="0" applyNumberFormat="1"/>
    <xf numFmtId="165" fontId="0" fillId="2" borderId="0" xfId="0" applyNumberFormat="1" applyFill="1"/>
    <xf numFmtId="2" fontId="0" fillId="2" borderId="0" xfId="0" applyNumberFormat="1" applyFill="1"/>
    <xf numFmtId="166" fontId="0" fillId="5" borderId="0" xfId="0" applyNumberFormat="1" applyFill="1"/>
    <xf numFmtId="164" fontId="0" fillId="4" borderId="0" xfId="0" applyNumberFormat="1" applyFill="1"/>
    <xf numFmtId="0" fontId="2" fillId="0" borderId="0" xfId="0" applyFont="1"/>
    <xf numFmtId="0" fontId="0" fillId="3" borderId="0" xfId="0" applyFill="1"/>
    <xf numFmtId="10" fontId="0" fillId="0" borderId="0" xfId="1" applyNumberFormat="1" applyFont="1"/>
    <xf numFmtId="167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1" defaultTableStyle="TableStyleMedium2" defaultPivotStyle="PivotStyleLight16">
    <tableStyle name="Invisible" pivot="0" table="0" count="0" xr9:uid="{217D3800-2C61-42E6-9B17-9B16AA726C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EC56-CF0C-4EB4-A7C3-6BE9DC4A0F28}">
  <dimension ref="B2:V22"/>
  <sheetViews>
    <sheetView showGridLines="0" tabSelected="1" workbookViewId="0">
      <selection activeCell="D25" sqref="D25"/>
    </sheetView>
  </sheetViews>
  <sheetFormatPr defaultRowHeight="15" x14ac:dyDescent="0.25"/>
  <cols>
    <col min="1" max="1" width="3.28515625" customWidth="1"/>
    <col min="3" max="3" width="19" bestFit="1" customWidth="1"/>
    <col min="4" max="4" width="15" customWidth="1"/>
    <col min="22" max="22" width="12.42578125" bestFit="1" customWidth="1"/>
  </cols>
  <sheetData>
    <row r="2" spans="2:22" ht="23.25" x14ac:dyDescent="0.35">
      <c r="B2" s="7" t="s">
        <v>11</v>
      </c>
    </row>
    <row r="4" spans="2:22" x14ac:dyDescent="0.25">
      <c r="G4" t="s">
        <v>8</v>
      </c>
      <c r="O4" t="s">
        <v>6</v>
      </c>
    </row>
    <row r="5" spans="2:22" x14ac:dyDescent="0.25">
      <c r="C5" t="s">
        <v>13</v>
      </c>
      <c r="D5" s="5">
        <v>10</v>
      </c>
      <c r="G5" s="8" t="s">
        <v>4</v>
      </c>
      <c r="H5" s="8" t="s">
        <v>2</v>
      </c>
      <c r="I5" s="8" t="s">
        <v>1</v>
      </c>
      <c r="J5" s="8" t="s">
        <v>18</v>
      </c>
      <c r="K5" s="8" t="s">
        <v>3</v>
      </c>
      <c r="L5" s="8" t="s">
        <v>5</v>
      </c>
      <c r="M5" s="8" t="s">
        <v>7</v>
      </c>
      <c r="O5" s="8" t="s">
        <v>4</v>
      </c>
      <c r="P5" s="8" t="s">
        <v>2</v>
      </c>
      <c r="Q5" s="8" t="s">
        <v>1</v>
      </c>
      <c r="R5" s="8" t="s">
        <v>3</v>
      </c>
      <c r="S5" s="8" t="s">
        <v>5</v>
      </c>
      <c r="T5" s="8" t="s">
        <v>7</v>
      </c>
      <c r="U5" s="8" t="s">
        <v>9</v>
      </c>
      <c r="V5" s="8" t="s">
        <v>10</v>
      </c>
    </row>
    <row r="6" spans="2:22" x14ac:dyDescent="0.25">
      <c r="C6" t="s">
        <v>14</v>
      </c>
      <c r="D6">
        <v>3</v>
      </c>
      <c r="G6">
        <v>0</v>
      </c>
      <c r="H6" s="4">
        <f>I6+K6-L6-M6</f>
        <v>1</v>
      </c>
      <c r="I6" s="4">
        <v>1</v>
      </c>
      <c r="J6" s="10">
        <f>H6/I6-1</f>
        <v>0</v>
      </c>
      <c r="K6" s="1">
        <f t="shared" ref="K6:K22" si="0">$D$10*I6</f>
        <v>3.5000000000000003E-2</v>
      </c>
      <c r="L6" s="2">
        <f t="shared" ref="L6:L22" si="1">$D$8*I6</f>
        <v>2.5000000000000001E-2</v>
      </c>
      <c r="M6" s="3">
        <f>- (1 -I6-K6+L6)</f>
        <v>1.0000000000000002E-2</v>
      </c>
      <c r="O6">
        <v>0</v>
      </c>
      <c r="P6" s="4">
        <f>H6</f>
        <v>1</v>
      </c>
      <c r="Q6" s="4">
        <f>(1-L10)/1</f>
        <v>0.97425711107244384</v>
      </c>
      <c r="R6" s="4"/>
      <c r="S6" s="4">
        <v>0</v>
      </c>
      <c r="T6" s="4">
        <v>0</v>
      </c>
      <c r="U6" s="2">
        <f>Q6+R6-S6-T6</f>
        <v>0.97425711107244384</v>
      </c>
    </row>
    <row r="7" spans="2:22" x14ac:dyDescent="0.25">
      <c r="C7" t="s">
        <v>0</v>
      </c>
      <c r="D7" s="9">
        <f>D8*2</f>
        <v>0.05</v>
      </c>
      <c r="G7">
        <v>1</v>
      </c>
      <c r="H7" s="2">
        <f>I7+K7-L7-M7</f>
        <v>1.01</v>
      </c>
      <c r="I7" s="2">
        <f>H6</f>
        <v>1</v>
      </c>
      <c r="J7" s="10">
        <f t="shared" ref="J7:J22" si="2">H7/I7-1</f>
        <v>1.0000000000000009E-2</v>
      </c>
      <c r="K7" s="1">
        <f t="shared" si="0"/>
        <v>3.5000000000000003E-2</v>
      </c>
      <c r="L7" s="2">
        <f t="shared" si="1"/>
        <v>2.5000000000000001E-2</v>
      </c>
      <c r="M7" s="1">
        <f>(K7/K6-1)^2*$D$6</f>
        <v>0</v>
      </c>
      <c r="O7">
        <v>1</v>
      </c>
      <c r="P7" s="4">
        <f>H7</f>
        <v>1.01</v>
      </c>
      <c r="Q7" s="2">
        <f>P6</f>
        <v>1</v>
      </c>
      <c r="R7" s="1">
        <f>P7-Q7+S7+T7</f>
        <v>3.6000000000000011E-2</v>
      </c>
      <c r="S7" s="2">
        <f t="shared" ref="S7:S22" si="3">$D$8*Q7</f>
        <v>2.5000000000000001E-2</v>
      </c>
      <c r="T7" s="2">
        <f>$D$5*(P7/Q7-1)^2</f>
        <v>1.0000000000000018E-3</v>
      </c>
      <c r="U7" s="2">
        <f t="shared" ref="U7" si="4">Q7+R7-S7-T7</f>
        <v>1.01</v>
      </c>
      <c r="V7" t="b">
        <f>U7=H7</f>
        <v>1</v>
      </c>
    </row>
    <row r="8" spans="2:22" x14ac:dyDescent="0.25">
      <c r="C8" t="s">
        <v>15</v>
      </c>
      <c r="D8" s="9">
        <v>2.5000000000000001E-2</v>
      </c>
      <c r="G8">
        <v>2</v>
      </c>
      <c r="H8" s="2">
        <f t="shared" ref="H8:H22" si="5">I8+K8-L8-M8</f>
        <v>1.0198</v>
      </c>
      <c r="I8" s="2">
        <f t="shared" ref="I8:I22" si="6">H7</f>
        <v>1.01</v>
      </c>
      <c r="J8" s="10">
        <f t="shared" si="2"/>
        <v>9.7029702970297116E-3</v>
      </c>
      <c r="K8" s="1">
        <f t="shared" si="0"/>
        <v>3.5350000000000006E-2</v>
      </c>
      <c r="L8" s="2">
        <f t="shared" si="1"/>
        <v>2.5250000000000002E-2</v>
      </c>
      <c r="M8" s="1">
        <f t="shared" ref="M8:M22" si="7">(K8/K7-1)^2*$D$6</f>
        <v>3.0000000000000057E-4</v>
      </c>
      <c r="O8">
        <v>2</v>
      </c>
      <c r="P8" s="4">
        <f>H8</f>
        <v>1.0198</v>
      </c>
      <c r="Q8" s="2">
        <f t="shared" ref="Q8:Q22" si="8">P7</f>
        <v>1.01</v>
      </c>
      <c r="R8" s="1">
        <f t="shared" ref="R8:R22" si="9">P8-Q8+S8+T8</f>
        <v>3.5991476325850438E-2</v>
      </c>
      <c r="S8" s="2">
        <f t="shared" si="3"/>
        <v>2.5250000000000002E-2</v>
      </c>
      <c r="T8" s="2">
        <f t="shared" ref="T8:T22" si="10">$D$5*(P8/Q8-1)^2</f>
        <v>9.4147632585040841E-4</v>
      </c>
      <c r="U8" s="2">
        <f t="shared" ref="U8:U22" si="11">Q8+R8-S8-T8</f>
        <v>1.0198</v>
      </c>
      <c r="V8" t="b">
        <f>U8=H8</f>
        <v>1</v>
      </c>
    </row>
    <row r="9" spans="2:22" x14ac:dyDescent="0.25">
      <c r="C9" t="s">
        <v>16</v>
      </c>
      <c r="D9" s="9">
        <v>0.01</v>
      </c>
      <c r="G9">
        <v>3</v>
      </c>
      <c r="H9" s="2">
        <f t="shared" si="5"/>
        <v>1.0297155571022449</v>
      </c>
      <c r="I9" s="2">
        <f t="shared" si="6"/>
        <v>1.0198</v>
      </c>
      <c r="J9" s="10">
        <f t="shared" si="2"/>
        <v>9.7230408925719214E-3</v>
      </c>
      <c r="K9" s="1">
        <f t="shared" si="0"/>
        <v>3.5693000000000003E-2</v>
      </c>
      <c r="L9" s="2">
        <f t="shared" si="1"/>
        <v>2.5495000000000004E-2</v>
      </c>
      <c r="M9" s="1">
        <f t="shared" si="7"/>
        <v>2.8244289775510961E-4</v>
      </c>
      <c r="O9">
        <v>3</v>
      </c>
      <c r="P9" s="4">
        <f>H9</f>
        <v>1.0297155571022449</v>
      </c>
      <c r="Q9" s="2">
        <f t="shared" si="8"/>
        <v>1.0198</v>
      </c>
      <c r="R9" s="1">
        <f t="shared" si="9"/>
        <v>3.6355932344231158E-2</v>
      </c>
      <c r="S9" s="2">
        <f t="shared" si="3"/>
        <v>2.5495000000000004E-2</v>
      </c>
      <c r="T9" s="2">
        <f t="shared" si="10"/>
        <v>9.4537524198625789E-4</v>
      </c>
      <c r="U9" s="2">
        <f t="shared" si="11"/>
        <v>1.0297155571022447</v>
      </c>
      <c r="V9" t="b">
        <f>U9=H9</f>
        <v>1</v>
      </c>
    </row>
    <row r="10" spans="2:22" x14ac:dyDescent="0.25">
      <c r="C10" t="s">
        <v>17</v>
      </c>
      <c r="D10" s="9">
        <f>D8+D9</f>
        <v>3.5000000000000003E-2</v>
      </c>
      <c r="G10">
        <v>4</v>
      </c>
      <c r="H10" s="2">
        <f t="shared" si="5"/>
        <v>1.0397291001006717</v>
      </c>
      <c r="I10" s="2">
        <f t="shared" si="6"/>
        <v>1.0297155571022449</v>
      </c>
      <c r="J10" s="10">
        <f t="shared" si="2"/>
        <v>9.7245719260627972E-3</v>
      </c>
      <c r="K10" s="1">
        <f t="shared" si="0"/>
        <v>3.6040044498578575E-2</v>
      </c>
      <c r="L10" s="2">
        <f t="shared" si="1"/>
        <v>2.5742888927556124E-2</v>
      </c>
      <c r="M10" s="1">
        <f t="shared" si="7"/>
        <v>2.8361257259587732E-4</v>
      </c>
      <c r="O10">
        <v>4</v>
      </c>
      <c r="P10" s="4">
        <f>H10</f>
        <v>1.0397291001006717</v>
      </c>
      <c r="Q10" s="2">
        <f t="shared" si="8"/>
        <v>1.0297155571022449</v>
      </c>
      <c r="R10" s="1">
        <f t="shared" si="9"/>
        <v>3.6702104917434523E-2</v>
      </c>
      <c r="S10" s="2">
        <f t="shared" si="3"/>
        <v>2.5742888927556124E-2</v>
      </c>
      <c r="T10" s="2">
        <f t="shared" si="10"/>
        <v>9.4567299145168697E-4</v>
      </c>
      <c r="U10" s="2">
        <f t="shared" si="11"/>
        <v>1.0397291001006717</v>
      </c>
      <c r="V10" t="b">
        <f>U10=H10</f>
        <v>1</v>
      </c>
    </row>
    <row r="11" spans="2:22" x14ac:dyDescent="0.25">
      <c r="G11">
        <v>5</v>
      </c>
      <c r="H11" s="2">
        <f t="shared" si="5"/>
        <v>1.049842689204243</v>
      </c>
      <c r="I11" s="2">
        <f t="shared" si="6"/>
        <v>1.0397291001006717</v>
      </c>
      <c r="J11" s="10">
        <f t="shared" si="2"/>
        <v>9.7271386388935177E-3</v>
      </c>
      <c r="K11" s="1">
        <f t="shared" si="0"/>
        <v>3.6390518503523511E-2</v>
      </c>
      <c r="L11" s="2">
        <f t="shared" si="1"/>
        <v>2.5993227502516793E-2</v>
      </c>
      <c r="M11" s="1">
        <f t="shared" si="7"/>
        <v>2.8370189743551905E-4</v>
      </c>
      <c r="O11">
        <v>5</v>
      </c>
      <c r="P11" s="4">
        <f>H11</f>
        <v>1.049842689204243</v>
      </c>
      <c r="Q11" s="2">
        <f t="shared" si="8"/>
        <v>1.0397291001006717</v>
      </c>
      <c r="R11" s="1">
        <f t="shared" si="9"/>
        <v>3.7052988867090644E-2</v>
      </c>
      <c r="S11" s="2">
        <f t="shared" si="3"/>
        <v>2.5993227502516793E-2</v>
      </c>
      <c r="T11" s="2">
        <f t="shared" si="10"/>
        <v>9.4617226100255237E-4</v>
      </c>
      <c r="U11" s="2">
        <f t="shared" si="11"/>
        <v>1.0498426892042432</v>
      </c>
      <c r="V11" t="b">
        <f>U11=H11</f>
        <v>1</v>
      </c>
    </row>
    <row r="12" spans="2:22" x14ac:dyDescent="0.25">
      <c r="C12" t="s">
        <v>12</v>
      </c>
      <c r="D12" s="6" cm="1">
        <f t="array" ref="D12">SUM((K7:K22-R7:R22)^2)*10000000000</f>
        <v>75844.502898399602</v>
      </c>
      <c r="G12">
        <v>6</v>
      </c>
      <c r="H12" s="2">
        <f t="shared" si="5"/>
        <v>1.0600572644179844</v>
      </c>
      <c r="I12" s="2">
        <f t="shared" si="6"/>
        <v>1.049842689204243</v>
      </c>
      <c r="J12" s="10">
        <f t="shared" si="2"/>
        <v>9.729624560689043E-3</v>
      </c>
      <c r="K12" s="1">
        <f t="shared" si="0"/>
        <v>3.6744494122148509E-2</v>
      </c>
      <c r="L12" s="2">
        <f t="shared" si="1"/>
        <v>2.6246067230106074E-2</v>
      </c>
      <c r="M12" s="1">
        <f t="shared" si="7"/>
        <v>2.8385167830077867E-4</v>
      </c>
      <c r="O12">
        <v>6</v>
      </c>
      <c r="P12" s="4">
        <f>H12</f>
        <v>1.0600572644179844</v>
      </c>
      <c r="Q12" s="2">
        <f t="shared" si="8"/>
        <v>1.049842689204243</v>
      </c>
      <c r="R12" s="1">
        <f t="shared" si="9"/>
        <v>3.7407298384767175E-2</v>
      </c>
      <c r="S12" s="2">
        <f t="shared" si="3"/>
        <v>2.6246067230106074E-2</v>
      </c>
      <c r="T12" s="2">
        <f t="shared" si="10"/>
        <v>9.4665594091963455E-4</v>
      </c>
      <c r="U12" s="2">
        <f t="shared" si="11"/>
        <v>1.0600572644179842</v>
      </c>
      <c r="V12" t="b">
        <f>U12=H12</f>
        <v>1</v>
      </c>
    </row>
    <row r="13" spans="2:22" x14ac:dyDescent="0.25">
      <c r="G13">
        <v>7</v>
      </c>
      <c r="H13" s="2">
        <f t="shared" si="5"/>
        <v>1.0703738402798884</v>
      </c>
      <c r="I13" s="2">
        <f t="shared" si="6"/>
        <v>1.0600572644179844</v>
      </c>
      <c r="J13" s="10">
        <f t="shared" si="2"/>
        <v>9.7320929804374234E-3</v>
      </c>
      <c r="K13" s="1">
        <f t="shared" si="0"/>
        <v>3.7102004254629457E-2</v>
      </c>
      <c r="L13" s="2">
        <f t="shared" si="1"/>
        <v>2.6501431610449613E-2</v>
      </c>
      <c r="M13" s="1">
        <f t="shared" si="7"/>
        <v>2.8399678227589034E-4</v>
      </c>
      <c r="O13">
        <v>7</v>
      </c>
      <c r="P13" s="4">
        <f>H13</f>
        <v>1.0703738402798884</v>
      </c>
      <c r="Q13" s="2">
        <f t="shared" si="8"/>
        <v>1.0600572644179844</v>
      </c>
      <c r="R13" s="1">
        <f t="shared" si="9"/>
        <v>3.7765143810152335E-2</v>
      </c>
      <c r="S13" s="2">
        <f t="shared" si="3"/>
        <v>2.6501431610449613E-2</v>
      </c>
      <c r="T13" s="2">
        <f t="shared" si="10"/>
        <v>9.4713633779879361E-4</v>
      </c>
      <c r="U13" s="2">
        <f t="shared" si="11"/>
        <v>1.0703738402798881</v>
      </c>
      <c r="V13" t="b">
        <f>U13=H13</f>
        <v>1</v>
      </c>
    </row>
    <row r="14" spans="2:22" x14ac:dyDescent="0.25">
      <c r="G14">
        <v>8</v>
      </c>
      <c r="H14" s="2">
        <f t="shared" si="5"/>
        <v>1.0807934377813475</v>
      </c>
      <c r="I14" s="2">
        <f t="shared" si="6"/>
        <v>1.0703738402798884</v>
      </c>
      <c r="J14" s="10">
        <f t="shared" si="2"/>
        <v>9.734540502909228E-3</v>
      </c>
      <c r="K14" s="1">
        <f t="shared" si="0"/>
        <v>3.7463084409796094E-2</v>
      </c>
      <c r="L14" s="2">
        <f t="shared" si="1"/>
        <v>2.6759346006997212E-2</v>
      </c>
      <c r="M14" s="1">
        <f t="shared" si="7"/>
        <v>2.8414090133963813E-4</v>
      </c>
      <c r="O14">
        <v>8</v>
      </c>
      <c r="P14" s="4">
        <f>H14</f>
        <v>1.0807934377813475</v>
      </c>
      <c r="Q14" s="2">
        <f t="shared" si="8"/>
        <v>1.0703738402798884</v>
      </c>
      <c r="R14" s="1">
        <f t="shared" si="9"/>
        <v>3.8126556296484169E-2</v>
      </c>
      <c r="S14" s="2">
        <f t="shared" si="3"/>
        <v>2.6759346006997212E-2</v>
      </c>
      <c r="T14" s="2">
        <f t="shared" si="10"/>
        <v>9.4761278802780243E-4</v>
      </c>
      <c r="U14" s="2">
        <f t="shared" si="11"/>
        <v>1.0807934377813473</v>
      </c>
      <c r="V14" t="b">
        <f>U14=H14</f>
        <v>1</v>
      </c>
    </row>
    <row r="15" spans="2:22" x14ac:dyDescent="0.25">
      <c r="G15">
        <v>9</v>
      </c>
      <c r="H15" s="2">
        <f t="shared" si="5"/>
        <v>1.0913170883227525</v>
      </c>
      <c r="I15" s="2">
        <f t="shared" si="6"/>
        <v>1.0807934377813475</v>
      </c>
      <c r="J15" s="10">
        <f t="shared" si="2"/>
        <v>9.7369674662421968E-3</v>
      </c>
      <c r="K15" s="1">
        <f t="shared" si="0"/>
        <v>3.7827770322347166E-2</v>
      </c>
      <c r="L15" s="2">
        <f t="shared" si="1"/>
        <v>2.701983594453369E-2</v>
      </c>
      <c r="M15" s="1">
        <f t="shared" si="7"/>
        <v>2.8428383640835368E-4</v>
      </c>
      <c r="O15">
        <v>9</v>
      </c>
      <c r="P15" s="4">
        <f>H15</f>
        <v>1.0913170883227525</v>
      </c>
      <c r="Q15" s="2">
        <f t="shared" si="8"/>
        <v>1.0807934377813475</v>
      </c>
      <c r="R15" s="1">
        <f t="shared" si="9"/>
        <v>3.8491571840325312E-2</v>
      </c>
      <c r="S15" s="2">
        <f t="shared" si="3"/>
        <v>2.701983594453369E-2</v>
      </c>
      <c r="T15" s="2">
        <f t="shared" si="10"/>
        <v>9.4808535438658994E-4</v>
      </c>
      <c r="U15" s="2">
        <f t="shared" si="11"/>
        <v>1.0913170883227525</v>
      </c>
      <c r="V15" t="b">
        <f>U15=H15</f>
        <v>1</v>
      </c>
    </row>
    <row r="16" spans="2:22" x14ac:dyDescent="0.25">
      <c r="G16">
        <v>10</v>
      </c>
      <c r="H16" s="2">
        <f t="shared" si="5"/>
        <v>1.1019458335996641</v>
      </c>
      <c r="I16" s="2">
        <f t="shared" si="6"/>
        <v>1.0913170883227525</v>
      </c>
      <c r="J16" s="10">
        <f t="shared" si="2"/>
        <v>9.7393740010494056E-3</v>
      </c>
      <c r="K16" s="1">
        <f t="shared" si="0"/>
        <v>3.8196098091296343E-2</v>
      </c>
      <c r="L16" s="2">
        <f t="shared" si="1"/>
        <v>2.7282927208068814E-2</v>
      </c>
      <c r="M16" s="1">
        <f t="shared" si="7"/>
        <v>2.8442560631597696E-4</v>
      </c>
      <c r="O16">
        <v>10</v>
      </c>
      <c r="P16" s="4">
        <f>H16</f>
        <v>1.1019458335996641</v>
      </c>
      <c r="Q16" s="2">
        <f t="shared" si="8"/>
        <v>1.0913170883227525</v>
      </c>
      <c r="R16" s="1">
        <f t="shared" si="9"/>
        <v>3.8860226544303579E-2</v>
      </c>
      <c r="S16" s="2">
        <f t="shared" si="3"/>
        <v>2.7282927208068814E-2</v>
      </c>
      <c r="T16" s="2">
        <f t="shared" si="10"/>
        <v>9.4855405932317105E-4</v>
      </c>
      <c r="U16" s="2">
        <f t="shared" si="11"/>
        <v>1.1019458335996641</v>
      </c>
      <c r="V16" t="b">
        <f>U16=H16</f>
        <v>1</v>
      </c>
    </row>
    <row r="17" spans="7:22" x14ac:dyDescent="0.25">
      <c r="G17">
        <v>11</v>
      </c>
      <c r="H17" s="2">
        <f t="shared" si="5"/>
        <v>1.1126807257178637</v>
      </c>
      <c r="I17" s="2">
        <f t="shared" si="6"/>
        <v>1.1019458335996641</v>
      </c>
      <c r="J17" s="10">
        <f t="shared" si="2"/>
        <v>9.7417602488976129E-3</v>
      </c>
      <c r="K17" s="1">
        <f t="shared" si="0"/>
        <v>3.8568104175988251E-2</v>
      </c>
      <c r="L17" s="2">
        <f t="shared" si="1"/>
        <v>2.7548645839991604E-2</v>
      </c>
      <c r="M17" s="1">
        <f t="shared" si="7"/>
        <v>2.8456621779695136E-4</v>
      </c>
      <c r="O17">
        <v>11</v>
      </c>
      <c r="P17" s="4">
        <f>H17</f>
        <v>1.1126807257178637</v>
      </c>
      <c r="Q17" s="2">
        <f t="shared" si="8"/>
        <v>1.1019458335996641</v>
      </c>
      <c r="R17" s="1">
        <f t="shared" si="9"/>
        <v>3.9232556885661171E-2</v>
      </c>
      <c r="S17" s="2">
        <f t="shared" si="3"/>
        <v>2.7548645839991604E-2</v>
      </c>
      <c r="T17" s="2">
        <f t="shared" si="10"/>
        <v>9.4901892747001684E-4</v>
      </c>
      <c r="U17" s="2">
        <f t="shared" si="11"/>
        <v>1.1126807257178635</v>
      </c>
      <c r="V17" t="b">
        <f>U17=H17</f>
        <v>1</v>
      </c>
    </row>
    <row r="18" spans="7:22" x14ac:dyDescent="0.25">
      <c r="G18">
        <v>12</v>
      </c>
      <c r="H18" s="2">
        <f t="shared" si="5"/>
        <v>1.1235228272968014</v>
      </c>
      <c r="I18" s="2">
        <f t="shared" si="6"/>
        <v>1.1126807257178637</v>
      </c>
      <c r="J18" s="10">
        <f t="shared" si="2"/>
        <v>9.7441263502995312E-3</v>
      </c>
      <c r="K18" s="1">
        <f t="shared" si="0"/>
        <v>3.8943825400125233E-2</v>
      </c>
      <c r="L18" s="2">
        <f t="shared" si="1"/>
        <v>2.7817018142946594E-2</v>
      </c>
      <c r="M18" s="1">
        <f t="shared" si="7"/>
        <v>2.8470567824100503E-4</v>
      </c>
      <c r="O18">
        <v>12</v>
      </c>
      <c r="P18" s="4">
        <f>H18</f>
        <v>1.1235228272968014</v>
      </c>
      <c r="Q18" s="2">
        <f t="shared" si="8"/>
        <v>1.1126807257178637</v>
      </c>
      <c r="R18" s="1">
        <f t="shared" si="9"/>
        <v>3.9608599705190338E-2</v>
      </c>
      <c r="S18" s="2">
        <f t="shared" si="3"/>
        <v>2.7817018142946594E-2</v>
      </c>
      <c r="T18" s="2">
        <f t="shared" si="10"/>
        <v>9.4947998330601651E-4</v>
      </c>
      <c r="U18" s="2">
        <f t="shared" si="11"/>
        <v>1.1235228272968012</v>
      </c>
      <c r="V18" t="b">
        <f>U18=H18</f>
        <v>1</v>
      </c>
    </row>
    <row r="19" spans="7:22" x14ac:dyDescent="0.25">
      <c r="G19">
        <v>13</v>
      </c>
      <c r="H19" s="2">
        <f t="shared" si="5"/>
        <v>1.1344732115747775</v>
      </c>
      <c r="I19" s="2">
        <f t="shared" si="6"/>
        <v>1.1235228272968014</v>
      </c>
      <c r="J19" s="10">
        <f t="shared" si="2"/>
        <v>9.7464724453555363E-3</v>
      </c>
      <c r="K19" s="1">
        <f t="shared" si="0"/>
        <v>3.9323298955388053E-2</v>
      </c>
      <c r="L19" s="2">
        <f t="shared" si="1"/>
        <v>2.8088070682420037E-2</v>
      </c>
      <c r="M19" s="1">
        <f t="shared" si="7"/>
        <v>2.8484399499179199E-4</v>
      </c>
      <c r="O19">
        <v>13</v>
      </c>
      <c r="P19" s="4">
        <f>H19</f>
        <v>1.1344732115747775</v>
      </c>
      <c r="Q19" s="2">
        <f t="shared" si="8"/>
        <v>1.1235228272968014</v>
      </c>
      <c r="R19" s="1">
        <f t="shared" si="9"/>
        <v>3.9988392211676903E-2</v>
      </c>
      <c r="S19" s="2">
        <f t="shared" si="3"/>
        <v>2.8088070682420037E-2</v>
      </c>
      <c r="T19" s="2">
        <f t="shared" si="10"/>
        <v>9.4993725128074717E-4</v>
      </c>
      <c r="U19" s="2">
        <f t="shared" si="11"/>
        <v>1.1344732115747775</v>
      </c>
      <c r="V19" t="b">
        <f>U19=H19</f>
        <v>1</v>
      </c>
    </row>
    <row r="20" spans="7:22" x14ac:dyDescent="0.25">
      <c r="G20">
        <v>14</v>
      </c>
      <c r="H20" s="2">
        <f t="shared" si="5"/>
        <v>1.1455329625151411</v>
      </c>
      <c r="I20" s="2">
        <f t="shared" si="6"/>
        <v>1.1344732115747775</v>
      </c>
      <c r="J20" s="10">
        <f t="shared" si="2"/>
        <v>9.7487986737134769E-3</v>
      </c>
      <c r="K20" s="1">
        <f t="shared" si="0"/>
        <v>3.9706562405117218E-2</v>
      </c>
      <c r="L20" s="2">
        <f t="shared" si="1"/>
        <v>2.8361830289369439E-2</v>
      </c>
      <c r="M20" s="1">
        <f t="shared" si="7"/>
        <v>2.8498117538422419E-4</v>
      </c>
      <c r="O20">
        <v>14</v>
      </c>
      <c r="P20" s="4">
        <f>H20</f>
        <v>1.1455329625151411</v>
      </c>
      <c r="Q20" s="2">
        <f t="shared" si="8"/>
        <v>1.1344732115747775</v>
      </c>
      <c r="R20" s="1">
        <f t="shared" si="9"/>
        <v>4.0371971985539011E-2</v>
      </c>
      <c r="S20" s="2">
        <f t="shared" si="3"/>
        <v>2.8361830289369439E-2</v>
      </c>
      <c r="T20" s="2">
        <f t="shared" si="10"/>
        <v>9.5039075580597647E-4</v>
      </c>
      <c r="U20" s="2">
        <f t="shared" si="11"/>
        <v>1.1455329625151414</v>
      </c>
      <c r="V20" t="b">
        <f>U20=H20</f>
        <v>1</v>
      </c>
    </row>
    <row r="21" spans="7:22" x14ac:dyDescent="0.25">
      <c r="G21">
        <v>15</v>
      </c>
      <c r="H21" s="2">
        <f t="shared" si="5"/>
        <v>1.1567031749135508</v>
      </c>
      <c r="I21" s="2">
        <f t="shared" si="6"/>
        <v>1.1455329625151411</v>
      </c>
      <c r="J21" s="10">
        <f t="shared" si="2"/>
        <v>9.7511051745593491E-3</v>
      </c>
      <c r="K21" s="1">
        <f t="shared" si="0"/>
        <v>4.0093653688029945E-2</v>
      </c>
      <c r="L21" s="2">
        <f t="shared" si="1"/>
        <v>2.8638324062878528E-2</v>
      </c>
      <c r="M21" s="1">
        <f t="shared" si="7"/>
        <v>2.8511722674179292E-4</v>
      </c>
      <c r="O21">
        <v>15</v>
      </c>
      <c r="P21" s="4">
        <f>H21</f>
        <v>1.1567031749135508</v>
      </c>
      <c r="Q21" s="2">
        <f t="shared" si="8"/>
        <v>1.1455329625151411</v>
      </c>
      <c r="R21" s="1">
        <f t="shared" si="9"/>
        <v>4.0759376982541361E-2</v>
      </c>
      <c r="S21" s="2">
        <f t="shared" si="3"/>
        <v>2.8638324062878528E-2</v>
      </c>
      <c r="T21" s="2">
        <f t="shared" si="10"/>
        <v>9.5084052125318113E-4</v>
      </c>
      <c r="U21" s="2">
        <f t="shared" si="11"/>
        <v>1.1567031749135508</v>
      </c>
      <c r="V21" t="b">
        <f>U21=H21</f>
        <v>1</v>
      </c>
    </row>
    <row r="22" spans="7:22" x14ac:dyDescent="0.25">
      <c r="G22">
        <v>16</v>
      </c>
      <c r="H22" s="2">
        <f t="shared" si="5"/>
        <v>1.1679849545063106</v>
      </c>
      <c r="I22" s="2">
        <f t="shared" si="6"/>
        <v>1.1567031749135508</v>
      </c>
      <c r="J22" s="10">
        <f t="shared" si="2"/>
        <v>9.753392086611079E-3</v>
      </c>
      <c r="K22" s="1">
        <f t="shared" si="0"/>
        <v>4.0484611121974282E-2</v>
      </c>
      <c r="L22" s="2">
        <f t="shared" si="1"/>
        <v>2.8917579372838773E-2</v>
      </c>
      <c r="M22" s="1">
        <f t="shared" si="7"/>
        <v>2.8525215637595434E-4</v>
      </c>
      <c r="O22">
        <v>16</v>
      </c>
      <c r="P22" s="4">
        <f>H22</f>
        <v>1.1679849545063106</v>
      </c>
      <c r="Q22" s="2">
        <f t="shared" si="8"/>
        <v>1.1567031749135508</v>
      </c>
      <c r="R22" s="1">
        <f t="shared" si="9"/>
        <v>4.1150645537550226E-2</v>
      </c>
      <c r="S22" s="2">
        <f t="shared" si="3"/>
        <v>2.8917579372838773E-2</v>
      </c>
      <c r="T22" s="2">
        <f t="shared" si="10"/>
        <v>9.512865719516762E-4</v>
      </c>
      <c r="U22" s="2">
        <f t="shared" si="11"/>
        <v>1.1679849545063108</v>
      </c>
      <c r="V22" t="b">
        <f>U22=H22</f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Amaral</cp:lastModifiedBy>
  <dcterms:created xsi:type="dcterms:W3CDTF">2021-08-22T00:33:16Z</dcterms:created>
  <dcterms:modified xsi:type="dcterms:W3CDTF">2021-08-23T03:10:19Z</dcterms:modified>
</cp:coreProperties>
</file>