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Google Drive\Meus Projetos\xlRcode\GitHub\"/>
    </mc:Choice>
  </mc:AlternateContent>
  <xr:revisionPtr revIDLastSave="0" documentId="13_ncr:1_{7FFF41CA-C4A9-4F5B-9120-970F6E2DADC2}" xr6:coauthVersionLast="47" xr6:coauthVersionMax="47" xr10:uidLastSave="{00000000-0000-0000-0000-000000000000}"/>
  <bookViews>
    <workbookView xWindow="-120" yWindow="-120" windowWidth="26760" windowHeight="14520" xr2:uid="{8C7D3A3E-4110-4FC7-9D73-32F8899AF9BE}"/>
  </bookViews>
  <sheets>
    <sheet name="Menu" sheetId="15" r:id="rId1"/>
    <sheet name="Data types" sheetId="1" r:id="rId2"/>
    <sheet name="Environment" sheetId="3" r:id="rId3"/>
    <sheet name="XLRCODE" sheetId="12" r:id="rId4"/>
    <sheet name="XLRCODE_ENV" sheetId="11" r:id="rId5"/>
    <sheet name="XLRSCRIPT" sheetId="17" r:id="rId6"/>
    <sheet name="XLRSCRIPT_ENV" sheetId="18" r:id="rId7"/>
    <sheet name="XLRFUNC" sheetId="13" r:id="rId8"/>
    <sheet name="XLRFUNC_ENV" sheetId="16" r:id="rId9"/>
    <sheet name="XLRGRAPH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2" i="11" l="1" a="1"/>
  <c r="K12" i="18" a="1"/>
  <c r="J11" i="17" a="1"/>
  <c r="L25" i="13" a="1"/>
  <c r="L15" i="13" a="1"/>
  <c r="M14" i="16" a="1"/>
  <c r="M27" i="16" a="1"/>
  <c r="L21" i="13" a="1"/>
  <c r="M23" i="16" a="1"/>
  <c r="M17" i="16" a="1"/>
  <c r="L18" i="13" a="1"/>
  <c r="L12" i="13" a="1"/>
  <c r="M20" i="16" a="1"/>
  <c r="K44" i="1" a="1"/>
  <c r="K42" i="1" a="1"/>
  <c r="K40" i="1" a="1"/>
  <c r="G21" i="15" a="1"/>
  <c r="G20" i="15" a="1"/>
  <c r="G24" i="15" a="1"/>
  <c r="K44" i="1" l="1"/>
  <c r="K42" i="1"/>
  <c r="K40" i="1"/>
  <c r="L25" i="13"/>
  <c r="M20" i="16"/>
  <c r="L12" i="13"/>
  <c r="L18" i="13"/>
  <c r="M17" i="16"/>
  <c r="M23" i="16"/>
  <c r="L21" i="13"/>
  <c r="M27" i="16"/>
  <c r="M14" i="16"/>
  <c r="L15" i="13"/>
  <c r="G21" i="15"/>
  <c r="G20" i="15"/>
  <c r="K12" i="18"/>
  <c r="J11" i="17"/>
  <c r="G24" i="15"/>
  <c r="K12" i="11"/>
  <c r="J16" i="14" a="1"/>
  <c r="E8" i="3" a="1"/>
  <c r="C8" i="3" a="1"/>
  <c r="B8" i="3" a="1"/>
  <c r="A8" i="3" a="1"/>
  <c r="J11" i="12" a="1"/>
  <c r="K16" i="1" a="1"/>
  <c r="K55" i="1" a="1"/>
  <c r="K62" i="1" a="1"/>
  <c r="K66" i="1" a="1"/>
  <c r="K74" i="1" a="1"/>
  <c r="K37" i="1" a="1"/>
  <c r="K82" i="1" a="1"/>
  <c r="K90" i="1" a="1"/>
  <c r="K94" i="1" a="1"/>
  <c r="K86" i="1" a="1"/>
  <c r="K78" i="1" a="1"/>
  <c r="K57" i="1" a="1"/>
  <c r="K70" i="1" a="1"/>
  <c r="G19" i="15" a="1"/>
  <c r="G23" i="15" a="1"/>
  <c r="G22" i="15" a="1"/>
  <c r="G18" i="15" a="1"/>
  <c r="J11" i="12" l="1"/>
  <c r="E8" i="3"/>
  <c r="C8" i="3"/>
  <c r="B8" i="3"/>
  <c r="A8" i="3"/>
  <c r="K94" i="1"/>
  <c r="K90" i="1"/>
  <c r="K86" i="1"/>
  <c r="K82" i="1"/>
  <c r="K78" i="1"/>
  <c r="K74" i="1"/>
  <c r="K16" i="1"/>
  <c r="K37" i="1"/>
  <c r="K55" i="1"/>
  <c r="K70" i="1"/>
  <c r="K66" i="1"/>
  <c r="K62" i="1"/>
  <c r="K57" i="1"/>
  <c r="G22" i="15"/>
  <c r="G23" i="15"/>
  <c r="G19" i="15"/>
  <c r="G18" i="15"/>
  <c r="J16" i="14"/>
  <c r="F8" i="3" a="1"/>
  <c r="G8" i="3" a="1"/>
  <c r="K33" i="1" a="1"/>
  <c r="K52" i="1" a="1"/>
  <c r="K12" i="1" a="1"/>
  <c r="K64" i="1" a="1"/>
  <c r="K8" i="1" a="1"/>
  <c r="K24" i="1" a="1"/>
  <c r="K49" i="1" a="1"/>
  <c r="K31" i="1" a="1"/>
  <c r="K47" i="1" a="1"/>
  <c r="K19" i="1" a="1"/>
  <c r="K26" i="1" a="1"/>
  <c r="K28" i="1" a="1"/>
  <c r="K6" i="1" a="1"/>
  <c r="F8" i="3" l="1"/>
  <c r="G8" i="3"/>
  <c r="K19" i="1"/>
  <c r="K12" i="1"/>
  <c r="K28" i="1"/>
  <c r="K52" i="1"/>
  <c r="K47" i="1"/>
  <c r="K33" i="1"/>
  <c r="K26" i="1"/>
  <c r="K6" i="1"/>
  <c r="K24" i="1"/>
  <c r="K49" i="1"/>
  <c r="K64" i="1"/>
  <c r="K31" i="1"/>
  <c r="K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<sst xmlns="http://schemas.openxmlformats.org/spreadsheetml/2006/main" count="470" uniqueCount="189">
  <si>
    <t>Parameters</t>
  </si>
  <si>
    <t>toString(packageVersion("geigen"))</t>
  </si>
  <si>
    <t>Package</t>
  </si>
  <si>
    <t>Is Loaded?</t>
  </si>
  <si>
    <t>Installed Version</t>
  </si>
  <si>
    <t>as.numeric(as.Date('2002-12-31') -as.Date(0, origin="1899-12-30"))</t>
  </si>
  <si>
    <t>Named numeric vector</t>
  </si>
  <si>
    <t>Numeric matrix</t>
  </si>
  <si>
    <t>Data type</t>
  </si>
  <si>
    <t>Character vector</t>
  </si>
  <si>
    <t>Integer (date)</t>
  </si>
  <si>
    <t>Complex vector</t>
  </si>
  <si>
    <t>Data frame</t>
  </si>
  <si>
    <t>as.data.frame(matrix(c(1,2,3,4,5,6), nrow=2, byrow=TRUE))</t>
  </si>
  <si>
    <t>a = matrix(c(1, 2, 3,
             4, 5, 6,
             7, 8, 9), nrow=3, byrow=TRUE)
colnames(a) &lt;- c("col1", "col2", "col3" )
rownames(a) &lt;- c("row1", "row2", "row3" )
a</t>
  </si>
  <si>
    <t>Named numeric matrix</t>
  </si>
  <si>
    <t>1+1</t>
  </si>
  <si>
    <t>Numeric</t>
  </si>
  <si>
    <t>NaN</t>
  </si>
  <si>
    <t>Error NaN</t>
  </si>
  <si>
    <t>Numeric vector</t>
  </si>
  <si>
    <t>a = matrix(c(1, 2, 3,
             4, 5, 6,
             7, 8, 9), nrow=3, byrow=TRUE)</t>
  </si>
  <si>
    <t>a = matrix(c(1, 2, 3), ncol=1, byrow=TRUE)</t>
  </si>
  <si>
    <t>Character</t>
  </si>
  <si>
    <t>"a"</t>
  </si>
  <si>
    <t>Complex matrix</t>
  </si>
  <si>
    <t>matrix(c( 1+2i,2+3i, 4+10i, 7+12i), nrow=2 )</t>
  </si>
  <si>
    <t>c(1+2i,2+3i)</t>
  </si>
  <si>
    <t>Complex number</t>
  </si>
  <si>
    <t>1+2i</t>
  </si>
  <si>
    <t>Character matrix</t>
  </si>
  <si>
    <t>matrix(c('a', 'b', 'c', 'd', 'e', 'f'), nrow=2)</t>
  </si>
  <si>
    <t>Boolean</t>
  </si>
  <si>
    <t>1==1</t>
  </si>
  <si>
    <t>c(1==1, 2==2, 2==3)</t>
  </si>
  <si>
    <t>Boolean vector</t>
  </si>
  <si>
    <t>Boolean matrix</t>
  </si>
  <si>
    <t>matrix( c(1==1, 2==2, 2==3, 3==3), nrow=2)</t>
  </si>
  <si>
    <t>Type</t>
  </si>
  <si>
    <t>Memory usage</t>
  </si>
  <si>
    <t>Variable</t>
  </si>
  <si>
    <t>Error NA</t>
  </si>
  <si>
    <t>NA</t>
  </si>
  <si>
    <t>Empty matrix</t>
  </si>
  <si>
    <t>ls()</t>
  </si>
  <si>
    <t>Description</t>
  </si>
  <si>
    <t>XLRCODE</t>
  </si>
  <si>
    <t>Commands</t>
  </si>
  <si>
    <t>R code</t>
  </si>
  <si>
    <t>[ParamsList]...</t>
  </si>
  <si>
    <t>ParamsList1</t>
  </si>
  <si>
    <t>ParamsList2</t>
  </si>
  <si>
    <t>ParamsList3</t>
  </si>
  <si>
    <t>ParamsList4</t>
  </si>
  <si>
    <t>txtA</t>
  </si>
  <si>
    <t>txtB</t>
  </si>
  <si>
    <t>Hello</t>
  </si>
  <si>
    <t>World</t>
  </si>
  <si>
    <t>paste(sep=" ", txtA,txtB)</t>
  </si>
  <si>
    <t>Function</t>
  </si>
  <si>
    <t>Sequence of optional paired parameters, where the first parameter is a valid variable name (as a text string) and the second parameter is its value</t>
  </si>
  <si>
    <t>XLRCODE_ENV</t>
  </si>
  <si>
    <t>Run R code in a pre-specified environment and transfer values from and to Excel</t>
  </si>
  <si>
    <t>MyWorld</t>
  </si>
  <si>
    <t>FunctionName</t>
  </si>
  <si>
    <t>Name of the function to be called. Consider specifying the whole function path to avoid confusion.</t>
  </si>
  <si>
    <t>[AfterFunction]</t>
  </si>
  <si>
    <t>In case the function called returns a complex structure and one wants to access a nested element, this parameter value is appended to the result object, i.e. [1]</t>
  </si>
  <si>
    <t>[Environment]</t>
  </si>
  <si>
    <t>[ParamsList1]</t>
  </si>
  <si>
    <t>[ParamsList2]</t>
  </si>
  <si>
    <t>[ParamsList3]</t>
  </si>
  <si>
    <t>[ParamsList4]</t>
  </si>
  <si>
    <t>paste</t>
  </si>
  <si>
    <t>c</t>
  </si>
  <si>
    <t>[3]</t>
  </si>
  <si>
    <t>GraphName</t>
  </si>
  <si>
    <t>GraphPath</t>
  </si>
  <si>
    <t>Graphic file path</t>
  </si>
  <si>
    <t>Name of the Excel graph object. The graph object must be in the same worksheet as the function</t>
  </si>
  <si>
    <t>MyGraph</t>
  </si>
  <si>
    <t>graphPath</t>
  </si>
  <si>
    <t>data &lt;- cbind( 1:100, rnorm(100) )
colnames(data) &lt;- c('X', 'Y')
p &lt;- plot(data)
png(filename = graphPath, width = 400, height = 300)
plot(p)
dev.off() #Saving the file
print('Code ran without errors!')</t>
  </si>
  <si>
    <t>C:\\Users\\Eduardo\\Google Drive\\Meus Projetos\\xlRcode\\Temp\\dummy.png</t>
  </si>
  <si>
    <t>XLRGRAPH</t>
  </si>
  <si>
    <t>...</t>
  </si>
  <si>
    <t>sep</t>
  </si>
  <si>
    <t>-</t>
  </si>
  <si>
    <t>matrix</t>
  </si>
  <si>
    <t>data</t>
  </si>
  <si>
    <t>ncol</t>
  </si>
  <si>
    <t>[ParamsList5]</t>
  </si>
  <si>
    <t>Call an R function in a local environment and transfer values from and to Excel</t>
  </si>
  <si>
    <t>Example: R Commands</t>
  </si>
  <si>
    <t>(Intercept)</t>
  </si>
  <si>
    <t>x</t>
  </si>
  <si>
    <t/>
  </si>
  <si>
    <t>col1</t>
  </si>
  <si>
    <t>col2</t>
  </si>
  <si>
    <t>col3</t>
  </si>
  <si>
    <t>row1</t>
  </si>
  <si>
    <t>row2</t>
  </si>
  <si>
    <t>row3</t>
  </si>
  <si>
    <t>a</t>
  </si>
  <si>
    <t>2.3</t>
  </si>
  <si>
    <t>e</t>
  </si>
  <si>
    <t>b</t>
  </si>
  <si>
    <t>d</t>
  </si>
  <si>
    <t>f</t>
  </si>
  <si>
    <t>2+3i</t>
  </si>
  <si>
    <t>4+10i</t>
  </si>
  <si>
    <t>7+12i</t>
  </si>
  <si>
    <t>V1</t>
  </si>
  <si>
    <t>V2</t>
  </si>
  <si>
    <t>V3</t>
  </si>
  <si>
    <t>1</t>
  </si>
  <si>
    <t>2</t>
  </si>
  <si>
    <t>3</t>
  </si>
  <si>
    <t>What is returning (formulas)?</t>
  </si>
  <si>
    <t>What should be returning (values)?</t>
  </si>
  <si>
    <t>Enviroment: packages and variables</t>
  </si>
  <si>
    <t>xlRcode</t>
  </si>
  <si>
    <t>This spreadsheet documents the Excel add-in xlRcode.</t>
  </si>
  <si>
    <t>This worksheet is a guide on how R objects should look like when returned to an Excel range of cells.</t>
  </si>
  <si>
    <t>This worksheet is a guide on what packages are currently installed/loaded on the R engine used by xlRcode as well as which objects are loaded in the Global environment.</t>
  </si>
  <si>
    <t>Which data types can be returned to Excel?</t>
  </si>
  <si>
    <t>New Excel functions</t>
  </si>
  <si>
    <t>Call R from Excel. Create new Excel functions that make use of R packages. Integrate both tools seamlessly.</t>
  </si>
  <si>
    <t>myDF</t>
  </si>
  <si>
    <t>4</t>
  </si>
  <si>
    <t>5</t>
  </si>
  <si>
    <t>6</t>
  </si>
  <si>
    <t>Data frame (coerced to df)</t>
  </si>
  <si>
    <t>Data frame (coerced to dfn)</t>
  </si>
  <si>
    <t>Data frame (coerced to dfh)</t>
  </si>
  <si>
    <t>set.seed(12)
mydata &lt;- data.frame( x = 1:1000, y = rnorm(1000, 2, 1) )
reg &lt;- lm( y ~ x, data = mydata, model = FALSE)
reg$coefficients</t>
  </si>
  <si>
    <t>headers must be unique</t>
  </si>
  <si>
    <t>Data frame (coerced to dfhn)</t>
  </si>
  <si>
    <t>colA</t>
  </si>
  <si>
    <t>colB</t>
  </si>
  <si>
    <t>colC</t>
  </si>
  <si>
    <t>rowA</t>
  </si>
  <si>
    <t>rowB</t>
  </si>
  <si>
    <t>(dfh) = data frame with headers</t>
  </si>
  <si>
    <t>(dfn) = data frame with only numerical data</t>
  </si>
  <si>
    <t>(dfhn) = data frame with headers and only numerical data</t>
  </si>
  <si>
    <t>Data frame (coerced to dfc)</t>
  </si>
  <si>
    <t>(dfc) = data frame with column headers</t>
  </si>
  <si>
    <t>Data frame (coerced to dfr)</t>
  </si>
  <si>
    <t>(dfr) = data frame with row headers</t>
  </si>
  <si>
    <t>Data frame (coerced to dfcn)</t>
  </si>
  <si>
    <t>Data frame (coerced to dfrn)</t>
  </si>
  <si>
    <t>(dfrn) = data frame with row headers and only numerical data</t>
  </si>
  <si>
    <t>(dfcn) = data frame with column headers and only numerical data</t>
  </si>
  <si>
    <t>Although packages can be installed through the ribbon xlRcode / Console, it is strongly advised that they are installed either through the R terminal or (best) through a fully-developed IDE such as RStudio. Installing packages from other paths (i.e. directly from code in cells) may be very hard to debug.</t>
  </si>
  <si>
    <t>Run R code in a local environment and transfer values from and to Excel. Function memory is cleared after calculation.</t>
  </si>
  <si>
    <t>Name of the environment in which to run the R code. If omitted or empty, code is run inside Global environment.</t>
  </si>
  <si>
    <t>*</t>
  </si>
  <si>
    <t>c(1,2,3,4), ncol=2</t>
  </si>
  <si>
    <t>Call an R function in a pre-specified environment and transfer values from and to Excel</t>
  </si>
  <si>
    <t>Name of the environment in which to call the R function. If omitted or empty, function is called inside Global environment.</t>
  </si>
  <si>
    <t>Environment</t>
  </si>
  <si>
    <t>MyEnv</t>
  </si>
  <si>
    <t>(UNDER DEVELOPMENT) Plot graph generated with R code</t>
  </si>
  <si>
    <t>Author: Eduardo Amaral</t>
  </si>
  <si>
    <t>GitHub:</t>
  </si>
  <si>
    <t>https://github.com/edugca/xlRcode</t>
  </si>
  <si>
    <t>XLRSCRIPT</t>
  </si>
  <si>
    <t>XLRSCRIPT_ENV</t>
  </si>
  <si>
    <t>Run R script in a local environment and transfer values from and to Excel. Function memory is cleared after calculation.</t>
  </si>
  <si>
    <t>R script file path</t>
  </si>
  <si>
    <t>Run R script in a pre-specified environment and transfer values from and to Excel</t>
  </si>
  <si>
    <t>ScriptPath</t>
  </si>
  <si>
    <t>C:\Users\Eduardo\Google Drive\Meus Projetos\xlRcode\xlRcode - Script Example.r</t>
  </si>
  <si>
    <t>Function returns the visible result of the last command of the script. In case it is not  visible, function returns TRUE.</t>
  </si>
  <si>
    <t>Return</t>
  </si>
  <si>
    <t>Function returns the visible result of the last command of the code. In case it is not  visible, function returns TRUE.</t>
  </si>
  <si>
    <t>Function returns the result of the R function called.</t>
  </si>
  <si>
    <t>Function returns TRUE if successful, while an image object is added to the worksheet.</t>
  </si>
  <si>
    <t>XLRFUNC</t>
  </si>
  <si>
    <t>XLRFUNC_ENV</t>
  </si>
  <si>
    <t>Date</t>
  </si>
  <si>
    <t>as.Date('2002-12-31') -as.Date(0, origin="1899-12-30")</t>
  </si>
  <si>
    <t>Date matrix</t>
  </si>
  <si>
    <t>as.Date(c('2002-12-31', '2003-01-01')) -as.Date(0, origin="1899-12-30")</t>
  </si>
  <si>
    <t>Sequence of optional paired parameters, where the first parameter is a valid variable name (as a text string) and the second parameter is its value. Variable names with the (optional) following suffixes are coerced to specific data types: (n) =&gt; double, (s) =&gt; string, (d) =&gt; date, (df) =&gt; data frame. Other coercions are available at the "Data types" worksheet.</t>
  </si>
  <si>
    <t>Sequence of optional paired parameters, where the first parameter is a valid variable name (as a text string) and the second parameter is its value. In case one wants to list arguments in the default order received by the function, without identifying them, provide "..." as a parameter followed by the desired arguments. Mixing identified and non-identified arguments is possible as long as all non-identified parameters come at the end. Moreover, one can pass a string with the literal specification of parameter names and their respective arguments as in R code. For that, one should pass "*" as the =XLRFUNC parameter name and the literal R expression as its value. Variable names with the (optional) following suffixes are coerced to specific data types: (n) =&gt; double, (s) =&gt; string, (d) =&gt; date, (df) =&gt; data frame. Other coercions are available at the "Data types" worksheet.</t>
  </si>
  <si>
    <t>Sequence of optional paired parameters, where the first parameter is a valid variable name (as a text string) and the second parameter is its value. In case one wants to list arguments in the default order received by the function, without identifying them, provide "..." as a parameter followed by the desired arguments. Mixing identified and non-identified arguments is possible as long as all non-identified parameters come at the end. Moreover, one can pass a string with the literal specification of parameter names and their respective arguments as in R code. For that, one should pass "*" as the XLRFUNC parameter name and the literal R expression as its value. Variable names with the (optional) following suffixes are coerced to specific data types: (n) =&gt; double, (s) =&gt; string, (d) =&gt; date, (df) =&gt; data frame. Other coercions are available at the "Data types" worksheet.</t>
  </si>
  <si>
    <t>Version: 0.1.3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</si>
</sst>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4" borderId="2" applyNumberFormat="0" applyAlignment="0" applyProtection="0"/>
    <xf numFmtId="0" fontId="5" fillId="7" borderId="3" applyNumberFormat="0" applyAlignment="0" applyProtection="0"/>
    <xf numFmtId="0" fontId="12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1" xfId="1" applyAlignment="1">
      <alignment horizontal="center"/>
    </xf>
    <xf numFmtId="0" fontId="1" fillId="2" borderId="1" xfId="1"/>
    <xf numFmtId="0" fontId="2" fillId="6" borderId="0" xfId="0" applyFont="1" applyFill="1"/>
    <xf numFmtId="0" fontId="6" fillId="0" borderId="0" xfId="0" applyFont="1"/>
    <xf numFmtId="0" fontId="0" fillId="3" borderId="0" xfId="0" applyFill="1" applyAlignment="1">
      <alignment horizontal="center"/>
    </xf>
    <xf numFmtId="0" fontId="7" fillId="0" borderId="0" xfId="0" applyFont="1"/>
    <xf numFmtId="0" fontId="0" fillId="5" borderId="0" xfId="0" applyFill="1" applyAlignment="1">
      <alignment horizontal="center"/>
    </xf>
    <xf numFmtId="0" fontId="4" fillId="0" borderId="0" xfId="0" applyFont="1"/>
    <xf numFmtId="0" fontId="8" fillId="0" borderId="0" xfId="0" applyFont="1" applyAlignment="1">
      <alignment vertical="top"/>
    </xf>
    <xf numFmtId="0" fontId="8" fillId="0" borderId="0" xfId="0" applyFont="1" applyAlignment="1">
      <alignment wrapText="1"/>
    </xf>
    <xf numFmtId="0" fontId="8" fillId="0" borderId="0" xfId="0" applyFont="1" applyAlignment="1">
      <alignment vertical="top" wrapText="1"/>
    </xf>
    <xf numFmtId="0" fontId="5" fillId="7" borderId="3" xfId="3"/>
    <xf numFmtId="0" fontId="2" fillId="5" borderId="0" xfId="0" applyFont="1" applyFill="1" applyAlignment="1">
      <alignment horizontal="left"/>
    </xf>
    <xf numFmtId="0" fontId="7" fillId="0" borderId="0" xfId="0" applyFont="1" applyAlignment="1">
      <alignment wrapText="1"/>
    </xf>
    <xf numFmtId="164" fontId="3" fillId="4" borderId="2" xfId="2" applyNumberFormat="1"/>
    <xf numFmtId="2" fontId="3" fillId="4" borderId="2" xfId="2" applyNumberFormat="1"/>
    <xf numFmtId="1" fontId="3" fillId="4" borderId="2" xfId="2" applyNumberFormat="1"/>
    <xf numFmtId="164" fontId="0" fillId="5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left"/>
    </xf>
    <xf numFmtId="1" fontId="0" fillId="5" borderId="0" xfId="0" applyNumberFormat="1" applyFill="1" applyAlignment="1">
      <alignment horizontal="left"/>
    </xf>
    <xf numFmtId="164" fontId="3" fillId="4" borderId="2" xfId="2" applyNumberFormat="1" applyAlignment="1">
      <alignment wrapText="1"/>
    </xf>
    <xf numFmtId="1" fontId="3" fillId="4" borderId="2" xfId="2" applyNumberFormat="1" applyAlignment="1">
      <alignment wrapText="1"/>
    </xf>
    <xf numFmtId="2" fontId="3" fillId="4" borderId="2" xfId="2" applyNumberFormat="1" applyAlignment="1">
      <alignment wrapText="1"/>
    </xf>
    <xf numFmtId="0" fontId="0" fillId="5" borderId="0" xfId="0" applyFill="1"/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center"/>
    </xf>
    <xf numFmtId="164" fontId="0" fillId="5" borderId="0" xfId="0" applyNumberFormat="1" applyFill="1" applyAlignment="1">
      <alignment vertical="center"/>
    </xf>
    <xf numFmtId="14" fontId="0" fillId="5" borderId="0" xfId="0" applyNumberFormat="1" applyFill="1" applyAlignment="1">
      <alignment vertical="center"/>
    </xf>
    <xf numFmtId="0" fontId="10" fillId="5" borderId="0" xfId="0" applyFont="1" applyFill="1"/>
    <xf numFmtId="0" fontId="7" fillId="5" borderId="0" xfId="0" applyFont="1" applyFill="1"/>
    <xf numFmtId="0" fontId="13" fillId="5" borderId="0" xfId="4" applyFont="1" applyFill="1"/>
    <xf numFmtId="0" fontId="0" fillId="8" borderId="0" xfId="0" applyFill="1"/>
    <xf numFmtId="0" fontId="0" fillId="5" borderId="0" xfId="0" applyFill="1" applyAlignment="1">
      <alignment horizontal="left"/>
    </xf>
    <xf numFmtId="0" fontId="12" fillId="5" borderId="0" xfId="4" applyFill="1"/>
    <xf numFmtId="0" fontId="4" fillId="5" borderId="0" xfId="0" applyFont="1" applyFill="1"/>
    <xf numFmtId="0" fontId="4" fillId="0" borderId="0" xfId="0" applyFont="1" applyAlignment="1">
      <alignment vertical="top"/>
    </xf>
    <xf numFmtId="0" fontId="1" fillId="2" borderId="1" xfId="1" applyAlignment="1">
      <alignment horizontal="center"/>
    </xf>
    <xf numFmtId="0" fontId="11" fillId="0" borderId="0" xfId="0" applyFont="1" applyAlignment="1">
      <alignment horizontal="left" vertical="top" wrapText="1"/>
    </xf>
  </cellXfs>
  <cellStyles count="5">
    <cellStyle name="Check Cell" xfId="1" builtinId="23"/>
    <cellStyle name="Hyperlink" xfId="4" builtinId="8"/>
    <cellStyle name="Input" xfId="2" builtinId="20"/>
    <cellStyle name="Normal" xfId="0" builtinId="0"/>
    <cellStyle name="Output" xfId="3" builtinId="21"/>
  </cellStyles>
  <dxfs count="0"/>
  <tableStyles count="1" defaultTableStyle="TableStyleMedium2" defaultPivotStyle="PivotStyleLight16">
    <tableStyle name="Invisible" pivot="0" table="0" count="0" xr9:uid="{0E50D008-7905-4227-81DF-4834DF7E9EE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dugca/xlR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B4AE-0D13-4266-B62E-7E643DED0D4D}">
  <dimension ref="B2:W26"/>
  <sheetViews>
    <sheetView showGridLines="0" tabSelected="1" workbookViewId="0">
      <selection activeCell="C5" sqref="C5"/>
    </sheetView>
  </sheetViews>
  <sheetFormatPr defaultRowHeight="15" x14ac:dyDescent="0.25"/>
  <cols>
    <col min="1" max="2" width="3.5703125" customWidth="1"/>
  </cols>
  <sheetData>
    <row r="2" spans="2:23" x14ac:dyDescent="0.2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2:23" ht="26.25" x14ac:dyDescent="0.4">
      <c r="B3" s="24"/>
      <c r="C3" s="29" t="s">
        <v>121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2:23" ht="15.75" x14ac:dyDescent="0.25">
      <c r="B4" s="24"/>
      <c r="C4" s="35" t="s">
        <v>188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2:23" ht="15.75" x14ac:dyDescent="0.25">
      <c r="B5" s="24"/>
      <c r="C5" s="35" t="s">
        <v>164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2:23" ht="15.75" x14ac:dyDescent="0.25">
      <c r="B6" s="24"/>
      <c r="C6" s="35" t="s">
        <v>165</v>
      </c>
      <c r="D6" s="34" t="s">
        <v>166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2:23" ht="18.75" x14ac:dyDescent="0.3">
      <c r="B7" s="24"/>
      <c r="C7" s="30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2:23" ht="18.75" x14ac:dyDescent="0.3">
      <c r="B8" s="24"/>
      <c r="C8" s="30" t="s">
        <v>127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2:23" ht="18.75" x14ac:dyDescent="0.3">
      <c r="B9" s="24"/>
      <c r="C9" s="30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2:23" ht="18.75" x14ac:dyDescent="0.3">
      <c r="B10" s="24"/>
      <c r="C10" s="30" t="s">
        <v>122</v>
      </c>
      <c r="D10" s="30"/>
      <c r="E10" s="30"/>
      <c r="F10" s="30"/>
      <c r="G10" s="30"/>
      <c r="H10" s="30"/>
      <c r="I10" s="30"/>
      <c r="J10" s="30"/>
      <c r="K10" s="30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2:23" ht="18.75" x14ac:dyDescent="0.3">
      <c r="B11" s="24"/>
      <c r="C11" s="30"/>
      <c r="D11" s="30"/>
      <c r="E11" s="30"/>
      <c r="F11" s="30"/>
      <c r="G11" s="30"/>
      <c r="H11" s="30"/>
      <c r="I11" s="30"/>
      <c r="J11" s="30"/>
      <c r="K11" s="30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2:23" ht="18.75" x14ac:dyDescent="0.3">
      <c r="B12" s="24"/>
      <c r="C12" s="31" t="s">
        <v>125</v>
      </c>
      <c r="D12" s="30"/>
      <c r="E12" s="30"/>
      <c r="F12" s="30"/>
      <c r="G12" s="30"/>
      <c r="H12" s="30"/>
      <c r="I12" s="30"/>
      <c r="J12" s="30"/>
      <c r="K12" s="30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2:23" ht="18.75" x14ac:dyDescent="0.3">
      <c r="B13" s="24"/>
      <c r="C13" s="30"/>
      <c r="D13" s="30"/>
      <c r="E13" s="30"/>
      <c r="F13" s="30"/>
      <c r="G13" s="30"/>
      <c r="H13" s="30"/>
      <c r="I13" s="30"/>
      <c r="J13" s="30"/>
      <c r="K13" s="30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2:23" ht="18.75" x14ac:dyDescent="0.3">
      <c r="B14" s="24"/>
      <c r="C14" s="31" t="s">
        <v>120</v>
      </c>
      <c r="D14" s="30"/>
      <c r="E14" s="30"/>
      <c r="F14" s="30"/>
      <c r="G14" s="30"/>
      <c r="H14" s="30"/>
      <c r="I14" s="30"/>
      <c r="J14" s="30"/>
      <c r="K14" s="30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2:23" ht="18.75" x14ac:dyDescent="0.3">
      <c r="B15" s="24"/>
      <c r="C15" s="30"/>
      <c r="D15" s="30"/>
      <c r="E15" s="30"/>
      <c r="F15" s="30"/>
      <c r="G15" s="30"/>
      <c r="H15" s="30"/>
      <c r="I15" s="30"/>
      <c r="J15" s="30"/>
      <c r="K15" s="30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2:23" ht="18.75" x14ac:dyDescent="0.3">
      <c r="B16" s="24"/>
      <c r="C16" s="30" t="s">
        <v>126</v>
      </c>
      <c r="D16" s="30"/>
      <c r="E16" s="30"/>
      <c r="F16" s="30"/>
      <c r="G16" s="30"/>
      <c r="H16" s="30"/>
      <c r="I16" s="30"/>
      <c r="J16" s="30"/>
      <c r="K16" s="30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2:23" ht="18.75" x14ac:dyDescent="0.3">
      <c r="B17" s="24"/>
      <c r="C17" s="30"/>
      <c r="D17" s="30"/>
      <c r="E17" s="30"/>
      <c r="F17" s="30"/>
      <c r="G17" s="30"/>
      <c r="H17" s="30"/>
      <c r="I17" s="30"/>
      <c r="J17" s="30"/>
      <c r="K17" s="30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2:23" ht="18.75" x14ac:dyDescent="0.3">
      <c r="B18" s="24"/>
      <c r="C18" s="30"/>
      <c r="D18" s="31" t="s">
        <v>46</v>
      </c>
      <c r="E18" s="30"/>
      <c r="F18" s="30"/>
      <c r="G18" s="30" t="str" cm="1">
        <f t="array" aca="1" ref="G18" ca="1">INDIRECT(D18&amp;"!A2")</f>
        <v>Run R code in a local environment and transfer values from and to Excel. Function memory is cleared after calculation.</v>
      </c>
      <c r="H18" s="30"/>
      <c r="I18" s="30"/>
      <c r="J18" s="30"/>
      <c r="K18" s="30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2:23" ht="18.75" x14ac:dyDescent="0.3">
      <c r="B19" s="24"/>
      <c r="C19" s="30"/>
      <c r="D19" s="31" t="s">
        <v>61</v>
      </c>
      <c r="E19" s="30"/>
      <c r="F19" s="30"/>
      <c r="G19" s="30" t="str" cm="1">
        <f t="array" aca="1" ref="G19" ca="1">INDIRECT(D19&amp;"!A2")</f>
        <v>Run R code in a pre-specified environment and transfer values from and to Excel</v>
      </c>
      <c r="H19" s="30"/>
      <c r="I19" s="30"/>
      <c r="J19" s="30"/>
      <c r="K19" s="30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ht="18.75" x14ac:dyDescent="0.3">
      <c r="B20" s="24"/>
      <c r="C20" s="30"/>
      <c r="D20" s="31" t="s">
        <v>167</v>
      </c>
      <c r="E20" s="30"/>
      <c r="F20" s="30"/>
      <c r="G20" s="30" t="str" cm="1">
        <f t="array" aca="1" ref="G20" ca="1">INDIRECT(D20&amp;"!A2")</f>
        <v>Run R script in a local environment and transfer values from and to Excel. Function memory is cleared after calculation.</v>
      </c>
      <c r="H20" s="30"/>
      <c r="I20" s="30"/>
      <c r="J20" s="30"/>
      <c r="K20" s="30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ht="18.75" x14ac:dyDescent="0.3">
      <c r="B21" s="24"/>
      <c r="C21" s="30"/>
      <c r="D21" s="31" t="s">
        <v>168</v>
      </c>
      <c r="E21" s="30"/>
      <c r="F21" s="30"/>
      <c r="G21" s="30" t="str" cm="1">
        <f t="array" aca="1" ref="G21" ca="1">INDIRECT(D21&amp;"!A2")</f>
        <v>Run R script in a pre-specified environment and transfer values from and to Excel</v>
      </c>
      <c r="H21" s="30"/>
      <c r="I21" s="30"/>
      <c r="J21" s="30"/>
      <c r="K21" s="30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ht="18.75" x14ac:dyDescent="0.3">
      <c r="B22" s="24"/>
      <c r="C22" s="30"/>
      <c r="D22" s="31" t="s">
        <v>179</v>
      </c>
      <c r="E22" s="30"/>
      <c r="F22" s="30"/>
      <c r="G22" s="30" t="str" cm="1">
        <f t="array" aca="1" ref="G22" ca="1">INDIRECT(D22&amp;"!A2")</f>
        <v>Call an R function in a local environment and transfer values from and to Excel</v>
      </c>
      <c r="H22" s="30"/>
      <c r="I22" s="30"/>
      <c r="J22" s="30"/>
      <c r="K22" s="30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2:23" ht="18.75" x14ac:dyDescent="0.3">
      <c r="B23" s="24"/>
      <c r="C23" s="30"/>
      <c r="D23" s="31" t="s">
        <v>180</v>
      </c>
      <c r="E23" s="30"/>
      <c r="F23" s="30"/>
      <c r="G23" s="30" t="str" cm="1">
        <f t="array" aca="1" ref="G23" ca="1">INDIRECT(D23&amp;"!A2")</f>
        <v>Call an R function in a pre-specified environment and transfer values from and to Excel</v>
      </c>
      <c r="H23" s="30"/>
      <c r="I23" s="30"/>
      <c r="J23" s="30"/>
      <c r="K23" s="30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2:23" ht="18.75" x14ac:dyDescent="0.3">
      <c r="B24" s="24"/>
      <c r="C24" s="30"/>
      <c r="D24" s="31" t="s">
        <v>84</v>
      </c>
      <c r="E24" s="30"/>
      <c r="F24" s="30"/>
      <c r="G24" s="30" t="str" cm="1">
        <f t="array" aca="1" ref="G24" ca="1">INDIRECT(D24&amp;"!A2")</f>
        <v>(UNDER DEVELOPMENT) Plot graph generated with R code</v>
      </c>
      <c r="H24" s="30"/>
      <c r="I24" s="30"/>
      <c r="J24" s="30"/>
      <c r="K24" s="30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2:23" x14ac:dyDescent="0.25"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3" x14ac:dyDescent="0.25"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</sheetData>
  <hyperlinks>
    <hyperlink ref="C12" location="'Data types'!A1" display="Which data types can be returned to Excel?" xr:uid="{27087DD8-7548-442B-A17A-8F454124BCB7}"/>
    <hyperlink ref="C14" location="Environment!A1" display="Enviroment: packages and variables" xr:uid="{8E891F75-6C2E-4BE7-9862-991548DA46FD}"/>
    <hyperlink ref="D18" location="XLRCODE!A1" display="XLRCODE" xr:uid="{A655BE6D-2065-4150-89DD-A6C0B1742D9A}"/>
    <hyperlink ref="D19" location="XLRCODE_ENV!A1" display="XLRCODE_ENV" xr:uid="{229B717F-B351-4845-82E1-85862D59E9A4}"/>
    <hyperlink ref="D22" location="XLRFUNCTION!A1" display="XLRFUNCTION" xr:uid="{F5BA7624-9AFA-4908-9FF6-D50482854056}"/>
    <hyperlink ref="D23" location="XLRFUNCTION_ENV!A1" display="XLRFUNCTION_ENV" xr:uid="{353AB22B-E8C6-4113-BC90-EFCE5EAA6D5F}"/>
    <hyperlink ref="D24" location="XLRGRAPH!A1" display="XLRGRAPH" xr:uid="{B88BEBF5-BBBB-40D2-ACDF-EBF285D97B6B}"/>
    <hyperlink ref="D6" r:id="rId1" xr:uid="{3B878B0A-9F02-4493-B161-CD10C7319C4A}"/>
    <hyperlink ref="D20" location="XLRSCRIPT!A1" display="XLRSCRIPT" xr:uid="{D03A1810-D5BD-43AC-A41D-646C769D2F76}"/>
    <hyperlink ref="D21" location="XLRSCRIPT_ENV!A1" display="XLRSCRIPT_ENV" xr:uid="{7185AAE8-1ECB-42BE-A623-C07BBA056A34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E71C-D440-4AF9-B9E3-94AD17C63402}">
  <dimension ref="A1:N96"/>
  <sheetViews>
    <sheetView showGridLines="0" workbookViewId="0">
      <pane ySplit="5" topLeftCell="A6" activePane="bottomLeft" state="frozen"/>
      <selection pane="bottomLeft" activeCell="P48" sqref="P48"/>
    </sheetView>
  </sheetViews>
  <sheetFormatPr defaultRowHeight="15" x14ac:dyDescent="0.25"/>
  <cols>
    <col min="2" max="2" width="58.85546875" bestFit="1" customWidth="1"/>
    <col min="4" max="4" width="43.140625" customWidth="1"/>
    <col min="5" max="5" width="4.85546875" customWidth="1"/>
    <col min="6" max="6" width="12.5703125" customWidth="1"/>
    <col min="7" max="7" width="12.7109375" customWidth="1"/>
    <col min="8" max="8" width="7.85546875" customWidth="1"/>
    <col min="10" max="10" width="4.85546875" customWidth="1"/>
    <col min="11" max="11" width="12.5703125" customWidth="1"/>
    <col min="12" max="12" width="12.7109375" customWidth="1"/>
    <col min="13" max="13" width="7.85546875" customWidth="1"/>
  </cols>
  <sheetData>
    <row r="1" spans="1:14" ht="18.75" x14ac:dyDescent="0.3">
      <c r="A1" s="4" t="s">
        <v>125</v>
      </c>
    </row>
    <row r="2" spans="1:14" ht="18.75" x14ac:dyDescent="0.3">
      <c r="A2" s="6" t="s">
        <v>123</v>
      </c>
    </row>
    <row r="3" spans="1:14" ht="18.75" x14ac:dyDescent="0.3">
      <c r="A3" s="6"/>
    </row>
    <row r="4" spans="1:14" ht="15.75" thickBot="1" x14ac:dyDescent="0.3"/>
    <row r="5" spans="1:14" ht="16.5" thickTop="1" thickBot="1" x14ac:dyDescent="0.3">
      <c r="B5" s="1" t="s">
        <v>8</v>
      </c>
      <c r="D5" s="1" t="s">
        <v>93</v>
      </c>
      <c r="F5" s="37" t="s">
        <v>119</v>
      </c>
      <c r="G5" s="37"/>
      <c r="H5" s="37"/>
      <c r="I5" s="37"/>
      <c r="K5" s="37" t="s">
        <v>118</v>
      </c>
      <c r="L5" s="37"/>
      <c r="M5" s="37"/>
      <c r="N5" s="37"/>
    </row>
    <row r="6" spans="1:14" ht="15.75" thickTop="1" x14ac:dyDescent="0.25">
      <c r="B6" s="3" t="s">
        <v>17</v>
      </c>
      <c r="D6" s="25" t="s">
        <v>16</v>
      </c>
      <c r="F6" s="24">
        <v>2</v>
      </c>
      <c r="G6" s="24"/>
      <c r="H6" s="24"/>
      <c r="I6" s="24"/>
      <c r="K6" s="24" cm="1">
        <f t="array" ref="K6">_xll.XLRCODE(D6)</f>
        <v>2</v>
      </c>
      <c r="L6" s="24"/>
      <c r="M6" s="24"/>
      <c r="N6" s="24"/>
    </row>
    <row r="8" spans="1:14" ht="87.75" customHeight="1" x14ac:dyDescent="0.25">
      <c r="B8" s="3" t="s">
        <v>20</v>
      </c>
      <c r="D8" s="25" t="s">
        <v>22</v>
      </c>
      <c r="F8" s="26">
        <v>1</v>
      </c>
      <c r="G8" s="26"/>
      <c r="H8" s="24"/>
      <c r="I8" s="24"/>
      <c r="K8" s="26" cm="1">
        <f t="array" ref="K8:K10">_xll.XLRCODE(D8)</f>
        <v>1</v>
      </c>
      <c r="L8" s="26"/>
      <c r="M8" s="24"/>
      <c r="N8" s="24"/>
    </row>
    <row r="9" spans="1:14" x14ac:dyDescent="0.25">
      <c r="F9" s="24">
        <v>2</v>
      </c>
      <c r="G9" s="24"/>
      <c r="H9" s="24"/>
      <c r="I9" s="24"/>
      <c r="K9" s="24">
        <v>2</v>
      </c>
      <c r="L9" s="24"/>
      <c r="M9" s="24"/>
      <c r="N9" s="24"/>
    </row>
    <row r="10" spans="1:14" x14ac:dyDescent="0.25">
      <c r="F10" s="24">
        <v>3</v>
      </c>
      <c r="G10" s="24"/>
      <c r="H10" s="24"/>
      <c r="I10" s="24"/>
      <c r="K10" s="24">
        <v>3</v>
      </c>
      <c r="L10" s="24"/>
      <c r="M10" s="24"/>
      <c r="N10" s="24"/>
    </row>
    <row r="12" spans="1:14" ht="45" x14ac:dyDescent="0.25">
      <c r="B12" s="3" t="s">
        <v>7</v>
      </c>
      <c r="D12" s="25" t="s">
        <v>21</v>
      </c>
      <c r="F12" s="26">
        <v>1</v>
      </c>
      <c r="G12" s="24">
        <v>2</v>
      </c>
      <c r="H12" s="24">
        <v>3</v>
      </c>
      <c r="I12" s="24"/>
      <c r="K12" s="26" cm="1">
        <f t="array" ref="K12:M14">_xll.XLRCODE(D12)</f>
        <v>1</v>
      </c>
      <c r="L12" s="24">
        <v>2</v>
      </c>
      <c r="M12" s="24">
        <v>3</v>
      </c>
      <c r="N12" s="24"/>
    </row>
    <row r="13" spans="1:14" x14ac:dyDescent="0.25">
      <c r="F13" s="24">
        <v>4</v>
      </c>
      <c r="G13" s="24">
        <v>5</v>
      </c>
      <c r="H13" s="24">
        <v>6</v>
      </c>
      <c r="I13" s="24"/>
      <c r="K13" s="24">
        <v>4</v>
      </c>
      <c r="L13" s="24">
        <v>5</v>
      </c>
      <c r="M13" s="24">
        <v>6</v>
      </c>
      <c r="N13" s="24"/>
    </row>
    <row r="14" spans="1:14" x14ac:dyDescent="0.25">
      <c r="F14" s="24">
        <v>7</v>
      </c>
      <c r="G14" s="24">
        <v>8</v>
      </c>
      <c r="H14" s="24">
        <v>9</v>
      </c>
      <c r="I14" s="24"/>
      <c r="K14" s="24">
        <v>7</v>
      </c>
      <c r="L14" s="24">
        <v>8</v>
      </c>
      <c r="M14" s="24">
        <v>9</v>
      </c>
      <c r="N14" s="24"/>
    </row>
    <row r="16" spans="1:14" ht="87.75" customHeight="1" x14ac:dyDescent="0.25">
      <c r="B16" s="3" t="s">
        <v>6</v>
      </c>
      <c r="D16" s="25" t="s">
        <v>135</v>
      </c>
      <c r="F16" s="26" t="s">
        <v>94</v>
      </c>
      <c r="G16" s="26">
        <v>1.9411736473294385</v>
      </c>
      <c r="H16" s="24"/>
      <c r="I16" s="24"/>
      <c r="K16" s="26" t="str" cm="1">
        <f t="array" ref="K16:L17">_xll.XLRCODE(D16)</f>
        <v>(Intercept)</v>
      </c>
      <c r="L16" s="26">
        <v>1.9411736473294385</v>
      </c>
      <c r="M16" s="24"/>
      <c r="N16" s="24"/>
    </row>
    <row r="17" spans="2:14" x14ac:dyDescent="0.25">
      <c r="F17" s="24" t="s">
        <v>95</v>
      </c>
      <c r="G17" s="24">
        <v>6.4714973119073472E-5</v>
      </c>
      <c r="H17" s="24"/>
      <c r="I17" s="24"/>
      <c r="K17" s="24" t="str">
        <v>x</v>
      </c>
      <c r="L17" s="24">
        <v>6.4714973119073472E-5</v>
      </c>
      <c r="M17" s="24"/>
      <c r="N17" s="24"/>
    </row>
    <row r="19" spans="2:14" ht="90" x14ac:dyDescent="0.25">
      <c r="B19" s="3" t="s">
        <v>15</v>
      </c>
      <c r="D19" s="25" t="s">
        <v>14</v>
      </c>
      <c r="F19" s="26" t="s">
        <v>96</v>
      </c>
      <c r="G19" s="24" t="s">
        <v>97</v>
      </c>
      <c r="H19" s="24" t="s">
        <v>98</v>
      </c>
      <c r="I19" s="24" t="s">
        <v>99</v>
      </c>
      <c r="K19" s="26" t="str" cm="1">
        <f t="array" ref="K19:N22">_xll.XLRCODE(D19)</f>
        <v/>
      </c>
      <c r="L19" s="24" t="str">
        <v>col1</v>
      </c>
      <c r="M19" s="24" t="str">
        <v>col2</v>
      </c>
      <c r="N19" s="24" t="str">
        <v>col3</v>
      </c>
    </row>
    <row r="20" spans="2:14" x14ac:dyDescent="0.25">
      <c r="F20" s="24" t="s">
        <v>100</v>
      </c>
      <c r="G20" s="24">
        <v>1</v>
      </c>
      <c r="H20" s="24">
        <v>2</v>
      </c>
      <c r="I20" s="24">
        <v>3</v>
      </c>
      <c r="K20" s="24" t="str">
        <v>row1</v>
      </c>
      <c r="L20" s="24">
        <v>1</v>
      </c>
      <c r="M20" s="24">
        <v>2</v>
      </c>
      <c r="N20" s="24">
        <v>3</v>
      </c>
    </row>
    <row r="21" spans="2:14" x14ac:dyDescent="0.25">
      <c r="F21" s="24" t="s">
        <v>101</v>
      </c>
      <c r="G21" s="24">
        <v>4</v>
      </c>
      <c r="H21" s="24">
        <v>5</v>
      </c>
      <c r="I21" s="24">
        <v>6</v>
      </c>
      <c r="K21" s="24" t="str">
        <v>row2</v>
      </c>
      <c r="L21" s="24">
        <v>4</v>
      </c>
      <c r="M21" s="24">
        <v>5</v>
      </c>
      <c r="N21" s="24">
        <v>6</v>
      </c>
    </row>
    <row r="22" spans="2:14" x14ac:dyDescent="0.25">
      <c r="F22" s="24" t="s">
        <v>102</v>
      </c>
      <c r="G22" s="24">
        <v>7</v>
      </c>
      <c r="H22" s="24">
        <v>8</v>
      </c>
      <c r="I22" s="24">
        <v>9</v>
      </c>
      <c r="K22" s="24" t="str">
        <v>row3</v>
      </c>
      <c r="L22" s="24">
        <v>7</v>
      </c>
      <c r="M22" s="24">
        <v>8</v>
      </c>
      <c r="N22" s="24">
        <v>9</v>
      </c>
    </row>
    <row r="24" spans="2:14" x14ac:dyDescent="0.25">
      <c r="B24" s="3" t="s">
        <v>23</v>
      </c>
      <c r="D24" s="25" t="s">
        <v>24</v>
      </c>
      <c r="F24" s="27" t="s">
        <v>103</v>
      </c>
      <c r="G24" s="24"/>
      <c r="H24" s="24"/>
      <c r="I24" s="24"/>
      <c r="K24" s="27" t="str" cm="1">
        <f t="array" ref="K24">_xll.XLRCODE(D24)</f>
        <v>a</v>
      </c>
      <c r="L24" s="24"/>
      <c r="M24" s="24"/>
      <c r="N24" s="24"/>
    </row>
    <row r="26" spans="2:14" x14ac:dyDescent="0.25">
      <c r="B26" s="3" t="s">
        <v>9</v>
      </c>
      <c r="D26" s="25" t="s">
        <v>1</v>
      </c>
      <c r="F26" s="27" t="s">
        <v>104</v>
      </c>
      <c r="G26" s="24"/>
      <c r="H26" s="24"/>
      <c r="I26" s="24"/>
      <c r="K26" s="27" t="str" cm="1">
        <f t="array" ref="K26">_xll.XLRCODE(D26)</f>
        <v>2.3</v>
      </c>
      <c r="L26" s="24"/>
      <c r="M26" s="24"/>
      <c r="N26" s="24"/>
    </row>
    <row r="28" spans="2:14" x14ac:dyDescent="0.25">
      <c r="B28" s="3" t="s">
        <v>30</v>
      </c>
      <c r="D28" s="25" t="s">
        <v>31</v>
      </c>
      <c r="F28" s="27" t="s">
        <v>103</v>
      </c>
      <c r="G28" s="24" t="s">
        <v>74</v>
      </c>
      <c r="H28" s="24" t="s">
        <v>105</v>
      </c>
      <c r="I28" s="24"/>
      <c r="K28" s="27" t="str" cm="1">
        <f t="array" ref="K28:M29">_xll.XLRCODE(D28)</f>
        <v>a</v>
      </c>
      <c r="L28" s="24" t="str">
        <v>c</v>
      </c>
      <c r="M28" s="24" t="str">
        <v>e</v>
      </c>
      <c r="N28" s="24"/>
    </row>
    <row r="29" spans="2:14" x14ac:dyDescent="0.25">
      <c r="F29" s="24" t="s">
        <v>106</v>
      </c>
      <c r="G29" s="24" t="s">
        <v>107</v>
      </c>
      <c r="H29" s="24" t="s">
        <v>108</v>
      </c>
      <c r="I29" s="24"/>
      <c r="K29" s="24" t="str">
        <v>b</v>
      </c>
      <c r="L29" s="24" t="str">
        <v>d</v>
      </c>
      <c r="M29" s="24" t="str">
        <v>f</v>
      </c>
      <c r="N29" s="24"/>
    </row>
    <row r="31" spans="2:14" x14ac:dyDescent="0.25">
      <c r="B31" s="3" t="s">
        <v>32</v>
      </c>
      <c r="D31" s="25" t="s">
        <v>33</v>
      </c>
      <c r="F31" s="27" t="b">
        <v>1</v>
      </c>
      <c r="G31" s="24"/>
      <c r="H31" s="24"/>
      <c r="I31" s="24"/>
      <c r="K31" s="27" t="b" cm="1">
        <f t="array" ref="K31">_xll.XLRCODE(D31)</f>
        <v>1</v>
      </c>
      <c r="L31" s="24"/>
      <c r="M31" s="24"/>
      <c r="N31" s="24"/>
    </row>
    <row r="33" spans="2:14" x14ac:dyDescent="0.25">
      <c r="B33" s="3" t="s">
        <v>35</v>
      </c>
      <c r="D33" s="25" t="s">
        <v>34</v>
      </c>
      <c r="F33" s="27" t="b">
        <v>1</v>
      </c>
      <c r="G33" s="24"/>
      <c r="H33" s="24"/>
      <c r="I33" s="24"/>
      <c r="K33" s="27" t="b" cm="1">
        <f t="array" ref="K33:K35">_xll.XLRCODE(D33)</f>
        <v>1</v>
      </c>
      <c r="L33" s="24"/>
      <c r="M33" s="24"/>
      <c r="N33" s="24"/>
    </row>
    <row r="34" spans="2:14" x14ac:dyDescent="0.25">
      <c r="F34" s="24" t="b">
        <v>1</v>
      </c>
      <c r="G34" s="24"/>
      <c r="H34" s="24"/>
      <c r="I34" s="24"/>
      <c r="K34" s="24" t="b">
        <v>1</v>
      </c>
      <c r="L34" s="24"/>
      <c r="M34" s="24"/>
      <c r="N34" s="24"/>
    </row>
    <row r="35" spans="2:14" x14ac:dyDescent="0.25">
      <c r="F35" s="24" t="b">
        <v>0</v>
      </c>
      <c r="G35" s="24"/>
      <c r="H35" s="24"/>
      <c r="I35" s="24"/>
      <c r="K35" s="24" t="b">
        <v>0</v>
      </c>
      <c r="L35" s="24"/>
      <c r="M35" s="24"/>
      <c r="N35" s="24"/>
    </row>
    <row r="37" spans="2:14" x14ac:dyDescent="0.25">
      <c r="B37" s="3" t="s">
        <v>36</v>
      </c>
      <c r="D37" s="25" t="s">
        <v>37</v>
      </c>
      <c r="F37" s="27" t="b">
        <v>1</v>
      </c>
      <c r="G37" s="24" t="b">
        <v>0</v>
      </c>
      <c r="H37" s="24"/>
      <c r="I37" s="24"/>
      <c r="K37" s="27" t="b" cm="1">
        <f t="array" ref="K37:L38">_xll.XLRCODE(D37)</f>
        <v>1</v>
      </c>
      <c r="L37" s="24" t="b">
        <v>0</v>
      </c>
      <c r="M37" s="24"/>
      <c r="N37" s="24"/>
    </row>
    <row r="38" spans="2:14" x14ac:dyDescent="0.25">
      <c r="F38" s="24" t="b">
        <v>1</v>
      </c>
      <c r="G38" s="24" t="b">
        <v>1</v>
      </c>
      <c r="H38" s="24"/>
      <c r="I38" s="24"/>
      <c r="K38" s="24" t="b">
        <v>1</v>
      </c>
      <c r="L38" s="24" t="b">
        <v>1</v>
      </c>
      <c r="M38" s="24"/>
      <c r="N38" s="24"/>
    </row>
    <row r="40" spans="2:14" ht="30" x14ac:dyDescent="0.25">
      <c r="B40" s="3" t="s">
        <v>10</v>
      </c>
      <c r="D40" s="25" t="s">
        <v>5</v>
      </c>
      <c r="F40" s="28">
        <v>37621</v>
      </c>
      <c r="G40" s="24"/>
      <c r="H40" s="24"/>
      <c r="I40" s="24"/>
      <c r="K40" s="28" cm="1">
        <f t="array" ref="K40">_xll.XLRCODE(D40)</f>
        <v>37621</v>
      </c>
      <c r="L40" s="24"/>
      <c r="M40" s="24"/>
      <c r="N40" s="24"/>
    </row>
    <row r="42" spans="2:14" ht="30" x14ac:dyDescent="0.25">
      <c r="B42" s="3" t="s">
        <v>181</v>
      </c>
      <c r="D42" s="25" t="s">
        <v>182</v>
      </c>
      <c r="F42" s="28">
        <v>37621</v>
      </c>
      <c r="G42" s="24"/>
      <c r="H42" s="24"/>
      <c r="I42" s="24"/>
      <c r="K42" s="28" cm="1">
        <f t="array" ref="K42">_xll.XLRCODE(D42)</f>
        <v>37621</v>
      </c>
      <c r="L42" s="24"/>
      <c r="M42" s="24"/>
      <c r="N42" s="24"/>
    </row>
    <row r="44" spans="2:14" ht="30" x14ac:dyDescent="0.25">
      <c r="B44" s="3" t="s">
        <v>183</v>
      </c>
      <c r="D44" s="25" t="s">
        <v>184</v>
      </c>
      <c r="F44" s="28">
        <v>37621</v>
      </c>
      <c r="G44" s="24"/>
      <c r="H44" s="24"/>
      <c r="I44" s="24"/>
      <c r="K44" s="28" cm="1">
        <f t="array" ref="K44:K45">_xll.XLRCODE(D44)</f>
        <v>37621</v>
      </c>
      <c r="L44" s="24"/>
      <c r="M44" s="24"/>
      <c r="N44" s="24"/>
    </row>
    <row r="45" spans="2:14" x14ac:dyDescent="0.25">
      <c r="F45" s="28">
        <v>37622</v>
      </c>
      <c r="G45" s="24"/>
      <c r="H45" s="24"/>
      <c r="I45" s="24"/>
      <c r="K45" s="28">
        <v>37622</v>
      </c>
      <c r="L45" s="24"/>
      <c r="M45" s="24"/>
      <c r="N45" s="24"/>
    </row>
    <row r="47" spans="2:14" x14ac:dyDescent="0.25">
      <c r="B47" s="3" t="s">
        <v>28</v>
      </c>
      <c r="D47" s="25" t="s">
        <v>29</v>
      </c>
      <c r="F47" s="24" t="s">
        <v>29</v>
      </c>
      <c r="G47" s="24"/>
      <c r="H47" s="24"/>
      <c r="I47" s="24"/>
      <c r="K47" s="24" t="str" cm="1">
        <f t="array" ref="K47">_xll.XLRCODE(D47)</f>
        <v>1+2i</v>
      </c>
      <c r="L47" s="24"/>
      <c r="M47" s="24"/>
      <c r="N47" s="24"/>
    </row>
    <row r="49" spans="2:14" x14ac:dyDescent="0.25">
      <c r="B49" s="3" t="s">
        <v>11</v>
      </c>
      <c r="D49" s="25" t="s">
        <v>27</v>
      </c>
      <c r="F49" s="24" t="s">
        <v>29</v>
      </c>
      <c r="G49" s="24"/>
      <c r="H49" s="24"/>
      <c r="I49" s="24"/>
      <c r="K49" s="24" t="str" cm="1">
        <f t="array" ref="K49:K50">_xll.XLRCODE(D49)</f>
        <v>1+2i</v>
      </c>
      <c r="L49" s="24"/>
      <c r="M49" s="24"/>
      <c r="N49" s="24"/>
    </row>
    <row r="50" spans="2:14" x14ac:dyDescent="0.25">
      <c r="F50" s="24" t="s">
        <v>109</v>
      </c>
      <c r="G50" s="24"/>
      <c r="H50" s="24"/>
      <c r="I50" s="24"/>
      <c r="K50" s="24" t="str">
        <v>2+3i</v>
      </c>
      <c r="L50" s="24"/>
      <c r="M50" s="24"/>
      <c r="N50" s="24"/>
    </row>
    <row r="52" spans="2:14" x14ac:dyDescent="0.25">
      <c r="B52" s="3" t="s">
        <v>25</v>
      </c>
      <c r="D52" s="25" t="s">
        <v>26</v>
      </c>
      <c r="F52" s="24" t="s">
        <v>29</v>
      </c>
      <c r="G52" s="24" t="s">
        <v>110</v>
      </c>
      <c r="H52" s="24"/>
      <c r="I52" s="24"/>
      <c r="K52" s="24" t="str" cm="1">
        <f t="array" ref="K52:L53">_xll.XLRCODE(D52)</f>
        <v>1+2i</v>
      </c>
      <c r="L52" s="24" t="str">
        <v>4+10i</v>
      </c>
      <c r="M52" s="24"/>
      <c r="N52" s="24"/>
    </row>
    <row r="53" spans="2:14" x14ac:dyDescent="0.25">
      <c r="F53" s="24" t="s">
        <v>109</v>
      </c>
      <c r="G53" s="24" t="s">
        <v>111</v>
      </c>
      <c r="H53" s="24"/>
      <c r="I53" s="24"/>
      <c r="K53" s="24" t="str">
        <v>2+3i</v>
      </c>
      <c r="L53" s="24" t="str">
        <v>7+12i</v>
      </c>
      <c r="M53" s="24"/>
      <c r="N53" s="24"/>
    </row>
    <row r="55" spans="2:14" x14ac:dyDescent="0.25">
      <c r="B55" s="3" t="s">
        <v>43</v>
      </c>
      <c r="D55" s="25" t="s">
        <v>44</v>
      </c>
      <c r="F55" s="24" t="s">
        <v>96</v>
      </c>
      <c r="G55" s="24"/>
      <c r="H55" s="24"/>
      <c r="I55" s="24"/>
      <c r="K55" s="24" t="str" cm="1">
        <f t="array" ref="K55">_xll.XLRCODE(D55)</f>
        <v/>
      </c>
      <c r="L55" s="24"/>
      <c r="M55" s="24"/>
      <c r="N55" s="24"/>
    </row>
    <row r="57" spans="2:14" ht="30" x14ac:dyDescent="0.25">
      <c r="B57" s="3" t="s">
        <v>12</v>
      </c>
      <c r="D57" s="25" t="s">
        <v>13</v>
      </c>
      <c r="F57" s="24" t="s">
        <v>96</v>
      </c>
      <c r="G57" s="24" t="s">
        <v>112</v>
      </c>
      <c r="H57" s="24" t="s">
        <v>113</v>
      </c>
      <c r="I57" s="24" t="s">
        <v>114</v>
      </c>
      <c r="K57" s="24" t="str" cm="1">
        <f t="array" ref="K57:N59">_xll.XLRCODE(D57)</f>
        <v/>
      </c>
      <c r="L57" s="24" t="str">
        <v>V1</v>
      </c>
      <c r="M57" s="24" t="str">
        <v>V2</v>
      </c>
      <c r="N57" s="24" t="str">
        <v>V3</v>
      </c>
    </row>
    <row r="58" spans="2:14" x14ac:dyDescent="0.25">
      <c r="F58" s="24" t="s">
        <v>115</v>
      </c>
      <c r="G58" s="24">
        <v>1</v>
      </c>
      <c r="H58" s="24">
        <v>2</v>
      </c>
      <c r="I58" s="24">
        <v>3</v>
      </c>
      <c r="K58" s="24" t="str">
        <v>1</v>
      </c>
      <c r="L58" s="24">
        <v>1</v>
      </c>
      <c r="M58" s="24">
        <v>2</v>
      </c>
      <c r="N58" s="24">
        <v>3</v>
      </c>
    </row>
    <row r="59" spans="2:14" x14ac:dyDescent="0.25">
      <c r="F59" s="24" t="s">
        <v>116</v>
      </c>
      <c r="G59" s="24">
        <v>4</v>
      </c>
      <c r="H59" s="24">
        <v>5</v>
      </c>
      <c r="I59" s="24">
        <v>6</v>
      </c>
      <c r="K59" s="24" t="str">
        <v>2</v>
      </c>
      <c r="L59" s="24">
        <v>4</v>
      </c>
      <c r="M59" s="24">
        <v>5</v>
      </c>
      <c r="N59" s="24">
        <v>6</v>
      </c>
    </row>
    <row r="62" spans="2:14" x14ac:dyDescent="0.25">
      <c r="B62" s="3" t="s">
        <v>19</v>
      </c>
      <c r="D62" s="25" t="s">
        <v>18</v>
      </c>
      <c r="F62" s="24" t="e">
        <v>#NUM!</v>
      </c>
      <c r="G62" s="24"/>
      <c r="H62" s="24"/>
      <c r="I62" s="24"/>
      <c r="K62" s="24" t="e" cm="1">
        <f t="array" ref="K62">_xll.XLRCODE(D62)</f>
        <v>#NUM!</v>
      </c>
      <c r="L62" s="24"/>
      <c r="M62" s="24"/>
      <c r="N62" s="24"/>
    </row>
    <row r="64" spans="2:14" x14ac:dyDescent="0.25">
      <c r="B64" s="3" t="s">
        <v>41</v>
      </c>
      <c r="D64" s="25" t="s">
        <v>42</v>
      </c>
      <c r="F64" s="24" t="b">
        <v>1</v>
      </c>
      <c r="G64" s="24"/>
      <c r="H64" s="24"/>
      <c r="I64" s="24"/>
      <c r="K64" s="24" t="b" cm="1">
        <f t="array" ref="K64">_xll.XLRCODE(D64)</f>
        <v>1</v>
      </c>
      <c r="L64" s="24"/>
      <c r="M64" s="24"/>
      <c r="N64" s="24"/>
    </row>
    <row r="66" spans="2:14" x14ac:dyDescent="0.25">
      <c r="B66" s="3" t="s">
        <v>132</v>
      </c>
      <c r="D66" s="25" t="s">
        <v>128</v>
      </c>
      <c r="F66" s="24" t="s">
        <v>96</v>
      </c>
      <c r="G66" s="24" t="s">
        <v>112</v>
      </c>
      <c r="H66" s="24" t="s">
        <v>113</v>
      </c>
      <c r="I66" s="24" t="s">
        <v>114</v>
      </c>
      <c r="K66" s="24" t="str" cm="1">
        <f t="array" ref="K66:N68">_xll.XLRCODE(D66,"myDF(df)",{1,2,3;"a","b","c"})</f>
        <v/>
      </c>
      <c r="L66" s="24" t="str">
        <v>V1</v>
      </c>
      <c r="M66" s="24" t="str">
        <v>V2</v>
      </c>
      <c r="N66" s="24" t="str">
        <v>V3</v>
      </c>
    </row>
    <row r="67" spans="2:14" x14ac:dyDescent="0.25">
      <c r="F67" s="24" t="s">
        <v>115</v>
      </c>
      <c r="G67" s="24" t="s">
        <v>115</v>
      </c>
      <c r="H67" s="24" t="s">
        <v>116</v>
      </c>
      <c r="I67" s="24" t="s">
        <v>117</v>
      </c>
      <c r="K67" s="24" t="str">
        <v>1</v>
      </c>
      <c r="L67" s="24" t="str">
        <v>1</v>
      </c>
      <c r="M67" s="24" t="str">
        <v>2</v>
      </c>
      <c r="N67" s="24" t="str">
        <v>3</v>
      </c>
    </row>
    <row r="68" spans="2:14" x14ac:dyDescent="0.25">
      <c r="F68" s="24" t="s">
        <v>116</v>
      </c>
      <c r="G68" s="24" t="s">
        <v>103</v>
      </c>
      <c r="H68" s="24" t="s">
        <v>106</v>
      </c>
      <c r="I68" s="24" t="s">
        <v>74</v>
      </c>
      <c r="K68" s="24" t="str">
        <v>2</v>
      </c>
      <c r="L68" s="24" t="str">
        <v>a</v>
      </c>
      <c r="M68" s="24" t="str">
        <v>b</v>
      </c>
      <c r="N68" s="24" t="str">
        <v>c</v>
      </c>
    </row>
    <row r="70" spans="2:14" x14ac:dyDescent="0.25">
      <c r="B70" s="3" t="s">
        <v>133</v>
      </c>
      <c r="D70" s="25" t="s">
        <v>128</v>
      </c>
      <c r="F70" s="24" t="s">
        <v>96</v>
      </c>
      <c r="G70" s="24" t="s">
        <v>112</v>
      </c>
      <c r="H70" s="24" t="s">
        <v>113</v>
      </c>
      <c r="I70" s="24" t="s">
        <v>114</v>
      </c>
      <c r="K70" s="24" t="str" cm="1">
        <f t="array" ref="K70:N72">_xll.XLRCODE(D70,"myDF(dfn)",{1,2,3;4,5,6})</f>
        <v/>
      </c>
      <c r="L70" s="24" t="str">
        <v>V1</v>
      </c>
      <c r="M70" s="24" t="str">
        <v>V2</v>
      </c>
      <c r="N70" s="24" t="str">
        <v>V3</v>
      </c>
    </row>
    <row r="71" spans="2:14" x14ac:dyDescent="0.25">
      <c r="B71" s="32" t="s">
        <v>144</v>
      </c>
      <c r="F71" s="24" t="s">
        <v>115</v>
      </c>
      <c r="G71" s="24" t="s">
        <v>115</v>
      </c>
      <c r="H71" s="24" t="s">
        <v>116</v>
      </c>
      <c r="I71" s="24" t="s">
        <v>117</v>
      </c>
      <c r="K71" s="24" t="str">
        <v>1</v>
      </c>
      <c r="L71" s="24">
        <v>1</v>
      </c>
      <c r="M71" s="24">
        <v>2</v>
      </c>
      <c r="N71" s="24">
        <v>3</v>
      </c>
    </row>
    <row r="72" spans="2:14" x14ac:dyDescent="0.25">
      <c r="F72" s="24" t="s">
        <v>116</v>
      </c>
      <c r="G72" s="24" t="s">
        <v>129</v>
      </c>
      <c r="H72" s="24" t="s">
        <v>130</v>
      </c>
      <c r="I72" s="24" t="s">
        <v>131</v>
      </c>
      <c r="K72" s="24" t="str">
        <v>2</v>
      </c>
      <c r="L72" s="24">
        <v>4</v>
      </c>
      <c r="M72" s="24">
        <v>5</v>
      </c>
      <c r="N72" s="24">
        <v>6</v>
      </c>
    </row>
    <row r="74" spans="2:14" x14ac:dyDescent="0.25">
      <c r="B74" s="3" t="s">
        <v>134</v>
      </c>
      <c r="D74" s="25" t="s">
        <v>128</v>
      </c>
      <c r="F74" s="24" t="s">
        <v>96</v>
      </c>
      <c r="G74" s="24" t="s">
        <v>138</v>
      </c>
      <c r="H74" s="24" t="s">
        <v>139</v>
      </c>
      <c r="I74" s="24" t="s">
        <v>140</v>
      </c>
      <c r="K74" s="24" t="str" cm="1">
        <f t="array" ref="K74:N76">_xll.XLRCODE(D74,"myDF(dfh)",{"","colA","colB","colC";"rowA",1,2,3;"rowB","a","b","c"})</f>
        <v/>
      </c>
      <c r="L74" s="24" t="str">
        <v>colA</v>
      </c>
      <c r="M74" s="24" t="str">
        <v>colB</v>
      </c>
      <c r="N74" s="24" t="str">
        <v>colC</v>
      </c>
    </row>
    <row r="75" spans="2:14" x14ac:dyDescent="0.25">
      <c r="B75" s="32" t="s">
        <v>143</v>
      </c>
      <c r="F75" s="24" t="s">
        <v>141</v>
      </c>
      <c r="G75" s="24" t="s">
        <v>115</v>
      </c>
      <c r="H75" s="24" t="s">
        <v>116</v>
      </c>
      <c r="I75" s="24" t="s">
        <v>117</v>
      </c>
      <c r="K75" s="24" t="str">
        <v>rowA</v>
      </c>
      <c r="L75" s="24" t="str">
        <v>1</v>
      </c>
      <c r="M75" s="24" t="str">
        <v>2</v>
      </c>
      <c r="N75" s="24" t="str">
        <v>3</v>
      </c>
    </row>
    <row r="76" spans="2:14" x14ac:dyDescent="0.25">
      <c r="B76" s="32" t="s">
        <v>136</v>
      </c>
      <c r="F76" s="24" t="s">
        <v>142</v>
      </c>
      <c r="G76" s="24" t="s">
        <v>103</v>
      </c>
      <c r="H76" s="24" t="s">
        <v>106</v>
      </c>
      <c r="I76" s="24" t="s">
        <v>74</v>
      </c>
      <c r="K76" s="24" t="str">
        <v>rowB</v>
      </c>
      <c r="L76" s="24" t="str">
        <v>a</v>
      </c>
      <c r="M76" s="24" t="str">
        <v>b</v>
      </c>
      <c r="N76" s="24" t="str">
        <v>c</v>
      </c>
    </row>
    <row r="78" spans="2:14" x14ac:dyDescent="0.25">
      <c r="B78" s="3" t="s">
        <v>137</v>
      </c>
      <c r="D78" s="25" t="s">
        <v>128</v>
      </c>
      <c r="F78" s="24" t="s">
        <v>96</v>
      </c>
      <c r="G78" s="24" t="s">
        <v>138</v>
      </c>
      <c r="H78" s="24" t="s">
        <v>139</v>
      </c>
      <c r="I78" s="24" t="s">
        <v>140</v>
      </c>
      <c r="K78" s="24" t="str" cm="1">
        <f t="array" ref="K78:N80">_xll.XLRCODE(D78,"myDF(dfhn)",{"","colA","colB","colC";"rowA",1,2,3;"rowB",4,5,6})</f>
        <v/>
      </c>
      <c r="L78" s="24" t="str">
        <v>colA</v>
      </c>
      <c r="M78" s="24" t="str">
        <v>colB</v>
      </c>
      <c r="N78" s="24" t="str">
        <v>colC</v>
      </c>
    </row>
    <row r="79" spans="2:14" x14ac:dyDescent="0.25">
      <c r="B79" s="32" t="s">
        <v>145</v>
      </c>
      <c r="F79" s="24" t="s">
        <v>141</v>
      </c>
      <c r="G79" s="24">
        <v>1</v>
      </c>
      <c r="H79" s="24">
        <v>2</v>
      </c>
      <c r="I79" s="24">
        <v>3</v>
      </c>
      <c r="K79" s="24" t="str">
        <v>rowA</v>
      </c>
      <c r="L79" s="24">
        <v>1</v>
      </c>
      <c r="M79" s="24">
        <v>2</v>
      </c>
      <c r="N79" s="24">
        <v>3</v>
      </c>
    </row>
    <row r="80" spans="2:14" x14ac:dyDescent="0.25">
      <c r="B80" s="32" t="s">
        <v>136</v>
      </c>
      <c r="F80" s="24" t="s">
        <v>142</v>
      </c>
      <c r="G80" s="24">
        <v>4</v>
      </c>
      <c r="H80" s="24">
        <v>5</v>
      </c>
      <c r="I80" s="24">
        <v>6</v>
      </c>
      <c r="K80" s="24" t="str">
        <v>rowB</v>
      </c>
      <c r="L80" s="24">
        <v>4</v>
      </c>
      <c r="M80" s="24">
        <v>5</v>
      </c>
      <c r="N80" s="24">
        <v>6</v>
      </c>
    </row>
    <row r="82" spans="2:14" x14ac:dyDescent="0.25">
      <c r="B82" s="3" t="s">
        <v>146</v>
      </c>
      <c r="D82" s="25" t="s">
        <v>128</v>
      </c>
      <c r="F82" s="24" t="s">
        <v>96</v>
      </c>
      <c r="G82" s="24" t="s">
        <v>138</v>
      </c>
      <c r="H82" s="24" t="s">
        <v>139</v>
      </c>
      <c r="I82" s="24" t="s">
        <v>140</v>
      </c>
      <c r="K82" s="24" t="str" cm="1">
        <f t="array" ref="K82:N84">_xll.XLRCODE(D82,"myDF(dfc)",{"colA","colB","colC";1,2,3;"a","b","c"})</f>
        <v/>
      </c>
      <c r="L82" s="24" t="str">
        <v>colA</v>
      </c>
      <c r="M82" s="24" t="str">
        <v>colB</v>
      </c>
      <c r="N82" s="24" t="str">
        <v>colC</v>
      </c>
    </row>
    <row r="83" spans="2:14" x14ac:dyDescent="0.25">
      <c r="B83" s="32" t="s">
        <v>147</v>
      </c>
      <c r="F83" s="24" t="s">
        <v>115</v>
      </c>
      <c r="G83" s="24" t="s">
        <v>115</v>
      </c>
      <c r="H83" s="24" t="s">
        <v>116</v>
      </c>
      <c r="I83" s="24" t="s">
        <v>117</v>
      </c>
      <c r="K83" s="24" t="str">
        <v>1</v>
      </c>
      <c r="L83" s="24" t="str">
        <v>1</v>
      </c>
      <c r="M83" s="24" t="str">
        <v>2</v>
      </c>
      <c r="N83" s="24" t="str">
        <v>3</v>
      </c>
    </row>
    <row r="84" spans="2:14" x14ac:dyDescent="0.25">
      <c r="B84" s="32" t="s">
        <v>136</v>
      </c>
      <c r="F84" s="24" t="s">
        <v>116</v>
      </c>
      <c r="G84" s="24" t="s">
        <v>103</v>
      </c>
      <c r="H84" s="24" t="s">
        <v>106</v>
      </c>
      <c r="I84" s="24" t="s">
        <v>74</v>
      </c>
      <c r="K84" s="24" t="str">
        <v>2</v>
      </c>
      <c r="L84" s="24" t="str">
        <v>a</v>
      </c>
      <c r="M84" s="24" t="str">
        <v>b</v>
      </c>
      <c r="N84" s="24" t="str">
        <v>c</v>
      </c>
    </row>
    <row r="86" spans="2:14" x14ac:dyDescent="0.25">
      <c r="B86" s="3" t="s">
        <v>148</v>
      </c>
      <c r="D86" s="25" t="s">
        <v>128</v>
      </c>
      <c r="F86" s="24" t="s">
        <v>96</v>
      </c>
      <c r="G86" s="24" t="s">
        <v>112</v>
      </c>
      <c r="H86" s="24" t="s">
        <v>113</v>
      </c>
      <c r="I86" s="24" t="s">
        <v>114</v>
      </c>
      <c r="K86" s="24" t="str" cm="1">
        <f t="array" ref="K86:N88">_xll.XLRCODE(D86,"myDF(dfr)",{"rowA",1,2,3;"rowB","a","b","c"})</f>
        <v/>
      </c>
      <c r="L86" s="24" t="str">
        <v>V1</v>
      </c>
      <c r="M86" s="24" t="str">
        <v>V2</v>
      </c>
      <c r="N86" s="24" t="str">
        <v>V3</v>
      </c>
    </row>
    <row r="87" spans="2:14" x14ac:dyDescent="0.25">
      <c r="B87" s="32" t="s">
        <v>149</v>
      </c>
      <c r="F87" s="24" t="s">
        <v>141</v>
      </c>
      <c r="G87" s="24" t="s">
        <v>115</v>
      </c>
      <c r="H87" s="24" t="s">
        <v>116</v>
      </c>
      <c r="I87" s="24" t="s">
        <v>117</v>
      </c>
      <c r="K87" s="24" t="str">
        <v>rowA</v>
      </c>
      <c r="L87" s="24" t="str">
        <v>1</v>
      </c>
      <c r="M87" s="24" t="str">
        <v>2</v>
      </c>
      <c r="N87" s="24" t="str">
        <v>3</v>
      </c>
    </row>
    <row r="88" spans="2:14" x14ac:dyDescent="0.25">
      <c r="B88" s="32" t="s">
        <v>136</v>
      </c>
      <c r="F88" s="24" t="s">
        <v>142</v>
      </c>
      <c r="G88" s="24" t="s">
        <v>103</v>
      </c>
      <c r="H88" s="24" t="s">
        <v>106</v>
      </c>
      <c r="I88" s="24" t="s">
        <v>74</v>
      </c>
      <c r="K88" s="24" t="str">
        <v>rowB</v>
      </c>
      <c r="L88" s="24" t="str">
        <v>a</v>
      </c>
      <c r="M88" s="24" t="str">
        <v>b</v>
      </c>
      <c r="N88" s="24" t="str">
        <v>c</v>
      </c>
    </row>
    <row r="90" spans="2:14" x14ac:dyDescent="0.25">
      <c r="B90" s="3" t="s">
        <v>150</v>
      </c>
      <c r="D90" s="25" t="s">
        <v>128</v>
      </c>
      <c r="F90" s="24" t="s">
        <v>96</v>
      </c>
      <c r="G90" s="24" t="s">
        <v>138</v>
      </c>
      <c r="H90" s="24" t="s">
        <v>139</v>
      </c>
      <c r="I90" s="24" t="s">
        <v>140</v>
      </c>
      <c r="K90" s="24" t="str" cm="1">
        <f t="array" ref="K90:N92">_xll.XLRCODE(D90,"myDF(dfcn)",{"colA","colB","colC";1,2,3;4,5,6})</f>
        <v/>
      </c>
      <c r="L90" s="24" t="str">
        <v>colA</v>
      </c>
      <c r="M90" s="24" t="str">
        <v>colB</v>
      </c>
      <c r="N90" s="24" t="str">
        <v>colC</v>
      </c>
    </row>
    <row r="91" spans="2:14" x14ac:dyDescent="0.25">
      <c r="B91" s="32" t="s">
        <v>153</v>
      </c>
      <c r="F91" s="24" t="s">
        <v>115</v>
      </c>
      <c r="G91" s="24">
        <v>1</v>
      </c>
      <c r="H91" s="24">
        <v>2</v>
      </c>
      <c r="I91" s="24">
        <v>3</v>
      </c>
      <c r="K91" s="24" t="str">
        <v>1</v>
      </c>
      <c r="L91" s="24">
        <v>1</v>
      </c>
      <c r="M91" s="24">
        <v>2</v>
      </c>
      <c r="N91" s="24">
        <v>3</v>
      </c>
    </row>
    <row r="92" spans="2:14" x14ac:dyDescent="0.25">
      <c r="B92" s="32" t="s">
        <v>136</v>
      </c>
      <c r="F92" s="24" t="s">
        <v>116</v>
      </c>
      <c r="G92" s="24">
        <v>4</v>
      </c>
      <c r="H92" s="24">
        <v>5</v>
      </c>
      <c r="I92" s="24">
        <v>6</v>
      </c>
      <c r="K92" s="24" t="str">
        <v>2</v>
      </c>
      <c r="L92" s="24">
        <v>4</v>
      </c>
      <c r="M92" s="24">
        <v>5</v>
      </c>
      <c r="N92" s="24">
        <v>6</v>
      </c>
    </row>
    <row r="94" spans="2:14" x14ac:dyDescent="0.25">
      <c r="B94" s="3" t="s">
        <v>151</v>
      </c>
      <c r="D94" s="25" t="s">
        <v>128</v>
      </c>
      <c r="F94" s="24" t="s">
        <v>96</v>
      </c>
      <c r="G94" s="24" t="s">
        <v>112</v>
      </c>
      <c r="H94" s="24" t="s">
        <v>113</v>
      </c>
      <c r="I94" s="24" t="s">
        <v>114</v>
      </c>
      <c r="K94" s="24" t="str" cm="1">
        <f t="array" ref="K94:N96">_xll.XLRCODE(D94,"myDF(dfrn)",{"rowA",1,2,3;"rowB",4,5,6})</f>
        <v/>
      </c>
      <c r="L94" s="24" t="str">
        <v>V1</v>
      </c>
      <c r="M94" s="24" t="str">
        <v>V2</v>
      </c>
      <c r="N94" s="24" t="str">
        <v>V3</v>
      </c>
    </row>
    <row r="95" spans="2:14" x14ac:dyDescent="0.25">
      <c r="B95" s="32" t="s">
        <v>152</v>
      </c>
      <c r="F95" s="24" t="s">
        <v>141</v>
      </c>
      <c r="G95" s="24">
        <v>1</v>
      </c>
      <c r="H95" s="24">
        <v>2</v>
      </c>
      <c r="I95" s="24">
        <v>3</v>
      </c>
      <c r="K95" s="24" t="str">
        <v>rowA</v>
      </c>
      <c r="L95" s="24">
        <v>1</v>
      </c>
      <c r="M95" s="24">
        <v>2</v>
      </c>
      <c r="N95" s="24">
        <v>3</v>
      </c>
    </row>
    <row r="96" spans="2:14" x14ac:dyDescent="0.25">
      <c r="B96" s="32" t="s">
        <v>136</v>
      </c>
      <c r="F96" s="24" t="s">
        <v>142</v>
      </c>
      <c r="G96" s="24">
        <v>4</v>
      </c>
      <c r="H96" s="24">
        <v>5</v>
      </c>
      <c r="I96" s="24">
        <v>6</v>
      </c>
      <c r="K96" s="24" t="str">
        <v>rowB</v>
      </c>
      <c r="L96" s="24">
        <v>4</v>
      </c>
      <c r="M96" s="24">
        <v>5</v>
      </c>
      <c r="N96" s="24">
        <v>6</v>
      </c>
    </row>
  </sheetData>
  <mergeCells count="2">
    <mergeCell ref="K5:N5"/>
    <mergeCell ref="F5:I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55CF-2FF4-41D5-96CA-5FB5A56A9E65}">
  <dimension ref="A1:G385"/>
  <sheetViews>
    <sheetView showGridLines="0" workbookViewId="0"/>
  </sheetViews>
  <sheetFormatPr defaultRowHeight="15" x14ac:dyDescent="0.25"/>
  <cols>
    <col min="1" max="1" width="31.85546875" customWidth="1"/>
    <col min="2" max="2" width="44.28515625" customWidth="1"/>
    <col min="3" max="3" width="55.5703125" customWidth="1"/>
    <col min="5" max="5" width="18.5703125" bestFit="1" customWidth="1"/>
    <col min="6" max="6" width="12.5703125" customWidth="1"/>
    <col min="7" max="7" width="14.28515625" bestFit="1" customWidth="1"/>
  </cols>
  <sheetData>
    <row r="1" spans="1:7" ht="18.75" x14ac:dyDescent="0.3">
      <c r="A1" s="4" t="s">
        <v>120</v>
      </c>
    </row>
    <row r="2" spans="1:7" ht="18.75" x14ac:dyDescent="0.3">
      <c r="A2" s="6" t="s">
        <v>124</v>
      </c>
    </row>
    <row r="3" spans="1:7" ht="18.75" x14ac:dyDescent="0.3">
      <c r="A3" s="6"/>
    </row>
    <row r="4" spans="1:7" ht="42.75" customHeight="1" x14ac:dyDescent="0.25">
      <c r="A4" s="38" t="s">
        <v>154</v>
      </c>
      <c r="B4" s="38"/>
      <c r="C4" s="38"/>
      <c r="D4" s="38"/>
      <c r="E4" s="38"/>
      <c r="F4" s="38"/>
      <c r="G4" s="38"/>
    </row>
    <row r="5" spans="1:7" ht="18.75" x14ac:dyDescent="0.3">
      <c r="A5" s="6"/>
    </row>
    <row r="6" spans="1:7" ht="15.75" thickBot="1" x14ac:dyDescent="0.3"/>
    <row r="7" spans="1:7" ht="16.5" thickTop="1" thickBot="1" x14ac:dyDescent="0.3">
      <c r="A7" s="2" t="s">
        <v>2</v>
      </c>
      <c r="B7" s="2" t="s">
        <v>4</v>
      </c>
      <c r="C7" s="2" t="s">
        <v>3</v>
      </c>
      <c r="E7" s="2" t="s">
        <v>40</v>
      </c>
      <c r="F7" s="2" t="s">
        <v>38</v>
      </c>
      <c r="G7" s="2" t="s">
        <v>39</v>
      </c>
    </row>
    <row r="8" spans="1:7" ht="15.75" thickTop="1" x14ac:dyDescent="0.25">
      <c r="A8" t="str" cm="1">
        <f t="array" ref="A8:A385">_xll.XLRCODE("library()$results[,1]")</f>
        <v>alphavantager</v>
      </c>
      <c r="B8" t="str" cm="1">
        <f t="array" ref="B8:B385">_xlfn.MAP(_xlfn.ANCHORARRAY(A8),_xlfn.LAMBDA(_xlpm.package, _xll.XLRCODE("toString(packageVersion(""" &amp; _xlpm.package &amp; """))") ))</f>
        <v>0.1.2</v>
      </c>
      <c r="C8" t="str" cm="1">
        <f t="array" ref="C8:C385">_xlfn.MAP(_xlfn.ANCHORARRAY(A8),_xlfn.LAMBDA(_xlpm.package, _xll.XLRCODE("toString(""" &amp; _xlpm.package &amp; """ %in% tolower((.packages())))") ))</f>
        <v>FALSE</v>
      </c>
      <c r="E8" t="str" cm="1">
        <f t="array" ref="E8:E26">_xll.XLRCODE_ENV("","ls.str()")</f>
        <v>convertDates</v>
      </c>
      <c r="F8" t="str" cm="1">
        <f t="array" ref="F8:F26">_xlfn.MAP(_xlfn.ANCHORARRAY(E8),_xlfn.LAMBDA(_xlpm.x, _xll.XLRCODE("typeof(" &amp; _xlpm.x &amp; ")") ))</f>
        <v>closure</v>
      </c>
      <c r="G8" cm="1">
        <f t="array" ref="G8:G26">_xlfn.MAP(_xlfn.ANCHORARRAY(E8),_xlfn.LAMBDA(_xlpm.x, _xll.XLRCODE("object.size(" &amp; _xlpm.x &amp; ")") ))</f>
        <v>1016</v>
      </c>
    </row>
    <row r="9" spans="1:7" x14ac:dyDescent="0.25">
      <c r="A9" t="str">
        <v>anytime</v>
      </c>
      <c r="B9" t="str">
        <v>0.3.9</v>
      </c>
      <c r="C9" t="str">
        <v>FALSE</v>
      </c>
      <c r="E9" t="str">
        <v>deseas_specs</v>
      </c>
      <c r="F9" t="str">
        <v>environment</v>
      </c>
      <c r="G9">
        <v>56</v>
      </c>
    </row>
    <row r="10" spans="1:7" x14ac:dyDescent="0.25">
      <c r="A10" t="str">
        <v>ascii</v>
      </c>
      <c r="B10" t="str">
        <v>2.4</v>
      </c>
      <c r="C10" t="str">
        <v>FALSE</v>
      </c>
      <c r="E10" t="str">
        <v>Deseasonalize</v>
      </c>
      <c r="F10" t="str">
        <v>closure</v>
      </c>
      <c r="G10">
        <v>138080</v>
      </c>
    </row>
    <row r="11" spans="1:7" x14ac:dyDescent="0.25">
      <c r="A11" t="str">
        <v>askpass</v>
      </c>
      <c r="B11" t="str">
        <v>1.1</v>
      </c>
      <c r="C11" t="str">
        <v>FALSE</v>
      </c>
      <c r="E11" t="str">
        <v>DETECT</v>
      </c>
      <c r="F11" t="str">
        <v>closure</v>
      </c>
      <c r="G11">
        <v>1408</v>
      </c>
    </row>
    <row r="12" spans="1:7" x14ac:dyDescent="0.25">
      <c r="A12" t="str">
        <v>assertthat</v>
      </c>
      <c r="B12" t="str">
        <v>0.2.1</v>
      </c>
      <c r="C12" t="str">
        <v>FALSE</v>
      </c>
      <c r="E12" t="str">
        <v>EigenValues</v>
      </c>
      <c r="F12" t="str">
        <v>closure</v>
      </c>
      <c r="G12">
        <v>896</v>
      </c>
    </row>
    <row r="13" spans="1:7" x14ac:dyDescent="0.25">
      <c r="A13" t="str">
        <v>backports</v>
      </c>
      <c r="B13" t="str">
        <v>1.4.1</v>
      </c>
      <c r="C13" t="str">
        <v>FALSE</v>
      </c>
      <c r="E13" t="str">
        <v>filterHP</v>
      </c>
      <c r="F13" t="str">
        <v>closure</v>
      </c>
      <c r="G13">
        <v>13896</v>
      </c>
    </row>
    <row r="14" spans="1:7" x14ac:dyDescent="0.25">
      <c r="A14" t="str">
        <v>base64enc</v>
      </c>
      <c r="B14" t="str">
        <v>0.1.3</v>
      </c>
      <c r="C14" t="str">
        <v>FALSE</v>
      </c>
      <c r="E14" t="str">
        <v>GOOGLETRANSLATE</v>
      </c>
      <c r="F14" t="str">
        <v>closure</v>
      </c>
      <c r="G14">
        <v>3984</v>
      </c>
    </row>
    <row r="15" spans="1:7" x14ac:dyDescent="0.25">
      <c r="A15" t="str">
        <v>basedosdados</v>
      </c>
      <c r="B15" t="str">
        <v>0.2.1</v>
      </c>
      <c r="C15" t="str">
        <v>FALSE</v>
      </c>
      <c r="E15" t="str">
        <v>GoogleTrend</v>
      </c>
      <c r="F15" t="str">
        <v>closure</v>
      </c>
      <c r="G15">
        <v>21584</v>
      </c>
    </row>
    <row r="16" spans="1:7" x14ac:dyDescent="0.25">
      <c r="A16" t="str">
        <v>BatchGetSymbols</v>
      </c>
      <c r="B16" t="str">
        <v>2.6.4</v>
      </c>
      <c r="C16" t="str">
        <v>FALSE</v>
      </c>
      <c r="E16" t="str">
        <v>installAndLoad</v>
      </c>
      <c r="F16" t="str">
        <v>closure</v>
      </c>
      <c r="G16">
        <v>2432</v>
      </c>
    </row>
    <row r="17" spans="1:7" x14ac:dyDescent="0.25">
      <c r="A17" t="str">
        <v>BCDating</v>
      </c>
      <c r="B17" t="str">
        <v>0.9.8</v>
      </c>
      <c r="C17" t="str">
        <v>FALSE</v>
      </c>
      <c r="E17" t="str">
        <v>myDF</v>
      </c>
      <c r="F17" t="str">
        <v>list</v>
      </c>
      <c r="G17">
        <v>1152</v>
      </c>
    </row>
    <row r="18" spans="1:7" x14ac:dyDescent="0.25">
      <c r="A18" t="str">
        <v>BETS</v>
      </c>
      <c r="B18" t="str">
        <v>0.4.9</v>
      </c>
      <c r="C18" t="str">
        <v>FALSE</v>
      </c>
      <c r="E18" t="str">
        <v>myFunction</v>
      </c>
      <c r="F18" t="str">
        <v>closure</v>
      </c>
      <c r="G18">
        <v>280</v>
      </c>
    </row>
    <row r="19" spans="1:7" x14ac:dyDescent="0.25">
      <c r="A19" t="str">
        <v>BH</v>
      </c>
      <c r="B19" t="str">
        <v>1.78.0.0</v>
      </c>
      <c r="C19" t="str">
        <v>FALSE</v>
      </c>
      <c r="E19" t="str">
        <v>mySeasonal</v>
      </c>
      <c r="F19" t="str">
        <v>environment</v>
      </c>
      <c r="G19">
        <v>56</v>
      </c>
    </row>
    <row r="20" spans="1:7" x14ac:dyDescent="0.25">
      <c r="A20" t="str">
        <v>bigrquery</v>
      </c>
      <c r="B20" t="str">
        <v>1.4.0</v>
      </c>
      <c r="C20" t="str">
        <v>FALSE</v>
      </c>
      <c r="E20" t="str">
        <v>ProdutoVetores</v>
      </c>
      <c r="F20" t="str">
        <v>closure</v>
      </c>
      <c r="G20">
        <v>896</v>
      </c>
    </row>
    <row r="21" spans="1:7" x14ac:dyDescent="0.25">
      <c r="A21" t="str">
        <v>bit</v>
      </c>
      <c r="B21" t="str">
        <v>4.0.4</v>
      </c>
      <c r="C21" t="str">
        <v>FALSE</v>
      </c>
      <c r="E21" t="str">
        <v>RestartR</v>
      </c>
      <c r="F21" t="str">
        <v>closure</v>
      </c>
      <c r="G21">
        <v>336</v>
      </c>
    </row>
    <row r="22" spans="1:7" x14ac:dyDescent="0.25">
      <c r="A22" t="str">
        <v>bit64</v>
      </c>
      <c r="B22" t="str">
        <v>4.0.5</v>
      </c>
      <c r="C22" t="str">
        <v>FALSE</v>
      </c>
      <c r="E22" t="str">
        <v>Somar2Valores</v>
      </c>
      <c r="F22" t="str">
        <v>closure</v>
      </c>
      <c r="G22">
        <v>896</v>
      </c>
    </row>
    <row r="23" spans="1:7" x14ac:dyDescent="0.25">
      <c r="A23" t="str">
        <v>bitops</v>
      </c>
      <c r="B23" t="str">
        <v>1.0.7</v>
      </c>
      <c r="C23" t="str">
        <v>FALSE</v>
      </c>
      <c r="E23" t="str">
        <v>SomarNValores</v>
      </c>
      <c r="F23" t="str">
        <v>closure</v>
      </c>
      <c r="G23">
        <v>616</v>
      </c>
    </row>
    <row r="24" spans="1:7" x14ac:dyDescent="0.25">
      <c r="A24" t="str">
        <v>bizdays</v>
      </c>
      <c r="B24" t="str">
        <v>1.0.11</v>
      </c>
      <c r="C24" t="str">
        <v>FALSE</v>
      </c>
      <c r="E24" t="str">
        <v>TestAdd</v>
      </c>
      <c r="F24" t="str">
        <v>closure</v>
      </c>
      <c r="G24">
        <v>616</v>
      </c>
    </row>
    <row r="25" spans="1:7" x14ac:dyDescent="0.25">
      <c r="A25" t="str">
        <v>blob</v>
      </c>
      <c r="B25" t="str">
        <v>1.2.3</v>
      </c>
      <c r="C25" t="str">
        <v>FALSE</v>
      </c>
      <c r="E25" t="str">
        <v>util</v>
      </c>
      <c r="F25" t="str">
        <v>environment</v>
      </c>
      <c r="G25">
        <v>56</v>
      </c>
    </row>
    <row r="26" spans="1:7" x14ac:dyDescent="0.25">
      <c r="A26" t="str">
        <v>brew</v>
      </c>
      <c r="B26" t="str">
        <v>1.0.7</v>
      </c>
      <c r="C26" t="str">
        <v>FALSE</v>
      </c>
      <c r="E26" t="str">
        <v>xlRcode_helper</v>
      </c>
      <c r="F26" t="str">
        <v>NULL</v>
      </c>
      <c r="G26">
        <v>0</v>
      </c>
    </row>
    <row r="27" spans="1:7" x14ac:dyDescent="0.25">
      <c r="A27" t="str">
        <v>brio</v>
      </c>
      <c r="B27" t="str">
        <v>1.1.3</v>
      </c>
      <c r="C27" t="str">
        <v>FALSE</v>
      </c>
    </row>
    <row r="28" spans="1:7" x14ac:dyDescent="0.25">
      <c r="A28" t="str">
        <v>broom</v>
      </c>
      <c r="B28" t="str">
        <v>0.8.0</v>
      </c>
      <c r="C28" t="str">
        <v>FALSE</v>
      </c>
    </row>
    <row r="29" spans="1:7" x14ac:dyDescent="0.25">
      <c r="A29" t="str">
        <v>bslib</v>
      </c>
      <c r="B29" t="str">
        <v>0.3.1</v>
      </c>
      <c r="C29" t="str">
        <v>FALSE</v>
      </c>
    </row>
    <row r="30" spans="1:7" x14ac:dyDescent="0.25">
      <c r="A30" t="str">
        <v>cachem</v>
      </c>
      <c r="B30" t="str">
        <v>1.0.6</v>
      </c>
      <c r="C30" t="str">
        <v>FALSE</v>
      </c>
    </row>
    <row r="31" spans="1:7" x14ac:dyDescent="0.25">
      <c r="A31" t="str">
        <v>callr</v>
      </c>
      <c r="B31" t="str">
        <v>3.7.0</v>
      </c>
      <c r="C31" t="str">
        <v>FALSE</v>
      </c>
    </row>
    <row r="32" spans="1:7" x14ac:dyDescent="0.25">
      <c r="A32" t="str">
        <v>car</v>
      </c>
      <c r="B32" t="str">
        <v>3.1.0</v>
      </c>
      <c r="C32" t="str">
        <v>FALSE</v>
      </c>
    </row>
    <row r="33" spans="1:3" x14ac:dyDescent="0.25">
      <c r="A33" t="str">
        <v>carData</v>
      </c>
      <c r="B33" t="str">
        <v>3.0.5</v>
      </c>
      <c r="C33" t="str">
        <v>FALSE</v>
      </c>
    </row>
    <row r="34" spans="1:3" x14ac:dyDescent="0.25">
      <c r="A34" t="str">
        <v>cellranger</v>
      </c>
      <c r="B34" t="str">
        <v>1.1.0</v>
      </c>
      <c r="C34" t="str">
        <v>FALSE</v>
      </c>
    </row>
    <row r="35" spans="1:3" x14ac:dyDescent="0.25">
      <c r="A35" t="str">
        <v>checkmate</v>
      </c>
      <c r="B35" t="str">
        <v>2.1.0</v>
      </c>
      <c r="C35" t="str">
        <v>FALSE</v>
      </c>
    </row>
    <row r="36" spans="1:3" x14ac:dyDescent="0.25">
      <c r="A36" t="str">
        <v>chron</v>
      </c>
      <c r="B36" t="str">
        <v>2.3.57</v>
      </c>
      <c r="C36" t="str">
        <v>FALSE</v>
      </c>
    </row>
    <row r="37" spans="1:3" x14ac:dyDescent="0.25">
      <c r="A37" t="str">
        <v>cli</v>
      </c>
      <c r="B37" t="str">
        <v>3.3.0</v>
      </c>
      <c r="C37" t="str">
        <v>FALSE</v>
      </c>
    </row>
    <row r="38" spans="1:3" x14ac:dyDescent="0.25">
      <c r="A38" t="str">
        <v>clipr</v>
      </c>
      <c r="B38" t="str">
        <v>0.8.0</v>
      </c>
      <c r="C38" t="str">
        <v>FALSE</v>
      </c>
    </row>
    <row r="39" spans="1:3" x14ac:dyDescent="0.25">
      <c r="A39" t="str">
        <v>collections</v>
      </c>
      <c r="B39" t="str">
        <v>0.3.5</v>
      </c>
      <c r="C39" t="str">
        <v>FALSE</v>
      </c>
    </row>
    <row r="40" spans="1:3" x14ac:dyDescent="0.25">
      <c r="A40" t="str">
        <v>colorspace</v>
      </c>
      <c r="B40" t="str">
        <v>2.0.3</v>
      </c>
      <c r="C40" t="str">
        <v>FALSE</v>
      </c>
    </row>
    <row r="41" spans="1:3" x14ac:dyDescent="0.25">
      <c r="A41" t="str">
        <v>commonmark</v>
      </c>
      <c r="B41" t="str">
        <v>1.8.0</v>
      </c>
      <c r="C41" t="str">
        <v>FALSE</v>
      </c>
    </row>
    <row r="42" spans="1:3" x14ac:dyDescent="0.25">
      <c r="A42" t="str">
        <v>conditionz</v>
      </c>
      <c r="B42" t="str">
        <v>0.1.0</v>
      </c>
      <c r="C42" t="str">
        <v>FALSE</v>
      </c>
    </row>
    <row r="43" spans="1:3" x14ac:dyDescent="0.25">
      <c r="A43" t="str">
        <v>CoordinateCleaner</v>
      </c>
      <c r="B43" t="str">
        <v>2.0.20</v>
      </c>
      <c r="C43" t="str">
        <v>FALSE</v>
      </c>
    </row>
    <row r="44" spans="1:3" x14ac:dyDescent="0.25">
      <c r="A44" t="str">
        <v>countrycode</v>
      </c>
      <c r="B44" t="str">
        <v>1.4.0</v>
      </c>
      <c r="C44" t="str">
        <v>FALSE</v>
      </c>
    </row>
    <row r="45" spans="1:3" x14ac:dyDescent="0.25">
      <c r="A45" t="str">
        <v>covr</v>
      </c>
      <c r="B45" t="str">
        <v>3.5.1</v>
      </c>
      <c r="C45" t="str">
        <v>FALSE</v>
      </c>
    </row>
    <row r="46" spans="1:3" x14ac:dyDescent="0.25">
      <c r="A46" t="str">
        <v>cpp11</v>
      </c>
      <c r="B46" t="str">
        <v>0.4.2</v>
      </c>
      <c r="C46" t="str">
        <v>FALSE</v>
      </c>
    </row>
    <row r="47" spans="1:3" x14ac:dyDescent="0.25">
      <c r="A47" t="str">
        <v>crayon</v>
      </c>
      <c r="B47" t="str">
        <v>1.5.1</v>
      </c>
      <c r="C47" t="str">
        <v>FALSE</v>
      </c>
    </row>
    <row r="48" spans="1:3" x14ac:dyDescent="0.25">
      <c r="A48" t="str">
        <v>credentials</v>
      </c>
      <c r="B48" t="str">
        <v>1.3.2</v>
      </c>
      <c r="C48" t="str">
        <v>FALSE</v>
      </c>
    </row>
    <row r="49" spans="1:3" x14ac:dyDescent="0.25">
      <c r="A49" t="str">
        <v>crosstalk</v>
      </c>
      <c r="B49" t="str">
        <v>1.2.0</v>
      </c>
      <c r="C49" t="str">
        <v>FALSE</v>
      </c>
    </row>
    <row r="50" spans="1:3" x14ac:dyDescent="0.25">
      <c r="A50" t="str">
        <v>crul</v>
      </c>
      <c r="B50" t="str">
        <v>1.2.0</v>
      </c>
      <c r="C50" t="str">
        <v>FALSE</v>
      </c>
    </row>
    <row r="51" spans="1:3" x14ac:dyDescent="0.25">
      <c r="A51" t="str">
        <v>curl</v>
      </c>
      <c r="B51" t="str">
        <v>4.3.2</v>
      </c>
      <c r="C51" t="str">
        <v>FALSE</v>
      </c>
    </row>
    <row r="52" spans="1:3" x14ac:dyDescent="0.25">
      <c r="A52" t="str">
        <v>cyclocomp</v>
      </c>
      <c r="B52" t="str">
        <v>1.1.0</v>
      </c>
      <c r="C52" t="str">
        <v>FALSE</v>
      </c>
    </row>
    <row r="53" spans="1:3" x14ac:dyDescent="0.25">
      <c r="A53" t="str">
        <v>data.table</v>
      </c>
      <c r="B53" t="str">
        <v>1.14.2</v>
      </c>
      <c r="C53" t="str">
        <v>FALSE</v>
      </c>
    </row>
    <row r="54" spans="1:3" x14ac:dyDescent="0.25">
      <c r="A54" t="str">
        <v>datawizard</v>
      </c>
      <c r="B54" t="str">
        <v>0.4.1</v>
      </c>
      <c r="C54" t="str">
        <v>FALSE</v>
      </c>
    </row>
    <row r="55" spans="1:3" x14ac:dyDescent="0.25">
      <c r="A55" t="str">
        <v>DBI</v>
      </c>
      <c r="B55" t="str">
        <v>1.1.3</v>
      </c>
      <c r="C55" t="str">
        <v>FALSE</v>
      </c>
    </row>
    <row r="56" spans="1:3" x14ac:dyDescent="0.25">
      <c r="A56" t="str">
        <v>dbplyr</v>
      </c>
      <c r="B56" t="str">
        <v>2.2.0</v>
      </c>
      <c r="C56" t="str">
        <v>FALSE</v>
      </c>
    </row>
    <row r="57" spans="1:3" x14ac:dyDescent="0.25">
      <c r="A57" t="str">
        <v>desc</v>
      </c>
      <c r="B57" t="str">
        <v>1.4.1</v>
      </c>
      <c r="C57" t="str">
        <v>FALSE</v>
      </c>
    </row>
    <row r="58" spans="1:3" x14ac:dyDescent="0.25">
      <c r="A58" t="str">
        <v>DescTools</v>
      </c>
      <c r="B58" t="str">
        <v>0.99.45</v>
      </c>
      <c r="C58" t="str">
        <v>FALSE</v>
      </c>
    </row>
    <row r="59" spans="1:3" x14ac:dyDescent="0.25">
      <c r="A59" t="str">
        <v>devtools</v>
      </c>
      <c r="B59" t="str">
        <v>2.4.3</v>
      </c>
      <c r="C59" t="str">
        <v>FALSE</v>
      </c>
    </row>
    <row r="60" spans="1:3" x14ac:dyDescent="0.25">
      <c r="A60" t="str">
        <v>diffobj</v>
      </c>
      <c r="B60" t="str">
        <v>0.3.5</v>
      </c>
      <c r="C60" t="str">
        <v>FALSE</v>
      </c>
    </row>
    <row r="61" spans="1:3" x14ac:dyDescent="0.25">
      <c r="A61" t="str">
        <v>digest</v>
      </c>
      <c r="B61" t="str">
        <v>0.6.29</v>
      </c>
      <c r="C61" t="str">
        <v>FALSE</v>
      </c>
    </row>
    <row r="62" spans="1:3" x14ac:dyDescent="0.25">
      <c r="A62" t="str">
        <v>dineq</v>
      </c>
      <c r="B62" t="str">
        <v>0.1.0</v>
      </c>
      <c r="C62" t="str">
        <v>FALSE</v>
      </c>
    </row>
    <row r="63" spans="1:3" x14ac:dyDescent="0.25">
      <c r="A63" t="str">
        <v>doParallel</v>
      </c>
      <c r="B63" t="str">
        <v>1.0.17</v>
      </c>
      <c r="C63" t="str">
        <v>FALSE</v>
      </c>
    </row>
    <row r="64" spans="1:3" x14ac:dyDescent="0.25">
      <c r="A64" t="str">
        <v>dotCall64</v>
      </c>
      <c r="B64" t="str">
        <v>1.0.1</v>
      </c>
      <c r="C64" t="str">
        <v>FALSE</v>
      </c>
    </row>
    <row r="65" spans="1:3" x14ac:dyDescent="0.25">
      <c r="A65" t="str">
        <v>dotenv</v>
      </c>
      <c r="B65" t="str">
        <v>1.0.3</v>
      </c>
      <c r="C65" t="str">
        <v>FALSE</v>
      </c>
    </row>
    <row r="66" spans="1:3" x14ac:dyDescent="0.25">
      <c r="A66" t="str">
        <v>dplyr</v>
      </c>
      <c r="B66" t="str">
        <v>1.0.9</v>
      </c>
      <c r="C66" t="str">
        <v>FALSE</v>
      </c>
    </row>
    <row r="67" spans="1:3" x14ac:dyDescent="0.25">
      <c r="A67" t="str">
        <v>DT</v>
      </c>
      <c r="B67" t="str">
        <v>0.23</v>
      </c>
      <c r="C67" t="str">
        <v>FALSE</v>
      </c>
    </row>
    <row r="68" spans="1:3" x14ac:dyDescent="0.25">
      <c r="A68" t="str">
        <v>dtplyr</v>
      </c>
      <c r="B68" t="str">
        <v>1.2.1</v>
      </c>
      <c r="C68" t="str">
        <v>FALSE</v>
      </c>
    </row>
    <row r="69" spans="1:3" x14ac:dyDescent="0.25">
      <c r="A69" t="str">
        <v>dygraphs</v>
      </c>
      <c r="B69" t="str">
        <v>1.1.1.6</v>
      </c>
      <c r="C69" t="str">
        <v>FALSE</v>
      </c>
    </row>
    <row r="70" spans="1:3" x14ac:dyDescent="0.25">
      <c r="A70" t="str">
        <v>DynareR</v>
      </c>
      <c r="B70" t="str">
        <v>0.1.2</v>
      </c>
      <c r="C70" t="str">
        <v>FALSE</v>
      </c>
    </row>
    <row r="71" spans="1:3" x14ac:dyDescent="0.25">
      <c r="A71" t="str">
        <v>dynlm</v>
      </c>
      <c r="B71" t="str">
        <v>0.3.6</v>
      </c>
      <c r="C71" t="str">
        <v>FALSE</v>
      </c>
    </row>
    <row r="72" spans="1:3" x14ac:dyDescent="0.25">
      <c r="A72" t="str">
        <v>e1071</v>
      </c>
      <c r="B72" t="str">
        <v>1.7.11</v>
      </c>
      <c r="C72" t="str">
        <v>FALSE</v>
      </c>
    </row>
    <row r="73" spans="1:3" x14ac:dyDescent="0.25">
      <c r="A73" t="str">
        <v>econocharts</v>
      </c>
      <c r="B73" t="str">
        <v>1.0</v>
      </c>
      <c r="C73" t="str">
        <v>FALSE</v>
      </c>
    </row>
    <row r="74" spans="1:3" x14ac:dyDescent="0.25">
      <c r="A74" t="str">
        <v>ellipsis</v>
      </c>
      <c r="B74" t="str">
        <v>0.3.2</v>
      </c>
      <c r="C74" t="str">
        <v>FALSE</v>
      </c>
    </row>
    <row r="75" spans="1:3" x14ac:dyDescent="0.25">
      <c r="A75" t="str">
        <v>evaluate</v>
      </c>
      <c r="B75" t="str">
        <v>0.15</v>
      </c>
      <c r="C75" t="str">
        <v>FALSE</v>
      </c>
    </row>
    <row r="76" spans="1:3" x14ac:dyDescent="0.25">
      <c r="A76" t="str">
        <v>Exact</v>
      </c>
      <c r="B76" t="str">
        <v>3.1</v>
      </c>
      <c r="C76" t="str">
        <v>FALSE</v>
      </c>
    </row>
    <row r="77" spans="1:3" x14ac:dyDescent="0.25">
      <c r="A77" t="str">
        <v>expm</v>
      </c>
      <c r="B77" t="str">
        <v>0.999.6</v>
      </c>
      <c r="C77" t="str">
        <v>FALSE</v>
      </c>
    </row>
    <row r="78" spans="1:3" x14ac:dyDescent="0.25">
      <c r="A78" t="str">
        <v>fansi</v>
      </c>
      <c r="B78" t="str">
        <v>1.0.3</v>
      </c>
      <c r="C78" t="str">
        <v>FALSE</v>
      </c>
    </row>
    <row r="79" spans="1:3" x14ac:dyDescent="0.25">
      <c r="A79" t="str">
        <v>farver</v>
      </c>
      <c r="B79" t="str">
        <v>2.1.0</v>
      </c>
      <c r="C79" t="str">
        <v>FALSE</v>
      </c>
    </row>
    <row r="80" spans="1:3" x14ac:dyDescent="0.25">
      <c r="A80" t="str">
        <v>fastmap</v>
      </c>
      <c r="B80" t="str">
        <v>1.1.0</v>
      </c>
      <c r="C80" t="str">
        <v>FALSE</v>
      </c>
    </row>
    <row r="81" spans="1:3" x14ac:dyDescent="0.25">
      <c r="A81" t="str">
        <v>fields</v>
      </c>
      <c r="B81" t="str">
        <v>13.3</v>
      </c>
      <c r="C81" t="str">
        <v>FALSE</v>
      </c>
    </row>
    <row r="82" spans="1:3" x14ac:dyDescent="0.25">
      <c r="A82" t="str">
        <v>fontawesome</v>
      </c>
      <c r="B82" t="str">
        <v>0.2.2</v>
      </c>
      <c r="C82" t="str">
        <v>FALSE</v>
      </c>
    </row>
    <row r="83" spans="1:3" x14ac:dyDescent="0.25">
      <c r="A83" t="str">
        <v>forcats</v>
      </c>
      <c r="B83" t="str">
        <v>0.5.1</v>
      </c>
      <c r="C83" t="str">
        <v>FALSE</v>
      </c>
    </row>
    <row r="84" spans="1:3" x14ac:dyDescent="0.25">
      <c r="A84" t="str">
        <v>foreach</v>
      </c>
      <c r="B84" t="str">
        <v>1.5.2</v>
      </c>
      <c r="C84" t="str">
        <v>FALSE</v>
      </c>
    </row>
    <row r="85" spans="1:3" x14ac:dyDescent="0.25">
      <c r="A85" t="str">
        <v>forecast</v>
      </c>
      <c r="B85" t="str">
        <v>8.16</v>
      </c>
      <c r="C85" t="str">
        <v>FALSE</v>
      </c>
    </row>
    <row r="86" spans="1:3" x14ac:dyDescent="0.25">
      <c r="A86" t="str">
        <v>forecastHybrid</v>
      </c>
      <c r="B86" t="str">
        <v>5.0.19</v>
      </c>
      <c r="C86" t="str">
        <v>FALSE</v>
      </c>
    </row>
    <row r="87" spans="1:3" x14ac:dyDescent="0.25">
      <c r="A87" t="str">
        <v>Formula</v>
      </c>
      <c r="B87" t="str">
        <v>1.2.4</v>
      </c>
      <c r="C87" t="str">
        <v>FALSE</v>
      </c>
    </row>
    <row r="88" spans="1:3" x14ac:dyDescent="0.25">
      <c r="A88" t="str">
        <v>fracdiff</v>
      </c>
      <c r="B88" t="str">
        <v>1.5.1</v>
      </c>
      <c r="C88" t="str">
        <v>FALSE</v>
      </c>
    </row>
    <row r="89" spans="1:3" x14ac:dyDescent="0.25">
      <c r="A89" t="str">
        <v>fredr</v>
      </c>
      <c r="B89" t="str">
        <v>2.1.0</v>
      </c>
      <c r="C89" t="str">
        <v>FALSE</v>
      </c>
    </row>
    <row r="90" spans="1:3" x14ac:dyDescent="0.25">
      <c r="A90" t="str">
        <v>fs</v>
      </c>
      <c r="B90" t="str">
        <v>1.5.2</v>
      </c>
      <c r="C90" t="str">
        <v>FALSE</v>
      </c>
    </row>
    <row r="91" spans="1:3" x14ac:dyDescent="0.25">
      <c r="A91" t="str">
        <v>furrr</v>
      </c>
      <c r="B91" t="str">
        <v>0.3.0</v>
      </c>
      <c r="C91" t="str">
        <v>FALSE</v>
      </c>
    </row>
    <row r="92" spans="1:3" x14ac:dyDescent="0.25">
      <c r="A92" t="str">
        <v>future</v>
      </c>
      <c r="B92" t="str">
        <v>1.26.1</v>
      </c>
      <c r="C92" t="str">
        <v>FALSE</v>
      </c>
    </row>
    <row r="93" spans="1:3" x14ac:dyDescent="0.25">
      <c r="A93" t="str">
        <v>future.apply</v>
      </c>
      <c r="B93" t="str">
        <v>1.9.0</v>
      </c>
      <c r="C93" t="str">
        <v>FALSE</v>
      </c>
    </row>
    <row r="94" spans="1:3" x14ac:dyDescent="0.25">
      <c r="A94" t="str">
        <v>gapminder</v>
      </c>
      <c r="B94" t="str">
        <v>0.3.0</v>
      </c>
      <c r="C94" t="str">
        <v>FALSE</v>
      </c>
    </row>
    <row r="95" spans="1:3" x14ac:dyDescent="0.25">
      <c r="A95" t="str">
        <v>gargle</v>
      </c>
      <c r="B95" t="str">
        <v>1.2.0</v>
      </c>
      <c r="C95" t="str">
        <v>FALSE</v>
      </c>
    </row>
    <row r="96" spans="1:3" x14ac:dyDescent="0.25">
      <c r="A96" t="str">
        <v>gEcon</v>
      </c>
      <c r="B96" t="str">
        <v>1.2.0</v>
      </c>
      <c r="C96" t="str">
        <v>FALSE</v>
      </c>
    </row>
    <row r="97" spans="1:3" x14ac:dyDescent="0.25">
      <c r="A97" t="str">
        <v>geigen</v>
      </c>
      <c r="B97" t="str">
        <v>2.3</v>
      </c>
      <c r="C97" t="str">
        <v>FALSE</v>
      </c>
    </row>
    <row r="98" spans="1:3" x14ac:dyDescent="0.25">
      <c r="A98" t="str">
        <v>generics</v>
      </c>
      <c r="B98" t="str">
        <v>0.1.2</v>
      </c>
      <c r="C98" t="str">
        <v>FALSE</v>
      </c>
    </row>
    <row r="99" spans="1:3" x14ac:dyDescent="0.25">
      <c r="A99" t="str">
        <v>geosphere</v>
      </c>
      <c r="B99" t="str">
        <v>1.5.14</v>
      </c>
      <c r="C99" t="str">
        <v>FALSE</v>
      </c>
    </row>
    <row r="100" spans="1:3" x14ac:dyDescent="0.25">
      <c r="A100" t="str">
        <v>gert</v>
      </c>
      <c r="B100" t="str">
        <v>1.6.0</v>
      </c>
      <c r="C100" t="str">
        <v>FALSE</v>
      </c>
    </row>
    <row r="101" spans="1:3" x14ac:dyDescent="0.25">
      <c r="A101" t="str">
        <v>ggfortify</v>
      </c>
      <c r="B101" t="str">
        <v>0.4.14</v>
      </c>
      <c r="C101" t="str">
        <v>FALSE</v>
      </c>
    </row>
    <row r="102" spans="1:3" x14ac:dyDescent="0.25">
      <c r="A102" t="str">
        <v>ggmap</v>
      </c>
      <c r="B102" t="str">
        <v>3.0.0</v>
      </c>
      <c r="C102" t="str">
        <v>FALSE</v>
      </c>
    </row>
    <row r="103" spans="1:3" x14ac:dyDescent="0.25">
      <c r="A103" t="str">
        <v>ggplot2</v>
      </c>
      <c r="B103" t="str">
        <v>3.3.6</v>
      </c>
      <c r="C103" t="str">
        <v>FALSE</v>
      </c>
    </row>
    <row r="104" spans="1:3" x14ac:dyDescent="0.25">
      <c r="A104" t="str">
        <v>ggplotgui</v>
      </c>
      <c r="B104" t="str">
        <v>1.0.0</v>
      </c>
      <c r="C104" t="str">
        <v>FALSE</v>
      </c>
    </row>
    <row r="105" spans="1:3" x14ac:dyDescent="0.25">
      <c r="A105" t="str">
        <v>ggpmisc</v>
      </c>
      <c r="B105" t="str">
        <v>0.4.7</v>
      </c>
      <c r="C105" t="str">
        <v>FALSE</v>
      </c>
    </row>
    <row r="106" spans="1:3" x14ac:dyDescent="0.25">
      <c r="A106" t="str">
        <v>ggpp</v>
      </c>
      <c r="B106" t="str">
        <v>0.4.4</v>
      </c>
      <c r="C106" t="str">
        <v>FALSE</v>
      </c>
    </row>
    <row r="107" spans="1:3" x14ac:dyDescent="0.25">
      <c r="A107" t="str">
        <v>ggrepel</v>
      </c>
      <c r="B107" t="str">
        <v>0.9.1</v>
      </c>
      <c r="C107" t="str">
        <v>FALSE</v>
      </c>
    </row>
    <row r="108" spans="1:3" x14ac:dyDescent="0.25">
      <c r="A108" t="str">
        <v>ggthemes</v>
      </c>
      <c r="B108" t="str">
        <v>4.2.4</v>
      </c>
      <c r="C108" t="str">
        <v>FALSE</v>
      </c>
    </row>
    <row r="109" spans="1:3" x14ac:dyDescent="0.25">
      <c r="A109" t="str">
        <v>gh</v>
      </c>
      <c r="B109" t="str">
        <v>1.3.0</v>
      </c>
      <c r="C109" t="str">
        <v>FALSE</v>
      </c>
    </row>
    <row r="110" spans="1:3" x14ac:dyDescent="0.25">
      <c r="A110" t="str">
        <v>gitcreds</v>
      </c>
      <c r="B110" t="str">
        <v>0.1.1</v>
      </c>
      <c r="C110" t="str">
        <v>FALSE</v>
      </c>
    </row>
    <row r="111" spans="1:3" x14ac:dyDescent="0.25">
      <c r="A111" t="str">
        <v>gld</v>
      </c>
      <c r="B111" t="str">
        <v>2.6.4</v>
      </c>
      <c r="C111" t="str">
        <v>FALSE</v>
      </c>
    </row>
    <row r="112" spans="1:3" x14ac:dyDescent="0.25">
      <c r="A112" t="str">
        <v>globals</v>
      </c>
      <c r="B112" t="str">
        <v>0.15.0</v>
      </c>
      <c r="C112" t="str">
        <v>FALSE</v>
      </c>
    </row>
    <row r="113" spans="1:3" x14ac:dyDescent="0.25">
      <c r="A113" t="str">
        <v>glue</v>
      </c>
      <c r="B113" t="str">
        <v>1.6.2</v>
      </c>
      <c r="C113" t="str">
        <v>FALSE</v>
      </c>
    </row>
    <row r="114" spans="1:3" x14ac:dyDescent="0.25">
      <c r="A114" t="str">
        <v>googleAuthR</v>
      </c>
      <c r="B114" t="str">
        <v>2.0.0</v>
      </c>
      <c r="C114" t="str">
        <v>FALSE</v>
      </c>
    </row>
    <row r="115" spans="1:3" x14ac:dyDescent="0.25">
      <c r="A115" t="str">
        <v>googledrive</v>
      </c>
      <c r="B115" t="str">
        <v>2.0.0</v>
      </c>
      <c r="C115" t="str">
        <v>FALSE</v>
      </c>
    </row>
    <row r="116" spans="1:3" x14ac:dyDescent="0.25">
      <c r="A116" t="str">
        <v>googleLanguageR</v>
      </c>
      <c r="B116" t="str">
        <v>0.3.0</v>
      </c>
      <c r="C116" t="str">
        <v>FALSE</v>
      </c>
    </row>
    <row r="117" spans="1:3" x14ac:dyDescent="0.25">
      <c r="A117" t="str">
        <v>googlesheets4</v>
      </c>
      <c r="B117" t="str">
        <v>1.0.0</v>
      </c>
      <c r="C117" t="str">
        <v>FALSE</v>
      </c>
    </row>
    <row r="118" spans="1:3" x14ac:dyDescent="0.25">
      <c r="A118" t="str">
        <v>gower</v>
      </c>
      <c r="B118" t="str">
        <v>1.0.0</v>
      </c>
      <c r="C118" t="str">
        <v>FALSE</v>
      </c>
    </row>
    <row r="119" spans="1:3" x14ac:dyDescent="0.25">
      <c r="A119" t="str">
        <v>gretlR</v>
      </c>
      <c r="B119" t="str">
        <v>0.1.4</v>
      </c>
      <c r="C119" t="str">
        <v>FALSE</v>
      </c>
    </row>
    <row r="120" spans="1:3" x14ac:dyDescent="0.25">
      <c r="A120" t="str">
        <v>gridExtra</v>
      </c>
      <c r="B120" t="str">
        <v>2.3</v>
      </c>
      <c r="C120" t="str">
        <v>FALSE</v>
      </c>
    </row>
    <row r="121" spans="1:3" x14ac:dyDescent="0.25">
      <c r="A121" t="str">
        <v>grnn</v>
      </c>
      <c r="B121" t="str">
        <v>0.1.0</v>
      </c>
      <c r="C121" t="str">
        <v>FALSE</v>
      </c>
    </row>
    <row r="122" spans="1:3" x14ac:dyDescent="0.25">
      <c r="A122" t="str">
        <v>gsubfn</v>
      </c>
      <c r="B122" t="str">
        <v>0.7</v>
      </c>
      <c r="C122" t="str">
        <v>FALSE</v>
      </c>
    </row>
    <row r="123" spans="1:3" x14ac:dyDescent="0.25">
      <c r="A123" t="str">
        <v>gtable</v>
      </c>
      <c r="B123" t="str">
        <v>0.3.0</v>
      </c>
      <c r="C123" t="str">
        <v>FALSE</v>
      </c>
    </row>
    <row r="124" spans="1:3" x14ac:dyDescent="0.25">
      <c r="A124" t="str">
        <v>gtrendsR</v>
      </c>
      <c r="B124" t="str">
        <v>1.5.1</v>
      </c>
      <c r="C124" t="str">
        <v>FALSE</v>
      </c>
    </row>
    <row r="125" spans="1:3" x14ac:dyDescent="0.25">
      <c r="A125" t="str">
        <v>hardhat</v>
      </c>
      <c r="B125" t="str">
        <v>1.1.0</v>
      </c>
      <c r="C125" t="str">
        <v>FALSE</v>
      </c>
    </row>
    <row r="126" spans="1:3" x14ac:dyDescent="0.25">
      <c r="A126" t="str">
        <v>hash</v>
      </c>
      <c r="B126" t="str">
        <v>2.2.6.2</v>
      </c>
      <c r="C126" t="str">
        <v>FALSE</v>
      </c>
    </row>
    <row r="127" spans="1:3" x14ac:dyDescent="0.25">
      <c r="A127" t="str">
        <v>haven</v>
      </c>
      <c r="B127" t="str">
        <v>2.5.0</v>
      </c>
      <c r="C127" t="str">
        <v>FALSE</v>
      </c>
    </row>
    <row r="128" spans="1:3" x14ac:dyDescent="0.25">
      <c r="A128" t="str">
        <v>here</v>
      </c>
      <c r="B128" t="str">
        <v>1.0.1</v>
      </c>
      <c r="C128" t="str">
        <v>FALSE</v>
      </c>
    </row>
    <row r="129" spans="1:3" x14ac:dyDescent="0.25">
      <c r="A129" t="str">
        <v>highr</v>
      </c>
      <c r="B129" t="str">
        <v>0.9</v>
      </c>
      <c r="C129" t="str">
        <v>FALSE</v>
      </c>
    </row>
    <row r="130" spans="1:3" x14ac:dyDescent="0.25">
      <c r="A130" t="str">
        <v>Hmisc</v>
      </c>
      <c r="B130" t="str">
        <v>4.7.0</v>
      </c>
      <c r="C130" t="str">
        <v>FALSE</v>
      </c>
    </row>
    <row r="131" spans="1:3" x14ac:dyDescent="0.25">
      <c r="A131" t="str">
        <v>hms</v>
      </c>
      <c r="B131" t="str">
        <v>1.1.1</v>
      </c>
      <c r="C131" t="str">
        <v>FALSE</v>
      </c>
    </row>
    <row r="132" spans="1:3" x14ac:dyDescent="0.25">
      <c r="A132" t="str">
        <v>htmlTable</v>
      </c>
      <c r="B132" t="str">
        <v>2.4.0</v>
      </c>
      <c r="C132" t="str">
        <v>FALSE</v>
      </c>
    </row>
    <row r="133" spans="1:3" x14ac:dyDescent="0.25">
      <c r="A133" t="str">
        <v>htmltools</v>
      </c>
      <c r="B133" t="str">
        <v>0.5.2</v>
      </c>
      <c r="C133" t="str">
        <v>FALSE</v>
      </c>
    </row>
    <row r="134" spans="1:3" x14ac:dyDescent="0.25">
      <c r="A134" t="str">
        <v>htmlwidgets</v>
      </c>
      <c r="B134" t="str">
        <v>1.5.4</v>
      </c>
      <c r="C134" t="str">
        <v>FALSE</v>
      </c>
    </row>
    <row r="135" spans="1:3" x14ac:dyDescent="0.25">
      <c r="A135" t="str">
        <v>hts</v>
      </c>
      <c r="B135" t="str">
        <v>6.0.2</v>
      </c>
      <c r="C135" t="str">
        <v>FALSE</v>
      </c>
    </row>
    <row r="136" spans="1:3" x14ac:dyDescent="0.25">
      <c r="A136" t="str">
        <v>httpcode</v>
      </c>
      <c r="B136" t="str">
        <v>0.3.0</v>
      </c>
      <c r="C136" t="str">
        <v>FALSE</v>
      </c>
    </row>
    <row r="137" spans="1:3" x14ac:dyDescent="0.25">
      <c r="A137" t="str">
        <v>httpuv</v>
      </c>
      <c r="B137" t="str">
        <v>1.6.5</v>
      </c>
      <c r="C137" t="str">
        <v>FALSE</v>
      </c>
    </row>
    <row r="138" spans="1:3" x14ac:dyDescent="0.25">
      <c r="A138" t="str">
        <v>httr</v>
      </c>
      <c r="B138" t="str">
        <v>1.4.3</v>
      </c>
      <c r="C138" t="str">
        <v>FALSE</v>
      </c>
    </row>
    <row r="139" spans="1:3" x14ac:dyDescent="0.25">
      <c r="A139" t="str">
        <v>humanize</v>
      </c>
      <c r="B139" t="str">
        <v>0.2.0</v>
      </c>
      <c r="C139" t="str">
        <v>FALSE</v>
      </c>
    </row>
    <row r="140" spans="1:3" x14ac:dyDescent="0.25">
      <c r="A140" t="str">
        <v>hunspell</v>
      </c>
      <c r="B140" t="str">
        <v>3.0.1</v>
      </c>
      <c r="C140" t="str">
        <v>FALSE</v>
      </c>
    </row>
    <row r="141" spans="1:3" x14ac:dyDescent="0.25">
      <c r="A141" t="str">
        <v>ids</v>
      </c>
      <c r="B141" t="str">
        <v>1.0.1</v>
      </c>
      <c r="C141" t="str">
        <v>FALSE</v>
      </c>
    </row>
    <row r="142" spans="1:3" x14ac:dyDescent="0.25">
      <c r="A142" t="str">
        <v>imfr</v>
      </c>
      <c r="B142" t="str">
        <v>0.1.9.1</v>
      </c>
      <c r="C142" t="str">
        <v>FALSE</v>
      </c>
    </row>
    <row r="143" spans="1:3" x14ac:dyDescent="0.25">
      <c r="A143" t="str">
        <v>ineq</v>
      </c>
      <c r="B143" t="str">
        <v>0.2.13</v>
      </c>
      <c r="C143" t="str">
        <v>FALSE</v>
      </c>
    </row>
    <row r="144" spans="1:3" x14ac:dyDescent="0.25">
      <c r="A144" t="str">
        <v>ini</v>
      </c>
      <c r="B144" t="str">
        <v>0.3.1</v>
      </c>
      <c r="C144" t="str">
        <v>FALSE</v>
      </c>
    </row>
    <row r="145" spans="1:3" x14ac:dyDescent="0.25">
      <c r="A145" t="str">
        <v>insight</v>
      </c>
      <c r="B145" t="str">
        <v>0.17.1</v>
      </c>
      <c r="C145" t="str">
        <v>FALSE</v>
      </c>
    </row>
    <row r="146" spans="1:3" x14ac:dyDescent="0.25">
      <c r="A146" t="str">
        <v>ipeadatar</v>
      </c>
      <c r="B146" t="str">
        <v>0.1.6</v>
      </c>
      <c r="C146" t="str">
        <v>FALSE</v>
      </c>
    </row>
    <row r="147" spans="1:3" x14ac:dyDescent="0.25">
      <c r="A147" t="str">
        <v>ipred</v>
      </c>
      <c r="B147" t="str">
        <v>0.9.13</v>
      </c>
      <c r="C147" t="str">
        <v>FALSE</v>
      </c>
    </row>
    <row r="148" spans="1:3" x14ac:dyDescent="0.25">
      <c r="A148" t="str">
        <v>isoband</v>
      </c>
      <c r="B148" t="str">
        <v>0.2.5</v>
      </c>
      <c r="C148" t="str">
        <v>FALSE</v>
      </c>
    </row>
    <row r="149" spans="1:3" x14ac:dyDescent="0.25">
      <c r="A149" t="str">
        <v>iterators</v>
      </c>
      <c r="B149" t="str">
        <v>1.0.14</v>
      </c>
      <c r="C149" t="str">
        <v>FALSE</v>
      </c>
    </row>
    <row r="150" spans="1:3" x14ac:dyDescent="0.25">
      <c r="A150" t="str">
        <v>janeaustenr</v>
      </c>
      <c r="B150" t="str">
        <v>0.1.5</v>
      </c>
      <c r="C150" t="str">
        <v>FALSE</v>
      </c>
    </row>
    <row r="151" spans="1:3" x14ac:dyDescent="0.25">
      <c r="A151" t="str">
        <v>janitor</v>
      </c>
      <c r="B151" t="str">
        <v>2.1.0</v>
      </c>
      <c r="C151" t="str">
        <v>FALSE</v>
      </c>
    </row>
    <row r="152" spans="1:3" x14ac:dyDescent="0.25">
      <c r="A152" t="str">
        <v>jpeg</v>
      </c>
      <c r="B152" t="str">
        <v>0.1.9</v>
      </c>
      <c r="C152" t="str">
        <v>FALSE</v>
      </c>
    </row>
    <row r="153" spans="1:3" x14ac:dyDescent="0.25">
      <c r="A153" t="str">
        <v>jquerylib</v>
      </c>
      <c r="B153" t="str">
        <v>0.1.4</v>
      </c>
      <c r="C153" t="str">
        <v>FALSE</v>
      </c>
    </row>
    <row r="154" spans="1:3" x14ac:dyDescent="0.25">
      <c r="A154" t="str">
        <v>jsonlite</v>
      </c>
      <c r="B154" t="str">
        <v>1.8.0</v>
      </c>
      <c r="C154" t="str">
        <v>FALSE</v>
      </c>
    </row>
    <row r="155" spans="1:3" x14ac:dyDescent="0.25">
      <c r="A155" t="str">
        <v>kableExtra</v>
      </c>
      <c r="B155" t="str">
        <v>1.3.4</v>
      </c>
      <c r="C155" t="str">
        <v>FALSE</v>
      </c>
    </row>
    <row r="156" spans="1:3" x14ac:dyDescent="0.25">
      <c r="A156" t="str">
        <v>knitr</v>
      </c>
      <c r="B156" t="str">
        <v>1.39</v>
      </c>
      <c r="C156" t="str">
        <v>FALSE</v>
      </c>
    </row>
    <row r="157" spans="1:3" x14ac:dyDescent="0.25">
      <c r="A157" t="str">
        <v>labeling</v>
      </c>
      <c r="B157" t="str">
        <v>0.4.2</v>
      </c>
      <c r="C157" t="str">
        <v>FALSE</v>
      </c>
    </row>
    <row r="158" spans="1:3" x14ac:dyDescent="0.25">
      <c r="A158" t="str">
        <v>languageserver</v>
      </c>
      <c r="B158" t="str">
        <v>0.3.13</v>
      </c>
      <c r="C158" t="str">
        <v>FALSE</v>
      </c>
    </row>
    <row r="159" spans="1:3" x14ac:dyDescent="0.25">
      <c r="A159" t="str">
        <v>later</v>
      </c>
      <c r="B159" t="str">
        <v>1.3.0</v>
      </c>
      <c r="C159" t="str">
        <v>FALSE</v>
      </c>
    </row>
    <row r="160" spans="1:3" x14ac:dyDescent="0.25">
      <c r="A160" t="str">
        <v>latticeExtra</v>
      </c>
      <c r="B160" t="str">
        <v>0.6.29</v>
      </c>
      <c r="C160" t="str">
        <v>FALSE</v>
      </c>
    </row>
    <row r="161" spans="1:3" x14ac:dyDescent="0.25">
      <c r="A161" t="str">
        <v>lava</v>
      </c>
      <c r="B161" t="str">
        <v>1.6.10</v>
      </c>
      <c r="C161" t="str">
        <v>FALSE</v>
      </c>
    </row>
    <row r="162" spans="1:3" x14ac:dyDescent="0.25">
      <c r="A162" t="str">
        <v>lazyeval</v>
      </c>
      <c r="B162" t="str">
        <v>0.2.2</v>
      </c>
      <c r="C162" t="str">
        <v>FALSE</v>
      </c>
    </row>
    <row r="163" spans="1:3" x14ac:dyDescent="0.25">
      <c r="A163" t="str">
        <v>lifecycle</v>
      </c>
      <c r="B163" t="str">
        <v>1.0.1</v>
      </c>
      <c r="C163" t="str">
        <v>FALSE</v>
      </c>
    </row>
    <row r="164" spans="1:3" x14ac:dyDescent="0.25">
      <c r="A164" t="str">
        <v>lintr</v>
      </c>
      <c r="B164" t="str">
        <v>3.0.0</v>
      </c>
      <c r="C164" t="str">
        <v>FALSE</v>
      </c>
    </row>
    <row r="165" spans="1:3" x14ac:dyDescent="0.25">
      <c r="A165" t="str">
        <v>listenv</v>
      </c>
      <c r="B165" t="str">
        <v>0.8.0</v>
      </c>
      <c r="C165" t="str">
        <v>FALSE</v>
      </c>
    </row>
    <row r="166" spans="1:3" x14ac:dyDescent="0.25">
      <c r="A166" t="str">
        <v>lme4</v>
      </c>
      <c r="B166" t="str">
        <v>1.1.29</v>
      </c>
      <c r="C166" t="str">
        <v>FALSE</v>
      </c>
    </row>
    <row r="167" spans="1:3" x14ac:dyDescent="0.25">
      <c r="A167" t="str">
        <v>lmodel2</v>
      </c>
      <c r="B167" t="str">
        <v>1.7.3</v>
      </c>
      <c r="C167" t="str">
        <v>FALSE</v>
      </c>
    </row>
    <row r="168" spans="1:3" x14ac:dyDescent="0.25">
      <c r="A168" t="str">
        <v>lmom</v>
      </c>
      <c r="B168" t="str">
        <v>2.9</v>
      </c>
      <c r="C168" t="str">
        <v>FALSE</v>
      </c>
    </row>
    <row r="169" spans="1:3" x14ac:dyDescent="0.25">
      <c r="A169" t="str">
        <v>lmtest</v>
      </c>
      <c r="B169" t="str">
        <v>0.9.40</v>
      </c>
      <c r="C169" t="str">
        <v>FALSE</v>
      </c>
    </row>
    <row r="170" spans="1:3" x14ac:dyDescent="0.25">
      <c r="A170" t="str">
        <v>lorenz</v>
      </c>
      <c r="B170" t="str">
        <v>0.1.0</v>
      </c>
      <c r="C170" t="str">
        <v>FALSE</v>
      </c>
    </row>
    <row r="171" spans="1:3" x14ac:dyDescent="0.25">
      <c r="A171" t="str">
        <v>lubridate</v>
      </c>
      <c r="B171" t="str">
        <v>1.8.0</v>
      </c>
      <c r="C171" t="str">
        <v>FALSE</v>
      </c>
    </row>
    <row r="172" spans="1:3" x14ac:dyDescent="0.25">
      <c r="A172" t="str">
        <v>magrittr</v>
      </c>
      <c r="B172" t="str">
        <v>2.0.3</v>
      </c>
      <c r="C172" t="str">
        <v>FALSE</v>
      </c>
    </row>
    <row r="173" spans="1:3" x14ac:dyDescent="0.25">
      <c r="A173" t="str">
        <v>mapdata</v>
      </c>
      <c r="B173" t="str">
        <v>2.3.0</v>
      </c>
      <c r="C173" t="str">
        <v>FALSE</v>
      </c>
    </row>
    <row r="174" spans="1:3" x14ac:dyDescent="0.25">
      <c r="A174" t="str">
        <v>mapproj</v>
      </c>
      <c r="B174" t="str">
        <v>1.2.8</v>
      </c>
      <c r="C174" t="str">
        <v>FALSE</v>
      </c>
    </row>
    <row r="175" spans="1:3" x14ac:dyDescent="0.25">
      <c r="A175" t="str">
        <v>maps</v>
      </c>
      <c r="B175" t="str">
        <v>3.4.0</v>
      </c>
      <c r="C175" t="str">
        <v>FALSE</v>
      </c>
    </row>
    <row r="176" spans="1:3" x14ac:dyDescent="0.25">
      <c r="A176" t="str">
        <v>maptools</v>
      </c>
      <c r="B176" t="str">
        <v>1.1.4</v>
      </c>
      <c r="C176" t="str">
        <v>FALSE</v>
      </c>
    </row>
    <row r="177" spans="1:3" x14ac:dyDescent="0.25">
      <c r="A177" t="str">
        <v>MASS</v>
      </c>
      <c r="B177" t="str">
        <v>7.3.57</v>
      </c>
      <c r="C177" t="str">
        <v>FALSE</v>
      </c>
    </row>
    <row r="178" spans="1:3" x14ac:dyDescent="0.25">
      <c r="A178" t="str">
        <v>Matrix</v>
      </c>
      <c r="B178" t="str">
        <v>1.4.1</v>
      </c>
      <c r="C178" t="str">
        <v>FALSE</v>
      </c>
    </row>
    <row r="179" spans="1:3" x14ac:dyDescent="0.25">
      <c r="A179" t="str">
        <v>matrixcalc</v>
      </c>
      <c r="B179" t="str">
        <v>1.0.5</v>
      </c>
      <c r="C179" t="str">
        <v>FALSE</v>
      </c>
    </row>
    <row r="180" spans="1:3" x14ac:dyDescent="0.25">
      <c r="A180" t="str">
        <v>MatrixModels</v>
      </c>
      <c r="B180" t="str">
        <v>0.5.0</v>
      </c>
      <c r="C180" t="str">
        <v>FALSE</v>
      </c>
    </row>
    <row r="181" spans="1:3" x14ac:dyDescent="0.25">
      <c r="A181" t="str">
        <v>memoise</v>
      </c>
      <c r="B181" t="str">
        <v>2.0.1</v>
      </c>
      <c r="C181" t="str">
        <v>FALSE</v>
      </c>
    </row>
    <row r="182" spans="1:3" x14ac:dyDescent="0.25">
      <c r="A182" t="str">
        <v>mime</v>
      </c>
      <c r="B182" t="str">
        <v>0.12</v>
      </c>
      <c r="C182" t="str">
        <v>FALSE</v>
      </c>
    </row>
    <row r="183" spans="1:3" x14ac:dyDescent="0.25">
      <c r="A183" t="str">
        <v>miniUI</v>
      </c>
      <c r="B183" t="str">
        <v>0.1.1.1</v>
      </c>
      <c r="C183" t="str">
        <v>FALSE</v>
      </c>
    </row>
    <row r="184" spans="1:3" x14ac:dyDescent="0.25">
      <c r="A184" t="str">
        <v>minqa</v>
      </c>
      <c r="B184" t="str">
        <v>1.2.4</v>
      </c>
      <c r="C184" t="str">
        <v>FALSE</v>
      </c>
    </row>
    <row r="185" spans="1:3" x14ac:dyDescent="0.25">
      <c r="A185" t="str">
        <v>modelr</v>
      </c>
      <c r="B185" t="str">
        <v>0.1.8</v>
      </c>
      <c r="C185" t="str">
        <v>FALSE</v>
      </c>
    </row>
    <row r="186" spans="1:3" x14ac:dyDescent="0.25">
      <c r="A186" t="str">
        <v>munsell</v>
      </c>
      <c r="B186" t="str">
        <v>0.5.0</v>
      </c>
      <c r="C186" t="str">
        <v>FALSE</v>
      </c>
    </row>
    <row r="187" spans="1:3" x14ac:dyDescent="0.25">
      <c r="A187" t="str">
        <v>mvtnorm</v>
      </c>
      <c r="B187" t="str">
        <v>1.1.3</v>
      </c>
      <c r="C187" t="str">
        <v>FALSE</v>
      </c>
    </row>
    <row r="188" spans="1:3" x14ac:dyDescent="0.25">
      <c r="A188" t="str">
        <v>nleqslv</v>
      </c>
      <c r="B188" t="str">
        <v>3.3.2</v>
      </c>
      <c r="C188" t="str">
        <v>FALSE</v>
      </c>
    </row>
    <row r="189" spans="1:3" x14ac:dyDescent="0.25">
      <c r="A189" t="str">
        <v>nloptr</v>
      </c>
      <c r="B189" t="str">
        <v>2.0.0</v>
      </c>
      <c r="C189" t="str">
        <v>FALSE</v>
      </c>
    </row>
    <row r="190" spans="1:3" x14ac:dyDescent="0.25">
      <c r="A190" t="str">
        <v>numDeriv</v>
      </c>
      <c r="B190" t="str">
        <v>2016.8.1.1</v>
      </c>
      <c r="C190" t="str">
        <v>FALSE</v>
      </c>
    </row>
    <row r="191" spans="1:3" x14ac:dyDescent="0.25">
      <c r="A191" t="str">
        <v>oai</v>
      </c>
      <c r="B191" t="str">
        <v>0.3.2</v>
      </c>
      <c r="C191" t="str">
        <v>FALSE</v>
      </c>
    </row>
    <row r="192" spans="1:3" x14ac:dyDescent="0.25">
      <c r="A192" t="str">
        <v>openssl</v>
      </c>
      <c r="B192" t="str">
        <v>2.0.2</v>
      </c>
      <c r="C192" t="str">
        <v>FALSE</v>
      </c>
    </row>
    <row r="193" spans="1:3" x14ac:dyDescent="0.25">
      <c r="A193" t="str">
        <v>openxlsx</v>
      </c>
      <c r="B193" t="str">
        <v>4.2.5</v>
      </c>
      <c r="C193" t="str">
        <v>FALSE</v>
      </c>
    </row>
    <row r="194" spans="1:3" x14ac:dyDescent="0.25">
      <c r="A194" t="str">
        <v>padr</v>
      </c>
      <c r="B194" t="str">
        <v>0.6.0</v>
      </c>
      <c r="C194" t="str">
        <v>FALSE</v>
      </c>
    </row>
    <row r="195" spans="1:3" x14ac:dyDescent="0.25">
      <c r="A195" t="str">
        <v>paleobioDB</v>
      </c>
      <c r="B195" t="str">
        <v>0.7.0</v>
      </c>
      <c r="C195" t="str">
        <v>FALSE</v>
      </c>
    </row>
    <row r="196" spans="1:3" x14ac:dyDescent="0.25">
      <c r="A196" t="str">
        <v>parallelly</v>
      </c>
      <c r="B196" t="str">
        <v>1.32.0</v>
      </c>
      <c r="C196" t="str">
        <v>FALSE</v>
      </c>
    </row>
    <row r="197" spans="1:3" x14ac:dyDescent="0.25">
      <c r="A197" t="str">
        <v>pbapply</v>
      </c>
      <c r="B197" t="str">
        <v>1.5.0</v>
      </c>
      <c r="C197" t="str">
        <v>FALSE</v>
      </c>
    </row>
    <row r="198" spans="1:3" x14ac:dyDescent="0.25">
      <c r="A198" t="str">
        <v>pbkrtest</v>
      </c>
      <c r="B198" t="str">
        <v>0.5.1</v>
      </c>
      <c r="C198" t="str">
        <v>FALSE</v>
      </c>
    </row>
    <row r="199" spans="1:3" x14ac:dyDescent="0.25">
      <c r="A199" t="str">
        <v>pdfetch</v>
      </c>
      <c r="B199" t="str">
        <v>0.2.7</v>
      </c>
      <c r="C199" t="str">
        <v>FALSE</v>
      </c>
    </row>
    <row r="200" spans="1:3" x14ac:dyDescent="0.25">
      <c r="A200" t="str">
        <v>PerformanceAnalytics</v>
      </c>
      <c r="B200" t="str">
        <v>2.0.4</v>
      </c>
      <c r="C200" t="str">
        <v>FALSE</v>
      </c>
    </row>
    <row r="201" spans="1:3" x14ac:dyDescent="0.25">
      <c r="A201" t="str">
        <v>pillar</v>
      </c>
      <c r="B201" t="str">
        <v>1.7.0</v>
      </c>
      <c r="C201" t="str">
        <v>FALSE</v>
      </c>
    </row>
    <row r="202" spans="1:3" x14ac:dyDescent="0.25">
      <c r="A202" t="str">
        <v>pkgbuild</v>
      </c>
      <c r="B202" t="str">
        <v>1.3.1</v>
      </c>
      <c r="C202" t="str">
        <v>FALSE</v>
      </c>
    </row>
    <row r="203" spans="1:3" x14ac:dyDescent="0.25">
      <c r="A203" t="str">
        <v>pkgconfig</v>
      </c>
      <c r="B203" t="str">
        <v>2.0.3</v>
      </c>
      <c r="C203" t="str">
        <v>FALSE</v>
      </c>
    </row>
    <row r="204" spans="1:3" x14ac:dyDescent="0.25">
      <c r="A204" t="str">
        <v>pkgload</v>
      </c>
      <c r="B204" t="str">
        <v>1.2.4</v>
      </c>
      <c r="C204" t="str">
        <v>FALSE</v>
      </c>
    </row>
    <row r="205" spans="1:3" x14ac:dyDescent="0.25">
      <c r="A205" t="str">
        <v>plogr</v>
      </c>
      <c r="B205" t="str">
        <v>0.2.0</v>
      </c>
      <c r="C205" t="str">
        <v>FALSE</v>
      </c>
    </row>
    <row r="206" spans="1:3" x14ac:dyDescent="0.25">
      <c r="A206" t="str">
        <v>plotly</v>
      </c>
      <c r="B206" t="str">
        <v>4.10.0</v>
      </c>
      <c r="C206" t="str">
        <v>FALSE</v>
      </c>
    </row>
    <row r="207" spans="1:3" x14ac:dyDescent="0.25">
      <c r="A207" t="str">
        <v>plyr</v>
      </c>
      <c r="B207" t="str">
        <v>1.8.7</v>
      </c>
      <c r="C207" t="str">
        <v>FALSE</v>
      </c>
    </row>
    <row r="208" spans="1:3" x14ac:dyDescent="0.25">
      <c r="A208" t="str">
        <v>png</v>
      </c>
      <c r="B208" t="str">
        <v>0.1.7</v>
      </c>
      <c r="C208" t="str">
        <v>FALSE</v>
      </c>
    </row>
    <row r="209" spans="1:3" x14ac:dyDescent="0.25">
      <c r="A209" t="str">
        <v>polynom</v>
      </c>
      <c r="B209" t="str">
        <v>1.4.1</v>
      </c>
      <c r="C209" t="str">
        <v>FALSE</v>
      </c>
    </row>
    <row r="210" spans="1:3" x14ac:dyDescent="0.25">
      <c r="A210" t="str">
        <v>praise</v>
      </c>
      <c r="B210" t="str">
        <v>1.0.0</v>
      </c>
      <c r="C210" t="str">
        <v>FALSE</v>
      </c>
    </row>
    <row r="211" spans="1:3" x14ac:dyDescent="0.25">
      <c r="A211" t="str">
        <v>prettyunits</v>
      </c>
      <c r="B211" t="str">
        <v>1.1.1</v>
      </c>
      <c r="C211" t="str">
        <v>FALSE</v>
      </c>
    </row>
    <row r="212" spans="1:3" x14ac:dyDescent="0.25">
      <c r="A212" t="str">
        <v>processx</v>
      </c>
      <c r="B212" t="str">
        <v>3.6.1</v>
      </c>
      <c r="C212" t="str">
        <v>FALSE</v>
      </c>
    </row>
    <row r="213" spans="1:3" x14ac:dyDescent="0.25">
      <c r="A213" t="str">
        <v>prodlim</v>
      </c>
      <c r="B213" t="str">
        <v>2019.11.13</v>
      </c>
      <c r="C213" t="str">
        <v>FALSE</v>
      </c>
    </row>
    <row r="214" spans="1:3" x14ac:dyDescent="0.25">
      <c r="A214" t="str">
        <v>progress</v>
      </c>
      <c r="B214" t="str">
        <v>1.2.2</v>
      </c>
      <c r="C214" t="str">
        <v>FALSE</v>
      </c>
    </row>
    <row r="215" spans="1:3" x14ac:dyDescent="0.25">
      <c r="A215" t="str">
        <v>progressr</v>
      </c>
      <c r="B215" t="str">
        <v>0.10.1</v>
      </c>
      <c r="C215" t="str">
        <v>FALSE</v>
      </c>
    </row>
    <row r="216" spans="1:3" x14ac:dyDescent="0.25">
      <c r="A216" t="str">
        <v>promises</v>
      </c>
      <c r="B216" t="str">
        <v>1.2.0.1</v>
      </c>
      <c r="C216" t="str">
        <v>FALSE</v>
      </c>
    </row>
    <row r="217" spans="1:3" x14ac:dyDescent="0.25">
      <c r="A217" t="str">
        <v>proto</v>
      </c>
      <c r="B217" t="str">
        <v>1.0.0</v>
      </c>
      <c r="C217" t="str">
        <v>FALSE</v>
      </c>
    </row>
    <row r="218" spans="1:3" x14ac:dyDescent="0.25">
      <c r="A218" t="str">
        <v>proxy</v>
      </c>
      <c r="B218" t="str">
        <v>0.4.27</v>
      </c>
      <c r="C218" t="str">
        <v>FALSE</v>
      </c>
    </row>
    <row r="219" spans="1:3" x14ac:dyDescent="0.25">
      <c r="A219" t="str">
        <v>ps</v>
      </c>
      <c r="B219" t="str">
        <v>1.7.1</v>
      </c>
      <c r="C219" t="str">
        <v>FALSE</v>
      </c>
    </row>
    <row r="220" spans="1:3" x14ac:dyDescent="0.25">
      <c r="A220" t="str">
        <v>purrr</v>
      </c>
      <c r="B220" t="str">
        <v>0.3.4</v>
      </c>
      <c r="C220" t="str">
        <v>FALSE</v>
      </c>
    </row>
    <row r="221" spans="1:3" x14ac:dyDescent="0.25">
      <c r="A221" t="str">
        <v>quadprog</v>
      </c>
      <c r="B221" t="str">
        <v>1.5.8</v>
      </c>
      <c r="C221" t="str">
        <v>FALSE</v>
      </c>
    </row>
    <row r="222" spans="1:3" x14ac:dyDescent="0.25">
      <c r="A222" t="str">
        <v>Quandl</v>
      </c>
      <c r="B222" t="str">
        <v>2.11.0</v>
      </c>
      <c r="C222" t="str">
        <v>FALSE</v>
      </c>
    </row>
    <row r="223" spans="1:3" x14ac:dyDescent="0.25">
      <c r="A223" t="str">
        <v>quantmod</v>
      </c>
      <c r="B223" t="str">
        <v>0.4.20</v>
      </c>
      <c r="C223" t="str">
        <v>FALSE</v>
      </c>
    </row>
    <row r="224" spans="1:3" x14ac:dyDescent="0.25">
      <c r="A224" t="str">
        <v>quantreg</v>
      </c>
      <c r="B224" t="str">
        <v>5.93</v>
      </c>
      <c r="C224" t="str">
        <v>FALSE</v>
      </c>
    </row>
    <row r="225" spans="1:3" x14ac:dyDescent="0.25">
      <c r="A225" t="str">
        <v>R.cache</v>
      </c>
      <c r="B225" t="str">
        <v>0.15.0</v>
      </c>
      <c r="C225" t="str">
        <v>FALSE</v>
      </c>
    </row>
    <row r="226" spans="1:3" x14ac:dyDescent="0.25">
      <c r="A226" t="str">
        <v>R.methodsS3</v>
      </c>
      <c r="B226" t="str">
        <v>1.8.2</v>
      </c>
      <c r="C226" t="str">
        <v>FALSE</v>
      </c>
    </row>
    <row r="227" spans="1:3" x14ac:dyDescent="0.25">
      <c r="A227" t="str">
        <v>R.oo</v>
      </c>
      <c r="B227" t="str">
        <v>1.25.0</v>
      </c>
      <c r="C227" t="str">
        <v>FALSE</v>
      </c>
    </row>
    <row r="228" spans="1:3" x14ac:dyDescent="0.25">
      <c r="A228" t="str">
        <v>R.utils</v>
      </c>
      <c r="B228" t="str">
        <v>2.11.0</v>
      </c>
      <c r="C228" t="str">
        <v>FALSE</v>
      </c>
    </row>
    <row r="229" spans="1:3" x14ac:dyDescent="0.25">
      <c r="A229" t="str">
        <v>R6</v>
      </c>
      <c r="B229" t="str">
        <v>2.5.1</v>
      </c>
      <c r="C229" t="str">
        <v>FALSE</v>
      </c>
    </row>
    <row r="230" spans="1:3" x14ac:dyDescent="0.25">
      <c r="A230" t="str">
        <v>rapidjsonr</v>
      </c>
      <c r="B230" t="str">
        <v>1.2.0</v>
      </c>
      <c r="C230" t="str">
        <v>FALSE</v>
      </c>
    </row>
    <row r="231" spans="1:3" x14ac:dyDescent="0.25">
      <c r="A231" t="str">
        <v>rappdirs</v>
      </c>
      <c r="B231" t="str">
        <v>0.3.3</v>
      </c>
      <c r="C231" t="str">
        <v>FALSE</v>
      </c>
    </row>
    <row r="232" spans="1:3" x14ac:dyDescent="0.25">
      <c r="A232" t="str">
        <v>raster</v>
      </c>
      <c r="B232" t="str">
        <v>3.5.15</v>
      </c>
      <c r="C232" t="str">
        <v>FALSE</v>
      </c>
    </row>
    <row r="233" spans="1:3" x14ac:dyDescent="0.25">
      <c r="A233" t="str">
        <v>rbcb</v>
      </c>
      <c r="B233" t="str">
        <v>0.1.10</v>
      </c>
      <c r="C233" t="str">
        <v>FALSE</v>
      </c>
    </row>
    <row r="234" spans="1:3" x14ac:dyDescent="0.25">
      <c r="A234" t="str">
        <v>rcmdcheck</v>
      </c>
      <c r="B234" t="str">
        <v>1.4.0</v>
      </c>
      <c r="C234" t="str">
        <v>FALSE</v>
      </c>
    </row>
    <row r="235" spans="1:3" x14ac:dyDescent="0.25">
      <c r="A235" t="str">
        <v>RColorBrewer</v>
      </c>
      <c r="B235" t="str">
        <v>1.1.3</v>
      </c>
      <c r="C235" t="str">
        <v>FALSE</v>
      </c>
    </row>
    <row r="236" spans="1:3" x14ac:dyDescent="0.25">
      <c r="A236" t="str">
        <v>Rcpp</v>
      </c>
      <c r="B236" t="str">
        <v>1.0.8.3</v>
      </c>
      <c r="C236" t="str">
        <v>FALSE</v>
      </c>
    </row>
    <row r="237" spans="1:3" x14ac:dyDescent="0.25">
      <c r="A237" t="str">
        <v>RcppArmadillo</v>
      </c>
      <c r="B237" t="str">
        <v>0.11.2.0.0</v>
      </c>
      <c r="C237" t="str">
        <v>FALSE</v>
      </c>
    </row>
    <row r="238" spans="1:3" x14ac:dyDescent="0.25">
      <c r="A238" t="str">
        <v>RcppEigen</v>
      </c>
      <c r="B238" t="str">
        <v>0.3.3.9.2</v>
      </c>
      <c r="C238" t="str">
        <v>FALSE</v>
      </c>
    </row>
    <row r="239" spans="1:3" x14ac:dyDescent="0.25">
      <c r="A239" t="str">
        <v>RcppRoll</v>
      </c>
      <c r="B239" t="str">
        <v>0.3.0</v>
      </c>
      <c r="C239" t="str">
        <v>FALSE</v>
      </c>
    </row>
    <row r="240" spans="1:3" x14ac:dyDescent="0.25">
      <c r="A240" t="str">
        <v>RcppTOML</v>
      </c>
      <c r="B240" t="str">
        <v>0.1.7</v>
      </c>
      <c r="C240" t="str">
        <v>FALSE</v>
      </c>
    </row>
    <row r="241" spans="1:3" x14ac:dyDescent="0.25">
      <c r="A241" t="str">
        <v>RCurl</v>
      </c>
      <c r="B241" t="str">
        <v>1.98.1.6</v>
      </c>
      <c r="C241" t="str">
        <v>FALSE</v>
      </c>
    </row>
    <row r="242" spans="1:3" x14ac:dyDescent="0.25">
      <c r="A242" t="str">
        <v>readr</v>
      </c>
      <c r="B242" t="str">
        <v>2.1.2</v>
      </c>
      <c r="C242" t="str">
        <v>FALSE</v>
      </c>
    </row>
    <row r="243" spans="1:3" x14ac:dyDescent="0.25">
      <c r="A243" t="str">
        <v>readxl</v>
      </c>
      <c r="B243" t="str">
        <v>1.4.0</v>
      </c>
      <c r="C243" t="str">
        <v>FALSE</v>
      </c>
    </row>
    <row r="244" spans="1:3" x14ac:dyDescent="0.25">
      <c r="A244" t="str">
        <v>recipes</v>
      </c>
      <c r="B244" t="str">
        <v>0.2.0</v>
      </c>
      <c r="C244" t="str">
        <v>FALSE</v>
      </c>
    </row>
    <row r="245" spans="1:3" x14ac:dyDescent="0.25">
      <c r="A245" t="str">
        <v>rematch</v>
      </c>
      <c r="B245" t="str">
        <v>1.0.1</v>
      </c>
      <c r="C245" t="str">
        <v>FALSE</v>
      </c>
    </row>
    <row r="246" spans="1:3" x14ac:dyDescent="0.25">
      <c r="A246" t="str">
        <v>rematch2</v>
      </c>
      <c r="B246" t="str">
        <v>2.1.2</v>
      </c>
      <c r="C246" t="str">
        <v>FALSE</v>
      </c>
    </row>
    <row r="247" spans="1:3" x14ac:dyDescent="0.25">
      <c r="A247" t="str">
        <v>remotes</v>
      </c>
      <c r="B247" t="str">
        <v>2.4.2</v>
      </c>
      <c r="C247" t="str">
        <v>FALSE</v>
      </c>
    </row>
    <row r="248" spans="1:3" x14ac:dyDescent="0.25">
      <c r="A248" t="str">
        <v>reprex</v>
      </c>
      <c r="B248" t="str">
        <v>2.0.1</v>
      </c>
      <c r="C248" t="str">
        <v>FALSE</v>
      </c>
    </row>
    <row r="249" spans="1:3" x14ac:dyDescent="0.25">
      <c r="A249" t="str">
        <v>reshape2</v>
      </c>
      <c r="B249" t="str">
        <v>1.4.4</v>
      </c>
      <c r="C249" t="str">
        <v>FALSE</v>
      </c>
    </row>
    <row r="250" spans="1:3" x14ac:dyDescent="0.25">
      <c r="A250" t="str">
        <v>reticulate</v>
      </c>
      <c r="B250" t="str">
        <v>1.25</v>
      </c>
      <c r="C250" t="str">
        <v>FALSE</v>
      </c>
    </row>
    <row r="251" spans="1:3" x14ac:dyDescent="0.25">
      <c r="A251" t="str">
        <v>rex</v>
      </c>
      <c r="B251" t="str">
        <v>1.2.1</v>
      </c>
      <c r="C251" t="str">
        <v>FALSE</v>
      </c>
    </row>
    <row r="252" spans="1:3" x14ac:dyDescent="0.25">
      <c r="A252" t="str">
        <v>rgbif</v>
      </c>
      <c r="B252" t="str">
        <v>3.7.2</v>
      </c>
      <c r="C252" t="str">
        <v>FALSE</v>
      </c>
    </row>
    <row r="253" spans="1:3" x14ac:dyDescent="0.25">
      <c r="A253" t="str">
        <v>rgdal</v>
      </c>
      <c r="B253" t="str">
        <v>1.5.32</v>
      </c>
      <c r="C253" t="str">
        <v>FALSE</v>
      </c>
    </row>
    <row r="254" spans="1:3" x14ac:dyDescent="0.25">
      <c r="A254" t="str">
        <v>rgeos</v>
      </c>
      <c r="B254" t="str">
        <v>0.5.9</v>
      </c>
      <c r="C254" t="str">
        <v>FALSE</v>
      </c>
    </row>
    <row r="255" spans="1:3" x14ac:dyDescent="0.25">
      <c r="A255" t="str">
        <v>Rgfs</v>
      </c>
      <c r="B255" t="str">
        <v>0.1.0</v>
      </c>
      <c r="C255" t="str">
        <v>FALSE</v>
      </c>
    </row>
    <row r="256" spans="1:3" x14ac:dyDescent="0.25">
      <c r="A256" t="str">
        <v>RgoogleMaps</v>
      </c>
      <c r="B256" t="str">
        <v>1.4.5.3</v>
      </c>
      <c r="C256" t="str">
        <v>FALSE</v>
      </c>
    </row>
    <row r="257" spans="1:3" x14ac:dyDescent="0.25">
      <c r="A257" t="str">
        <v>riingo</v>
      </c>
      <c r="B257" t="str">
        <v>0.3.1</v>
      </c>
      <c r="C257" t="str">
        <v>FALSE</v>
      </c>
    </row>
    <row r="258" spans="1:3" x14ac:dyDescent="0.25">
      <c r="A258" t="str">
        <v>rJava</v>
      </c>
      <c r="B258" t="str">
        <v>1.0.6</v>
      </c>
      <c r="C258" t="str">
        <v>FALSE</v>
      </c>
    </row>
    <row r="259" spans="1:3" x14ac:dyDescent="0.25">
      <c r="A259" t="str">
        <v>RJDemetra</v>
      </c>
      <c r="B259" t="str">
        <v>0.2.0</v>
      </c>
      <c r="C259" t="str">
        <v>FALSE</v>
      </c>
    </row>
    <row r="260" spans="1:3" x14ac:dyDescent="0.25">
      <c r="A260" t="str">
        <v>rjson</v>
      </c>
      <c r="B260" t="str">
        <v>0.2.21</v>
      </c>
      <c r="C260" t="str">
        <v>FALSE</v>
      </c>
    </row>
    <row r="261" spans="1:3" x14ac:dyDescent="0.25">
      <c r="A261" t="str">
        <v>RJSONIO</v>
      </c>
      <c r="B261" t="str">
        <v>1.3.1.6</v>
      </c>
      <c r="C261" t="str">
        <v>FALSE</v>
      </c>
    </row>
    <row r="262" spans="1:3" x14ac:dyDescent="0.25">
      <c r="A262" t="str">
        <v>rlang</v>
      </c>
      <c r="B262" t="str">
        <v>1.0.2</v>
      </c>
      <c r="C262" t="str">
        <v>FALSE</v>
      </c>
    </row>
    <row r="263" spans="1:3" x14ac:dyDescent="0.25">
      <c r="A263" t="str">
        <v>rmarkdown</v>
      </c>
      <c r="B263" t="str">
        <v>2.14</v>
      </c>
      <c r="C263" t="str">
        <v>FALSE</v>
      </c>
    </row>
    <row r="264" spans="1:3" x14ac:dyDescent="0.25">
      <c r="A264" t="str">
        <v>RMySQL</v>
      </c>
      <c r="B264" t="str">
        <v>0.10.23</v>
      </c>
      <c r="C264" t="str">
        <v>FALSE</v>
      </c>
    </row>
    <row r="265" spans="1:3" x14ac:dyDescent="0.25">
      <c r="A265" t="str">
        <v>rnaturalearth</v>
      </c>
      <c r="B265" t="str">
        <v>0.1.0</v>
      </c>
      <c r="C265" t="str">
        <v>FALSE</v>
      </c>
    </row>
    <row r="266" spans="1:3" x14ac:dyDescent="0.25">
      <c r="A266" t="str">
        <v>rnaturalearthdata</v>
      </c>
      <c r="B266" t="str">
        <v>0.1.0</v>
      </c>
      <c r="C266" t="str">
        <v>FALSE</v>
      </c>
    </row>
    <row r="267" spans="1:3" x14ac:dyDescent="0.25">
      <c r="A267" t="str">
        <v>rootSolve</v>
      </c>
      <c r="B267" t="str">
        <v>1.8.2.3</v>
      </c>
      <c r="C267" t="str">
        <v>FALSE</v>
      </c>
    </row>
    <row r="268" spans="1:3" x14ac:dyDescent="0.25">
      <c r="A268" t="str">
        <v>roxygen2</v>
      </c>
      <c r="B268" t="str">
        <v>7.2.0</v>
      </c>
      <c r="C268" t="str">
        <v>FALSE</v>
      </c>
    </row>
    <row r="269" spans="1:3" x14ac:dyDescent="0.25">
      <c r="A269" t="str">
        <v>rprojroot</v>
      </c>
      <c r="B269" t="str">
        <v>2.0.3</v>
      </c>
      <c r="C269" t="str">
        <v>FALSE</v>
      </c>
    </row>
    <row r="270" spans="1:3" x14ac:dyDescent="0.25">
      <c r="A270" t="str">
        <v>rsample</v>
      </c>
      <c r="B270" t="str">
        <v>0.1.1</v>
      </c>
      <c r="C270" t="str">
        <v>FALSE</v>
      </c>
    </row>
    <row r="271" spans="1:3" x14ac:dyDescent="0.25">
      <c r="A271" t="str">
        <v>Rserve</v>
      </c>
      <c r="B271" t="str">
        <v>1.8.10</v>
      </c>
      <c r="C271" t="str">
        <v>FALSE</v>
      </c>
    </row>
    <row r="272" spans="1:3" x14ac:dyDescent="0.25">
      <c r="A272" t="str">
        <v>RSQLite</v>
      </c>
      <c r="B272" t="str">
        <v>2.2.14</v>
      </c>
      <c r="C272" t="str">
        <v>FALSE</v>
      </c>
    </row>
    <row r="273" spans="1:3" x14ac:dyDescent="0.25">
      <c r="A273" t="str">
        <v>rstudioapi</v>
      </c>
      <c r="B273" t="str">
        <v>0.13</v>
      </c>
      <c r="C273" t="str">
        <v>FALSE</v>
      </c>
    </row>
    <row r="274" spans="1:3" x14ac:dyDescent="0.25">
      <c r="A274" t="str">
        <v>rversions</v>
      </c>
      <c r="B274" t="str">
        <v>2.1.1</v>
      </c>
      <c r="C274" t="str">
        <v>FALSE</v>
      </c>
    </row>
    <row r="275" spans="1:3" x14ac:dyDescent="0.25">
      <c r="A275" t="str">
        <v>rvest</v>
      </c>
      <c r="B275" t="str">
        <v>1.0.2</v>
      </c>
      <c r="C275" t="str">
        <v>FALSE</v>
      </c>
    </row>
    <row r="276" spans="1:3" x14ac:dyDescent="0.25">
      <c r="A276" t="str">
        <v>rworldmap</v>
      </c>
      <c r="B276" t="str">
        <v>1.3.6</v>
      </c>
      <c r="C276" t="str">
        <v>FALSE</v>
      </c>
    </row>
    <row r="277" spans="1:3" x14ac:dyDescent="0.25">
      <c r="A277" t="str">
        <v>s2</v>
      </c>
      <c r="B277" t="str">
        <v>1.0.7</v>
      </c>
      <c r="C277" t="str">
        <v>FALSE</v>
      </c>
    </row>
    <row r="278" spans="1:3" x14ac:dyDescent="0.25">
      <c r="A278" t="str">
        <v>sass</v>
      </c>
      <c r="B278" t="str">
        <v>0.4.1</v>
      </c>
      <c r="C278" t="str">
        <v>FALSE</v>
      </c>
    </row>
    <row r="279" spans="1:3" x14ac:dyDescent="0.25">
      <c r="A279" t="str">
        <v>scales</v>
      </c>
      <c r="B279" t="str">
        <v>1.2.0</v>
      </c>
      <c r="C279" t="str">
        <v>FALSE</v>
      </c>
    </row>
    <row r="280" spans="1:3" x14ac:dyDescent="0.25">
      <c r="A280" t="str">
        <v>seasonal</v>
      </c>
      <c r="B280" t="str">
        <v>1.9.0</v>
      </c>
      <c r="C280" t="str">
        <v>FALSE</v>
      </c>
    </row>
    <row r="281" spans="1:3" x14ac:dyDescent="0.25">
      <c r="A281" t="str">
        <v>selectr</v>
      </c>
      <c r="B281" t="str">
        <v>0.4.2</v>
      </c>
      <c r="C281" t="str">
        <v>FALSE</v>
      </c>
    </row>
    <row r="282" spans="1:3" x14ac:dyDescent="0.25">
      <c r="A282" t="str">
        <v>sessioninfo</v>
      </c>
      <c r="B282" t="str">
        <v>1.2.2</v>
      </c>
      <c r="C282" t="str">
        <v>FALSE</v>
      </c>
    </row>
    <row r="283" spans="1:3" x14ac:dyDescent="0.25">
      <c r="A283" t="str">
        <v>sf</v>
      </c>
      <c r="B283" t="str">
        <v>1.0.7</v>
      </c>
      <c r="C283" t="str">
        <v>FALSE</v>
      </c>
    </row>
    <row r="284" spans="1:3" x14ac:dyDescent="0.25">
      <c r="A284" t="str">
        <v>shiny</v>
      </c>
      <c r="B284" t="str">
        <v>1.7.1</v>
      </c>
      <c r="C284" t="str">
        <v>FALSE</v>
      </c>
    </row>
    <row r="285" spans="1:3" x14ac:dyDescent="0.25">
      <c r="A285" t="str">
        <v>sidrar</v>
      </c>
      <c r="B285" t="str">
        <v>0.2.8</v>
      </c>
      <c r="C285" t="str">
        <v>FALSE</v>
      </c>
    </row>
    <row r="286" spans="1:3" x14ac:dyDescent="0.25">
      <c r="A286" t="str">
        <v>sjlabelled</v>
      </c>
      <c r="B286" t="str">
        <v>1.2.0</v>
      </c>
      <c r="C286" t="str">
        <v>FALSE</v>
      </c>
    </row>
    <row r="287" spans="1:3" x14ac:dyDescent="0.25">
      <c r="A287" t="str">
        <v>slider</v>
      </c>
      <c r="B287" t="str">
        <v>0.2.2</v>
      </c>
      <c r="C287" t="str">
        <v>FALSE</v>
      </c>
    </row>
    <row r="288" spans="1:3" x14ac:dyDescent="0.25">
      <c r="A288" t="str">
        <v>snakecase</v>
      </c>
      <c r="B288" t="str">
        <v>0.11.0</v>
      </c>
      <c r="C288" t="str">
        <v>FALSE</v>
      </c>
    </row>
    <row r="289" spans="1:3" x14ac:dyDescent="0.25">
      <c r="A289" t="str">
        <v>SnowballC</v>
      </c>
      <c r="B289" t="str">
        <v>0.7.0</v>
      </c>
      <c r="C289" t="str">
        <v>FALSE</v>
      </c>
    </row>
    <row r="290" spans="1:3" x14ac:dyDescent="0.25">
      <c r="A290" t="str">
        <v>sourcetools</v>
      </c>
      <c r="B290" t="str">
        <v>0.1.7</v>
      </c>
      <c r="C290" t="str">
        <v>FALSE</v>
      </c>
    </row>
    <row r="291" spans="1:3" x14ac:dyDescent="0.25">
      <c r="A291" t="str">
        <v>southparkr</v>
      </c>
      <c r="B291" t="str">
        <v>0.1</v>
      </c>
      <c r="C291" t="str">
        <v>FALSE</v>
      </c>
    </row>
    <row r="292" spans="1:3" x14ac:dyDescent="0.25">
      <c r="A292" t="str">
        <v>sp</v>
      </c>
      <c r="B292" t="str">
        <v>1.5.0</v>
      </c>
      <c r="C292" t="str">
        <v>FALSE</v>
      </c>
    </row>
    <row r="293" spans="1:3" x14ac:dyDescent="0.25">
      <c r="A293" t="str">
        <v>spam</v>
      </c>
      <c r="B293" t="str">
        <v>2.8.0</v>
      </c>
      <c r="C293" t="str">
        <v>FALSE</v>
      </c>
    </row>
    <row r="294" spans="1:3" x14ac:dyDescent="0.25">
      <c r="A294" t="str">
        <v>SparseM</v>
      </c>
      <c r="B294" t="str">
        <v>1.81</v>
      </c>
      <c r="C294" t="str">
        <v>FALSE</v>
      </c>
    </row>
    <row r="295" spans="1:3" x14ac:dyDescent="0.25">
      <c r="A295" t="str">
        <v>splus2R</v>
      </c>
      <c r="B295" t="str">
        <v>1.3.3</v>
      </c>
      <c r="C295" t="str">
        <v>FALSE</v>
      </c>
    </row>
    <row r="296" spans="1:3" x14ac:dyDescent="0.25">
      <c r="A296" t="str">
        <v>sqldf</v>
      </c>
      <c r="B296" t="str">
        <v>0.4.11</v>
      </c>
      <c r="C296" t="str">
        <v>FALSE</v>
      </c>
    </row>
    <row r="297" spans="1:3" x14ac:dyDescent="0.25">
      <c r="A297" t="str">
        <v>SQUAREM</v>
      </c>
      <c r="B297" t="str">
        <v>2021.1</v>
      </c>
      <c r="C297" t="str">
        <v>FALSE</v>
      </c>
    </row>
    <row r="298" spans="1:3" x14ac:dyDescent="0.25">
      <c r="A298" t="str">
        <v>stringi</v>
      </c>
      <c r="B298" t="str">
        <v>1.7.6</v>
      </c>
      <c r="C298" t="str">
        <v>FALSE</v>
      </c>
    </row>
    <row r="299" spans="1:3" x14ac:dyDescent="0.25">
      <c r="A299" t="str">
        <v>stringr</v>
      </c>
      <c r="B299" t="str">
        <v>1.4.0</v>
      </c>
      <c r="C299" t="str">
        <v>FALSE</v>
      </c>
    </row>
    <row r="300" spans="1:3" x14ac:dyDescent="0.25">
      <c r="A300" t="str">
        <v>styler</v>
      </c>
      <c r="B300" t="str">
        <v>1.7.0</v>
      </c>
      <c r="C300" t="str">
        <v>FALSE</v>
      </c>
    </row>
    <row r="301" spans="1:3" x14ac:dyDescent="0.25">
      <c r="A301" t="str">
        <v>svglite</v>
      </c>
      <c r="B301" t="str">
        <v>2.1.0</v>
      </c>
      <c r="C301" t="str">
        <v>FALSE</v>
      </c>
    </row>
    <row r="302" spans="1:3" x14ac:dyDescent="0.25">
      <c r="A302" t="str">
        <v>sys</v>
      </c>
      <c r="B302" t="str">
        <v>3.4</v>
      </c>
      <c r="C302" t="str">
        <v>FALSE</v>
      </c>
    </row>
    <row r="303" spans="1:3" x14ac:dyDescent="0.25">
      <c r="A303" t="str">
        <v>systemfonts</v>
      </c>
      <c r="B303" t="str">
        <v>1.0.4</v>
      </c>
      <c r="C303" t="str">
        <v>FALSE</v>
      </c>
    </row>
    <row r="304" spans="1:3" x14ac:dyDescent="0.25">
      <c r="A304" t="str">
        <v>terra</v>
      </c>
      <c r="B304" t="str">
        <v>1.5.34</v>
      </c>
      <c r="C304" t="str">
        <v>FALSE</v>
      </c>
    </row>
    <row r="305" spans="1:3" x14ac:dyDescent="0.25">
      <c r="A305" t="str">
        <v>testthat</v>
      </c>
      <c r="B305" t="str">
        <v>3.1.4</v>
      </c>
      <c r="C305" t="str">
        <v>FALSE</v>
      </c>
    </row>
    <row r="306" spans="1:3" x14ac:dyDescent="0.25">
      <c r="A306" t="str">
        <v>thief</v>
      </c>
      <c r="B306" t="str">
        <v>0.3</v>
      </c>
      <c r="C306" t="str">
        <v>FALSE</v>
      </c>
    </row>
    <row r="307" spans="1:3" x14ac:dyDescent="0.25">
      <c r="A307" t="str">
        <v>tibble</v>
      </c>
      <c r="B307" t="str">
        <v>3.1.7</v>
      </c>
      <c r="C307" t="str">
        <v>FALSE</v>
      </c>
    </row>
    <row r="308" spans="1:3" x14ac:dyDescent="0.25">
      <c r="A308" t="str">
        <v>tibbletime</v>
      </c>
      <c r="B308" t="str">
        <v>0.1.6</v>
      </c>
      <c r="C308" t="str">
        <v>FALSE</v>
      </c>
    </row>
    <row r="309" spans="1:3" x14ac:dyDescent="0.25">
      <c r="A309" t="str">
        <v>tidyquant</v>
      </c>
      <c r="B309" t="str">
        <v>1.0.4</v>
      </c>
      <c r="C309" t="str">
        <v>FALSE</v>
      </c>
    </row>
    <row r="310" spans="1:3" x14ac:dyDescent="0.25">
      <c r="A310" t="str">
        <v>tidyr</v>
      </c>
      <c r="B310" t="str">
        <v>1.2.0</v>
      </c>
      <c r="C310" t="str">
        <v>FALSE</v>
      </c>
    </row>
    <row r="311" spans="1:3" x14ac:dyDescent="0.25">
      <c r="A311" t="str">
        <v>tidyselect</v>
      </c>
      <c r="B311" t="str">
        <v>1.1.2</v>
      </c>
      <c r="C311" t="str">
        <v>FALSE</v>
      </c>
    </row>
    <row r="312" spans="1:3" x14ac:dyDescent="0.25">
      <c r="A312" t="str">
        <v>tidytext</v>
      </c>
      <c r="B312" t="str">
        <v>0.3.3</v>
      </c>
      <c r="C312" t="str">
        <v>FALSE</v>
      </c>
    </row>
    <row r="313" spans="1:3" x14ac:dyDescent="0.25">
      <c r="A313" t="str">
        <v>tidyverse</v>
      </c>
      <c r="B313" t="str">
        <v>1.3.1</v>
      </c>
      <c r="C313" t="str">
        <v>FALSE</v>
      </c>
    </row>
    <row r="314" spans="1:3" x14ac:dyDescent="0.25">
      <c r="A314" t="str">
        <v>timeDate</v>
      </c>
      <c r="B314" t="str">
        <v>3043.102</v>
      </c>
      <c r="C314" t="str">
        <v>FALSE</v>
      </c>
    </row>
    <row r="315" spans="1:3" x14ac:dyDescent="0.25">
      <c r="A315" t="str">
        <v>timetk</v>
      </c>
      <c r="B315" t="str">
        <v>2.8.1</v>
      </c>
      <c r="C315" t="str">
        <v>FALSE</v>
      </c>
    </row>
    <row r="316" spans="1:3" x14ac:dyDescent="0.25">
      <c r="A316" t="str">
        <v>tinytex</v>
      </c>
      <c r="B316" t="str">
        <v>0.40</v>
      </c>
      <c r="C316" t="str">
        <v>FALSE</v>
      </c>
    </row>
    <row r="317" spans="1:3" x14ac:dyDescent="0.25">
      <c r="A317" t="str">
        <v>tokenizers</v>
      </c>
      <c r="B317" t="str">
        <v>0.2.1</v>
      </c>
      <c r="C317" t="str">
        <v>FALSE</v>
      </c>
    </row>
    <row r="318" spans="1:3" x14ac:dyDescent="0.25">
      <c r="A318" t="str">
        <v>triebeard</v>
      </c>
      <c r="B318" t="str">
        <v>0.3.0</v>
      </c>
      <c r="C318" t="str">
        <v>FALSE</v>
      </c>
    </row>
    <row r="319" spans="1:3" x14ac:dyDescent="0.25">
      <c r="A319" t="str">
        <v>tseries</v>
      </c>
      <c r="B319" t="str">
        <v>0.10.51</v>
      </c>
      <c r="C319" t="str">
        <v>FALSE</v>
      </c>
    </row>
    <row r="320" spans="1:3" x14ac:dyDescent="0.25">
      <c r="A320" t="str">
        <v>tsfeatures</v>
      </c>
      <c r="B320" t="str">
        <v>1.0.2</v>
      </c>
      <c r="C320" t="str">
        <v>FALSE</v>
      </c>
    </row>
    <row r="321" spans="1:3" x14ac:dyDescent="0.25">
      <c r="A321" t="str">
        <v>tsibble</v>
      </c>
      <c r="B321" t="str">
        <v>1.1.1</v>
      </c>
      <c r="C321" t="str">
        <v>FALSE</v>
      </c>
    </row>
    <row r="322" spans="1:3" x14ac:dyDescent="0.25">
      <c r="A322" t="str">
        <v>TSstudio</v>
      </c>
      <c r="B322" t="str">
        <v>0.1.6</v>
      </c>
      <c r="C322" t="str">
        <v>FALSE</v>
      </c>
    </row>
    <row r="323" spans="1:3" x14ac:dyDescent="0.25">
      <c r="A323" t="str">
        <v>TTR</v>
      </c>
      <c r="B323" t="str">
        <v>0.24.3</v>
      </c>
      <c r="C323" t="str">
        <v>FALSE</v>
      </c>
    </row>
    <row r="324" spans="1:3" x14ac:dyDescent="0.25">
      <c r="A324" t="str">
        <v>typed</v>
      </c>
      <c r="B324" t="str">
        <v>0.0.1</v>
      </c>
      <c r="C324" t="str">
        <v>FALSE</v>
      </c>
    </row>
    <row r="325" spans="1:3" x14ac:dyDescent="0.25">
      <c r="A325" t="str">
        <v>tzdb</v>
      </c>
      <c r="B325" t="str">
        <v>0.3.0</v>
      </c>
      <c r="C325" t="str">
        <v>FALSE</v>
      </c>
    </row>
    <row r="326" spans="1:3" x14ac:dyDescent="0.25">
      <c r="A326" t="str">
        <v>units</v>
      </c>
      <c r="B326" t="str">
        <v>0.8.0</v>
      </c>
      <c r="C326" t="str">
        <v>FALSE</v>
      </c>
    </row>
    <row r="327" spans="1:3" x14ac:dyDescent="0.25">
      <c r="A327" t="str">
        <v>urca</v>
      </c>
      <c r="B327" t="str">
        <v>1.3.0</v>
      </c>
      <c r="C327" t="str">
        <v>FALSE</v>
      </c>
    </row>
    <row r="328" spans="1:3" x14ac:dyDescent="0.25">
      <c r="A328" t="str">
        <v>urltools</v>
      </c>
      <c r="B328" t="str">
        <v>1.7.3</v>
      </c>
      <c r="C328" t="str">
        <v>FALSE</v>
      </c>
    </row>
    <row r="329" spans="1:3" x14ac:dyDescent="0.25">
      <c r="A329" t="str">
        <v>usethis</v>
      </c>
      <c r="B329" t="str">
        <v>2.1.6</v>
      </c>
      <c r="C329" t="str">
        <v>FALSE</v>
      </c>
    </row>
    <row r="330" spans="1:3" x14ac:dyDescent="0.25">
      <c r="A330" t="str">
        <v>utf8</v>
      </c>
      <c r="B330" t="str">
        <v>1.2.2</v>
      </c>
      <c r="C330" t="str">
        <v>FALSE</v>
      </c>
    </row>
    <row r="331" spans="1:3" x14ac:dyDescent="0.25">
      <c r="A331" t="str">
        <v>uuid</v>
      </c>
      <c r="B331" t="str">
        <v>1.1.0</v>
      </c>
      <c r="C331" t="str">
        <v>FALSE</v>
      </c>
    </row>
    <row r="332" spans="1:3" x14ac:dyDescent="0.25">
      <c r="A332" t="str">
        <v>vctrs</v>
      </c>
      <c r="B332" t="str">
        <v>0.4.1</v>
      </c>
      <c r="C332" t="str">
        <v>FALSE</v>
      </c>
    </row>
    <row r="333" spans="1:3" x14ac:dyDescent="0.25">
      <c r="A333" t="str">
        <v>viridis</v>
      </c>
      <c r="B333" t="str">
        <v>0.6.2</v>
      </c>
      <c r="C333" t="str">
        <v>FALSE</v>
      </c>
    </row>
    <row r="334" spans="1:3" x14ac:dyDescent="0.25">
      <c r="A334" t="str">
        <v>viridisLite</v>
      </c>
      <c r="B334" t="str">
        <v>0.4.0</v>
      </c>
      <c r="C334" t="str">
        <v>FALSE</v>
      </c>
    </row>
    <row r="335" spans="1:3" x14ac:dyDescent="0.25">
      <c r="A335" t="str">
        <v>vroom</v>
      </c>
      <c r="B335" t="str">
        <v>1.5.7</v>
      </c>
      <c r="C335" t="str">
        <v>FALSE</v>
      </c>
    </row>
    <row r="336" spans="1:3" x14ac:dyDescent="0.25">
      <c r="A336" t="str">
        <v>waldo</v>
      </c>
      <c r="B336" t="str">
        <v>0.4.0</v>
      </c>
      <c r="C336" t="str">
        <v>FALSE</v>
      </c>
    </row>
    <row r="337" spans="1:3" x14ac:dyDescent="0.25">
      <c r="A337" t="str">
        <v>warp</v>
      </c>
      <c r="B337" t="str">
        <v>0.2.0</v>
      </c>
      <c r="C337" t="str">
        <v>FALSE</v>
      </c>
    </row>
    <row r="338" spans="1:3" x14ac:dyDescent="0.25">
      <c r="A338" t="str">
        <v>WDI</v>
      </c>
      <c r="B338" t="str">
        <v>2.7.6</v>
      </c>
      <c r="C338" t="str">
        <v>FALSE</v>
      </c>
    </row>
    <row r="339" spans="1:3" x14ac:dyDescent="0.25">
      <c r="A339" t="str">
        <v>webshot</v>
      </c>
      <c r="B339" t="str">
        <v>0.5.3</v>
      </c>
      <c r="C339" t="str">
        <v>FALSE</v>
      </c>
    </row>
    <row r="340" spans="1:3" x14ac:dyDescent="0.25">
      <c r="A340" t="str">
        <v>whisker</v>
      </c>
      <c r="B340" t="str">
        <v>0.4</v>
      </c>
      <c r="C340" t="str">
        <v>FALSE</v>
      </c>
    </row>
    <row r="341" spans="1:3" x14ac:dyDescent="0.25">
      <c r="A341" t="str">
        <v>withr</v>
      </c>
      <c r="B341" t="str">
        <v>2.5.0</v>
      </c>
      <c r="C341" t="str">
        <v>FALSE</v>
      </c>
    </row>
    <row r="342" spans="1:3" x14ac:dyDescent="0.25">
      <c r="A342" t="str">
        <v>wk</v>
      </c>
      <c r="B342" t="str">
        <v>0.6.0</v>
      </c>
      <c r="C342" t="str">
        <v>FALSE</v>
      </c>
    </row>
    <row r="343" spans="1:3" x14ac:dyDescent="0.25">
      <c r="A343" t="str">
        <v>writexl</v>
      </c>
      <c r="B343" t="str">
        <v>1.4.0</v>
      </c>
      <c r="C343" t="str">
        <v>FALSE</v>
      </c>
    </row>
    <row r="344" spans="1:3" x14ac:dyDescent="0.25">
      <c r="A344" t="str">
        <v>x13binary</v>
      </c>
      <c r="B344" t="str">
        <v>1.1.57.3</v>
      </c>
      <c r="C344" t="str">
        <v>FALSE</v>
      </c>
    </row>
    <row r="345" spans="1:3" x14ac:dyDescent="0.25">
      <c r="A345" t="str">
        <v>xfun</v>
      </c>
      <c r="B345" t="str">
        <v>0.31</v>
      </c>
      <c r="C345" t="str">
        <v>FALSE</v>
      </c>
    </row>
    <row r="346" spans="1:3" x14ac:dyDescent="0.25">
      <c r="A346" t="str">
        <v>XML</v>
      </c>
      <c r="B346" t="str">
        <v>3.99.0.9</v>
      </c>
      <c r="C346" t="str">
        <v>FALSE</v>
      </c>
    </row>
    <row r="347" spans="1:3" x14ac:dyDescent="0.25">
      <c r="A347" t="str">
        <v>xml2</v>
      </c>
      <c r="B347" t="str">
        <v>1.3.3</v>
      </c>
      <c r="C347" t="str">
        <v>FALSE</v>
      </c>
    </row>
    <row r="348" spans="1:3" x14ac:dyDescent="0.25">
      <c r="A348" t="str">
        <v>xmlparsedata</v>
      </c>
      <c r="B348" t="str">
        <v>1.0.5</v>
      </c>
      <c r="C348" t="str">
        <v>FALSE</v>
      </c>
    </row>
    <row r="349" spans="1:3" x14ac:dyDescent="0.25">
      <c r="A349" t="str">
        <v>xopen</v>
      </c>
      <c r="B349" t="str">
        <v>1.0.0</v>
      </c>
      <c r="C349" t="str">
        <v>FALSE</v>
      </c>
    </row>
    <row r="350" spans="1:3" x14ac:dyDescent="0.25">
      <c r="A350" t="str">
        <v>xtable</v>
      </c>
      <c r="B350" t="str">
        <v>1.8.4</v>
      </c>
      <c r="C350" t="str">
        <v>FALSE</v>
      </c>
    </row>
    <row r="351" spans="1:3" x14ac:dyDescent="0.25">
      <c r="A351" t="str">
        <v>xts</v>
      </c>
      <c r="B351" t="str">
        <v>0.12.1</v>
      </c>
      <c r="C351" t="str">
        <v>FALSE</v>
      </c>
    </row>
    <row r="352" spans="1:3" x14ac:dyDescent="0.25">
      <c r="A352" t="str">
        <v>yaml</v>
      </c>
      <c r="B352" t="str">
        <v>2.3.5</v>
      </c>
      <c r="C352" t="str">
        <v>FALSE</v>
      </c>
    </row>
    <row r="353" spans="1:3" x14ac:dyDescent="0.25">
      <c r="A353" t="str">
        <v>yfR</v>
      </c>
      <c r="B353" t="str">
        <v>1.0.0</v>
      </c>
      <c r="C353" t="str">
        <v>FALSE</v>
      </c>
    </row>
    <row r="354" spans="1:3" x14ac:dyDescent="0.25">
      <c r="A354" t="str">
        <v>zip</v>
      </c>
      <c r="B354" t="str">
        <v>2.2.0</v>
      </c>
      <c r="C354" t="str">
        <v>FALSE</v>
      </c>
    </row>
    <row r="355" spans="1:3" x14ac:dyDescent="0.25">
      <c r="A355" t="str">
        <v>zoo</v>
      </c>
      <c r="B355" t="str">
        <v>1.8.10</v>
      </c>
      <c r="C355" t="str">
        <v>FALSE</v>
      </c>
    </row>
    <row r="356" spans="1:3" x14ac:dyDescent="0.25">
      <c r="A356" t="str">
        <v>base</v>
      </c>
      <c r="B356" t="str">
        <v>4.0.2</v>
      </c>
      <c r="C356" t="str">
        <v>TRUE</v>
      </c>
    </row>
    <row r="357" spans="1:3" x14ac:dyDescent="0.25">
      <c r="A357" t="str">
        <v>boot</v>
      </c>
      <c r="B357" t="str">
        <v>1.3.25</v>
      </c>
      <c r="C357" t="str">
        <v>FALSE</v>
      </c>
    </row>
    <row r="358" spans="1:3" x14ac:dyDescent="0.25">
      <c r="A358" t="str">
        <v>class</v>
      </c>
      <c r="B358" t="str">
        <v>7.3.17</v>
      </c>
      <c r="C358" t="str">
        <v>FALSE</v>
      </c>
    </row>
    <row r="359" spans="1:3" x14ac:dyDescent="0.25">
      <c r="A359" t="str">
        <v>cluster</v>
      </c>
      <c r="B359" t="str">
        <v>2.1.0</v>
      </c>
      <c r="C359" t="str">
        <v>FALSE</v>
      </c>
    </row>
    <row r="360" spans="1:3" x14ac:dyDescent="0.25">
      <c r="A360" t="str">
        <v>codetools</v>
      </c>
      <c r="B360" t="str">
        <v>0.2.16</v>
      </c>
      <c r="C360" t="str">
        <v>FALSE</v>
      </c>
    </row>
    <row r="361" spans="1:3" x14ac:dyDescent="0.25">
      <c r="A361" t="str">
        <v>compiler</v>
      </c>
      <c r="B361" t="str">
        <v>4.0.2</v>
      </c>
      <c r="C361" t="str">
        <v>FALSE</v>
      </c>
    </row>
    <row r="362" spans="1:3" x14ac:dyDescent="0.25">
      <c r="A362" t="str">
        <v>datasets</v>
      </c>
      <c r="B362" t="str">
        <v>4.0.2</v>
      </c>
      <c r="C362" t="str">
        <v>TRUE</v>
      </c>
    </row>
    <row r="363" spans="1:3" x14ac:dyDescent="0.25">
      <c r="A363" t="str">
        <v>foreign</v>
      </c>
      <c r="B363" t="str">
        <v>0.8.80</v>
      </c>
      <c r="C363" t="str">
        <v>FALSE</v>
      </c>
    </row>
    <row r="364" spans="1:3" x14ac:dyDescent="0.25">
      <c r="A364" t="str">
        <v>graphics</v>
      </c>
      <c r="B364" t="str">
        <v>4.0.2</v>
      </c>
      <c r="C364" t="str">
        <v>TRUE</v>
      </c>
    </row>
    <row r="365" spans="1:3" x14ac:dyDescent="0.25">
      <c r="A365" t="str">
        <v>grDevices</v>
      </c>
      <c r="B365" t="str">
        <v>4.0.2</v>
      </c>
      <c r="C365" t="str">
        <v>FALSE</v>
      </c>
    </row>
    <row r="366" spans="1:3" x14ac:dyDescent="0.25">
      <c r="A366" t="str">
        <v>grid</v>
      </c>
      <c r="B366" t="str">
        <v>4.0.2</v>
      </c>
      <c r="C366" t="str">
        <v>FALSE</v>
      </c>
    </row>
    <row r="367" spans="1:3" x14ac:dyDescent="0.25">
      <c r="A367" t="str">
        <v>KernSmooth</v>
      </c>
      <c r="B367" t="str">
        <v>2.23.17</v>
      </c>
      <c r="C367" t="str">
        <v>FALSE</v>
      </c>
    </row>
    <row r="368" spans="1:3" x14ac:dyDescent="0.25">
      <c r="A368" t="str">
        <v>lattice</v>
      </c>
      <c r="B368" t="str">
        <v>0.20.41</v>
      </c>
      <c r="C368" t="str">
        <v>FALSE</v>
      </c>
    </row>
    <row r="369" spans="1:3" x14ac:dyDescent="0.25">
      <c r="A369" t="str">
        <v>MASS</v>
      </c>
      <c r="B369" t="str">
        <v>7.3.57</v>
      </c>
      <c r="C369" t="str">
        <v>FALSE</v>
      </c>
    </row>
    <row r="370" spans="1:3" x14ac:dyDescent="0.25">
      <c r="A370" t="str">
        <v>Matrix</v>
      </c>
      <c r="B370" t="str">
        <v>1.4.1</v>
      </c>
      <c r="C370" t="str">
        <v>FALSE</v>
      </c>
    </row>
    <row r="371" spans="1:3" x14ac:dyDescent="0.25">
      <c r="A371" t="str">
        <v>methods</v>
      </c>
      <c r="B371" t="str">
        <v>4.0.2</v>
      </c>
      <c r="C371" t="str">
        <v>TRUE</v>
      </c>
    </row>
    <row r="372" spans="1:3" x14ac:dyDescent="0.25">
      <c r="A372" t="str">
        <v>mgcv</v>
      </c>
      <c r="B372" t="str">
        <v>1.8.31</v>
      </c>
      <c r="C372" t="str">
        <v>FALSE</v>
      </c>
    </row>
    <row r="373" spans="1:3" x14ac:dyDescent="0.25">
      <c r="A373" t="str">
        <v>nlme</v>
      </c>
      <c r="B373" t="str">
        <v>3.1.148</v>
      </c>
      <c r="C373" t="str">
        <v>FALSE</v>
      </c>
    </row>
    <row r="374" spans="1:3" x14ac:dyDescent="0.25">
      <c r="A374" t="str">
        <v>nnet</v>
      </c>
      <c r="B374" t="str">
        <v>7.3.14</v>
      </c>
      <c r="C374" t="str">
        <v>FALSE</v>
      </c>
    </row>
    <row r="375" spans="1:3" x14ac:dyDescent="0.25">
      <c r="A375" t="str">
        <v>parallel</v>
      </c>
      <c r="B375" t="str">
        <v>4.0.2</v>
      </c>
      <c r="C375" t="str">
        <v>FALSE</v>
      </c>
    </row>
    <row r="376" spans="1:3" x14ac:dyDescent="0.25">
      <c r="A376" t="str">
        <v>rpart</v>
      </c>
      <c r="B376" t="str">
        <v>4.1.15</v>
      </c>
      <c r="C376" t="str">
        <v>FALSE</v>
      </c>
    </row>
    <row r="377" spans="1:3" x14ac:dyDescent="0.25">
      <c r="A377" t="str">
        <v>spatial</v>
      </c>
      <c r="B377" t="str">
        <v>7.3.12</v>
      </c>
      <c r="C377" t="str">
        <v>FALSE</v>
      </c>
    </row>
    <row r="378" spans="1:3" x14ac:dyDescent="0.25">
      <c r="A378" t="str">
        <v>splines</v>
      </c>
      <c r="B378" t="str">
        <v>4.0.2</v>
      </c>
      <c r="C378" t="str">
        <v>FALSE</v>
      </c>
    </row>
    <row r="379" spans="1:3" x14ac:dyDescent="0.25">
      <c r="A379" t="str">
        <v>stats</v>
      </c>
      <c r="B379" t="str">
        <v>4.0.2</v>
      </c>
      <c r="C379" t="str">
        <v>TRUE</v>
      </c>
    </row>
    <row r="380" spans="1:3" x14ac:dyDescent="0.25">
      <c r="A380" t="str">
        <v>stats4</v>
      </c>
      <c r="B380" t="str">
        <v>4.0.2</v>
      </c>
      <c r="C380" t="str">
        <v>FALSE</v>
      </c>
    </row>
    <row r="381" spans="1:3" x14ac:dyDescent="0.25">
      <c r="A381" t="str">
        <v>survival</v>
      </c>
      <c r="B381" t="str">
        <v>3.1.12</v>
      </c>
      <c r="C381" t="str">
        <v>FALSE</v>
      </c>
    </row>
    <row r="382" spans="1:3" x14ac:dyDescent="0.25">
      <c r="A382" t="str">
        <v>tcltk</v>
      </c>
      <c r="B382" t="str">
        <v>4.0.2</v>
      </c>
      <c r="C382" t="str">
        <v>FALSE</v>
      </c>
    </row>
    <row r="383" spans="1:3" x14ac:dyDescent="0.25">
      <c r="A383" t="str">
        <v>tools</v>
      </c>
      <c r="B383" t="str">
        <v>4.0.2</v>
      </c>
      <c r="C383" t="str">
        <v>FALSE</v>
      </c>
    </row>
    <row r="384" spans="1:3" x14ac:dyDescent="0.25">
      <c r="A384" t="str">
        <v>translations</v>
      </c>
      <c r="B384" t="str">
        <v>4.0.2</v>
      </c>
      <c r="C384" t="str">
        <v>FALSE</v>
      </c>
    </row>
    <row r="385" spans="1:3" x14ac:dyDescent="0.25">
      <c r="A385" t="str">
        <v>utils</v>
      </c>
      <c r="B385" t="str">
        <v>4.0.2</v>
      </c>
      <c r="C385" t="str">
        <v>TRUE</v>
      </c>
    </row>
  </sheetData>
  <mergeCells count="1">
    <mergeCell ref="A4:G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F18A-2A6A-41EF-914F-0FD3E6F2F93F}">
  <dimension ref="A1:M11"/>
  <sheetViews>
    <sheetView showGridLines="0" workbookViewId="0">
      <selection activeCell="B8" sqref="B8"/>
    </sheetView>
  </sheetViews>
  <sheetFormatPr defaultRowHeight="15" x14ac:dyDescent="0.25"/>
  <cols>
    <col min="1" max="1" width="16.140625" customWidth="1"/>
    <col min="2" max="2" width="52.5703125" customWidth="1"/>
    <col min="3" max="3" width="4.85546875" customWidth="1"/>
    <col min="4" max="4" width="22.85546875" bestFit="1" customWidth="1"/>
    <col min="5" max="7" width="11.42578125" bestFit="1" customWidth="1"/>
    <col min="8" max="8" width="12.42578125" bestFit="1" customWidth="1"/>
    <col min="9" max="9" width="7.140625" customWidth="1"/>
  </cols>
  <sheetData>
    <row r="1" spans="1:13" ht="18.75" x14ac:dyDescent="0.3">
      <c r="A1" s="4" t="s">
        <v>46</v>
      </c>
      <c r="J1" s="5"/>
      <c r="K1" s="5"/>
      <c r="L1" s="5"/>
      <c r="M1" s="5"/>
    </row>
    <row r="2" spans="1:13" ht="18.75" x14ac:dyDescent="0.3">
      <c r="A2" s="6" t="s">
        <v>155</v>
      </c>
      <c r="J2" s="5"/>
      <c r="K2" s="5"/>
      <c r="L2" s="5"/>
      <c r="M2" s="5"/>
    </row>
    <row r="3" spans="1:13" ht="18.75" x14ac:dyDescent="0.3">
      <c r="A3" s="6"/>
      <c r="J3" s="7"/>
      <c r="K3" s="7"/>
      <c r="L3" s="7"/>
      <c r="M3" s="7"/>
    </row>
    <row r="4" spans="1:13" ht="47.25" x14ac:dyDescent="0.25">
      <c r="A4" s="36" t="s">
        <v>175</v>
      </c>
      <c r="B4" s="10" t="s">
        <v>176</v>
      </c>
      <c r="J4" s="7"/>
      <c r="K4" s="7"/>
      <c r="L4" s="7"/>
      <c r="M4" s="7"/>
    </row>
    <row r="5" spans="1:13" ht="15.75" x14ac:dyDescent="0.25">
      <c r="A5" s="8" t="s">
        <v>0</v>
      </c>
      <c r="B5" s="8" t="s">
        <v>45</v>
      </c>
      <c r="J5" s="7"/>
      <c r="K5" s="7"/>
      <c r="L5" s="7"/>
      <c r="M5" s="7"/>
    </row>
    <row r="6" spans="1:13" ht="15.75" x14ac:dyDescent="0.25">
      <c r="A6" s="9" t="s">
        <v>47</v>
      </c>
      <c r="B6" s="11" t="s">
        <v>48</v>
      </c>
      <c r="J6" s="7"/>
      <c r="K6" s="7"/>
      <c r="L6" s="7"/>
      <c r="M6" s="7"/>
    </row>
    <row r="7" spans="1:13" ht="126" x14ac:dyDescent="0.25">
      <c r="A7" s="9" t="s">
        <v>49</v>
      </c>
      <c r="B7" s="11" t="s">
        <v>185</v>
      </c>
      <c r="J7" s="7"/>
      <c r="K7" s="7"/>
      <c r="L7" s="7"/>
      <c r="M7" s="7"/>
    </row>
    <row r="8" spans="1:13" ht="15.75" x14ac:dyDescent="0.25">
      <c r="A8" s="9"/>
      <c r="B8" s="10"/>
      <c r="J8" s="7"/>
      <c r="K8" s="7"/>
      <c r="L8" s="7"/>
      <c r="M8" s="7"/>
    </row>
    <row r="9" spans="1:13" ht="15.75" x14ac:dyDescent="0.25">
      <c r="A9" s="9"/>
      <c r="B9" s="11"/>
      <c r="J9" s="7"/>
      <c r="K9" s="7"/>
      <c r="L9" s="7"/>
      <c r="M9" s="7"/>
    </row>
    <row r="10" spans="1:13" ht="18.75" x14ac:dyDescent="0.3">
      <c r="A10" s="6"/>
      <c r="D10" s="12" t="s">
        <v>47</v>
      </c>
      <c r="E10" s="12" t="s">
        <v>50</v>
      </c>
      <c r="F10" s="12" t="s">
        <v>51</v>
      </c>
      <c r="G10" s="12" t="s">
        <v>52</v>
      </c>
      <c r="H10" s="12" t="s">
        <v>53</v>
      </c>
      <c r="J10" s="13" t="s">
        <v>59</v>
      </c>
      <c r="K10" s="7"/>
      <c r="L10" s="7"/>
      <c r="M10" s="7"/>
    </row>
    <row r="11" spans="1:13" ht="18.75" customHeight="1" x14ac:dyDescent="0.3">
      <c r="A11" s="14"/>
      <c r="D11" s="15" t="s">
        <v>58</v>
      </c>
      <c r="E11" s="16" t="s">
        <v>54</v>
      </c>
      <c r="F11" s="17" t="s">
        <v>56</v>
      </c>
      <c r="G11" s="16" t="s">
        <v>55</v>
      </c>
      <c r="H11" s="17" t="s">
        <v>57</v>
      </c>
      <c r="J11" s="19" t="str" cm="1">
        <f t="array" ref="J11">_xll.XLRCODE($D$11,$E$11,$F$11,$G$11,$H$11)</f>
        <v>Hello World</v>
      </c>
      <c r="K11" s="18"/>
      <c r="L11" s="18"/>
      <c r="M11" s="18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16B3C-3F4A-4465-8843-5FD1734F77A1}">
  <dimension ref="A1:N12"/>
  <sheetViews>
    <sheetView showGridLines="0" workbookViewId="0">
      <selection activeCell="B9" sqref="B9"/>
    </sheetView>
  </sheetViews>
  <sheetFormatPr defaultRowHeight="15" x14ac:dyDescent="0.25"/>
  <cols>
    <col min="1" max="1" width="16.140625" customWidth="1"/>
    <col min="2" max="2" width="52.5703125" customWidth="1"/>
    <col min="3" max="3" width="4.85546875" customWidth="1"/>
    <col min="4" max="4" width="14" bestFit="1" customWidth="1"/>
    <col min="5" max="5" width="22.85546875" bestFit="1" customWidth="1"/>
    <col min="6" max="9" width="12.85546875" bestFit="1" customWidth="1"/>
    <col min="10" max="10" width="7.140625" customWidth="1"/>
  </cols>
  <sheetData>
    <row r="1" spans="1:14" ht="18.75" x14ac:dyDescent="0.3">
      <c r="A1" s="4" t="s">
        <v>61</v>
      </c>
      <c r="K1" s="5"/>
      <c r="L1" s="5"/>
      <c r="M1" s="5"/>
      <c r="N1" s="5"/>
    </row>
    <row r="2" spans="1:14" ht="18.75" x14ac:dyDescent="0.3">
      <c r="A2" s="6" t="s">
        <v>62</v>
      </c>
      <c r="K2" s="5"/>
      <c r="L2" s="5"/>
      <c r="M2" s="5"/>
      <c r="N2" s="5"/>
    </row>
    <row r="3" spans="1:14" ht="18.75" x14ac:dyDescent="0.3">
      <c r="A3" s="6"/>
      <c r="K3" s="7"/>
      <c r="L3" s="7"/>
      <c r="M3" s="7"/>
      <c r="N3" s="7"/>
    </row>
    <row r="4" spans="1:14" ht="47.25" x14ac:dyDescent="0.25">
      <c r="A4" s="36" t="s">
        <v>175</v>
      </c>
      <c r="B4" s="10" t="s">
        <v>176</v>
      </c>
      <c r="K4" s="7"/>
      <c r="L4" s="7"/>
      <c r="M4" s="7"/>
      <c r="N4" s="7"/>
    </row>
    <row r="5" spans="1:14" ht="15.75" x14ac:dyDescent="0.25">
      <c r="A5" s="8" t="s">
        <v>0</v>
      </c>
      <c r="B5" s="8" t="s">
        <v>45</v>
      </c>
      <c r="K5" s="7"/>
      <c r="L5" s="7"/>
      <c r="M5" s="7"/>
      <c r="N5" s="7"/>
    </row>
    <row r="6" spans="1:14" ht="47.25" x14ac:dyDescent="0.25">
      <c r="A6" s="9" t="s">
        <v>68</v>
      </c>
      <c r="B6" s="11" t="s">
        <v>156</v>
      </c>
      <c r="K6" s="7"/>
      <c r="L6" s="7"/>
      <c r="M6" s="7"/>
      <c r="N6" s="7"/>
    </row>
    <row r="7" spans="1:14" ht="15.75" x14ac:dyDescent="0.25">
      <c r="A7" s="9" t="s">
        <v>47</v>
      </c>
      <c r="B7" s="11" t="s">
        <v>48</v>
      </c>
      <c r="K7" s="7"/>
      <c r="L7" s="7"/>
      <c r="M7" s="7"/>
      <c r="N7" s="7"/>
    </row>
    <row r="8" spans="1:14" ht="126" x14ac:dyDescent="0.25">
      <c r="A8" s="9" t="s">
        <v>49</v>
      </c>
      <c r="B8" s="11" t="s">
        <v>185</v>
      </c>
      <c r="K8" s="7"/>
      <c r="L8" s="7"/>
      <c r="M8" s="7"/>
      <c r="N8" s="7"/>
    </row>
    <row r="9" spans="1:14" ht="15.75" x14ac:dyDescent="0.25">
      <c r="A9" s="9"/>
      <c r="B9" s="10"/>
      <c r="K9" s="7"/>
      <c r="L9" s="7"/>
      <c r="M9" s="7"/>
      <c r="N9" s="7"/>
    </row>
    <row r="10" spans="1:14" ht="15.75" x14ac:dyDescent="0.25">
      <c r="A10" s="9"/>
      <c r="B10" s="11"/>
      <c r="K10" s="7"/>
      <c r="L10" s="7"/>
      <c r="M10" s="7"/>
      <c r="N10" s="7"/>
    </row>
    <row r="11" spans="1:14" ht="18.75" x14ac:dyDescent="0.3">
      <c r="A11" s="6"/>
      <c r="D11" s="12" t="s">
        <v>68</v>
      </c>
      <c r="E11" s="12" t="s">
        <v>47</v>
      </c>
      <c r="F11" s="12" t="s">
        <v>69</v>
      </c>
      <c r="G11" s="12" t="s">
        <v>70</v>
      </c>
      <c r="H11" s="12" t="s">
        <v>71</v>
      </c>
      <c r="I11" s="12" t="s">
        <v>72</v>
      </c>
      <c r="K11" s="13" t="s">
        <v>59</v>
      </c>
      <c r="L11" s="7"/>
      <c r="M11" s="7"/>
      <c r="N11" s="7"/>
    </row>
    <row r="12" spans="1:14" ht="18.75" customHeight="1" x14ac:dyDescent="0.3">
      <c r="A12" s="14"/>
      <c r="D12" s="15" t="s">
        <v>63</v>
      </c>
      <c r="E12" s="15" t="s">
        <v>58</v>
      </c>
      <c r="F12" s="16" t="s">
        <v>54</v>
      </c>
      <c r="G12" s="17" t="s">
        <v>56</v>
      </c>
      <c r="H12" s="16" t="s">
        <v>55</v>
      </c>
      <c r="I12" s="17" t="s">
        <v>57</v>
      </c>
      <c r="K12" s="19" t="str" cm="1">
        <f t="array" ref="K12">_xll.XLRCODE_ENV($D$12,$E$12,$F$12,$G$12,$H$12,$I$12)</f>
        <v>Hello World</v>
      </c>
      <c r="L12" s="18"/>
      <c r="M12" s="18"/>
      <c r="N12" s="18"/>
    </row>
  </sheetData>
  <phoneticPr fontId="9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8865-0948-4980-8497-69B946C78962}">
  <dimension ref="A1:M11"/>
  <sheetViews>
    <sheetView showGridLines="0" workbookViewId="0">
      <selection activeCell="B8" sqref="B8"/>
    </sheetView>
  </sheetViews>
  <sheetFormatPr defaultRowHeight="15" x14ac:dyDescent="0.25"/>
  <cols>
    <col min="1" max="1" width="16.140625" customWidth="1"/>
    <col min="2" max="2" width="52.5703125" customWidth="1"/>
    <col min="3" max="3" width="4.85546875" customWidth="1"/>
    <col min="4" max="4" width="75.7109375" bestFit="1" customWidth="1"/>
    <col min="5" max="7" width="11.42578125" bestFit="1" customWidth="1"/>
    <col min="8" max="8" width="12.42578125" bestFit="1" customWidth="1"/>
    <col min="9" max="9" width="7.140625" customWidth="1"/>
  </cols>
  <sheetData>
    <row r="1" spans="1:13" ht="18.75" x14ac:dyDescent="0.3">
      <c r="A1" s="4" t="s">
        <v>167</v>
      </c>
      <c r="J1" s="5"/>
      <c r="K1" s="5"/>
      <c r="L1" s="5"/>
      <c r="M1" s="5"/>
    </row>
    <row r="2" spans="1:13" ht="18.75" x14ac:dyDescent="0.3">
      <c r="A2" s="6" t="s">
        <v>169</v>
      </c>
      <c r="J2" s="5"/>
      <c r="K2" s="5"/>
      <c r="L2" s="5"/>
      <c r="M2" s="5"/>
    </row>
    <row r="3" spans="1:13" ht="18.75" x14ac:dyDescent="0.3">
      <c r="A3" s="6"/>
      <c r="J3" s="5"/>
      <c r="K3" s="5"/>
      <c r="L3" s="5"/>
      <c r="M3" s="5"/>
    </row>
    <row r="4" spans="1:13" ht="47.25" x14ac:dyDescent="0.25">
      <c r="A4" s="36" t="s">
        <v>175</v>
      </c>
      <c r="B4" s="10" t="s">
        <v>174</v>
      </c>
      <c r="J4" s="7"/>
      <c r="K4" s="7"/>
      <c r="L4" s="7"/>
      <c r="M4" s="7"/>
    </row>
    <row r="5" spans="1:13" ht="15.75" x14ac:dyDescent="0.25">
      <c r="A5" s="8" t="s">
        <v>0</v>
      </c>
      <c r="B5" s="8" t="s">
        <v>45</v>
      </c>
      <c r="J5" s="7"/>
      <c r="K5" s="7"/>
      <c r="L5" s="7"/>
      <c r="M5" s="7"/>
    </row>
    <row r="6" spans="1:13" ht="15.75" x14ac:dyDescent="0.25">
      <c r="A6" s="9" t="s">
        <v>172</v>
      </c>
      <c r="B6" s="11" t="s">
        <v>170</v>
      </c>
      <c r="J6" s="7"/>
      <c r="K6" s="7"/>
      <c r="L6" s="7"/>
      <c r="M6" s="7"/>
    </row>
    <row r="7" spans="1:13" ht="126" x14ac:dyDescent="0.25">
      <c r="A7" s="9" t="s">
        <v>49</v>
      </c>
      <c r="B7" s="11" t="s">
        <v>185</v>
      </c>
      <c r="J7" s="7"/>
      <c r="K7" s="7"/>
      <c r="L7" s="7"/>
      <c r="M7" s="7"/>
    </row>
    <row r="8" spans="1:13" ht="15.75" x14ac:dyDescent="0.25">
      <c r="A8" s="9"/>
      <c r="B8" s="10"/>
      <c r="J8" s="7"/>
      <c r="K8" s="7"/>
      <c r="L8" s="7"/>
      <c r="M8" s="7"/>
    </row>
    <row r="9" spans="1:13" ht="15.75" x14ac:dyDescent="0.25">
      <c r="A9" s="9"/>
      <c r="B9" s="10"/>
      <c r="J9" s="7"/>
      <c r="K9" s="7"/>
      <c r="L9" s="7"/>
      <c r="M9" s="7"/>
    </row>
    <row r="10" spans="1:13" ht="18.75" x14ac:dyDescent="0.3">
      <c r="A10" s="6"/>
      <c r="D10" s="12" t="s">
        <v>172</v>
      </c>
      <c r="E10" s="12" t="s">
        <v>50</v>
      </c>
      <c r="F10" s="12" t="s">
        <v>51</v>
      </c>
      <c r="G10" s="12" t="s">
        <v>52</v>
      </c>
      <c r="H10" s="12" t="s">
        <v>53</v>
      </c>
      <c r="J10" s="13" t="s">
        <v>59</v>
      </c>
      <c r="K10" s="7"/>
      <c r="L10" s="7"/>
      <c r="M10" s="7"/>
    </row>
    <row r="11" spans="1:13" ht="18.75" customHeight="1" x14ac:dyDescent="0.3">
      <c r="A11" s="14"/>
      <c r="D11" s="15" t="s">
        <v>173</v>
      </c>
      <c r="E11" s="16" t="s">
        <v>54</v>
      </c>
      <c r="F11" s="17" t="s">
        <v>56</v>
      </c>
      <c r="G11" s="16" t="s">
        <v>55</v>
      </c>
      <c r="H11" s="17" t="s">
        <v>57</v>
      </c>
      <c r="J11" s="19" t="str" cm="1">
        <f t="array" ref="J11">_xll.XLRSCRIPT($D$11,$E$11,$F$11,$G$11,$H$11)</f>
        <v>Hello World</v>
      </c>
      <c r="K11" s="18"/>
      <c r="L11" s="18"/>
      <c r="M11" s="18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4CA8-2295-4569-8CCF-A8D43C91F168}">
  <dimension ref="A1:N12"/>
  <sheetViews>
    <sheetView showGridLines="0" workbookViewId="0">
      <selection activeCell="B8" sqref="B8"/>
    </sheetView>
  </sheetViews>
  <sheetFormatPr defaultRowHeight="15" x14ac:dyDescent="0.25"/>
  <cols>
    <col min="1" max="1" width="16.140625" customWidth="1"/>
    <col min="2" max="2" width="52.5703125" customWidth="1"/>
    <col min="3" max="3" width="4.85546875" customWidth="1"/>
    <col min="4" max="4" width="14" bestFit="1" customWidth="1"/>
    <col min="5" max="5" width="76.28515625" bestFit="1" customWidth="1"/>
    <col min="6" max="9" width="12.85546875" bestFit="1" customWidth="1"/>
    <col min="10" max="10" width="7.140625" customWidth="1"/>
  </cols>
  <sheetData>
    <row r="1" spans="1:14" ht="18.75" x14ac:dyDescent="0.3">
      <c r="A1" s="4" t="s">
        <v>168</v>
      </c>
      <c r="K1" s="5"/>
      <c r="L1" s="5"/>
      <c r="M1" s="5"/>
      <c r="N1" s="5"/>
    </row>
    <row r="2" spans="1:14" ht="18.75" x14ac:dyDescent="0.3">
      <c r="A2" s="6" t="s">
        <v>171</v>
      </c>
      <c r="K2" s="5"/>
      <c r="L2" s="5"/>
      <c r="M2" s="5"/>
      <c r="N2" s="5"/>
    </row>
    <row r="3" spans="1:14" ht="18.75" x14ac:dyDescent="0.3">
      <c r="A3" s="6"/>
      <c r="K3" s="5"/>
      <c r="L3" s="5"/>
      <c r="M3" s="5"/>
      <c r="N3" s="5"/>
    </row>
    <row r="4" spans="1:14" ht="47.25" x14ac:dyDescent="0.25">
      <c r="A4" s="36" t="s">
        <v>175</v>
      </c>
      <c r="B4" s="10" t="s">
        <v>174</v>
      </c>
      <c r="K4" s="7"/>
      <c r="L4" s="7"/>
      <c r="M4" s="7"/>
      <c r="N4" s="7"/>
    </row>
    <row r="5" spans="1:14" ht="15.75" x14ac:dyDescent="0.25">
      <c r="A5" s="8" t="s">
        <v>0</v>
      </c>
      <c r="B5" s="8" t="s">
        <v>45</v>
      </c>
      <c r="K5" s="7"/>
      <c r="L5" s="7"/>
      <c r="M5" s="7"/>
      <c r="N5" s="7"/>
    </row>
    <row r="6" spans="1:14" ht="47.25" x14ac:dyDescent="0.25">
      <c r="A6" s="9" t="s">
        <v>68</v>
      </c>
      <c r="B6" s="11" t="s">
        <v>156</v>
      </c>
      <c r="K6" s="7"/>
      <c r="L6" s="7"/>
      <c r="M6" s="7"/>
      <c r="N6" s="7"/>
    </row>
    <row r="7" spans="1:14" ht="15.75" x14ac:dyDescent="0.25">
      <c r="A7" s="9" t="s">
        <v>172</v>
      </c>
      <c r="B7" s="11" t="s">
        <v>170</v>
      </c>
      <c r="K7" s="7"/>
      <c r="L7" s="7"/>
      <c r="M7" s="7"/>
      <c r="N7" s="7"/>
    </row>
    <row r="8" spans="1:14" ht="126" x14ac:dyDescent="0.25">
      <c r="A8" s="9" t="s">
        <v>49</v>
      </c>
      <c r="B8" s="11" t="s">
        <v>185</v>
      </c>
      <c r="K8" s="7"/>
      <c r="L8" s="7"/>
      <c r="M8" s="7"/>
      <c r="N8" s="7"/>
    </row>
    <row r="9" spans="1:14" ht="15.75" x14ac:dyDescent="0.25">
      <c r="A9" s="9"/>
      <c r="B9" s="10"/>
      <c r="K9" s="7"/>
      <c r="L9" s="7"/>
      <c r="M9" s="7"/>
      <c r="N9" s="7"/>
    </row>
    <row r="10" spans="1:14" ht="15.75" x14ac:dyDescent="0.25">
      <c r="A10" s="9"/>
      <c r="B10" s="10"/>
      <c r="K10" s="7"/>
      <c r="L10" s="7"/>
      <c r="M10" s="7"/>
      <c r="N10" s="7"/>
    </row>
    <row r="11" spans="1:14" ht="18.75" x14ac:dyDescent="0.3">
      <c r="A11" s="6"/>
      <c r="D11" s="12" t="s">
        <v>68</v>
      </c>
      <c r="E11" s="12" t="s">
        <v>172</v>
      </c>
      <c r="F11" s="12" t="s">
        <v>69</v>
      </c>
      <c r="G11" s="12" t="s">
        <v>70</v>
      </c>
      <c r="H11" s="12" t="s">
        <v>71</v>
      </c>
      <c r="I11" s="12" t="s">
        <v>72</v>
      </c>
      <c r="K11" s="13" t="s">
        <v>59</v>
      </c>
      <c r="L11" s="7"/>
      <c r="M11" s="7"/>
      <c r="N11" s="7"/>
    </row>
    <row r="12" spans="1:14" ht="18.75" customHeight="1" x14ac:dyDescent="0.3">
      <c r="A12" s="14"/>
      <c r="D12" s="15" t="s">
        <v>63</v>
      </c>
      <c r="E12" s="15" t="s">
        <v>173</v>
      </c>
      <c r="F12" s="16" t="s">
        <v>54</v>
      </c>
      <c r="G12" s="17" t="s">
        <v>56</v>
      </c>
      <c r="H12" s="16" t="s">
        <v>55</v>
      </c>
      <c r="I12" s="17" t="s">
        <v>57</v>
      </c>
      <c r="K12" s="19" t="str" cm="1">
        <f t="array" ref="K12">_xll.XLRSCRIPT_ENV($D$12,$E$12,$F$12,$G$12,$H$12,$I$12)</f>
        <v>Hello World</v>
      </c>
      <c r="L12" s="18"/>
      <c r="M12" s="18"/>
      <c r="N12" s="18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4C5ED-33D5-4575-93EF-D4978E44B5E1}">
  <dimension ref="A1:O36"/>
  <sheetViews>
    <sheetView showGridLines="0" topLeftCell="A6" zoomScaleNormal="100" workbookViewId="0">
      <selection activeCell="B9" sqref="B9"/>
    </sheetView>
  </sheetViews>
  <sheetFormatPr defaultRowHeight="15" x14ac:dyDescent="0.25"/>
  <cols>
    <col min="1" max="1" width="16.140625" customWidth="1"/>
    <col min="2" max="2" width="53" customWidth="1"/>
    <col min="3" max="3" width="4.85546875" customWidth="1"/>
    <col min="4" max="4" width="14.140625" bestFit="1" customWidth="1"/>
    <col min="5" max="5" width="14.85546875" bestFit="1" customWidth="1"/>
    <col min="6" max="6" width="12.85546875" bestFit="1" customWidth="1"/>
    <col min="7" max="7" width="15.85546875" bestFit="1" customWidth="1"/>
    <col min="8" max="10" width="12.85546875" bestFit="1" customWidth="1"/>
    <col min="11" max="11" width="7.140625" customWidth="1"/>
  </cols>
  <sheetData>
    <row r="1" spans="1:15" ht="18.75" x14ac:dyDescent="0.3">
      <c r="A1" s="4" t="s">
        <v>179</v>
      </c>
      <c r="L1" s="5"/>
      <c r="M1" s="5"/>
      <c r="N1" s="5"/>
      <c r="O1" s="5"/>
    </row>
    <row r="2" spans="1:15" ht="18.75" x14ac:dyDescent="0.3">
      <c r="A2" s="6" t="s">
        <v>92</v>
      </c>
      <c r="L2" s="5"/>
      <c r="M2" s="5"/>
      <c r="N2" s="5"/>
      <c r="O2" s="5"/>
    </row>
    <row r="3" spans="1:15" ht="18.75" x14ac:dyDescent="0.3">
      <c r="A3" s="6"/>
      <c r="L3" s="7"/>
      <c r="M3" s="7"/>
      <c r="N3" s="7"/>
      <c r="O3" s="7"/>
    </row>
    <row r="4" spans="1:15" ht="15.75" x14ac:dyDescent="0.25">
      <c r="A4" s="36" t="s">
        <v>175</v>
      </c>
      <c r="B4" s="10" t="s">
        <v>177</v>
      </c>
      <c r="L4" s="7"/>
      <c r="M4" s="7"/>
      <c r="N4" s="7"/>
      <c r="O4" s="7"/>
    </row>
    <row r="5" spans="1:15" ht="15.75" x14ac:dyDescent="0.25">
      <c r="A5" s="8" t="s">
        <v>0</v>
      </c>
      <c r="B5" s="8" t="s">
        <v>45</v>
      </c>
      <c r="L5" s="7"/>
      <c r="M5" s="7"/>
      <c r="N5" s="7"/>
      <c r="O5" s="7"/>
    </row>
    <row r="6" spans="1:15" ht="35.25" customHeight="1" x14ac:dyDescent="0.25">
      <c r="A6" s="9" t="s">
        <v>64</v>
      </c>
      <c r="B6" s="11" t="s">
        <v>65</v>
      </c>
      <c r="L6" s="7"/>
      <c r="M6" s="7"/>
      <c r="N6" s="7"/>
      <c r="O6" s="7"/>
    </row>
    <row r="7" spans="1:15" ht="53.25" customHeight="1" x14ac:dyDescent="0.25">
      <c r="A7" s="9" t="s">
        <v>66</v>
      </c>
      <c r="B7" s="11" t="s">
        <v>67</v>
      </c>
      <c r="L7" s="7"/>
      <c r="M7" s="7"/>
      <c r="N7" s="7"/>
      <c r="O7" s="7"/>
    </row>
    <row r="8" spans="1:15" ht="283.5" x14ac:dyDescent="0.25">
      <c r="A8" s="9" t="s">
        <v>49</v>
      </c>
      <c r="B8" s="11" t="s">
        <v>186</v>
      </c>
      <c r="L8" s="7"/>
      <c r="M8" s="7"/>
      <c r="N8" s="7"/>
      <c r="O8" s="7"/>
    </row>
    <row r="9" spans="1:15" ht="15.75" x14ac:dyDescent="0.25">
      <c r="A9" s="9"/>
      <c r="B9" s="10"/>
      <c r="L9" s="7"/>
      <c r="M9" s="7"/>
      <c r="N9" s="7"/>
      <c r="O9" s="7"/>
    </row>
    <row r="10" spans="1:15" ht="15.75" x14ac:dyDescent="0.25">
      <c r="A10" s="9"/>
      <c r="B10" s="11"/>
      <c r="L10" s="7"/>
      <c r="M10" s="7"/>
      <c r="N10" s="7"/>
      <c r="O10" s="7"/>
    </row>
    <row r="11" spans="1:15" ht="18.75" x14ac:dyDescent="0.3">
      <c r="A11" s="6"/>
      <c r="D11" s="12" t="s">
        <v>64</v>
      </c>
      <c r="E11" s="12" t="s">
        <v>66</v>
      </c>
      <c r="F11" s="12" t="s">
        <v>69</v>
      </c>
      <c r="G11" s="12" t="s">
        <v>70</v>
      </c>
      <c r="H11" s="12" t="s">
        <v>71</v>
      </c>
      <c r="L11" s="13" t="s">
        <v>59</v>
      </c>
      <c r="M11" s="7"/>
      <c r="N11" s="7"/>
      <c r="O11" s="7"/>
    </row>
    <row r="12" spans="1:15" ht="18.75" customHeight="1" x14ac:dyDescent="0.3">
      <c r="A12" s="14"/>
      <c r="D12" s="15" t="s">
        <v>73</v>
      </c>
      <c r="E12" s="15"/>
      <c r="F12" s="16" t="s">
        <v>85</v>
      </c>
      <c r="G12" s="16" t="s">
        <v>56</v>
      </c>
      <c r="H12" s="17" t="s">
        <v>57</v>
      </c>
      <c r="L12" s="19" t="str" cm="1">
        <f t="array" ref="L12">_xll.XLRFUNC($D$12,$E$12,$F$12,$G$12,$H$12)</f>
        <v>Hello World</v>
      </c>
      <c r="M12" s="18"/>
      <c r="N12" s="18"/>
      <c r="O12" s="18"/>
    </row>
    <row r="13" spans="1:15" x14ac:dyDescent="0.25">
      <c r="L13" s="19"/>
      <c r="M13" s="18"/>
      <c r="N13" s="18"/>
      <c r="O13" s="18"/>
    </row>
    <row r="14" spans="1:15" x14ac:dyDescent="0.25">
      <c r="D14" s="12" t="s">
        <v>64</v>
      </c>
      <c r="E14" s="12" t="s">
        <v>66</v>
      </c>
      <c r="F14" s="12" t="s">
        <v>69</v>
      </c>
      <c r="G14" s="12" t="s">
        <v>70</v>
      </c>
      <c r="H14" s="12" t="s">
        <v>71</v>
      </c>
      <c r="I14" s="12" t="s">
        <v>72</v>
      </c>
      <c r="J14" s="12" t="s">
        <v>91</v>
      </c>
      <c r="L14" s="13" t="s">
        <v>59</v>
      </c>
      <c r="M14" s="7"/>
      <c r="N14" s="7"/>
      <c r="O14" s="7"/>
    </row>
    <row r="15" spans="1:15" x14ac:dyDescent="0.25">
      <c r="D15" s="15" t="s">
        <v>73</v>
      </c>
      <c r="E15" s="15"/>
      <c r="F15" s="16" t="s">
        <v>86</v>
      </c>
      <c r="G15" s="16" t="s">
        <v>87</v>
      </c>
      <c r="H15" s="16" t="s">
        <v>85</v>
      </c>
      <c r="I15" s="16" t="s">
        <v>56</v>
      </c>
      <c r="J15" s="17" t="s">
        <v>57</v>
      </c>
      <c r="L15" s="19" t="str" cm="1">
        <f t="array" ref="L15">_xll.XLRFUNC($D$15,$E$15,$F$15,$G$15,$H$15,$I$15,$J$15)</f>
        <v>Hello-World</v>
      </c>
      <c r="M15" s="18"/>
      <c r="N15" s="18"/>
      <c r="O15" s="18"/>
    </row>
    <row r="16" spans="1:15" x14ac:dyDescent="0.25">
      <c r="L16" s="19"/>
      <c r="M16" s="18"/>
      <c r="N16" s="18"/>
      <c r="O16" s="18"/>
    </row>
    <row r="17" spans="4:15" x14ac:dyDescent="0.25">
      <c r="D17" s="12" t="s">
        <v>64</v>
      </c>
      <c r="E17" s="12" t="s">
        <v>66</v>
      </c>
      <c r="F17" s="12" t="s">
        <v>69</v>
      </c>
      <c r="G17" s="12" t="s">
        <v>70</v>
      </c>
      <c r="H17" s="12" t="s">
        <v>71</v>
      </c>
      <c r="I17" s="12" t="s">
        <v>72</v>
      </c>
      <c r="J17" s="12" t="s">
        <v>91</v>
      </c>
      <c r="L17" s="13" t="s">
        <v>59</v>
      </c>
      <c r="M17" s="7"/>
      <c r="N17" s="7"/>
      <c r="O17" s="7"/>
    </row>
    <row r="18" spans="4:15" x14ac:dyDescent="0.25">
      <c r="D18" s="15" t="s">
        <v>74</v>
      </c>
      <c r="E18" s="15" t="s">
        <v>75</v>
      </c>
      <c r="F18" s="17" t="s">
        <v>85</v>
      </c>
      <c r="G18" s="17">
        <v>1</v>
      </c>
      <c r="H18" s="17">
        <v>2</v>
      </c>
      <c r="I18" s="17">
        <v>3</v>
      </c>
      <c r="J18" s="17">
        <v>4</v>
      </c>
      <c r="L18" s="20" cm="1">
        <f t="array" ref="L18">_xll.XLRFUNC($D$18,$E$18,$F$18,$G$18,$H$18,$I$18)</f>
        <v>3</v>
      </c>
      <c r="M18" s="18"/>
      <c r="N18" s="18"/>
      <c r="O18" s="18"/>
    </row>
    <row r="19" spans="4:15" x14ac:dyDescent="0.25">
      <c r="L19" s="19"/>
      <c r="M19" s="18"/>
      <c r="N19" s="18"/>
      <c r="O19" s="18"/>
    </row>
    <row r="20" spans="4:15" x14ac:dyDescent="0.25">
      <c r="D20" s="12" t="s">
        <v>64</v>
      </c>
      <c r="E20" s="12" t="s">
        <v>66</v>
      </c>
      <c r="F20" s="12" t="s">
        <v>69</v>
      </c>
      <c r="G20" s="12" t="s">
        <v>70</v>
      </c>
      <c r="L20" s="13" t="s">
        <v>59</v>
      </c>
      <c r="M20" s="7"/>
      <c r="N20" s="7"/>
      <c r="O20" s="7"/>
    </row>
    <row r="21" spans="4:15" x14ac:dyDescent="0.25">
      <c r="D21" s="15" t="s">
        <v>88</v>
      </c>
      <c r="E21" s="15"/>
      <c r="F21" s="16" t="s">
        <v>157</v>
      </c>
      <c r="G21" s="16" t="s">
        <v>158</v>
      </c>
      <c r="L21" s="33" cm="1">
        <f t="array" ref="L21:M22">_xll.XLRFUNC($D$21,$E$21,$F$21,$G$21)</f>
        <v>1</v>
      </c>
      <c r="M21" s="7">
        <v>3</v>
      </c>
      <c r="N21" s="7"/>
      <c r="O21" s="7"/>
    </row>
    <row r="22" spans="4:15" x14ac:dyDescent="0.25">
      <c r="L22" s="33">
        <v>2</v>
      </c>
      <c r="M22" s="7">
        <v>4</v>
      </c>
      <c r="N22" s="18"/>
      <c r="O22" s="18"/>
    </row>
    <row r="23" spans="4:15" x14ac:dyDescent="0.25">
      <c r="L23" s="19"/>
      <c r="M23" s="18"/>
      <c r="N23" s="18"/>
      <c r="O23" s="18"/>
    </row>
    <row r="24" spans="4:15" x14ac:dyDescent="0.25">
      <c r="D24" s="12" t="s">
        <v>64</v>
      </c>
      <c r="E24" s="12" t="s">
        <v>66</v>
      </c>
      <c r="F24" s="12" t="s">
        <v>69</v>
      </c>
      <c r="G24" s="12" t="s">
        <v>70</v>
      </c>
      <c r="H24" s="12" t="s">
        <v>71</v>
      </c>
      <c r="I24" s="12" t="s">
        <v>72</v>
      </c>
      <c r="L24" s="13" t="s">
        <v>59</v>
      </c>
      <c r="M24" s="7"/>
      <c r="N24" s="7"/>
      <c r="O24" s="7"/>
    </row>
    <row r="25" spans="4:15" x14ac:dyDescent="0.25">
      <c r="D25" s="15" t="s">
        <v>88</v>
      </c>
      <c r="E25" s="15"/>
      <c r="F25" s="17" t="s">
        <v>89</v>
      </c>
      <c r="G25" s="17">
        <v>1</v>
      </c>
      <c r="H25" s="17" t="s">
        <v>90</v>
      </c>
      <c r="I25" s="17">
        <v>2</v>
      </c>
      <c r="L25" s="20" cm="1">
        <f t="array" ref="L25:M27">_xll.XLRFUNC($D$25,$E$25,$F$25,$G$25:$G$30,$H$25,$I$25)</f>
        <v>1</v>
      </c>
      <c r="M25" s="20">
        <v>4</v>
      </c>
      <c r="N25" s="20"/>
      <c r="O25" s="20"/>
    </row>
    <row r="26" spans="4:15" x14ac:dyDescent="0.25">
      <c r="G26" s="17">
        <v>2</v>
      </c>
      <c r="L26" s="20">
        <v>2</v>
      </c>
      <c r="M26" s="20">
        <v>5</v>
      </c>
      <c r="N26" s="20"/>
      <c r="O26" s="20"/>
    </row>
    <row r="27" spans="4:15" x14ac:dyDescent="0.25">
      <c r="G27" s="17">
        <v>3</v>
      </c>
      <c r="L27" s="20">
        <v>3</v>
      </c>
      <c r="M27" s="20">
        <v>6</v>
      </c>
      <c r="N27" s="20"/>
      <c r="O27" s="20"/>
    </row>
    <row r="28" spans="4:15" x14ac:dyDescent="0.25">
      <c r="G28" s="17">
        <v>4</v>
      </c>
      <c r="L28" s="20"/>
      <c r="M28" s="20"/>
      <c r="N28" s="20"/>
      <c r="O28" s="20"/>
    </row>
    <row r="29" spans="4:15" x14ac:dyDescent="0.25">
      <c r="G29" s="17">
        <v>5</v>
      </c>
      <c r="L29" s="20"/>
      <c r="M29" s="20"/>
      <c r="N29" s="20"/>
      <c r="O29" s="20"/>
    </row>
    <row r="30" spans="4:15" x14ac:dyDescent="0.25">
      <c r="G30" s="17">
        <v>6</v>
      </c>
      <c r="L30" s="20"/>
      <c r="M30" s="20"/>
      <c r="N30" s="20"/>
      <c r="O30" s="20"/>
    </row>
    <row r="31" spans="4:15" x14ac:dyDescent="0.25">
      <c r="L31" s="20"/>
      <c r="M31" s="20"/>
      <c r="N31" s="20"/>
      <c r="O31" s="20"/>
    </row>
    <row r="32" spans="4:15" x14ac:dyDescent="0.25">
      <c r="L32" s="20"/>
      <c r="M32" s="20"/>
      <c r="N32" s="20"/>
      <c r="O32" s="20"/>
    </row>
    <row r="33" spans="12:15" x14ac:dyDescent="0.25">
      <c r="L33" s="20"/>
      <c r="M33" s="20"/>
      <c r="N33" s="20"/>
      <c r="O33" s="20"/>
    </row>
    <row r="34" spans="12:15" x14ac:dyDescent="0.25">
      <c r="L34" s="20"/>
      <c r="M34" s="20"/>
      <c r="N34" s="20"/>
      <c r="O34" s="20"/>
    </row>
    <row r="35" spans="12:15" x14ac:dyDescent="0.25">
      <c r="L35" s="20"/>
      <c r="M35" s="20"/>
      <c r="N35" s="20"/>
      <c r="O35" s="20"/>
    </row>
    <row r="36" spans="12:15" x14ac:dyDescent="0.25">
      <c r="L36" s="20"/>
      <c r="M36" s="20"/>
      <c r="N36" s="20"/>
      <c r="O36" s="20"/>
    </row>
  </sheetData>
  <phoneticPr fontId="9" type="noConversion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0E15-629A-4384-9A6C-1C367C322E61}">
  <dimension ref="A1:P38"/>
  <sheetViews>
    <sheetView showGridLines="0" zoomScaleNormal="100" workbookViewId="0">
      <selection activeCell="B10" sqref="B10"/>
    </sheetView>
  </sheetViews>
  <sheetFormatPr defaultRowHeight="15" x14ac:dyDescent="0.25"/>
  <cols>
    <col min="1" max="1" width="16.140625" customWidth="1"/>
    <col min="2" max="2" width="53" customWidth="1"/>
    <col min="3" max="3" width="4.85546875" customWidth="1"/>
    <col min="4" max="5" width="14.140625" bestFit="1" customWidth="1"/>
    <col min="6" max="6" width="14.85546875" bestFit="1" customWidth="1"/>
    <col min="7" max="7" width="12.85546875" bestFit="1" customWidth="1"/>
    <col min="8" max="8" width="15.85546875" bestFit="1" customWidth="1"/>
    <col min="9" max="11" width="12.85546875" bestFit="1" customWidth="1"/>
    <col min="12" max="12" width="7.140625" customWidth="1"/>
  </cols>
  <sheetData>
    <row r="1" spans="1:16" ht="18.75" x14ac:dyDescent="0.3">
      <c r="A1" s="4" t="s">
        <v>180</v>
      </c>
      <c r="M1" s="5"/>
      <c r="N1" s="5"/>
      <c r="O1" s="5"/>
      <c r="P1" s="5"/>
    </row>
    <row r="2" spans="1:16" ht="18.75" x14ac:dyDescent="0.3">
      <c r="A2" s="6" t="s">
        <v>159</v>
      </c>
      <c r="M2" s="5"/>
      <c r="N2" s="5"/>
      <c r="O2" s="5"/>
      <c r="P2" s="5"/>
    </row>
    <row r="3" spans="1:16" ht="18.75" x14ac:dyDescent="0.3">
      <c r="A3" s="6"/>
      <c r="M3" s="7"/>
      <c r="N3" s="7"/>
      <c r="O3" s="7"/>
      <c r="P3" s="7"/>
    </row>
    <row r="4" spans="1:16" ht="15.75" x14ac:dyDescent="0.25">
      <c r="A4" s="36" t="s">
        <v>175</v>
      </c>
      <c r="B4" s="10" t="s">
        <v>177</v>
      </c>
      <c r="L4" s="7"/>
      <c r="M4" s="7"/>
      <c r="N4" s="7"/>
      <c r="O4" s="7"/>
    </row>
    <row r="5" spans="1:16" ht="15.75" x14ac:dyDescent="0.25">
      <c r="A5" s="8" t="s">
        <v>0</v>
      </c>
      <c r="B5" s="8" t="s">
        <v>45</v>
      </c>
      <c r="M5" s="7"/>
      <c r="N5" s="7"/>
      <c r="O5" s="7"/>
      <c r="P5" s="7"/>
    </row>
    <row r="6" spans="1:16" ht="47.25" x14ac:dyDescent="0.25">
      <c r="A6" s="9" t="s">
        <v>68</v>
      </c>
      <c r="B6" s="11" t="s">
        <v>160</v>
      </c>
      <c r="M6" s="7"/>
      <c r="N6" s="7"/>
      <c r="O6" s="7"/>
      <c r="P6" s="7"/>
    </row>
    <row r="7" spans="1:16" ht="35.25" customHeight="1" x14ac:dyDescent="0.25">
      <c r="A7" s="9" t="s">
        <v>64</v>
      </c>
      <c r="B7" s="11" t="s">
        <v>65</v>
      </c>
      <c r="M7" s="7"/>
      <c r="N7" s="7"/>
      <c r="O7" s="7"/>
      <c r="P7" s="7"/>
    </row>
    <row r="8" spans="1:16" ht="53.25" customHeight="1" x14ac:dyDescent="0.25">
      <c r="A8" s="9" t="s">
        <v>66</v>
      </c>
      <c r="B8" s="11" t="s">
        <v>67</v>
      </c>
      <c r="M8" s="7"/>
      <c r="N8" s="7"/>
      <c r="O8" s="7"/>
      <c r="P8" s="7"/>
    </row>
    <row r="9" spans="1:16" ht="283.5" x14ac:dyDescent="0.25">
      <c r="A9" s="9" t="s">
        <v>49</v>
      </c>
      <c r="B9" s="11" t="s">
        <v>187</v>
      </c>
      <c r="M9" s="7"/>
      <c r="N9" s="7"/>
      <c r="O9" s="7"/>
      <c r="P9" s="7"/>
    </row>
    <row r="10" spans="1:16" ht="15.75" x14ac:dyDescent="0.25">
      <c r="A10" s="9"/>
      <c r="B10" s="10"/>
      <c r="M10" s="7"/>
      <c r="N10" s="7"/>
      <c r="O10" s="7"/>
      <c r="P10" s="7"/>
    </row>
    <row r="11" spans="1:16" ht="15.75" x14ac:dyDescent="0.25">
      <c r="A11" s="9"/>
      <c r="B11" s="11"/>
      <c r="M11" s="7"/>
      <c r="N11" s="7"/>
      <c r="O11" s="7"/>
      <c r="P11" s="7"/>
    </row>
    <row r="12" spans="1:16" ht="15.75" x14ac:dyDescent="0.25">
      <c r="A12" s="9"/>
      <c r="B12" s="11"/>
      <c r="M12" s="7"/>
      <c r="N12" s="7"/>
      <c r="O12" s="7"/>
      <c r="P12" s="7"/>
    </row>
    <row r="13" spans="1:16" ht="18.75" x14ac:dyDescent="0.3">
      <c r="A13" s="6"/>
      <c r="D13" s="12" t="s">
        <v>161</v>
      </c>
      <c r="E13" s="12" t="s">
        <v>64</v>
      </c>
      <c r="F13" s="12" t="s">
        <v>66</v>
      </c>
      <c r="G13" s="12" t="s">
        <v>69</v>
      </c>
      <c r="H13" s="12" t="s">
        <v>70</v>
      </c>
      <c r="I13" s="12" t="s">
        <v>71</v>
      </c>
      <c r="M13" s="13" t="s">
        <v>59</v>
      </c>
      <c r="N13" s="7"/>
      <c r="O13" s="7"/>
      <c r="P13" s="7"/>
    </row>
    <row r="14" spans="1:16" ht="18.75" customHeight="1" x14ac:dyDescent="0.3">
      <c r="A14" s="14"/>
      <c r="D14" s="15"/>
      <c r="E14" s="15" t="s">
        <v>73</v>
      </c>
      <c r="F14" s="15"/>
      <c r="G14" s="16" t="s">
        <v>85</v>
      </c>
      <c r="H14" s="16" t="s">
        <v>56</v>
      </c>
      <c r="I14" s="17" t="s">
        <v>57</v>
      </c>
      <c r="M14" s="19" t="str" cm="1">
        <f t="array" ref="M14">_xll.XLRFUNC_ENV($D$14, $E$14,$F$14,$G$14,$H$14,$I$14)</f>
        <v>Hello World</v>
      </c>
      <c r="N14" s="18"/>
      <c r="O14" s="18"/>
      <c r="P14" s="18"/>
    </row>
    <row r="15" spans="1:16" x14ac:dyDescent="0.25">
      <c r="M15" s="19"/>
      <c r="N15" s="18"/>
      <c r="O15" s="18"/>
      <c r="P15" s="18"/>
    </row>
    <row r="16" spans="1:16" x14ac:dyDescent="0.25">
      <c r="D16" s="12" t="s">
        <v>161</v>
      </c>
      <c r="E16" s="12" t="s">
        <v>64</v>
      </c>
      <c r="F16" s="12" t="s">
        <v>66</v>
      </c>
      <c r="G16" s="12" t="s">
        <v>69</v>
      </c>
      <c r="H16" s="12" t="s">
        <v>70</v>
      </c>
      <c r="I16" s="12" t="s">
        <v>71</v>
      </c>
      <c r="J16" s="12" t="s">
        <v>72</v>
      </c>
      <c r="K16" s="12" t="s">
        <v>91</v>
      </c>
      <c r="M16" s="13" t="s">
        <v>59</v>
      </c>
      <c r="N16" s="7"/>
      <c r="O16" s="7"/>
      <c r="P16" s="7"/>
    </row>
    <row r="17" spans="4:16" x14ac:dyDescent="0.25">
      <c r="D17" s="15" t="s">
        <v>162</v>
      </c>
      <c r="E17" s="15" t="s">
        <v>73</v>
      </c>
      <c r="F17" s="15"/>
      <c r="G17" s="16" t="s">
        <v>86</v>
      </c>
      <c r="H17" s="16" t="s">
        <v>87</v>
      </c>
      <c r="I17" s="16" t="s">
        <v>85</v>
      </c>
      <c r="J17" s="16" t="s">
        <v>56</v>
      </c>
      <c r="K17" s="17" t="s">
        <v>57</v>
      </c>
      <c r="M17" s="19" t="str" cm="1">
        <f t="array" ref="M17">_xll.XLRFUNC_ENV($D$17, $E$17,$F$17,$G$17,$H$17,$I$17,$J$17,$K$17)</f>
        <v>Hello-World</v>
      </c>
      <c r="N17" s="18"/>
      <c r="O17" s="18"/>
      <c r="P17" s="18"/>
    </row>
    <row r="18" spans="4:16" x14ac:dyDescent="0.25">
      <c r="M18" s="19"/>
      <c r="N18" s="18"/>
      <c r="O18" s="18"/>
      <c r="P18" s="18"/>
    </row>
    <row r="19" spans="4:16" x14ac:dyDescent="0.25">
      <c r="D19" s="12" t="s">
        <v>161</v>
      </c>
      <c r="E19" s="12" t="s">
        <v>64</v>
      </c>
      <c r="F19" s="12" t="s">
        <v>66</v>
      </c>
      <c r="G19" s="12" t="s">
        <v>69</v>
      </c>
      <c r="H19" s="12" t="s">
        <v>70</v>
      </c>
      <c r="I19" s="12" t="s">
        <v>71</v>
      </c>
      <c r="J19" s="12" t="s">
        <v>72</v>
      </c>
      <c r="K19" s="12" t="s">
        <v>91</v>
      </c>
      <c r="M19" s="13" t="s">
        <v>59</v>
      </c>
      <c r="N19" s="7"/>
      <c r="O19" s="7"/>
      <c r="P19" s="7"/>
    </row>
    <row r="20" spans="4:16" x14ac:dyDescent="0.25">
      <c r="D20" s="15" t="s">
        <v>162</v>
      </c>
      <c r="E20" s="15" t="s">
        <v>74</v>
      </c>
      <c r="F20" s="15" t="s">
        <v>75</v>
      </c>
      <c r="G20" s="17" t="s">
        <v>85</v>
      </c>
      <c r="H20" s="17">
        <v>1</v>
      </c>
      <c r="I20" s="17">
        <v>2</v>
      </c>
      <c r="J20" s="17">
        <v>3</v>
      </c>
      <c r="K20" s="17">
        <v>4</v>
      </c>
      <c r="M20" s="20" cm="1">
        <f t="array" ref="M20">_xll.XLRFUNC_ENV($D$20, $E$20,$F$20,$G$20,$H$20,$I$20,$J$20)</f>
        <v>3</v>
      </c>
      <c r="N20" s="18"/>
      <c r="O20" s="18"/>
      <c r="P20" s="18"/>
    </row>
    <row r="21" spans="4:16" x14ac:dyDescent="0.25">
      <c r="M21" s="19"/>
      <c r="N21" s="18"/>
      <c r="O21" s="18"/>
      <c r="P21" s="18"/>
    </row>
    <row r="22" spans="4:16" x14ac:dyDescent="0.25">
      <c r="D22" s="12" t="s">
        <v>161</v>
      </c>
      <c r="E22" s="12" t="s">
        <v>64</v>
      </c>
      <c r="F22" s="12" t="s">
        <v>66</v>
      </c>
      <c r="G22" s="12" t="s">
        <v>69</v>
      </c>
      <c r="H22" s="12" t="s">
        <v>70</v>
      </c>
      <c r="M22" s="13" t="s">
        <v>59</v>
      </c>
      <c r="N22" s="7"/>
      <c r="O22" s="7"/>
      <c r="P22" s="7"/>
    </row>
    <row r="23" spans="4:16" x14ac:dyDescent="0.25">
      <c r="D23" s="15" t="s">
        <v>162</v>
      </c>
      <c r="E23" s="15" t="s">
        <v>88</v>
      </c>
      <c r="F23" s="15"/>
      <c r="G23" s="16" t="s">
        <v>157</v>
      </c>
      <c r="H23" s="16" t="s">
        <v>158</v>
      </c>
      <c r="M23" s="33" cm="1">
        <f t="array" ref="M23:N24">_xll.XLRFUNC_ENV($D$23, $E$23,$F$23,$G$23,$H$23)</f>
        <v>1</v>
      </c>
      <c r="N23" s="7">
        <v>3</v>
      </c>
      <c r="O23" s="7"/>
      <c r="P23" s="7"/>
    </row>
    <row r="24" spans="4:16" x14ac:dyDescent="0.25">
      <c r="M24" s="33">
        <v>2</v>
      </c>
      <c r="N24" s="7">
        <v>4</v>
      </c>
      <c r="O24" s="18"/>
      <c r="P24" s="18"/>
    </row>
    <row r="25" spans="4:16" x14ac:dyDescent="0.25">
      <c r="M25" s="19"/>
      <c r="N25" s="18"/>
      <c r="O25" s="18"/>
      <c r="P25" s="18"/>
    </row>
    <row r="26" spans="4:16" x14ac:dyDescent="0.25">
      <c r="D26" s="12" t="s">
        <v>161</v>
      </c>
      <c r="E26" s="12" t="s">
        <v>64</v>
      </c>
      <c r="F26" s="12" t="s">
        <v>66</v>
      </c>
      <c r="G26" s="12" t="s">
        <v>69</v>
      </c>
      <c r="H26" s="12" t="s">
        <v>70</v>
      </c>
      <c r="I26" s="12" t="s">
        <v>71</v>
      </c>
      <c r="J26" s="12" t="s">
        <v>72</v>
      </c>
      <c r="M26" s="13" t="s">
        <v>59</v>
      </c>
      <c r="N26" s="7"/>
      <c r="O26" s="7"/>
      <c r="P26" s="7"/>
    </row>
    <row r="27" spans="4:16" x14ac:dyDescent="0.25">
      <c r="D27" s="15" t="s">
        <v>162</v>
      </c>
      <c r="E27" s="15" t="s">
        <v>88</v>
      </c>
      <c r="F27" s="15"/>
      <c r="G27" s="17" t="s">
        <v>89</v>
      </c>
      <c r="H27" s="17">
        <v>1</v>
      </c>
      <c r="I27" s="17" t="s">
        <v>90</v>
      </c>
      <c r="J27" s="17">
        <v>2</v>
      </c>
      <c r="M27" s="20" cm="1">
        <f t="array" ref="M27:N29">_xll.XLRFUNC_ENV($D$27, $E$27,$F$27,$G$27,$H$27:$H$32,$I$27,$J$27)</f>
        <v>1</v>
      </c>
      <c r="N27" s="20">
        <v>4</v>
      </c>
      <c r="O27" s="20"/>
      <c r="P27" s="20"/>
    </row>
    <row r="28" spans="4:16" x14ac:dyDescent="0.25">
      <c r="H28" s="17">
        <v>2</v>
      </c>
      <c r="M28" s="20">
        <v>2</v>
      </c>
      <c r="N28" s="20">
        <v>5</v>
      </c>
      <c r="O28" s="20"/>
      <c r="P28" s="20"/>
    </row>
    <row r="29" spans="4:16" x14ac:dyDescent="0.25">
      <c r="H29" s="17">
        <v>3</v>
      </c>
      <c r="M29" s="20">
        <v>3</v>
      </c>
      <c r="N29" s="20">
        <v>6</v>
      </c>
      <c r="O29" s="20"/>
      <c r="P29" s="20"/>
    </row>
    <row r="30" spans="4:16" x14ac:dyDescent="0.25">
      <c r="H30" s="17">
        <v>4</v>
      </c>
      <c r="M30" s="20"/>
      <c r="N30" s="20"/>
      <c r="O30" s="20"/>
      <c r="P30" s="20"/>
    </row>
    <row r="31" spans="4:16" x14ac:dyDescent="0.25">
      <c r="H31" s="17">
        <v>5</v>
      </c>
      <c r="M31" s="20"/>
      <c r="N31" s="20"/>
      <c r="O31" s="20"/>
      <c r="P31" s="20"/>
    </row>
    <row r="32" spans="4:16" x14ac:dyDescent="0.25">
      <c r="H32" s="17">
        <v>6</v>
      </c>
      <c r="M32" s="20"/>
      <c r="N32" s="20"/>
      <c r="O32" s="20"/>
      <c r="P32" s="20"/>
    </row>
    <row r="33" spans="13:16" x14ac:dyDescent="0.25">
      <c r="M33" s="20"/>
      <c r="N33" s="20"/>
      <c r="O33" s="20"/>
      <c r="P33" s="20"/>
    </row>
    <row r="34" spans="13:16" x14ac:dyDescent="0.25">
      <c r="M34" s="20"/>
      <c r="N34" s="20"/>
      <c r="O34" s="20"/>
      <c r="P34" s="20"/>
    </row>
    <row r="35" spans="13:16" x14ac:dyDescent="0.25">
      <c r="M35" s="20"/>
      <c r="N35" s="20"/>
      <c r="O35" s="20"/>
      <c r="P35" s="20"/>
    </row>
    <row r="36" spans="13:16" x14ac:dyDescent="0.25">
      <c r="M36" s="20"/>
      <c r="N36" s="20"/>
      <c r="O36" s="20"/>
      <c r="P36" s="20"/>
    </row>
    <row r="37" spans="13:16" x14ac:dyDescent="0.25">
      <c r="M37" s="20"/>
      <c r="N37" s="20"/>
      <c r="O37" s="20"/>
      <c r="P37" s="20"/>
    </row>
    <row r="38" spans="13:16" x14ac:dyDescent="0.25">
      <c r="M38" s="20"/>
      <c r="N38" s="20"/>
      <c r="O38" s="20"/>
      <c r="P38" s="20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C7DC3-8001-43FE-AB53-45FBE69164FD}">
  <sheetPr>
    <tabColor theme="5"/>
  </sheetPr>
  <dimension ref="A1:O16"/>
  <sheetViews>
    <sheetView showGridLines="0" workbookViewId="0">
      <selection activeCell="D4" sqref="D4"/>
    </sheetView>
  </sheetViews>
  <sheetFormatPr defaultRowHeight="15" x14ac:dyDescent="0.25"/>
  <cols>
    <col min="1" max="1" width="16.140625" customWidth="1"/>
    <col min="2" max="2" width="52.5703125" customWidth="1"/>
    <col min="3" max="3" width="4.85546875" customWidth="1"/>
    <col min="4" max="4" width="49.28515625" customWidth="1"/>
    <col min="5" max="8" width="17.42578125" customWidth="1"/>
    <col min="9" max="9" width="7.140625" customWidth="1"/>
    <col min="10" max="10" width="12.42578125" bestFit="1" customWidth="1"/>
  </cols>
  <sheetData>
    <row r="1" spans="1:15" ht="18.75" x14ac:dyDescent="0.3">
      <c r="A1" s="4" t="s">
        <v>84</v>
      </c>
      <c r="J1" s="5"/>
    </row>
    <row r="2" spans="1:15" ht="18.75" x14ac:dyDescent="0.3">
      <c r="A2" s="6" t="s">
        <v>163</v>
      </c>
      <c r="J2" s="5"/>
    </row>
    <row r="3" spans="1:15" ht="18.75" x14ac:dyDescent="0.3">
      <c r="A3" s="6"/>
      <c r="J3" s="7"/>
    </row>
    <row r="4" spans="1:15" ht="31.5" x14ac:dyDescent="0.25">
      <c r="A4" s="36" t="s">
        <v>175</v>
      </c>
      <c r="B4" s="10" t="s">
        <v>178</v>
      </c>
      <c r="L4" s="7"/>
      <c r="M4" s="7"/>
      <c r="N4" s="7"/>
      <c r="O4" s="7"/>
    </row>
    <row r="5" spans="1:15" ht="15.75" x14ac:dyDescent="0.25">
      <c r="A5" s="8" t="s">
        <v>0</v>
      </c>
      <c r="B5" s="8" t="s">
        <v>45</v>
      </c>
      <c r="J5" s="7"/>
    </row>
    <row r="6" spans="1:15" ht="15.75" x14ac:dyDescent="0.25">
      <c r="A6" s="9" t="s">
        <v>47</v>
      </c>
      <c r="B6" s="10" t="s">
        <v>48</v>
      </c>
      <c r="J6" s="7"/>
    </row>
    <row r="7" spans="1:15" ht="31.5" x14ac:dyDescent="0.25">
      <c r="A7" s="9" t="s">
        <v>76</v>
      </c>
      <c r="B7" s="10" t="s">
        <v>79</v>
      </c>
      <c r="J7" s="7"/>
    </row>
    <row r="8" spans="1:15" ht="15.75" x14ac:dyDescent="0.25">
      <c r="A8" s="9" t="s">
        <v>77</v>
      </c>
      <c r="B8" s="10" t="s">
        <v>78</v>
      </c>
      <c r="J8" s="7"/>
    </row>
    <row r="9" spans="1:15" ht="47.25" x14ac:dyDescent="0.25">
      <c r="A9" s="9" t="s">
        <v>49</v>
      </c>
      <c r="B9" s="10" t="s">
        <v>60</v>
      </c>
      <c r="J9" s="7"/>
    </row>
    <row r="10" spans="1:15" ht="15.75" x14ac:dyDescent="0.25">
      <c r="A10" s="9"/>
      <c r="B10" s="10"/>
      <c r="J10" s="7"/>
    </row>
    <row r="11" spans="1:15" ht="15.75" x14ac:dyDescent="0.25">
      <c r="A11" s="9"/>
      <c r="B11" s="10"/>
      <c r="J11" s="7"/>
    </row>
    <row r="12" spans="1:15" ht="15.75" x14ac:dyDescent="0.25">
      <c r="A12" s="9"/>
      <c r="B12" s="10"/>
      <c r="J12" s="7"/>
    </row>
    <row r="13" spans="1:15" ht="15.75" x14ac:dyDescent="0.25">
      <c r="A13" s="9"/>
      <c r="B13" s="11"/>
      <c r="J13" s="7"/>
    </row>
    <row r="14" spans="1:15" ht="15.75" x14ac:dyDescent="0.25">
      <c r="A14" s="9"/>
      <c r="B14" s="11"/>
      <c r="J14" s="7"/>
    </row>
    <row r="15" spans="1:15" ht="18.75" x14ac:dyDescent="0.3">
      <c r="A15" s="6"/>
      <c r="D15" s="12" t="s">
        <v>47</v>
      </c>
      <c r="E15" s="12" t="s">
        <v>50</v>
      </c>
      <c r="F15" s="12" t="s">
        <v>51</v>
      </c>
      <c r="G15" s="12" t="s">
        <v>52</v>
      </c>
      <c r="H15" s="12" t="s">
        <v>53</v>
      </c>
      <c r="J15" s="13" t="s">
        <v>59</v>
      </c>
    </row>
    <row r="16" spans="1:15" ht="144" customHeight="1" x14ac:dyDescent="0.3">
      <c r="A16" s="14"/>
      <c r="D16" s="21" t="s">
        <v>82</v>
      </c>
      <c r="E16" s="23" t="s">
        <v>80</v>
      </c>
      <c r="F16" s="22" t="s">
        <v>83</v>
      </c>
      <c r="G16" s="23" t="s">
        <v>81</v>
      </c>
      <c r="H16" s="22" t="s">
        <v>83</v>
      </c>
      <c r="J16" s="19" t="e" cm="1">
        <f t="array" aca="1" ref="J16" ca="1">_xll.XLRGRAPH($D$16,$E$16,$F$16,$G$16,$H$16)</f>
        <v>#NAME?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Menu</vt:lpstr>
      <vt:lpstr>Data types</vt:lpstr>
      <vt:lpstr>Environment</vt:lpstr>
      <vt:lpstr>XLRCODE</vt:lpstr>
      <vt:lpstr>XLRCODE_ENV</vt:lpstr>
      <vt:lpstr>XLRSCRIPT</vt:lpstr>
      <vt:lpstr>XLRSCRIPT_ENV</vt:lpstr>
      <vt:lpstr>XLRFUNC</vt:lpstr>
      <vt:lpstr>XLRFUNC_ENV</vt:lpstr>
      <vt:lpstr>XLRGRAPH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2022-04-08T02:54:09Z</dcterms:created>
  <dcterms:modified xsi:type="dcterms:W3CDTF">2022-09-21T01:08:49Z</dcterms:modified>
</cp:coreProperties>
</file>