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Examples\"/>
    </mc:Choice>
  </mc:AlternateContent>
  <xr:revisionPtr revIDLastSave="0" documentId="13_ncr:1_{020D6435-E26F-4AFB-9343-520CAB1A89BD}" xr6:coauthVersionLast="47" xr6:coauthVersionMax="47" xr10:uidLastSave="{00000000-0000-0000-0000-000000000000}"/>
  <bookViews>
    <workbookView xWindow="26400" yWindow="-315" windowWidth="29040" windowHeight="15840" xr2:uid="{89C4A4D3-6321-43C5-9B91-BAC7DF3DFE39}"/>
  </bookViews>
  <sheets>
    <sheet name="Step 1 - Fetching data" sheetId="2" r:id="rId1"/>
    <sheet name="Step 2 - Seasonal adjustment" sheetId="3" r:id="rId2"/>
    <sheet name="Step 3 - Business cycle dating" sheetId="4" r:id="rId3"/>
    <sheet name="Step 4 - Recession sensitivity" sheetId="5" r:id="rId4"/>
  </sheets>
  <definedNames>
    <definedName name="BCB">_xlfn.LAMBDA(_xlpm.code,_xlpm.dateStart,_xlpm.dateEnd, _xll.XLRCODE( " library(rbcb); data &lt;- get_series(" &amp; _xlpm.code &amp; ");  data$date &lt;- util$cdateRtoXL(data$date);  data &lt;- data[data$date &gt;=  " &amp; _xlpm.dateStart &amp;  " , ]; data &lt;- data[data$date &lt;= " &amp; _xlpm.dateEnd &amp;  " , ];  colnames(data) &lt;- c('Date', 'Value'); data " 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4" l="1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9" i="4" a="1"/>
  <c r="I9" i="4" s="1"/>
  <c r="K8" i="5" a="1"/>
  <c r="K8" i="5" l="1"/>
  <c r="L8" i="4" a="1"/>
  <c r="F4" i="3" a="1"/>
  <c r="C9" i="2" a="1"/>
  <c r="L8" i="4" l="1"/>
  <c r="F4" i="3"/>
  <c r="C9" i="2"/>
  <c r="C8" i="5" l="1" a="1"/>
  <c r="E8" i="4" a="1"/>
  <c r="E8" i="4" s="1"/>
  <c r="C3" i="3" a="1"/>
  <c r="C3" i="3" l="1"/>
  <c r="C8" i="5"/>
  <c r="H9" i="4" l="1" a="1"/>
  <c r="H9" i="4" s="1"/>
  <c r="F9" i="5" a="1"/>
  <c r="I44" i="5" l="1"/>
  <c r="I77" i="5"/>
  <c r="I24" i="5"/>
  <c r="I65" i="5"/>
  <c r="I51" i="5"/>
  <c r="I50" i="5"/>
  <c r="I48" i="5"/>
  <c r="I53" i="5"/>
  <c r="I64" i="5"/>
  <c r="I103" i="5"/>
  <c r="I31" i="5"/>
  <c r="I17" i="5"/>
  <c r="I26" i="5"/>
  <c r="I60" i="5"/>
  <c r="I93" i="5"/>
  <c r="I16" i="5"/>
  <c r="I81" i="5"/>
  <c r="I67" i="5"/>
  <c r="I92" i="5"/>
  <c r="I21" i="5"/>
  <c r="I15" i="5"/>
  <c r="I69" i="5"/>
  <c r="I80" i="5"/>
  <c r="I104" i="5"/>
  <c r="I42" i="5"/>
  <c r="I76" i="5"/>
  <c r="I109" i="5"/>
  <c r="I70" i="5"/>
  <c r="I32" i="5"/>
  <c r="I66" i="5"/>
  <c r="I83" i="5"/>
  <c r="I23" i="5"/>
  <c r="I115" i="5"/>
  <c r="I25" i="5"/>
  <c r="I58" i="5"/>
  <c r="I84" i="5"/>
  <c r="I54" i="5"/>
  <c r="I74" i="5"/>
  <c r="I108" i="5"/>
  <c r="I34" i="5"/>
  <c r="I90" i="5"/>
  <c r="I97" i="5"/>
  <c r="I86" i="5"/>
  <c r="I35" i="5"/>
  <c r="I106" i="5"/>
  <c r="I99" i="5"/>
  <c r="I40" i="5"/>
  <c r="I47" i="5"/>
  <c r="I96" i="5"/>
  <c r="I41" i="5"/>
  <c r="I57" i="5"/>
  <c r="I111" i="5"/>
  <c r="I39" i="5"/>
  <c r="I11" i="5"/>
  <c r="I68" i="5"/>
  <c r="I89" i="5"/>
  <c r="I63" i="5"/>
  <c r="I112" i="5"/>
  <c r="I18" i="5"/>
  <c r="I20" i="5"/>
  <c r="I71" i="5"/>
  <c r="I46" i="5"/>
  <c r="I113" i="5"/>
  <c r="I114" i="5"/>
  <c r="I27" i="5"/>
  <c r="I38" i="5"/>
  <c r="I14" i="5"/>
  <c r="I79" i="5"/>
  <c r="I98" i="5"/>
  <c r="I82" i="5"/>
  <c r="I22" i="5"/>
  <c r="I72" i="5"/>
  <c r="I85" i="5"/>
  <c r="I102" i="5"/>
  <c r="I78" i="5"/>
  <c r="I37" i="5"/>
  <c r="I94" i="5"/>
  <c r="I56" i="5"/>
  <c r="I43" i="5"/>
  <c r="I87" i="5"/>
  <c r="I30" i="5"/>
  <c r="I95" i="5"/>
  <c r="I52" i="5"/>
  <c r="I100" i="5"/>
  <c r="I101" i="5"/>
  <c r="I62" i="5"/>
  <c r="I73" i="5"/>
  <c r="I55" i="5"/>
  <c r="I107" i="5"/>
  <c r="I59" i="5"/>
  <c r="I88" i="5"/>
  <c r="I49" i="5"/>
  <c r="I75" i="5"/>
  <c r="I105" i="5"/>
  <c r="I61" i="5"/>
  <c r="I91" i="5"/>
  <c r="I13" i="5"/>
  <c r="F9" i="5"/>
  <c r="I10" i="5" s="1"/>
  <c r="I29" i="5"/>
  <c r="I28" i="5"/>
  <c r="I12" i="5"/>
  <c r="I45" i="5"/>
  <c r="I110" i="5"/>
  <c r="I36" i="5"/>
  <c r="I33" i="5"/>
  <c r="I19" i="5"/>
  <c r="M6" i="5" l="1"/>
  <c r="I9" i="5"/>
  <c r="H9" i="5" a="1"/>
  <c r="H9" i="5" s="1"/>
  <c r="G115" i="5" l="1" a="1"/>
  <c r="G115" i="5" s="1"/>
  <c r="G114" i="5" a="1"/>
  <c r="G114" i="5" s="1"/>
  <c r="G51" i="5" a="1"/>
  <c r="G51" i="5" s="1"/>
  <c r="G90" i="5" a="1"/>
  <c r="G90" i="5" s="1"/>
  <c r="G41" i="5" a="1"/>
  <c r="G41" i="5" s="1"/>
  <c r="G28" i="5" a="1"/>
  <c r="G28" i="5" s="1"/>
  <c r="G63" i="5" a="1"/>
  <c r="G63" i="5" s="1"/>
  <c r="G109" i="5" a="1"/>
  <c r="G109" i="5" s="1"/>
  <c r="G61" i="5" a="1"/>
  <c r="G61" i="5" s="1"/>
  <c r="G52" i="5" a="1"/>
  <c r="G52" i="5" s="1"/>
  <c r="G55" i="5" a="1"/>
  <c r="G55" i="5" s="1"/>
  <c r="G13" i="5" a="1"/>
  <c r="G13" i="5" s="1"/>
  <c r="G80" i="5" a="1"/>
  <c r="G80" i="5" s="1"/>
  <c r="G62" i="5" a="1"/>
  <c r="G62" i="5" s="1"/>
  <c r="G101" i="5" a="1"/>
  <c r="G101" i="5" s="1"/>
  <c r="G26" i="5" a="1"/>
  <c r="G26" i="5" s="1"/>
  <c r="G65" i="5" a="1"/>
  <c r="G65" i="5" s="1"/>
  <c r="G87" i="5" a="1"/>
  <c r="G87" i="5" s="1"/>
  <c r="G11" i="5" a="1"/>
  <c r="G11" i="5" s="1"/>
  <c r="G46" i="5" a="1"/>
  <c r="G46" i="5" s="1"/>
  <c r="G47" i="5" a="1"/>
  <c r="G47" i="5" s="1"/>
  <c r="G56" i="5" a="1"/>
  <c r="G56" i="5" s="1"/>
  <c r="G36" i="5" a="1"/>
  <c r="G36" i="5" s="1"/>
  <c r="G39" i="5" a="1"/>
  <c r="G39" i="5" s="1"/>
  <c r="G78" i="5" a="1"/>
  <c r="G78" i="5" s="1"/>
  <c r="G83" i="5" a="1"/>
  <c r="G83" i="5" s="1"/>
  <c r="G22" i="5" a="1"/>
  <c r="G22" i="5" s="1"/>
  <c r="G113" i="5" a="1"/>
  <c r="G113" i="5" s="1"/>
  <c r="G107" i="5" a="1"/>
  <c r="G107" i="5" s="1"/>
  <c r="G37" i="5" a="1"/>
  <c r="G37" i="5" s="1"/>
  <c r="G104" i="5" a="1"/>
  <c r="G104" i="5" s="1"/>
  <c r="G25" i="5" a="1"/>
  <c r="G25" i="5" s="1"/>
  <c r="G45" i="5" a="1"/>
  <c r="G45" i="5" s="1"/>
  <c r="G84" i="5" a="1"/>
  <c r="G84" i="5" s="1"/>
  <c r="G111" i="5" a="1"/>
  <c r="G111" i="5" s="1"/>
  <c r="G40" i="5" a="1"/>
  <c r="G40" i="5" s="1"/>
  <c r="G70" i="5" a="1"/>
  <c r="G70" i="5" s="1"/>
  <c r="G64" i="5" a="1"/>
  <c r="G64" i="5" s="1"/>
  <c r="G29" i="5" a="1"/>
  <c r="G29" i="5" s="1"/>
  <c r="G73" i="5" a="1"/>
  <c r="G73" i="5" s="1"/>
  <c r="G53" i="5" a="1"/>
  <c r="G53" i="5" s="1"/>
  <c r="G12" i="5" a="1"/>
  <c r="G12" i="5" s="1"/>
  <c r="G75" i="5" a="1"/>
  <c r="G75" i="5" s="1"/>
  <c r="G106" i="5" a="1"/>
  <c r="G106" i="5" s="1"/>
  <c r="G33" i="5" a="1"/>
  <c r="G33" i="5" s="1"/>
  <c r="G19" i="5" a="1"/>
  <c r="G19" i="5" s="1"/>
  <c r="G103" i="5" a="1"/>
  <c r="G103" i="5" s="1"/>
  <c r="G71" i="5" a="1"/>
  <c r="G71" i="5" s="1"/>
  <c r="G49" i="5" a="1"/>
  <c r="G49" i="5" s="1"/>
  <c r="G20" i="5" a="1"/>
  <c r="G20" i="5" s="1"/>
  <c r="G17" i="5" a="1"/>
  <c r="G17" i="5" s="1"/>
  <c r="G32" i="5" a="1"/>
  <c r="G32" i="5" s="1"/>
  <c r="G105" i="5" a="1"/>
  <c r="G105" i="5" s="1"/>
  <c r="G67" i="5" a="1"/>
  <c r="G67" i="5" s="1"/>
  <c r="G94" i="5" a="1"/>
  <c r="G94" i="5" s="1"/>
  <c r="G92" i="5" a="1"/>
  <c r="G92" i="5" s="1"/>
  <c r="G91" i="5" a="1"/>
  <c r="G91" i="5" s="1"/>
  <c r="G57" i="5" a="1"/>
  <c r="G57" i="5" s="1"/>
  <c r="G9" i="5" a="1"/>
  <c r="G9" i="5" s="1"/>
  <c r="G79" i="5" a="1"/>
  <c r="G79" i="5" s="1"/>
  <c r="G68" i="5" a="1"/>
  <c r="G68" i="5" s="1"/>
  <c r="G50" i="5" a="1"/>
  <c r="G50" i="5" s="1"/>
  <c r="G77" i="5" a="1"/>
  <c r="G77" i="5" s="1"/>
  <c r="G95" i="5" a="1"/>
  <c r="G95" i="5" s="1"/>
  <c r="G99" i="5" a="1"/>
  <c r="G99" i="5" s="1"/>
  <c r="G16" i="5" a="1"/>
  <c r="G16" i="5" s="1"/>
  <c r="G10" i="5" a="1"/>
  <c r="G10" i="5" s="1"/>
  <c r="G42" i="5" a="1"/>
  <c r="G42" i="5" s="1"/>
  <c r="G48" i="5" a="1"/>
  <c r="G48" i="5" s="1"/>
  <c r="G66" i="5" a="1"/>
  <c r="G66" i="5" s="1"/>
  <c r="G60" i="5" a="1"/>
  <c r="G60" i="5" s="1"/>
  <c r="G89" i="5" a="1"/>
  <c r="G89" i="5" s="1"/>
  <c r="G31" i="5" a="1"/>
  <c r="G31" i="5" s="1"/>
  <c r="G59" i="5" a="1"/>
  <c r="G59" i="5" s="1"/>
  <c r="G24" i="5" a="1"/>
  <c r="G24" i="5" s="1"/>
  <c r="G81" i="5" a="1"/>
  <c r="G81" i="5" s="1"/>
  <c r="G100" i="5" a="1"/>
  <c r="G100" i="5" s="1"/>
  <c r="G102" i="5" a="1"/>
  <c r="G102" i="5" s="1"/>
  <c r="G74" i="5" a="1"/>
  <c r="G74" i="5" s="1"/>
  <c r="G110" i="5" a="1"/>
  <c r="G110" i="5" s="1"/>
  <c r="G86" i="5" a="1"/>
  <c r="G86" i="5" s="1"/>
  <c r="G44" i="5" a="1"/>
  <c r="G44" i="5" s="1"/>
  <c r="G96" i="5" a="1"/>
  <c r="G96" i="5" s="1"/>
  <c r="G54" i="5" a="1"/>
  <c r="G54" i="5" s="1"/>
  <c r="G14" i="5" a="1"/>
  <c r="G14" i="5" s="1"/>
  <c r="G58" i="5" a="1"/>
  <c r="G58" i="5" s="1"/>
  <c r="G69" i="5" a="1"/>
  <c r="G69" i="5" s="1"/>
  <c r="G34" i="5" a="1"/>
  <c r="G34" i="5" s="1"/>
  <c r="G97" i="5" a="1"/>
  <c r="G97" i="5" s="1"/>
  <c r="G38" i="5" a="1"/>
  <c r="G38" i="5" s="1"/>
  <c r="G21" i="5" a="1"/>
  <c r="G21" i="5" s="1"/>
  <c r="G15" i="5" a="1"/>
  <c r="G15" i="5" s="1"/>
  <c r="G82" i="5" a="1"/>
  <c r="G82" i="5" s="1"/>
  <c r="G93" i="5" a="1"/>
  <c r="G93" i="5" s="1"/>
  <c r="G27" i="5" a="1"/>
  <c r="G27" i="5" s="1"/>
  <c r="G35" i="5" a="1"/>
  <c r="G35" i="5" s="1"/>
  <c r="G88" i="5" a="1"/>
  <c r="G88" i="5" s="1"/>
  <c r="G23" i="5" a="1"/>
  <c r="G23" i="5" s="1"/>
  <c r="G72" i="5" a="1"/>
  <c r="G72" i="5" s="1"/>
  <c r="G43" i="5" a="1"/>
  <c r="G43" i="5" s="1"/>
  <c r="G76" i="5" a="1"/>
  <c r="G76" i="5" s="1"/>
  <c r="G30" i="5" a="1"/>
  <c r="G30" i="5" s="1"/>
  <c r="G18" i="5" a="1"/>
  <c r="G18" i="5" s="1"/>
  <c r="G112" i="5" a="1"/>
  <c r="G112" i="5" s="1"/>
  <c r="G85" i="5" a="1"/>
  <c r="G85" i="5" s="1"/>
  <c r="G98" i="5" a="1"/>
  <c r="G98" i="5" s="1"/>
  <c r="G108" i="5" a="1"/>
  <c r="G108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<sst xmlns="http://schemas.openxmlformats.org/spreadsheetml/2006/main" count="24" uniqueCount="21">
  <si>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Code</t>
  </si>
  <si>
    <t>Date start</t>
  </si>
  <si>
    <t>Date end</t>
  </si>
  <si>
    <t>xlRcode</t>
  </si>
  <si>
    <t>Date</t>
  </si>
  <si>
    <t>Seasonally Adjusted</t>
  </si>
  <si>
    <t>2) Take log, aggregate quarterly, calculate business cycle dating</t>
  </si>
  <si>
    <t>Recession</t>
  </si>
  <si>
    <t>Scenario</t>
  </si>
  <si>
    <t>N recessions</t>
  </si>
  <si>
    <t># load packages
library(rbcb)
# get series
data&lt;- rbcb::get_series(code)
# convert dates to Excel format
data$date &lt;- util$cdateRtoXL(data$date)
# filter dates
data &lt;- data[data$date &gt;= dateStart,]
data &lt;- data[data$date &lt;= dateEnd,]
# format and return result
colnames(data) &lt;- c('Date', 'Value')
data</t>
  </si>
  <si>
    <t># load packages
library(seasonal)
library(lubridate)
dates &lt;- as.Date(dates, origin = '1899-12-30')
myTS &lt;- ts(values, start=c(year(dates[1]), month(dates[1])), frequency=freq)
s &lt;- seas(myTS)
final(s)</t>
  </si>
  <si>
    <t>xlRcode example: Step 2 - Seasonal adjustment</t>
  </si>
  <si>
    <t>xlRcode example: Step 1 - Fetching data</t>
  </si>
  <si>
    <t>xlRcode example: Step 3 - Business cycle dating</t>
  </si>
  <si>
    <t>xlRcode example: Step 4 - Recession sensitivity</t>
  </si>
  <si>
    <t># load packages
library(BCDating)
library(lubridate)
dates &lt;- as.Date(dates, origin = '1899-12-30')
logValuesSA &lt;- log(valuesSA)
myTSSeas &lt;- ts(logValuesSA, start=c(year(dates[1]), month(dates[1])), frequency=freq)
myTSSeasQtr &lt;- aggregate.ts(myTSSeas, nfrequency = 4, FUN = mean)
dat &lt;- BBQ(myTSSeasQtr, mincycle = 5, minphase = 2)
show(dat)</t>
  </si>
  <si>
    <t>GDP SA</t>
  </si>
  <si>
    <t>Forecasted</t>
  </si>
  <si>
    <t>Growth rate</t>
  </si>
  <si>
    <t># load packages
library(BCDating)
library(lubridate)
dates &lt;- as.Date(dates, origin = '1899-12-30')
logValuesSA &lt;- c( log(valuesSA), log( tail(valuesSA, n=1) ) * ( (1 + fcstGrowth) ) )
myTSSeas &lt;- ts(logValuesSA, start=c(year(dates[1]), month(dates[1])), frequency=freq)
myTSSeasQtr &lt;- aggregate.ts(myTSSeas, nfrequency = freq, FUN = mean)
dat &lt;- BBQ(myTSSeasQtr, mincycle = 5, minphase = 2)
show(dat)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</si>
</sst>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-416]mmm\-yy;@"/>
    <numFmt numFmtId="165" formatCode="_-&quot;R$&quot;\ * #,##0.00_-;\-&quot;R$&quot;\ * #,##0.00_-;_-&quot;R$&quot;\ * &quot;-&quot;??_-;_-@_-"/>
    <numFmt numFmtId="166" formatCode="0.0"/>
    <numFmt numFmtId="167" formatCode="0.0%"/>
    <numFmt numFmtId="168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165" fontId="1" fillId="0" borderId="0" applyFont="0" applyFill="0" applyBorder="0" applyAlignment="0" applyProtection="0"/>
  </cellStyleXfs>
  <cellXfs count="24">
    <xf numFmtId="0" fontId="0" fillId="0" borderId="0" xfId="0"/>
    <xf numFmtId="0" fontId="7" fillId="5" borderId="0" xfId="0" applyFont="1" applyFill="1"/>
    <xf numFmtId="0" fontId="8" fillId="5" borderId="0" xfId="0" applyFont="1" applyFill="1"/>
    <xf numFmtId="0" fontId="4" fillId="4" borderId="3" xfId="3"/>
    <xf numFmtId="0" fontId="2" fillId="2" borderId="1" xfId="1"/>
    <xf numFmtId="14" fontId="2" fillId="2" borderId="1" xfId="1" applyNumberFormat="1"/>
    <xf numFmtId="0" fontId="6" fillId="6" borderId="0" xfId="0" applyFont="1" applyFill="1" applyAlignment="1">
      <alignment vertical="top" wrapText="1"/>
    </xf>
    <xf numFmtId="0" fontId="5" fillId="0" borderId="0" xfId="0" applyFont="1"/>
    <xf numFmtId="0" fontId="0" fillId="7" borderId="0" xfId="0" applyFill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166" fontId="0" fillId="0" borderId="0" xfId="4" applyNumberFormat="1" applyFont="1"/>
    <xf numFmtId="166" fontId="0" fillId="0" borderId="0" xfId="0" applyNumberFormat="1"/>
    <xf numFmtId="0" fontId="9" fillId="0" borderId="0" xfId="0" applyFont="1" applyAlignment="1">
      <alignment vertical="center"/>
    </xf>
    <xf numFmtId="0" fontId="10" fillId="9" borderId="0" xfId="0" applyFont="1" applyFill="1" applyAlignment="1">
      <alignment vertical="center"/>
    </xf>
    <xf numFmtId="0" fontId="0" fillId="0" borderId="0" xfId="0" applyAlignment="1">
      <alignment horizontal="center" vertical="top" wrapText="1"/>
    </xf>
    <xf numFmtId="0" fontId="12" fillId="3" borderId="2" xfId="2" applyFont="1"/>
    <xf numFmtId="3" fontId="0" fillId="0" borderId="0" xfId="4" applyNumberFormat="1" applyFont="1"/>
    <xf numFmtId="167" fontId="11" fillId="2" borderId="1" xfId="1" applyNumberFormat="1" applyFont="1" applyAlignment="1">
      <alignment horizontal="center"/>
    </xf>
    <xf numFmtId="168" fontId="0" fillId="0" borderId="0" xfId="4" applyNumberFormat="1" applyFont="1"/>
    <xf numFmtId="0" fontId="6" fillId="6" borderId="0" xfId="0" applyFont="1" applyFill="1" applyAlignment="1">
      <alignment horizontal="left" vertical="top" wrapText="1"/>
    </xf>
  </cellXfs>
  <cellStyles count="5">
    <cellStyle name="Check Cell" xfId="3" builtinId="23"/>
    <cellStyle name="Currency 2" xfId="4" xr:uid="{4E149006-5A72-47CE-A6F8-CEAD9380B99E}"/>
    <cellStyle name="Input" xfId="1" builtinId="20"/>
    <cellStyle name="Normal" xfId="0" builtinId="0"/>
    <cellStyle name="Output" xfId="2" builtinId="21"/>
  </cellStyles>
  <dxfs count="0"/>
  <tableStyles count="1" defaultTableStyle="TableStyleMedium2" defaultPivotStyle="PivotStyleLight16">
    <tableStyle name="Invisible" pivot="0" table="0" count="0" xr9:uid="{BDDC8D8B-969A-41D2-A13F-BB77E66417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Brazil GDP</a:t>
            </a:r>
            <a:br>
              <a:rPr lang="en-US"/>
            </a:br>
            <a:r>
              <a:rPr lang="en-US" sz="1100"/>
              <a:t>(index, not seasonally adjusted)</a:t>
            </a:r>
          </a:p>
        </c:rich>
      </c:tx>
      <c:layout>
        <c:manualLayout>
          <c:xMode val="edge"/>
          <c:yMode val="edge"/>
          <c:x val="2.044483483389277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'Step 1 - Fetching data'!$E$9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'Step 1 - Fetching data'!$D$10:$D$516</c:f>
              <c:numCache>
                <c:formatCode>[$-416]mmm\-yy;@</c:formatCode>
                <c:ptCount val="507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</c:numCache>
            </c:numRef>
          </c:cat>
          <c:val>
            <c:numRef>
              <c:f>'Step 1 - Fetching data'!$E$10:$E$516</c:f>
              <c:numCache>
                <c:formatCode>General</c:formatCode>
                <c:ptCount val="507"/>
                <c:pt idx="0">
                  <c:v>96.84</c:v>
                </c:pt>
                <c:pt idx="1">
                  <c:v>100.12</c:v>
                </c:pt>
                <c:pt idx="2">
                  <c:v>107.56</c:v>
                </c:pt>
                <c:pt idx="3">
                  <c:v>104.31</c:v>
                </c:pt>
                <c:pt idx="4">
                  <c:v>100.13</c:v>
                </c:pt>
                <c:pt idx="5">
                  <c:v>104.88</c:v>
                </c:pt>
                <c:pt idx="6">
                  <c:v>109.49</c:v>
                </c:pt>
                <c:pt idx="7">
                  <c:v>108.21</c:v>
                </c:pt>
                <c:pt idx="8">
                  <c:v>101.14</c:v>
                </c:pt>
                <c:pt idx="9">
                  <c:v>106.46</c:v>
                </c:pt>
                <c:pt idx="10">
                  <c:v>109.88</c:v>
                </c:pt>
                <c:pt idx="11">
                  <c:v>106.66</c:v>
                </c:pt>
                <c:pt idx="12">
                  <c:v>101.92</c:v>
                </c:pt>
                <c:pt idx="13">
                  <c:v>106.04</c:v>
                </c:pt>
                <c:pt idx="14">
                  <c:v>109.2</c:v>
                </c:pt>
                <c:pt idx="15">
                  <c:v>108.97</c:v>
                </c:pt>
                <c:pt idx="16">
                  <c:v>106.4</c:v>
                </c:pt>
                <c:pt idx="17">
                  <c:v>110.25</c:v>
                </c:pt>
                <c:pt idx="18">
                  <c:v>114.19</c:v>
                </c:pt>
                <c:pt idx="19">
                  <c:v>113.98</c:v>
                </c:pt>
                <c:pt idx="20">
                  <c:v>110.1</c:v>
                </c:pt>
                <c:pt idx="21">
                  <c:v>112.82</c:v>
                </c:pt>
                <c:pt idx="22">
                  <c:v>114.71</c:v>
                </c:pt>
                <c:pt idx="23">
                  <c:v>113.38</c:v>
                </c:pt>
                <c:pt idx="24">
                  <c:v>110.63</c:v>
                </c:pt>
                <c:pt idx="25">
                  <c:v>115.41</c:v>
                </c:pt>
                <c:pt idx="26">
                  <c:v>119.5</c:v>
                </c:pt>
                <c:pt idx="27">
                  <c:v>119.24</c:v>
                </c:pt>
                <c:pt idx="28">
                  <c:v>113.58</c:v>
                </c:pt>
                <c:pt idx="29">
                  <c:v>116.31</c:v>
                </c:pt>
                <c:pt idx="30">
                  <c:v>120.25</c:v>
                </c:pt>
                <c:pt idx="31">
                  <c:v>119.94</c:v>
                </c:pt>
                <c:pt idx="32">
                  <c:v>117.98</c:v>
                </c:pt>
                <c:pt idx="33">
                  <c:v>123.65</c:v>
                </c:pt>
                <c:pt idx="34">
                  <c:v>128.13999999999999</c:v>
                </c:pt>
                <c:pt idx="35">
                  <c:v>127.39</c:v>
                </c:pt>
                <c:pt idx="36">
                  <c:v>122.92</c:v>
                </c:pt>
                <c:pt idx="37">
                  <c:v>129.18</c:v>
                </c:pt>
                <c:pt idx="38">
                  <c:v>130.85</c:v>
                </c:pt>
                <c:pt idx="39">
                  <c:v>130.13</c:v>
                </c:pt>
                <c:pt idx="40">
                  <c:v>128.18</c:v>
                </c:pt>
                <c:pt idx="41">
                  <c:v>132.13</c:v>
                </c:pt>
                <c:pt idx="42">
                  <c:v>136.72</c:v>
                </c:pt>
                <c:pt idx="43">
                  <c:v>136.37</c:v>
                </c:pt>
                <c:pt idx="44">
                  <c:v>134.84</c:v>
                </c:pt>
                <c:pt idx="45">
                  <c:v>140.77000000000001</c:v>
                </c:pt>
                <c:pt idx="46">
                  <c:v>144.75</c:v>
                </c:pt>
                <c:pt idx="47">
                  <c:v>145.43</c:v>
                </c:pt>
                <c:pt idx="48">
                  <c:v>143.13999999999999</c:v>
                </c:pt>
                <c:pt idx="49">
                  <c:v>149.69</c:v>
                </c:pt>
                <c:pt idx="50">
                  <c:v>154.86000000000001</c:v>
                </c:pt>
                <c:pt idx="51">
                  <c:v>146.91999999999999</c:v>
                </c:pt>
                <c:pt idx="52">
                  <c:v>139.66999999999999</c:v>
                </c:pt>
                <c:pt idx="53">
                  <c:v>146.38999999999999</c:v>
                </c:pt>
                <c:pt idx="54">
                  <c:v>153.06</c:v>
                </c:pt>
                <c:pt idx="55">
                  <c:v>154.75</c:v>
                </c:pt>
                <c:pt idx="56">
                  <c:v>152.53</c:v>
                </c:pt>
                <c:pt idx="57">
                  <c:v>158.86000000000001</c:v>
                </c:pt>
                <c:pt idx="58">
                  <c:v>163.63</c:v>
                </c:pt>
                <c:pt idx="59">
                  <c:v>163.55000000000001</c:v>
                </c:pt>
                <c:pt idx="60">
                  <c:v>160.44999999999999</c:v>
                </c:pt>
                <c:pt idx="61">
                  <c:v>166.33</c:v>
                </c:pt>
                <c:pt idx="62">
                  <c:v>169.41</c:v>
                </c:pt>
                <c:pt idx="63">
                  <c:v>167.75</c:v>
                </c:pt>
                <c:pt idx="64">
                  <c:v>163.19</c:v>
                </c:pt>
                <c:pt idx="65">
                  <c:v>167.97</c:v>
                </c:pt>
                <c:pt idx="66">
                  <c:v>173.63</c:v>
                </c:pt>
                <c:pt idx="67">
                  <c:v>171.91</c:v>
                </c:pt>
                <c:pt idx="68">
                  <c:v>167.63</c:v>
                </c:pt>
                <c:pt idx="69">
                  <c:v>174.73</c:v>
                </c:pt>
                <c:pt idx="70">
                  <c:v>178.42</c:v>
                </c:pt>
                <c:pt idx="71">
                  <c:v>176.26</c:v>
                </c:pt>
                <c:pt idx="72">
                  <c:v>173.45</c:v>
                </c:pt>
                <c:pt idx="73">
                  <c:v>173.97</c:v>
                </c:pt>
                <c:pt idx="74">
                  <c:v>177.28</c:v>
                </c:pt>
                <c:pt idx="75">
                  <c:v>175.86</c:v>
                </c:pt>
                <c:pt idx="76">
                  <c:v>170.64</c:v>
                </c:pt>
                <c:pt idx="77">
                  <c:v>169.2</c:v>
                </c:pt>
                <c:pt idx="78">
                  <c:v>169.72</c:v>
                </c:pt>
                <c:pt idx="79">
                  <c:v>166.15</c:v>
                </c:pt>
                <c:pt idx="80">
                  <c:v>161.87</c:v>
                </c:pt>
                <c:pt idx="81">
                  <c:v>163.75</c:v>
                </c:pt>
                <c:pt idx="82">
                  <c:v>165.55</c:v>
                </c:pt>
                <c:pt idx="83">
                  <c:v>162.4</c:v>
                </c:pt>
                <c:pt idx="84">
                  <c:v>162.34</c:v>
                </c:pt>
                <c:pt idx="85">
                  <c:v>165.05</c:v>
                </c:pt>
                <c:pt idx="86">
                  <c:v>168.27</c:v>
                </c:pt>
                <c:pt idx="87">
                  <c:v>166.56</c:v>
                </c:pt>
                <c:pt idx="88">
                  <c:v>165.37</c:v>
                </c:pt>
                <c:pt idx="89">
                  <c:v>167.67</c:v>
                </c:pt>
                <c:pt idx="90">
                  <c:v>171.73</c:v>
                </c:pt>
                <c:pt idx="91">
                  <c:v>169.25</c:v>
                </c:pt>
                <c:pt idx="92">
                  <c:v>167.1</c:v>
                </c:pt>
                <c:pt idx="93">
                  <c:v>169.84</c:v>
                </c:pt>
                <c:pt idx="94">
                  <c:v>173.62</c:v>
                </c:pt>
                <c:pt idx="95">
                  <c:v>171.69</c:v>
                </c:pt>
                <c:pt idx="96">
                  <c:v>166.89</c:v>
                </c:pt>
                <c:pt idx="97">
                  <c:v>151.61000000000001</c:v>
                </c:pt>
                <c:pt idx="98">
                  <c:v>167.19</c:v>
                </c:pt>
                <c:pt idx="99">
                  <c:v>170.1</c:v>
                </c:pt>
                <c:pt idx="100">
                  <c:v>169.04</c:v>
                </c:pt>
                <c:pt idx="101">
                  <c:v>170.26</c:v>
                </c:pt>
                <c:pt idx="102">
                  <c:v>173.88</c:v>
                </c:pt>
                <c:pt idx="103">
                  <c:v>172.91</c:v>
                </c:pt>
                <c:pt idx="104">
                  <c:v>171.89</c:v>
                </c:pt>
                <c:pt idx="105">
                  <c:v>175.78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7-460D-8F6E-9B40562C6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  <c:majorUnit val="12"/>
        <c:majorTimeUnit val="months"/>
      </c:dateAx>
      <c:valAx>
        <c:axId val="1270600735"/>
        <c:scaling>
          <c:orientation val="minMax"/>
          <c:min val="9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Brazil GDP</a:t>
            </a:r>
          </a:p>
          <a:p>
            <a:pPr algn="l">
              <a:defRPr sz="1800"/>
            </a:pPr>
            <a:r>
              <a:rPr lang="en-US" sz="1100"/>
              <a:t>(index)</a:t>
            </a:r>
          </a:p>
        </c:rich>
      </c:tx>
      <c:layout>
        <c:manualLayout>
          <c:xMode val="edge"/>
          <c:yMode val="edge"/>
          <c:x val="2.044483483389277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5670835263239158E-2"/>
          <c:y val="0.31069772528433948"/>
          <c:w val="0.89895430891207806"/>
          <c:h val="0.49820683872849225"/>
        </c:manualLayout>
      </c:layout>
      <c:lineChart>
        <c:grouping val="standard"/>
        <c:varyColors val="0"/>
        <c:ser>
          <c:idx val="0"/>
          <c:order val="0"/>
          <c:tx>
            <c:v>Observed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adjustment'!$D$4:$D$113</c:f>
              <c:numCache>
                <c:formatCode>[$-416]mmm\-yy;@</c:formatCode>
                <c:ptCount val="110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</c:numCache>
            </c:numRef>
          </c:cat>
          <c:val>
            <c:numRef>
              <c:f>'Step 2 - Seasonal adjustment'!$E$4:$E$113</c:f>
              <c:numCache>
                <c:formatCode>0.0</c:formatCode>
                <c:ptCount val="110"/>
                <c:pt idx="0">
                  <c:v>96.84</c:v>
                </c:pt>
                <c:pt idx="1">
                  <c:v>100.12</c:v>
                </c:pt>
                <c:pt idx="2">
                  <c:v>107.56</c:v>
                </c:pt>
                <c:pt idx="3">
                  <c:v>104.31</c:v>
                </c:pt>
                <c:pt idx="4">
                  <c:v>100.13</c:v>
                </c:pt>
                <c:pt idx="5">
                  <c:v>104.88</c:v>
                </c:pt>
                <c:pt idx="6">
                  <c:v>109.49</c:v>
                </c:pt>
                <c:pt idx="7">
                  <c:v>108.21</c:v>
                </c:pt>
                <c:pt idx="8">
                  <c:v>101.14</c:v>
                </c:pt>
                <c:pt idx="9">
                  <c:v>106.46</c:v>
                </c:pt>
                <c:pt idx="10">
                  <c:v>109.88</c:v>
                </c:pt>
                <c:pt idx="11">
                  <c:v>106.66</c:v>
                </c:pt>
                <c:pt idx="12">
                  <c:v>101.92</c:v>
                </c:pt>
                <c:pt idx="13">
                  <c:v>106.04</c:v>
                </c:pt>
                <c:pt idx="14">
                  <c:v>109.2</c:v>
                </c:pt>
                <c:pt idx="15">
                  <c:v>108.97</c:v>
                </c:pt>
                <c:pt idx="16">
                  <c:v>106.4</c:v>
                </c:pt>
                <c:pt idx="17">
                  <c:v>110.25</c:v>
                </c:pt>
                <c:pt idx="18">
                  <c:v>114.19</c:v>
                </c:pt>
                <c:pt idx="19">
                  <c:v>113.98</c:v>
                </c:pt>
                <c:pt idx="20">
                  <c:v>110.1</c:v>
                </c:pt>
                <c:pt idx="21">
                  <c:v>112.82</c:v>
                </c:pt>
                <c:pt idx="22">
                  <c:v>114.71</c:v>
                </c:pt>
                <c:pt idx="23">
                  <c:v>113.38</c:v>
                </c:pt>
                <c:pt idx="24">
                  <c:v>110.63</c:v>
                </c:pt>
                <c:pt idx="25">
                  <c:v>115.41</c:v>
                </c:pt>
                <c:pt idx="26">
                  <c:v>119.5</c:v>
                </c:pt>
                <c:pt idx="27">
                  <c:v>119.24</c:v>
                </c:pt>
                <c:pt idx="28">
                  <c:v>113.58</c:v>
                </c:pt>
                <c:pt idx="29">
                  <c:v>116.31</c:v>
                </c:pt>
                <c:pt idx="30">
                  <c:v>120.25</c:v>
                </c:pt>
                <c:pt idx="31">
                  <c:v>119.94</c:v>
                </c:pt>
                <c:pt idx="32">
                  <c:v>117.98</c:v>
                </c:pt>
                <c:pt idx="33">
                  <c:v>123.65</c:v>
                </c:pt>
                <c:pt idx="34">
                  <c:v>128.13999999999999</c:v>
                </c:pt>
                <c:pt idx="35">
                  <c:v>127.39</c:v>
                </c:pt>
                <c:pt idx="36">
                  <c:v>122.92</c:v>
                </c:pt>
                <c:pt idx="37">
                  <c:v>129.18</c:v>
                </c:pt>
                <c:pt idx="38">
                  <c:v>130.85</c:v>
                </c:pt>
                <c:pt idx="39">
                  <c:v>130.13</c:v>
                </c:pt>
                <c:pt idx="40">
                  <c:v>128.18</c:v>
                </c:pt>
                <c:pt idx="41">
                  <c:v>132.13</c:v>
                </c:pt>
                <c:pt idx="42">
                  <c:v>136.72</c:v>
                </c:pt>
                <c:pt idx="43">
                  <c:v>136.37</c:v>
                </c:pt>
                <c:pt idx="44">
                  <c:v>134.84</c:v>
                </c:pt>
                <c:pt idx="45">
                  <c:v>140.77000000000001</c:v>
                </c:pt>
                <c:pt idx="46">
                  <c:v>144.75</c:v>
                </c:pt>
                <c:pt idx="47">
                  <c:v>145.43</c:v>
                </c:pt>
                <c:pt idx="48">
                  <c:v>143.13999999999999</c:v>
                </c:pt>
                <c:pt idx="49">
                  <c:v>149.69</c:v>
                </c:pt>
                <c:pt idx="50">
                  <c:v>154.86000000000001</c:v>
                </c:pt>
                <c:pt idx="51">
                  <c:v>146.91999999999999</c:v>
                </c:pt>
                <c:pt idx="52">
                  <c:v>139.66999999999999</c:v>
                </c:pt>
                <c:pt idx="53">
                  <c:v>146.38999999999999</c:v>
                </c:pt>
                <c:pt idx="54">
                  <c:v>153.06</c:v>
                </c:pt>
                <c:pt idx="55">
                  <c:v>154.75</c:v>
                </c:pt>
                <c:pt idx="56">
                  <c:v>152.53</c:v>
                </c:pt>
                <c:pt idx="57">
                  <c:v>158.86000000000001</c:v>
                </c:pt>
                <c:pt idx="58">
                  <c:v>163.63</c:v>
                </c:pt>
                <c:pt idx="59">
                  <c:v>163.55000000000001</c:v>
                </c:pt>
                <c:pt idx="60">
                  <c:v>160.44999999999999</c:v>
                </c:pt>
                <c:pt idx="61">
                  <c:v>166.33</c:v>
                </c:pt>
                <c:pt idx="62">
                  <c:v>169.41</c:v>
                </c:pt>
                <c:pt idx="63">
                  <c:v>167.75</c:v>
                </c:pt>
                <c:pt idx="64">
                  <c:v>163.19</c:v>
                </c:pt>
                <c:pt idx="65">
                  <c:v>167.97</c:v>
                </c:pt>
                <c:pt idx="66">
                  <c:v>173.63</c:v>
                </c:pt>
                <c:pt idx="67">
                  <c:v>171.91</c:v>
                </c:pt>
                <c:pt idx="68">
                  <c:v>167.63</c:v>
                </c:pt>
                <c:pt idx="69">
                  <c:v>174.73</c:v>
                </c:pt>
                <c:pt idx="70">
                  <c:v>178.42</c:v>
                </c:pt>
                <c:pt idx="71">
                  <c:v>176.26</c:v>
                </c:pt>
                <c:pt idx="72">
                  <c:v>173.45</c:v>
                </c:pt>
                <c:pt idx="73">
                  <c:v>173.97</c:v>
                </c:pt>
                <c:pt idx="74">
                  <c:v>177.28</c:v>
                </c:pt>
                <c:pt idx="75">
                  <c:v>175.86</c:v>
                </c:pt>
                <c:pt idx="76">
                  <c:v>170.64</c:v>
                </c:pt>
                <c:pt idx="77">
                  <c:v>169.2</c:v>
                </c:pt>
                <c:pt idx="78">
                  <c:v>169.72</c:v>
                </c:pt>
                <c:pt idx="79">
                  <c:v>166.15</c:v>
                </c:pt>
                <c:pt idx="80">
                  <c:v>161.87</c:v>
                </c:pt>
                <c:pt idx="81">
                  <c:v>163.75</c:v>
                </c:pt>
                <c:pt idx="82">
                  <c:v>165.55</c:v>
                </c:pt>
                <c:pt idx="83">
                  <c:v>162.4</c:v>
                </c:pt>
                <c:pt idx="84">
                  <c:v>162.34</c:v>
                </c:pt>
                <c:pt idx="85">
                  <c:v>165.05</c:v>
                </c:pt>
                <c:pt idx="86">
                  <c:v>168.27</c:v>
                </c:pt>
                <c:pt idx="87">
                  <c:v>166.56</c:v>
                </c:pt>
                <c:pt idx="88">
                  <c:v>165.37</c:v>
                </c:pt>
                <c:pt idx="89">
                  <c:v>167.67</c:v>
                </c:pt>
                <c:pt idx="90">
                  <c:v>171.73</c:v>
                </c:pt>
                <c:pt idx="91">
                  <c:v>169.25</c:v>
                </c:pt>
                <c:pt idx="92">
                  <c:v>167.1</c:v>
                </c:pt>
                <c:pt idx="93">
                  <c:v>169.84</c:v>
                </c:pt>
                <c:pt idx="94">
                  <c:v>173.62</c:v>
                </c:pt>
                <c:pt idx="95">
                  <c:v>171.69</c:v>
                </c:pt>
                <c:pt idx="96">
                  <c:v>166.89</c:v>
                </c:pt>
                <c:pt idx="97">
                  <c:v>151.61000000000001</c:v>
                </c:pt>
                <c:pt idx="98">
                  <c:v>167.19</c:v>
                </c:pt>
                <c:pt idx="99">
                  <c:v>170.1</c:v>
                </c:pt>
                <c:pt idx="100">
                  <c:v>169.04</c:v>
                </c:pt>
                <c:pt idx="101">
                  <c:v>170.26</c:v>
                </c:pt>
                <c:pt idx="102">
                  <c:v>173.88</c:v>
                </c:pt>
                <c:pt idx="103">
                  <c:v>172.91</c:v>
                </c:pt>
                <c:pt idx="104">
                  <c:v>171.89</c:v>
                </c:pt>
                <c:pt idx="105">
                  <c:v>175.78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E-46FA-8265-64C17174E7CC}"/>
            </c:ext>
          </c:extLst>
        </c:ser>
        <c:ser>
          <c:idx val="1"/>
          <c:order val="1"/>
          <c:tx>
            <c:strRef>
              <c:f>'Step 2 - Seasonal adjustment'!$F$3</c:f>
              <c:strCache>
                <c:ptCount val="1"/>
                <c:pt idx="0">
                  <c:v>Seasonally Adjusted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adjustment'!$D$4:$D$113</c:f>
              <c:numCache>
                <c:formatCode>[$-416]mmm\-yy;@</c:formatCode>
                <c:ptCount val="110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</c:numCache>
            </c:numRef>
          </c:cat>
          <c:val>
            <c:numRef>
              <c:f>'Step 2 - Seasonal adjustment'!$F$4:$F$113</c:f>
              <c:numCache>
                <c:formatCode>0.0</c:formatCode>
                <c:ptCount val="110"/>
                <c:pt idx="0">
                  <c:v>100.86530242875401</c:v>
                </c:pt>
                <c:pt idx="1">
                  <c:v>100.76427236265801</c:v>
                </c:pt>
                <c:pt idx="2">
                  <c:v>103.772832253798</c:v>
                </c:pt>
                <c:pt idx="3">
                  <c:v>103.16918057788899</c:v>
                </c:pt>
                <c:pt idx="4">
                  <c:v>104.26390051179401</c:v>
                </c:pt>
                <c:pt idx="5">
                  <c:v>105.40115723394401</c:v>
                </c:pt>
                <c:pt idx="6">
                  <c:v>105.856758695715</c:v>
                </c:pt>
                <c:pt idx="7">
                  <c:v>107.036762011272</c:v>
                </c:pt>
                <c:pt idx="8">
                  <c:v>105.189530448591</c:v>
                </c:pt>
                <c:pt idx="9">
                  <c:v>106.819846255267</c:v>
                </c:pt>
                <c:pt idx="10">
                  <c:v>106.55841327447099</c:v>
                </c:pt>
                <c:pt idx="11">
                  <c:v>105.55465424221801</c:v>
                </c:pt>
                <c:pt idx="12">
                  <c:v>105.717326605012</c:v>
                </c:pt>
                <c:pt idx="13">
                  <c:v>106.31230035438</c:v>
                </c:pt>
                <c:pt idx="14">
                  <c:v>106.263221932625</c:v>
                </c:pt>
                <c:pt idx="15">
                  <c:v>107.895480604307</c:v>
                </c:pt>
                <c:pt idx="16">
                  <c:v>110.01413595450001</c:v>
                </c:pt>
                <c:pt idx="17">
                  <c:v>110.475364269549</c:v>
                </c:pt>
                <c:pt idx="18">
                  <c:v>111.410487381491</c:v>
                </c:pt>
                <c:pt idx="19">
                  <c:v>112.89629952191299</c:v>
                </c:pt>
                <c:pt idx="20">
                  <c:v>113.600120658021</c:v>
                </c:pt>
                <c:pt idx="21">
                  <c:v>112.98331621051599</c:v>
                </c:pt>
                <c:pt idx="22">
                  <c:v>112.094679281528</c:v>
                </c:pt>
                <c:pt idx="23">
                  <c:v>112.36856091465</c:v>
                </c:pt>
                <c:pt idx="24">
                  <c:v>114.07973262768699</c:v>
                </c:pt>
                <c:pt idx="25">
                  <c:v>115.540748619597</c:v>
                </c:pt>
                <c:pt idx="26">
                  <c:v>116.82315300464499</c:v>
                </c:pt>
                <c:pt idx="27">
                  <c:v>118.150731979916</c:v>
                </c:pt>
                <c:pt idx="28">
                  <c:v>117.044597328875</c:v>
                </c:pt>
                <c:pt idx="29">
                  <c:v>116.413500674735</c:v>
                </c:pt>
                <c:pt idx="30">
                  <c:v>117.678583578901</c:v>
                </c:pt>
                <c:pt idx="31">
                  <c:v>118.961151941081</c:v>
                </c:pt>
                <c:pt idx="32">
                  <c:v>121.504555144224</c:v>
                </c:pt>
                <c:pt idx="33">
                  <c:v>123.581255874993</c:v>
                </c:pt>
                <c:pt idx="34">
                  <c:v>125.461266849504</c:v>
                </c:pt>
                <c:pt idx="35">
                  <c:v>126.473366750365</c:v>
                </c:pt>
                <c:pt idx="36">
                  <c:v>126.50704882519599</c:v>
                </c:pt>
                <c:pt idx="37">
                  <c:v>129.012161934343</c:v>
                </c:pt>
                <c:pt idx="38">
                  <c:v>128.226756867565</c:v>
                </c:pt>
                <c:pt idx="39">
                  <c:v>129.28411214335799</c:v>
                </c:pt>
                <c:pt idx="40">
                  <c:v>131.79080835365201</c:v>
                </c:pt>
                <c:pt idx="41">
                  <c:v>131.95015144326001</c:v>
                </c:pt>
                <c:pt idx="42">
                  <c:v>134.03926940719899</c:v>
                </c:pt>
                <c:pt idx="43">
                  <c:v>135.49673480619401</c:v>
                </c:pt>
                <c:pt idx="44">
                  <c:v>138.59530973832099</c:v>
                </c:pt>
                <c:pt idx="45">
                  <c:v>140.606740012758</c:v>
                </c:pt>
                <c:pt idx="46">
                  <c:v>141.89263054217301</c:v>
                </c:pt>
                <c:pt idx="47">
                  <c:v>144.419389383847</c:v>
                </c:pt>
                <c:pt idx="48">
                  <c:v>147.22822540375901</c:v>
                </c:pt>
                <c:pt idx="49">
                  <c:v>149.59117526771701</c:v>
                </c:pt>
                <c:pt idx="50">
                  <c:v>151.717163115825</c:v>
                </c:pt>
                <c:pt idx="51">
                  <c:v>145.756581545617</c:v>
                </c:pt>
                <c:pt idx="52">
                  <c:v>143.686914803609</c:v>
                </c:pt>
                <c:pt idx="53">
                  <c:v>146.43664144726199</c:v>
                </c:pt>
                <c:pt idx="54">
                  <c:v>150.04748028607199</c:v>
                </c:pt>
                <c:pt idx="55">
                  <c:v>153.54303686916299</c:v>
                </c:pt>
                <c:pt idx="56">
                  <c:v>156.64923677984299</c:v>
                </c:pt>
                <c:pt idx="57">
                  <c:v>158.869395832924</c:v>
                </c:pt>
                <c:pt idx="58">
                  <c:v>160.54117483549999</c:v>
                </c:pt>
                <c:pt idx="59">
                  <c:v>162.47443854051701</c:v>
                </c:pt>
                <c:pt idx="60">
                  <c:v>164.53153501459701</c:v>
                </c:pt>
                <c:pt idx="61">
                  <c:v>166.330135033896</c:v>
                </c:pt>
                <c:pt idx="62">
                  <c:v>166.25951291229299</c:v>
                </c:pt>
                <c:pt idx="63">
                  <c:v>166.78976940552201</c:v>
                </c:pt>
                <c:pt idx="64">
                  <c:v>167.119741715271</c:v>
                </c:pt>
                <c:pt idx="65">
                  <c:v>168.06765192826299</c:v>
                </c:pt>
                <c:pt idx="66">
                  <c:v>170.479311914449</c:v>
                </c:pt>
                <c:pt idx="67">
                  <c:v>171.02965446017299</c:v>
                </c:pt>
                <c:pt idx="68">
                  <c:v>171.296076225538</c:v>
                </c:pt>
                <c:pt idx="69">
                  <c:v>174.971279761462</c:v>
                </c:pt>
                <c:pt idx="70">
                  <c:v>175.38315056736701</c:v>
                </c:pt>
                <c:pt idx="71">
                  <c:v>175.42410652595899</c:v>
                </c:pt>
                <c:pt idx="72">
                  <c:v>176.720786947362</c:v>
                </c:pt>
                <c:pt idx="73">
                  <c:v>174.39357736729499</c:v>
                </c:pt>
                <c:pt idx="74">
                  <c:v>174.54555374654501</c:v>
                </c:pt>
                <c:pt idx="75">
                  <c:v>175.122004804135</c:v>
                </c:pt>
                <c:pt idx="76">
                  <c:v>173.40350736164601</c:v>
                </c:pt>
                <c:pt idx="77">
                  <c:v>169.626447354589</c:v>
                </c:pt>
                <c:pt idx="78">
                  <c:v>167.26961962500499</c:v>
                </c:pt>
                <c:pt idx="79">
                  <c:v>165.69282687457701</c:v>
                </c:pt>
                <c:pt idx="80">
                  <c:v>164.26901537069801</c:v>
                </c:pt>
                <c:pt idx="81">
                  <c:v>164.07949418523299</c:v>
                </c:pt>
                <c:pt idx="82">
                  <c:v>163.20690828872401</c:v>
                </c:pt>
                <c:pt idx="83">
                  <c:v>162.12739148303001</c:v>
                </c:pt>
                <c:pt idx="84">
                  <c:v>164.59602687187001</c:v>
                </c:pt>
                <c:pt idx="85">
                  <c:v>165.384229320754</c:v>
                </c:pt>
                <c:pt idx="86">
                  <c:v>165.91610722791401</c:v>
                </c:pt>
                <c:pt idx="87">
                  <c:v>166.26067826422101</c:v>
                </c:pt>
                <c:pt idx="88">
                  <c:v>167.584539985102</c:v>
                </c:pt>
                <c:pt idx="89">
                  <c:v>168.120409098523</c:v>
                </c:pt>
                <c:pt idx="90">
                  <c:v>169.41034946273501</c:v>
                </c:pt>
                <c:pt idx="91">
                  <c:v>168.775252675372</c:v>
                </c:pt>
                <c:pt idx="92">
                  <c:v>169.269498583146</c:v>
                </c:pt>
                <c:pt idx="93">
                  <c:v>170.440077961751</c:v>
                </c:pt>
                <c:pt idx="94">
                  <c:v>171.48259409297</c:v>
                </c:pt>
                <c:pt idx="95">
                  <c:v>170.952492592769</c:v>
                </c:pt>
                <c:pt idx="96">
                  <c:v>168.86026679672199</c:v>
                </c:pt>
                <c:pt idx="97">
                  <c:v>152.23558493958001</c:v>
                </c:pt>
                <c:pt idx="98">
                  <c:v>165.44446371543501</c:v>
                </c:pt>
                <c:pt idx="99">
                  <c:v>169.34767771672301</c:v>
                </c:pt>
                <c:pt idx="100">
                  <c:v>170.88772164900999</c:v>
                </c:pt>
                <c:pt idx="101">
                  <c:v>170.83092864327901</c:v>
                </c:pt>
                <c:pt idx="102">
                  <c:v>172.08557002670699</c:v>
                </c:pt>
                <c:pt idx="103">
                  <c:v>172.26206415464799</c:v>
                </c:pt>
                <c:pt idx="104">
                  <c:v>173.84429863679301</c:v>
                </c:pt>
                <c:pt idx="105">
                  <c:v>176.282276232117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E-46FA-8265-64C17174E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  <c:majorUnit val="12"/>
        <c:majorTimeUnit val="months"/>
      </c:dateAx>
      <c:valAx>
        <c:axId val="1270600735"/>
        <c:scaling>
          <c:orientation val="minMax"/>
          <c:min val="9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064290839077641"/>
          <c:y val="0.20094925634295713"/>
          <c:w val="0.49871400158025231"/>
          <c:h val="8.933180227471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Brazil GDP</a:t>
            </a:r>
          </a:p>
          <a:p>
            <a:pPr algn="l">
              <a:defRPr sz="1800"/>
            </a:pPr>
            <a:r>
              <a:rPr lang="en-US" sz="1100"/>
              <a:t>(index)</a:t>
            </a:r>
          </a:p>
        </c:rich>
      </c:tx>
      <c:layout>
        <c:manualLayout>
          <c:xMode val="edge"/>
          <c:yMode val="edge"/>
          <c:x val="2.044483483389277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5670835263239158E-2"/>
          <c:y val="0.31069772528433948"/>
          <c:w val="0.89895430891207806"/>
          <c:h val="0.49820683872849225"/>
        </c:manualLayout>
      </c:layout>
      <c:areaChart>
        <c:grouping val="standard"/>
        <c:varyColors val="0"/>
        <c:ser>
          <c:idx val="2"/>
          <c:order val="2"/>
          <c:tx>
            <c:v>Recession</c:v>
          </c:tx>
          <c:spPr>
            <a:solidFill>
              <a:schemeClr val="bg1">
                <a:lumMod val="50000"/>
                <a:alpha val="20000"/>
              </a:schemeClr>
            </a:solidFill>
            <a:ln w="9525" cap="flat" cmpd="sng" algn="ctr">
              <a:noFill/>
              <a:round/>
            </a:ln>
            <a:effectLst/>
          </c:spPr>
          <c:val>
            <c:numRef>
              <c:f>'Step 3 - Business cycle dating'!$I$9:$I$248118</c:f>
              <c:numCache>
                <c:formatCode>General</c:formatCode>
                <c:ptCount val="248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9999999999</c:v>
                </c:pt>
                <c:pt idx="22">
                  <c:v>9999999999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9999999999</c:v>
                </c:pt>
                <c:pt idx="29">
                  <c:v>9999999999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9999999999</c:v>
                </c:pt>
                <c:pt idx="52">
                  <c:v>9999999999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9999999999</c:v>
                </c:pt>
                <c:pt idx="74">
                  <c:v>9999999999</c:v>
                </c:pt>
                <c:pt idx="75">
                  <c:v>9999999999</c:v>
                </c:pt>
                <c:pt idx="76">
                  <c:v>9999999999</c:v>
                </c:pt>
                <c:pt idx="77">
                  <c:v>9999999999</c:v>
                </c:pt>
                <c:pt idx="78">
                  <c:v>9999999999</c:v>
                </c:pt>
                <c:pt idx="79">
                  <c:v>9999999999</c:v>
                </c:pt>
                <c:pt idx="80">
                  <c:v>9999999999</c:v>
                </c:pt>
                <c:pt idx="81">
                  <c:v>9999999999</c:v>
                </c:pt>
                <c:pt idx="82">
                  <c:v>9999999999</c:v>
                </c:pt>
                <c:pt idx="83">
                  <c:v>9999999999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9999999999</c:v>
                </c:pt>
                <c:pt idx="96">
                  <c:v>9999999999</c:v>
                </c:pt>
                <c:pt idx="97">
                  <c:v>9999999999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98-44D6-8377-C9BB648E5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600319"/>
        <c:axId val="1270600735"/>
      </c:areaChart>
      <c:lineChart>
        <c:grouping val="standard"/>
        <c:varyColors val="0"/>
        <c:ser>
          <c:idx val="0"/>
          <c:order val="0"/>
          <c:tx>
            <c:v>Observed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adjustment'!$D$4:$D$113</c:f>
              <c:numCache>
                <c:formatCode>[$-416]mmm\-yy;@</c:formatCode>
                <c:ptCount val="110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</c:numCache>
            </c:numRef>
          </c:cat>
          <c:val>
            <c:numRef>
              <c:f>'Step 2 - Seasonal adjustment'!$E$4:$E$113</c:f>
              <c:numCache>
                <c:formatCode>0.0</c:formatCode>
                <c:ptCount val="110"/>
                <c:pt idx="0">
                  <c:v>96.84</c:v>
                </c:pt>
                <c:pt idx="1">
                  <c:v>100.12</c:v>
                </c:pt>
                <c:pt idx="2">
                  <c:v>107.56</c:v>
                </c:pt>
                <c:pt idx="3">
                  <c:v>104.31</c:v>
                </c:pt>
                <c:pt idx="4">
                  <c:v>100.13</c:v>
                </c:pt>
                <c:pt idx="5">
                  <c:v>104.88</c:v>
                </c:pt>
                <c:pt idx="6">
                  <c:v>109.49</c:v>
                </c:pt>
                <c:pt idx="7">
                  <c:v>108.21</c:v>
                </c:pt>
                <c:pt idx="8">
                  <c:v>101.14</c:v>
                </c:pt>
                <c:pt idx="9">
                  <c:v>106.46</c:v>
                </c:pt>
                <c:pt idx="10">
                  <c:v>109.88</c:v>
                </c:pt>
                <c:pt idx="11">
                  <c:v>106.66</c:v>
                </c:pt>
                <c:pt idx="12">
                  <c:v>101.92</c:v>
                </c:pt>
                <c:pt idx="13">
                  <c:v>106.04</c:v>
                </c:pt>
                <c:pt idx="14">
                  <c:v>109.2</c:v>
                </c:pt>
                <c:pt idx="15">
                  <c:v>108.97</c:v>
                </c:pt>
                <c:pt idx="16">
                  <c:v>106.4</c:v>
                </c:pt>
                <c:pt idx="17">
                  <c:v>110.25</c:v>
                </c:pt>
                <c:pt idx="18">
                  <c:v>114.19</c:v>
                </c:pt>
                <c:pt idx="19">
                  <c:v>113.98</c:v>
                </c:pt>
                <c:pt idx="20">
                  <c:v>110.1</c:v>
                </c:pt>
                <c:pt idx="21">
                  <c:v>112.82</c:v>
                </c:pt>
                <c:pt idx="22">
                  <c:v>114.71</c:v>
                </c:pt>
                <c:pt idx="23">
                  <c:v>113.38</c:v>
                </c:pt>
                <c:pt idx="24">
                  <c:v>110.63</c:v>
                </c:pt>
                <c:pt idx="25">
                  <c:v>115.41</c:v>
                </c:pt>
                <c:pt idx="26">
                  <c:v>119.5</c:v>
                </c:pt>
                <c:pt idx="27">
                  <c:v>119.24</c:v>
                </c:pt>
                <c:pt idx="28">
                  <c:v>113.58</c:v>
                </c:pt>
                <c:pt idx="29">
                  <c:v>116.31</c:v>
                </c:pt>
                <c:pt idx="30">
                  <c:v>120.25</c:v>
                </c:pt>
                <c:pt idx="31">
                  <c:v>119.94</c:v>
                </c:pt>
                <c:pt idx="32">
                  <c:v>117.98</c:v>
                </c:pt>
                <c:pt idx="33">
                  <c:v>123.65</c:v>
                </c:pt>
                <c:pt idx="34">
                  <c:v>128.13999999999999</c:v>
                </c:pt>
                <c:pt idx="35">
                  <c:v>127.39</c:v>
                </c:pt>
                <c:pt idx="36">
                  <c:v>122.92</c:v>
                </c:pt>
                <c:pt idx="37">
                  <c:v>129.18</c:v>
                </c:pt>
                <c:pt idx="38">
                  <c:v>130.85</c:v>
                </c:pt>
                <c:pt idx="39">
                  <c:v>130.13</c:v>
                </c:pt>
                <c:pt idx="40">
                  <c:v>128.18</c:v>
                </c:pt>
                <c:pt idx="41">
                  <c:v>132.13</c:v>
                </c:pt>
                <c:pt idx="42">
                  <c:v>136.72</c:v>
                </c:pt>
                <c:pt idx="43">
                  <c:v>136.37</c:v>
                </c:pt>
                <c:pt idx="44">
                  <c:v>134.84</c:v>
                </c:pt>
                <c:pt idx="45">
                  <c:v>140.77000000000001</c:v>
                </c:pt>
                <c:pt idx="46">
                  <c:v>144.75</c:v>
                </c:pt>
                <c:pt idx="47">
                  <c:v>145.43</c:v>
                </c:pt>
                <c:pt idx="48">
                  <c:v>143.13999999999999</c:v>
                </c:pt>
                <c:pt idx="49">
                  <c:v>149.69</c:v>
                </c:pt>
                <c:pt idx="50">
                  <c:v>154.86000000000001</c:v>
                </c:pt>
                <c:pt idx="51">
                  <c:v>146.91999999999999</c:v>
                </c:pt>
                <c:pt idx="52">
                  <c:v>139.66999999999999</c:v>
                </c:pt>
                <c:pt idx="53">
                  <c:v>146.38999999999999</c:v>
                </c:pt>
                <c:pt idx="54">
                  <c:v>153.06</c:v>
                </c:pt>
                <c:pt idx="55">
                  <c:v>154.75</c:v>
                </c:pt>
                <c:pt idx="56">
                  <c:v>152.53</c:v>
                </c:pt>
                <c:pt idx="57">
                  <c:v>158.86000000000001</c:v>
                </c:pt>
                <c:pt idx="58">
                  <c:v>163.63</c:v>
                </c:pt>
                <c:pt idx="59">
                  <c:v>163.55000000000001</c:v>
                </c:pt>
                <c:pt idx="60">
                  <c:v>160.44999999999999</c:v>
                </c:pt>
                <c:pt idx="61">
                  <c:v>166.33</c:v>
                </c:pt>
                <c:pt idx="62">
                  <c:v>169.41</c:v>
                </c:pt>
                <c:pt idx="63">
                  <c:v>167.75</c:v>
                </c:pt>
                <c:pt idx="64">
                  <c:v>163.19</c:v>
                </c:pt>
                <c:pt idx="65">
                  <c:v>167.97</c:v>
                </c:pt>
                <c:pt idx="66">
                  <c:v>173.63</c:v>
                </c:pt>
                <c:pt idx="67">
                  <c:v>171.91</c:v>
                </c:pt>
                <c:pt idx="68">
                  <c:v>167.63</c:v>
                </c:pt>
                <c:pt idx="69">
                  <c:v>174.73</c:v>
                </c:pt>
                <c:pt idx="70">
                  <c:v>178.42</c:v>
                </c:pt>
                <c:pt idx="71">
                  <c:v>176.26</c:v>
                </c:pt>
                <c:pt idx="72">
                  <c:v>173.45</c:v>
                </c:pt>
                <c:pt idx="73">
                  <c:v>173.97</c:v>
                </c:pt>
                <c:pt idx="74">
                  <c:v>177.28</c:v>
                </c:pt>
                <c:pt idx="75">
                  <c:v>175.86</c:v>
                </c:pt>
                <c:pt idx="76">
                  <c:v>170.64</c:v>
                </c:pt>
                <c:pt idx="77">
                  <c:v>169.2</c:v>
                </c:pt>
                <c:pt idx="78">
                  <c:v>169.72</c:v>
                </c:pt>
                <c:pt idx="79">
                  <c:v>166.15</c:v>
                </c:pt>
                <c:pt idx="80">
                  <c:v>161.87</c:v>
                </c:pt>
                <c:pt idx="81">
                  <c:v>163.75</c:v>
                </c:pt>
                <c:pt idx="82">
                  <c:v>165.55</c:v>
                </c:pt>
                <c:pt idx="83">
                  <c:v>162.4</c:v>
                </c:pt>
                <c:pt idx="84">
                  <c:v>162.34</c:v>
                </c:pt>
                <c:pt idx="85">
                  <c:v>165.05</c:v>
                </c:pt>
                <c:pt idx="86">
                  <c:v>168.27</c:v>
                </c:pt>
                <c:pt idx="87">
                  <c:v>166.56</c:v>
                </c:pt>
                <c:pt idx="88">
                  <c:v>165.37</c:v>
                </c:pt>
                <c:pt idx="89">
                  <c:v>167.67</c:v>
                </c:pt>
                <c:pt idx="90">
                  <c:v>171.73</c:v>
                </c:pt>
                <c:pt idx="91">
                  <c:v>169.25</c:v>
                </c:pt>
                <c:pt idx="92">
                  <c:v>167.1</c:v>
                </c:pt>
                <c:pt idx="93">
                  <c:v>169.84</c:v>
                </c:pt>
                <c:pt idx="94">
                  <c:v>173.62</c:v>
                </c:pt>
                <c:pt idx="95">
                  <c:v>171.69</c:v>
                </c:pt>
                <c:pt idx="96">
                  <c:v>166.89</c:v>
                </c:pt>
                <c:pt idx="97">
                  <c:v>151.61000000000001</c:v>
                </c:pt>
                <c:pt idx="98">
                  <c:v>167.19</c:v>
                </c:pt>
                <c:pt idx="99">
                  <c:v>170.1</c:v>
                </c:pt>
                <c:pt idx="100">
                  <c:v>169.04</c:v>
                </c:pt>
                <c:pt idx="101">
                  <c:v>170.26</c:v>
                </c:pt>
                <c:pt idx="102">
                  <c:v>173.88</c:v>
                </c:pt>
                <c:pt idx="103">
                  <c:v>172.91</c:v>
                </c:pt>
                <c:pt idx="104">
                  <c:v>171.89</c:v>
                </c:pt>
                <c:pt idx="105">
                  <c:v>175.78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8-44D6-8377-C9BB648E59EF}"/>
            </c:ext>
          </c:extLst>
        </c:ser>
        <c:ser>
          <c:idx val="1"/>
          <c:order val="1"/>
          <c:tx>
            <c:strRef>
              <c:f>'Step 2 - Seasonal adjustment'!$F$3</c:f>
              <c:strCache>
                <c:ptCount val="1"/>
                <c:pt idx="0">
                  <c:v>Seasonally Adjusted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adjustment'!$D$4:$D$113</c:f>
              <c:numCache>
                <c:formatCode>[$-416]mmm\-yy;@</c:formatCode>
                <c:ptCount val="110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</c:numCache>
            </c:numRef>
          </c:cat>
          <c:val>
            <c:numRef>
              <c:f>'Step 2 - Seasonal adjustment'!$F$4:$F$113</c:f>
              <c:numCache>
                <c:formatCode>0.0</c:formatCode>
                <c:ptCount val="110"/>
                <c:pt idx="0">
                  <c:v>100.86530242875401</c:v>
                </c:pt>
                <c:pt idx="1">
                  <c:v>100.76427236265801</c:v>
                </c:pt>
                <c:pt idx="2">
                  <c:v>103.772832253798</c:v>
                </c:pt>
                <c:pt idx="3">
                  <c:v>103.16918057788899</c:v>
                </c:pt>
                <c:pt idx="4">
                  <c:v>104.26390051179401</c:v>
                </c:pt>
                <c:pt idx="5">
                  <c:v>105.40115723394401</c:v>
                </c:pt>
                <c:pt idx="6">
                  <c:v>105.856758695715</c:v>
                </c:pt>
                <c:pt idx="7">
                  <c:v>107.036762011272</c:v>
                </c:pt>
                <c:pt idx="8">
                  <c:v>105.189530448591</c:v>
                </c:pt>
                <c:pt idx="9">
                  <c:v>106.819846255267</c:v>
                </c:pt>
                <c:pt idx="10">
                  <c:v>106.55841327447099</c:v>
                </c:pt>
                <c:pt idx="11">
                  <c:v>105.55465424221801</c:v>
                </c:pt>
                <c:pt idx="12">
                  <c:v>105.717326605012</c:v>
                </c:pt>
                <c:pt idx="13">
                  <c:v>106.31230035438</c:v>
                </c:pt>
                <c:pt idx="14">
                  <c:v>106.263221932625</c:v>
                </c:pt>
                <c:pt idx="15">
                  <c:v>107.895480604307</c:v>
                </c:pt>
                <c:pt idx="16">
                  <c:v>110.01413595450001</c:v>
                </c:pt>
                <c:pt idx="17">
                  <c:v>110.475364269549</c:v>
                </c:pt>
                <c:pt idx="18">
                  <c:v>111.410487381491</c:v>
                </c:pt>
                <c:pt idx="19">
                  <c:v>112.89629952191299</c:v>
                </c:pt>
                <c:pt idx="20">
                  <c:v>113.600120658021</c:v>
                </c:pt>
                <c:pt idx="21">
                  <c:v>112.98331621051599</c:v>
                </c:pt>
                <c:pt idx="22">
                  <c:v>112.094679281528</c:v>
                </c:pt>
                <c:pt idx="23">
                  <c:v>112.36856091465</c:v>
                </c:pt>
                <c:pt idx="24">
                  <c:v>114.07973262768699</c:v>
                </c:pt>
                <c:pt idx="25">
                  <c:v>115.540748619597</c:v>
                </c:pt>
                <c:pt idx="26">
                  <c:v>116.82315300464499</c:v>
                </c:pt>
                <c:pt idx="27">
                  <c:v>118.150731979916</c:v>
                </c:pt>
                <c:pt idx="28">
                  <c:v>117.044597328875</c:v>
                </c:pt>
                <c:pt idx="29">
                  <c:v>116.413500674735</c:v>
                </c:pt>
                <c:pt idx="30">
                  <c:v>117.678583578901</c:v>
                </c:pt>
                <c:pt idx="31">
                  <c:v>118.961151941081</c:v>
                </c:pt>
                <c:pt idx="32">
                  <c:v>121.504555144224</c:v>
                </c:pt>
                <c:pt idx="33">
                  <c:v>123.581255874993</c:v>
                </c:pt>
                <c:pt idx="34">
                  <c:v>125.461266849504</c:v>
                </c:pt>
                <c:pt idx="35">
                  <c:v>126.473366750365</c:v>
                </c:pt>
                <c:pt idx="36">
                  <c:v>126.50704882519599</c:v>
                </c:pt>
                <c:pt idx="37">
                  <c:v>129.012161934343</c:v>
                </c:pt>
                <c:pt idx="38">
                  <c:v>128.226756867565</c:v>
                </c:pt>
                <c:pt idx="39">
                  <c:v>129.28411214335799</c:v>
                </c:pt>
                <c:pt idx="40">
                  <c:v>131.79080835365201</c:v>
                </c:pt>
                <c:pt idx="41">
                  <c:v>131.95015144326001</c:v>
                </c:pt>
                <c:pt idx="42">
                  <c:v>134.03926940719899</c:v>
                </c:pt>
                <c:pt idx="43">
                  <c:v>135.49673480619401</c:v>
                </c:pt>
                <c:pt idx="44">
                  <c:v>138.59530973832099</c:v>
                </c:pt>
                <c:pt idx="45">
                  <c:v>140.606740012758</c:v>
                </c:pt>
                <c:pt idx="46">
                  <c:v>141.89263054217301</c:v>
                </c:pt>
                <c:pt idx="47">
                  <c:v>144.419389383847</c:v>
                </c:pt>
                <c:pt idx="48">
                  <c:v>147.22822540375901</c:v>
                </c:pt>
                <c:pt idx="49">
                  <c:v>149.59117526771701</c:v>
                </c:pt>
                <c:pt idx="50">
                  <c:v>151.717163115825</c:v>
                </c:pt>
                <c:pt idx="51">
                  <c:v>145.756581545617</c:v>
                </c:pt>
                <c:pt idx="52">
                  <c:v>143.686914803609</c:v>
                </c:pt>
                <c:pt idx="53">
                  <c:v>146.43664144726199</c:v>
                </c:pt>
                <c:pt idx="54">
                  <c:v>150.04748028607199</c:v>
                </c:pt>
                <c:pt idx="55">
                  <c:v>153.54303686916299</c:v>
                </c:pt>
                <c:pt idx="56">
                  <c:v>156.64923677984299</c:v>
                </c:pt>
                <c:pt idx="57">
                  <c:v>158.869395832924</c:v>
                </c:pt>
                <c:pt idx="58">
                  <c:v>160.54117483549999</c:v>
                </c:pt>
                <c:pt idx="59">
                  <c:v>162.47443854051701</c:v>
                </c:pt>
                <c:pt idx="60">
                  <c:v>164.53153501459701</c:v>
                </c:pt>
                <c:pt idx="61">
                  <c:v>166.330135033896</c:v>
                </c:pt>
                <c:pt idx="62">
                  <c:v>166.25951291229299</c:v>
                </c:pt>
                <c:pt idx="63">
                  <c:v>166.78976940552201</c:v>
                </c:pt>
                <c:pt idx="64">
                  <c:v>167.119741715271</c:v>
                </c:pt>
                <c:pt idx="65">
                  <c:v>168.06765192826299</c:v>
                </c:pt>
                <c:pt idx="66">
                  <c:v>170.479311914449</c:v>
                </c:pt>
                <c:pt idx="67">
                  <c:v>171.02965446017299</c:v>
                </c:pt>
                <c:pt idx="68">
                  <c:v>171.296076225538</c:v>
                </c:pt>
                <c:pt idx="69">
                  <c:v>174.971279761462</c:v>
                </c:pt>
                <c:pt idx="70">
                  <c:v>175.38315056736701</c:v>
                </c:pt>
                <c:pt idx="71">
                  <c:v>175.42410652595899</c:v>
                </c:pt>
                <c:pt idx="72">
                  <c:v>176.720786947362</c:v>
                </c:pt>
                <c:pt idx="73">
                  <c:v>174.39357736729499</c:v>
                </c:pt>
                <c:pt idx="74">
                  <c:v>174.54555374654501</c:v>
                </c:pt>
                <c:pt idx="75">
                  <c:v>175.122004804135</c:v>
                </c:pt>
                <c:pt idx="76">
                  <c:v>173.40350736164601</c:v>
                </c:pt>
                <c:pt idx="77">
                  <c:v>169.626447354589</c:v>
                </c:pt>
                <c:pt idx="78">
                  <c:v>167.26961962500499</c:v>
                </c:pt>
                <c:pt idx="79">
                  <c:v>165.69282687457701</c:v>
                </c:pt>
                <c:pt idx="80">
                  <c:v>164.26901537069801</c:v>
                </c:pt>
                <c:pt idx="81">
                  <c:v>164.07949418523299</c:v>
                </c:pt>
                <c:pt idx="82">
                  <c:v>163.20690828872401</c:v>
                </c:pt>
                <c:pt idx="83">
                  <c:v>162.12739148303001</c:v>
                </c:pt>
                <c:pt idx="84">
                  <c:v>164.59602687187001</c:v>
                </c:pt>
                <c:pt idx="85">
                  <c:v>165.384229320754</c:v>
                </c:pt>
                <c:pt idx="86">
                  <c:v>165.91610722791401</c:v>
                </c:pt>
                <c:pt idx="87">
                  <c:v>166.26067826422101</c:v>
                </c:pt>
                <c:pt idx="88">
                  <c:v>167.584539985102</c:v>
                </c:pt>
                <c:pt idx="89">
                  <c:v>168.120409098523</c:v>
                </c:pt>
                <c:pt idx="90">
                  <c:v>169.41034946273501</c:v>
                </c:pt>
                <c:pt idx="91">
                  <c:v>168.775252675372</c:v>
                </c:pt>
                <c:pt idx="92">
                  <c:v>169.269498583146</c:v>
                </c:pt>
                <c:pt idx="93">
                  <c:v>170.440077961751</c:v>
                </c:pt>
                <c:pt idx="94">
                  <c:v>171.48259409297</c:v>
                </c:pt>
                <c:pt idx="95">
                  <c:v>170.952492592769</c:v>
                </c:pt>
                <c:pt idx="96">
                  <c:v>168.86026679672199</c:v>
                </c:pt>
                <c:pt idx="97">
                  <c:v>152.23558493958001</c:v>
                </c:pt>
                <c:pt idx="98">
                  <c:v>165.44446371543501</c:v>
                </c:pt>
                <c:pt idx="99">
                  <c:v>169.34767771672301</c:v>
                </c:pt>
                <c:pt idx="100">
                  <c:v>170.88772164900999</c:v>
                </c:pt>
                <c:pt idx="101">
                  <c:v>170.83092864327901</c:v>
                </c:pt>
                <c:pt idx="102">
                  <c:v>172.08557002670699</c:v>
                </c:pt>
                <c:pt idx="103">
                  <c:v>172.26206415464799</c:v>
                </c:pt>
                <c:pt idx="104">
                  <c:v>173.84429863679301</c:v>
                </c:pt>
                <c:pt idx="105">
                  <c:v>176.282276232117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8-44D6-8377-C9BB648E5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  <c:majorUnit val="12"/>
        <c:majorTimeUnit val="months"/>
      </c:dateAx>
      <c:valAx>
        <c:axId val="1270600735"/>
        <c:scaling>
          <c:orientation val="minMax"/>
          <c:max val="190"/>
          <c:min val="9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064290839077641"/>
          <c:y val="0.20094925634295713"/>
          <c:w val="0.68772489079003529"/>
          <c:h val="8.933180227471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Do two consecutive quarters make a recession?</a:t>
            </a:r>
          </a:p>
        </c:rich>
      </c:tx>
      <c:layout>
        <c:manualLayout>
          <c:xMode val="edge"/>
          <c:yMode val="edge"/>
          <c:x val="3.0305507570598016E-2"/>
          <c:y val="2.63668185007868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'Step 4 - Recession sensitivity'!$G$8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tx1">
                <a:lumMod val="65000"/>
                <a:lumOff val="35000"/>
                <a:alpha val="25000"/>
              </a:schemeClr>
            </a:solidFill>
            <a:ln>
              <a:noFill/>
            </a:ln>
            <a:effectLst/>
          </c:spPr>
          <c:cat>
            <c:numRef>
              <c:f>'Step 4 - Recession sensitivity'!$H$9:$H$119</c:f>
              <c:numCache>
                <c:formatCode>[$-416]mmm\-yy;@</c:formatCode>
                <c:ptCount val="111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  <c:pt idx="106">
                  <c:v>44743</c:v>
                </c:pt>
              </c:numCache>
            </c:numRef>
          </c:cat>
          <c:val>
            <c:numRef>
              <c:f>'Step 4 - Recession sensitivity'!$G$9:$G$303</c:f>
              <c:numCache>
                <c:formatCode>General</c:formatCode>
                <c:ptCount val="2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9999999999</c:v>
                </c:pt>
                <c:pt idx="22">
                  <c:v>9999999999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9999999999</c:v>
                </c:pt>
                <c:pt idx="29">
                  <c:v>9999999999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9999999999</c:v>
                </c:pt>
                <c:pt idx="52">
                  <c:v>9999999999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9999999999</c:v>
                </c:pt>
                <c:pt idx="74">
                  <c:v>9999999999</c:v>
                </c:pt>
                <c:pt idx="75">
                  <c:v>9999999999</c:v>
                </c:pt>
                <c:pt idx="76">
                  <c:v>9999999999</c:v>
                </c:pt>
                <c:pt idx="77">
                  <c:v>9999999999</c:v>
                </c:pt>
                <c:pt idx="78">
                  <c:v>9999999999</c:v>
                </c:pt>
                <c:pt idx="79">
                  <c:v>9999999999</c:v>
                </c:pt>
                <c:pt idx="80">
                  <c:v>9999999999</c:v>
                </c:pt>
                <c:pt idx="81">
                  <c:v>9999999999</c:v>
                </c:pt>
                <c:pt idx="82">
                  <c:v>9999999999</c:v>
                </c:pt>
                <c:pt idx="83">
                  <c:v>9999999999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9999999999</c:v>
                </c:pt>
                <c:pt idx="96">
                  <c:v>9999999999</c:v>
                </c:pt>
                <c:pt idx="97">
                  <c:v>9999999999</c:v>
                </c:pt>
                <c:pt idx="98">
                  <c:v>9999999999</c:v>
                </c:pt>
                <c:pt idx="99">
                  <c:v>9999999999</c:v>
                </c:pt>
                <c:pt idx="100">
                  <c:v>9999999999</c:v>
                </c:pt>
                <c:pt idx="101">
                  <c:v>9999999999</c:v>
                </c:pt>
                <c:pt idx="102">
                  <c:v>9999999999</c:v>
                </c:pt>
                <c:pt idx="103">
                  <c:v>9999999999</c:v>
                </c:pt>
                <c:pt idx="104">
                  <c:v>9999999999</c:v>
                </c:pt>
                <c:pt idx="105">
                  <c:v>9999999999</c:v>
                </c:pt>
                <c:pt idx="10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1-4F98-9F2A-802BCD396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88192"/>
        <c:axId val="1415180704"/>
      </c:areaChart>
      <c:lineChart>
        <c:grouping val="standard"/>
        <c:varyColors val="0"/>
        <c:ser>
          <c:idx val="1"/>
          <c:order val="0"/>
          <c:tx>
            <c:v>GDP 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'Step 4 - Recession sensitivity'!$H$9:$H$119</c:f>
              <c:numCache>
                <c:formatCode>[$-416]mmm\-yy;@</c:formatCode>
                <c:ptCount val="111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  <c:pt idx="106">
                  <c:v>44743</c:v>
                </c:pt>
              </c:numCache>
            </c:numRef>
          </c:cat>
          <c:val>
            <c:numRef>
              <c:f>'Step 4 - Recession sensitivity'!$I$9:$I$119</c:f>
              <c:numCache>
                <c:formatCode>0.0</c:formatCode>
                <c:ptCount val="111"/>
                <c:pt idx="0">
                  <c:v>100.86530242875401</c:v>
                </c:pt>
                <c:pt idx="1">
                  <c:v>100.76427236265801</c:v>
                </c:pt>
                <c:pt idx="2">
                  <c:v>103.772832253798</c:v>
                </c:pt>
                <c:pt idx="3">
                  <c:v>103.16918057788899</c:v>
                </c:pt>
                <c:pt idx="4">
                  <c:v>104.26390051179401</c:v>
                </c:pt>
                <c:pt idx="5">
                  <c:v>105.40115723394401</c:v>
                </c:pt>
                <c:pt idx="6">
                  <c:v>105.856758695715</c:v>
                </c:pt>
                <c:pt idx="7">
                  <c:v>107.036762011272</c:v>
                </c:pt>
                <c:pt idx="8">
                  <c:v>105.189530448591</c:v>
                </c:pt>
                <c:pt idx="9">
                  <c:v>106.819846255267</c:v>
                </c:pt>
                <c:pt idx="10">
                  <c:v>106.55841327447099</c:v>
                </c:pt>
                <c:pt idx="11">
                  <c:v>105.55465424221801</c:v>
                </c:pt>
                <c:pt idx="12">
                  <c:v>105.717326605012</c:v>
                </c:pt>
                <c:pt idx="13">
                  <c:v>106.31230035438</c:v>
                </c:pt>
                <c:pt idx="14">
                  <c:v>106.263221932625</c:v>
                </c:pt>
                <c:pt idx="15">
                  <c:v>107.895480604307</c:v>
                </c:pt>
                <c:pt idx="16">
                  <c:v>110.01413595450001</c:v>
                </c:pt>
                <c:pt idx="17">
                  <c:v>110.475364269549</c:v>
                </c:pt>
                <c:pt idx="18">
                  <c:v>111.410487381491</c:v>
                </c:pt>
                <c:pt idx="19">
                  <c:v>112.89629952191299</c:v>
                </c:pt>
                <c:pt idx="20">
                  <c:v>113.600120658021</c:v>
                </c:pt>
                <c:pt idx="21">
                  <c:v>112.98331621051599</c:v>
                </c:pt>
                <c:pt idx="22">
                  <c:v>112.094679281528</c:v>
                </c:pt>
                <c:pt idx="23">
                  <c:v>112.36856091465</c:v>
                </c:pt>
                <c:pt idx="24">
                  <c:v>114.07973262768699</c:v>
                </c:pt>
                <c:pt idx="25">
                  <c:v>115.540748619597</c:v>
                </c:pt>
                <c:pt idx="26">
                  <c:v>116.82315300464499</c:v>
                </c:pt>
                <c:pt idx="27">
                  <c:v>118.150731979916</c:v>
                </c:pt>
                <c:pt idx="28">
                  <c:v>117.044597328875</c:v>
                </c:pt>
                <c:pt idx="29">
                  <c:v>116.413500674735</c:v>
                </c:pt>
                <c:pt idx="30">
                  <c:v>117.678583578901</c:v>
                </c:pt>
                <c:pt idx="31">
                  <c:v>118.961151941081</c:v>
                </c:pt>
                <c:pt idx="32">
                  <c:v>121.504555144224</c:v>
                </c:pt>
                <c:pt idx="33">
                  <c:v>123.581255874993</c:v>
                </c:pt>
                <c:pt idx="34">
                  <c:v>125.461266849504</c:v>
                </c:pt>
                <c:pt idx="35">
                  <c:v>126.473366750365</c:v>
                </c:pt>
                <c:pt idx="36">
                  <c:v>126.50704882519599</c:v>
                </c:pt>
                <c:pt idx="37">
                  <c:v>129.012161934343</c:v>
                </c:pt>
                <c:pt idx="38">
                  <c:v>128.226756867565</c:v>
                </c:pt>
                <c:pt idx="39">
                  <c:v>129.28411214335799</c:v>
                </c:pt>
                <c:pt idx="40">
                  <c:v>131.79080835365201</c:v>
                </c:pt>
                <c:pt idx="41">
                  <c:v>131.95015144326001</c:v>
                </c:pt>
                <c:pt idx="42">
                  <c:v>134.03926940719899</c:v>
                </c:pt>
                <c:pt idx="43">
                  <c:v>135.49673480619401</c:v>
                </c:pt>
                <c:pt idx="44">
                  <c:v>138.59530973832099</c:v>
                </c:pt>
                <c:pt idx="45">
                  <c:v>140.606740012758</c:v>
                </c:pt>
                <c:pt idx="46">
                  <c:v>141.89263054217301</c:v>
                </c:pt>
                <c:pt idx="47">
                  <c:v>144.419389383847</c:v>
                </c:pt>
                <c:pt idx="48">
                  <c:v>147.22822540375901</c:v>
                </c:pt>
                <c:pt idx="49">
                  <c:v>149.59117526771701</c:v>
                </c:pt>
                <c:pt idx="50">
                  <c:v>151.717163115825</c:v>
                </c:pt>
                <c:pt idx="51">
                  <c:v>145.756581545617</c:v>
                </c:pt>
                <c:pt idx="52">
                  <c:v>143.686914803609</c:v>
                </c:pt>
                <c:pt idx="53">
                  <c:v>146.43664144726199</c:v>
                </c:pt>
                <c:pt idx="54">
                  <c:v>150.04748028607199</c:v>
                </c:pt>
                <c:pt idx="55">
                  <c:v>153.54303686916299</c:v>
                </c:pt>
                <c:pt idx="56">
                  <c:v>156.64923677984299</c:v>
                </c:pt>
                <c:pt idx="57">
                  <c:v>158.869395832924</c:v>
                </c:pt>
                <c:pt idx="58">
                  <c:v>160.54117483549999</c:v>
                </c:pt>
                <c:pt idx="59">
                  <c:v>162.47443854051701</c:v>
                </c:pt>
                <c:pt idx="60">
                  <c:v>164.53153501459701</c:v>
                </c:pt>
                <c:pt idx="61">
                  <c:v>166.330135033896</c:v>
                </c:pt>
                <c:pt idx="62">
                  <c:v>166.25951291229299</c:v>
                </c:pt>
                <c:pt idx="63">
                  <c:v>166.78976940552201</c:v>
                </c:pt>
                <c:pt idx="64">
                  <c:v>167.119741715271</c:v>
                </c:pt>
                <c:pt idx="65">
                  <c:v>168.06765192826299</c:v>
                </c:pt>
                <c:pt idx="66">
                  <c:v>170.479311914449</c:v>
                </c:pt>
                <c:pt idx="67">
                  <c:v>171.02965446017299</c:v>
                </c:pt>
                <c:pt idx="68">
                  <c:v>171.296076225538</c:v>
                </c:pt>
                <c:pt idx="69">
                  <c:v>174.971279761462</c:v>
                </c:pt>
                <c:pt idx="70">
                  <c:v>175.38315056736701</c:v>
                </c:pt>
                <c:pt idx="71">
                  <c:v>175.42410652595899</c:v>
                </c:pt>
                <c:pt idx="72">
                  <c:v>176.720786947362</c:v>
                </c:pt>
                <c:pt idx="73">
                  <c:v>174.39357736729499</c:v>
                </c:pt>
                <c:pt idx="74">
                  <c:v>174.54555374654501</c:v>
                </c:pt>
                <c:pt idx="75">
                  <c:v>175.122004804135</c:v>
                </c:pt>
                <c:pt idx="76">
                  <c:v>173.40350736164601</c:v>
                </c:pt>
                <c:pt idx="77">
                  <c:v>169.626447354589</c:v>
                </c:pt>
                <c:pt idx="78">
                  <c:v>167.26961962500499</c:v>
                </c:pt>
                <c:pt idx="79">
                  <c:v>165.69282687457701</c:v>
                </c:pt>
                <c:pt idx="80">
                  <c:v>164.26901537069801</c:v>
                </c:pt>
                <c:pt idx="81">
                  <c:v>164.07949418523299</c:v>
                </c:pt>
                <c:pt idx="82">
                  <c:v>163.20690828872401</c:v>
                </c:pt>
                <c:pt idx="83">
                  <c:v>162.12739148303001</c:v>
                </c:pt>
                <c:pt idx="84">
                  <c:v>164.59602687187001</c:v>
                </c:pt>
                <c:pt idx="85">
                  <c:v>165.384229320754</c:v>
                </c:pt>
                <c:pt idx="86">
                  <c:v>165.91610722791401</c:v>
                </c:pt>
                <c:pt idx="87">
                  <c:v>166.26067826422101</c:v>
                </c:pt>
                <c:pt idx="88">
                  <c:v>167.584539985102</c:v>
                </c:pt>
                <c:pt idx="89">
                  <c:v>168.120409098523</c:v>
                </c:pt>
                <c:pt idx="90">
                  <c:v>169.41034946273501</c:v>
                </c:pt>
                <c:pt idx="91">
                  <c:v>168.775252675372</c:v>
                </c:pt>
                <c:pt idx="92">
                  <c:v>169.269498583146</c:v>
                </c:pt>
                <c:pt idx="93">
                  <c:v>170.440077961751</c:v>
                </c:pt>
                <c:pt idx="94">
                  <c:v>171.48259409297</c:v>
                </c:pt>
                <c:pt idx="95">
                  <c:v>170.952492592769</c:v>
                </c:pt>
                <c:pt idx="96">
                  <c:v>168.86026679672199</c:v>
                </c:pt>
                <c:pt idx="97">
                  <c:v>152.23558493958001</c:v>
                </c:pt>
                <c:pt idx="98">
                  <c:v>165.44446371543501</c:v>
                </c:pt>
                <c:pt idx="99">
                  <c:v>169.34767771672301</c:v>
                </c:pt>
                <c:pt idx="100">
                  <c:v>170.88772164900999</c:v>
                </c:pt>
                <c:pt idx="101">
                  <c:v>170.83092864327901</c:v>
                </c:pt>
                <c:pt idx="102">
                  <c:v>172.08557002670699</c:v>
                </c:pt>
                <c:pt idx="103">
                  <c:v>172.26206415464799</c:v>
                </c:pt>
                <c:pt idx="104">
                  <c:v>173.84429863679301</c:v>
                </c:pt>
                <c:pt idx="105">
                  <c:v>176.282276232117</c:v>
                </c:pt>
                <c:pt idx="106">
                  <c:v>171.17009022138561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1-4F98-9F2A-802BCD396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188192"/>
        <c:axId val="1415180704"/>
      </c:lineChart>
      <c:dateAx>
        <c:axId val="1415188192"/>
        <c:scaling>
          <c:orientation val="minMax"/>
          <c:max val="44835"/>
          <c:min val="43466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0704"/>
        <c:crosses val="autoZero"/>
        <c:auto val="0"/>
        <c:lblOffset val="100"/>
        <c:baseTimeUnit val="months"/>
        <c:majorUnit val="6"/>
        <c:majorTimeUnit val="months"/>
      </c:dateAx>
      <c:valAx>
        <c:axId val="1415180704"/>
        <c:scaling>
          <c:orientation val="minMax"/>
          <c:max val="185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50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6</xdr:row>
      <xdr:rowOff>38100</xdr:rowOff>
    </xdr:from>
    <xdr:to>
      <xdr:col>12</xdr:col>
      <xdr:colOff>95250</xdr:colOff>
      <xdr:row>6</xdr:row>
      <xdr:rowOff>2781300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B730452-C070-4A5D-9A55-D70F33E9F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19050</xdr:rowOff>
    </xdr:from>
    <xdr:to>
      <xdr:col>16</xdr:col>
      <xdr:colOff>190500</xdr:colOff>
      <xdr:row>6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D5D557-E225-426A-9A03-64A798855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276225</xdr:colOff>
      <xdr:row>2</xdr:row>
      <xdr:rowOff>257175</xdr:rowOff>
    </xdr:from>
    <xdr:to>
      <xdr:col>13</xdr:col>
      <xdr:colOff>95250</xdr:colOff>
      <xdr:row>4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84338B-EC57-4C9D-9489-4F5DE2CB9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593913</xdr:colOff>
      <xdr:row>2</xdr:row>
      <xdr:rowOff>74521</xdr:rowOff>
    </xdr:from>
    <xdr:to>
      <xdr:col>12</xdr:col>
      <xdr:colOff>47625</xdr:colOff>
      <xdr:row>3</xdr:row>
      <xdr:rowOff>2564467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F94694-4DA4-41D6-8DD2-6590A4D9E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EB24-6D62-4B0D-B51D-28225C623B14}">
  <dimension ref="A1:F516"/>
  <sheetViews>
    <sheetView showGridLines="0" tabSelected="1" workbookViewId="0">
      <selection activeCell="B5" sqref="B5"/>
    </sheetView>
  </sheetViews>
  <sheetFormatPr defaultRowHeight="15" x14ac:dyDescent="0.25"/>
  <cols>
    <col min="1" max="1" width="42" customWidth="1"/>
    <col min="2" max="2" width="10.7109375" bestFit="1" customWidth="1"/>
    <col min="3" max="9" width="8.42578125" customWidth="1"/>
  </cols>
  <sheetData>
    <row r="1" spans="1:6" s="2" customFormat="1" ht="21" x14ac:dyDescent="0.35">
      <c r="A1" s="1" t="s">
        <v>13</v>
      </c>
    </row>
    <row r="2" spans="1:6" ht="15.75" thickBot="1" x14ac:dyDescent="0.3"/>
    <row r="3" spans="1:6" ht="16.5" thickTop="1" thickBot="1" x14ac:dyDescent="0.3">
      <c r="A3" s="3" t="s">
        <v>0</v>
      </c>
      <c r="B3" s="4">
        <v>22099</v>
      </c>
    </row>
    <row r="4" spans="1:6" ht="16.5" thickTop="1" thickBot="1" x14ac:dyDescent="0.3">
      <c r="A4" s="3" t="s">
        <v>1</v>
      </c>
      <c r="B4" s="5">
        <v>35065</v>
      </c>
    </row>
    <row r="5" spans="1:6" ht="16.5" thickTop="1" thickBot="1" x14ac:dyDescent="0.3">
      <c r="A5" s="3" t="s">
        <v>2</v>
      </c>
      <c r="B5" s="5">
        <v>44652</v>
      </c>
    </row>
    <row r="6" spans="1:6" ht="15.75" thickTop="1" x14ac:dyDescent="0.25"/>
    <row r="7" spans="1:6" ht="259.5" customHeight="1" x14ac:dyDescent="0.25">
      <c r="A7" s="6" t="s">
        <v>10</v>
      </c>
    </row>
    <row r="8" spans="1:6" ht="21.75" customHeight="1" x14ac:dyDescent="0.25">
      <c r="C8" s="7" t="s">
        <v>3</v>
      </c>
      <c r="D8" s="7"/>
      <c r="E8" s="7"/>
      <c r="F8" s="7"/>
    </row>
    <row r="9" spans="1:6" x14ac:dyDescent="0.25">
      <c r="C9" s="8" t="str" cm="1">
        <f t="array" ref="C9:E115">_xll.XLRCODE(A7,"code",$B$3,"dateStart",$B$4,"dateEnd",$B$5)</f>
        <v/>
      </c>
      <c r="D9" s="8" t="str">
        <v>Date</v>
      </c>
      <c r="E9" s="8" t="str">
        <v>Value</v>
      </c>
      <c r="F9" s="10"/>
    </row>
    <row r="10" spans="1:6" x14ac:dyDescent="0.25">
      <c r="C10" t="str">
        <v>1</v>
      </c>
      <c r="D10" s="9">
        <v>35065</v>
      </c>
      <c r="E10">
        <v>96.84</v>
      </c>
    </row>
    <row r="11" spans="1:6" x14ac:dyDescent="0.25">
      <c r="C11" t="str">
        <v>2</v>
      </c>
      <c r="D11" s="9">
        <v>35156</v>
      </c>
      <c r="E11">
        <v>100.12</v>
      </c>
    </row>
    <row r="12" spans="1:6" x14ac:dyDescent="0.25">
      <c r="C12" t="str">
        <v>3</v>
      </c>
      <c r="D12" s="9">
        <v>35247</v>
      </c>
      <c r="E12">
        <v>107.56</v>
      </c>
    </row>
    <row r="13" spans="1:6" x14ac:dyDescent="0.25">
      <c r="C13" t="str">
        <v>4</v>
      </c>
      <c r="D13" s="9">
        <v>35339</v>
      </c>
      <c r="E13">
        <v>104.31</v>
      </c>
    </row>
    <row r="14" spans="1:6" x14ac:dyDescent="0.25">
      <c r="C14" t="str">
        <v>5</v>
      </c>
      <c r="D14" s="9">
        <v>35431</v>
      </c>
      <c r="E14">
        <v>100.13</v>
      </c>
    </row>
    <row r="15" spans="1:6" x14ac:dyDescent="0.25">
      <c r="C15" t="str">
        <v>6</v>
      </c>
      <c r="D15" s="9">
        <v>35521</v>
      </c>
      <c r="E15">
        <v>104.88</v>
      </c>
    </row>
    <row r="16" spans="1:6" x14ac:dyDescent="0.25">
      <c r="C16" t="str">
        <v>7</v>
      </c>
      <c r="D16" s="9">
        <v>35612</v>
      </c>
      <c r="E16">
        <v>109.49</v>
      </c>
    </row>
    <row r="17" spans="3:5" x14ac:dyDescent="0.25">
      <c r="C17" t="str">
        <v>8</v>
      </c>
      <c r="D17" s="9">
        <v>35704</v>
      </c>
      <c r="E17">
        <v>108.21</v>
      </c>
    </row>
    <row r="18" spans="3:5" x14ac:dyDescent="0.25">
      <c r="C18" t="str">
        <v>9</v>
      </c>
      <c r="D18" s="9">
        <v>35796</v>
      </c>
      <c r="E18">
        <v>101.14</v>
      </c>
    </row>
    <row r="19" spans="3:5" x14ac:dyDescent="0.25">
      <c r="C19" t="str">
        <v>10</v>
      </c>
      <c r="D19" s="9">
        <v>35886</v>
      </c>
      <c r="E19">
        <v>106.46</v>
      </c>
    </row>
    <row r="20" spans="3:5" x14ac:dyDescent="0.25">
      <c r="C20" t="str">
        <v>11</v>
      </c>
      <c r="D20" s="9">
        <v>35977</v>
      </c>
      <c r="E20">
        <v>109.88</v>
      </c>
    </row>
    <row r="21" spans="3:5" x14ac:dyDescent="0.25">
      <c r="C21" t="str">
        <v>12</v>
      </c>
      <c r="D21" s="9">
        <v>36069</v>
      </c>
      <c r="E21">
        <v>106.66</v>
      </c>
    </row>
    <row r="22" spans="3:5" x14ac:dyDescent="0.25">
      <c r="C22" t="str">
        <v>13</v>
      </c>
      <c r="D22" s="9">
        <v>36161</v>
      </c>
      <c r="E22">
        <v>101.92</v>
      </c>
    </row>
    <row r="23" spans="3:5" x14ac:dyDescent="0.25">
      <c r="C23" t="str">
        <v>14</v>
      </c>
      <c r="D23" s="9">
        <v>36251</v>
      </c>
      <c r="E23">
        <v>106.04</v>
      </c>
    </row>
    <row r="24" spans="3:5" x14ac:dyDescent="0.25">
      <c r="C24" t="str">
        <v>15</v>
      </c>
      <c r="D24" s="9">
        <v>36342</v>
      </c>
      <c r="E24">
        <v>109.2</v>
      </c>
    </row>
    <row r="25" spans="3:5" x14ac:dyDescent="0.25">
      <c r="C25" t="str">
        <v>16</v>
      </c>
      <c r="D25" s="9">
        <v>36434</v>
      </c>
      <c r="E25">
        <v>108.97</v>
      </c>
    </row>
    <row r="26" spans="3:5" x14ac:dyDescent="0.25">
      <c r="C26" t="str">
        <v>17</v>
      </c>
      <c r="D26" s="9">
        <v>36526</v>
      </c>
      <c r="E26">
        <v>106.4</v>
      </c>
    </row>
    <row r="27" spans="3:5" x14ac:dyDescent="0.25">
      <c r="C27" t="str">
        <v>18</v>
      </c>
      <c r="D27" s="9">
        <v>36617</v>
      </c>
      <c r="E27">
        <v>110.25</v>
      </c>
    </row>
    <row r="28" spans="3:5" x14ac:dyDescent="0.25">
      <c r="C28" t="str">
        <v>19</v>
      </c>
      <c r="D28" s="9">
        <v>36708</v>
      </c>
      <c r="E28">
        <v>114.19</v>
      </c>
    </row>
    <row r="29" spans="3:5" x14ac:dyDescent="0.25">
      <c r="C29" t="str">
        <v>20</v>
      </c>
      <c r="D29" s="9">
        <v>36800</v>
      </c>
      <c r="E29">
        <v>113.98</v>
      </c>
    </row>
    <row r="30" spans="3:5" x14ac:dyDescent="0.25">
      <c r="C30" t="str">
        <v>21</v>
      </c>
      <c r="D30" s="9">
        <v>36892</v>
      </c>
      <c r="E30">
        <v>110.1</v>
      </c>
    </row>
    <row r="31" spans="3:5" x14ac:dyDescent="0.25">
      <c r="C31" t="str">
        <v>22</v>
      </c>
      <c r="D31" s="9">
        <v>36982</v>
      </c>
      <c r="E31">
        <v>112.82</v>
      </c>
    </row>
    <row r="32" spans="3:5" x14ac:dyDescent="0.25">
      <c r="C32" t="str">
        <v>23</v>
      </c>
      <c r="D32" s="9">
        <v>37073</v>
      </c>
      <c r="E32">
        <v>114.71</v>
      </c>
    </row>
    <row r="33" spans="3:5" x14ac:dyDescent="0.25">
      <c r="C33" t="str">
        <v>24</v>
      </c>
      <c r="D33" s="9">
        <v>37165</v>
      </c>
      <c r="E33">
        <v>113.38</v>
      </c>
    </row>
    <row r="34" spans="3:5" x14ac:dyDescent="0.25">
      <c r="C34" t="str">
        <v>25</v>
      </c>
      <c r="D34" s="9">
        <v>37257</v>
      </c>
      <c r="E34">
        <v>110.63</v>
      </c>
    </row>
    <row r="35" spans="3:5" x14ac:dyDescent="0.25">
      <c r="C35" t="str">
        <v>26</v>
      </c>
      <c r="D35" s="9">
        <v>37347</v>
      </c>
      <c r="E35">
        <v>115.41</v>
      </c>
    </row>
    <row r="36" spans="3:5" x14ac:dyDescent="0.25">
      <c r="C36" t="str">
        <v>27</v>
      </c>
      <c r="D36" s="9">
        <v>37438</v>
      </c>
      <c r="E36">
        <v>119.5</v>
      </c>
    </row>
    <row r="37" spans="3:5" x14ac:dyDescent="0.25">
      <c r="C37" t="str">
        <v>28</v>
      </c>
      <c r="D37" s="9">
        <v>37530</v>
      </c>
      <c r="E37">
        <v>119.24</v>
      </c>
    </row>
    <row r="38" spans="3:5" x14ac:dyDescent="0.25">
      <c r="C38" t="str">
        <v>29</v>
      </c>
      <c r="D38" s="9">
        <v>37622</v>
      </c>
      <c r="E38">
        <v>113.58</v>
      </c>
    </row>
    <row r="39" spans="3:5" x14ac:dyDescent="0.25">
      <c r="C39" t="str">
        <v>30</v>
      </c>
      <c r="D39" s="9">
        <v>37712</v>
      </c>
      <c r="E39">
        <v>116.31</v>
      </c>
    </row>
    <row r="40" spans="3:5" x14ac:dyDescent="0.25">
      <c r="C40" t="str">
        <v>31</v>
      </c>
      <c r="D40" s="9">
        <v>37803</v>
      </c>
      <c r="E40">
        <v>120.25</v>
      </c>
    </row>
    <row r="41" spans="3:5" x14ac:dyDescent="0.25">
      <c r="C41" t="str">
        <v>32</v>
      </c>
      <c r="D41" s="9">
        <v>37895</v>
      </c>
      <c r="E41">
        <v>119.94</v>
      </c>
    </row>
    <row r="42" spans="3:5" x14ac:dyDescent="0.25">
      <c r="C42" t="str">
        <v>33</v>
      </c>
      <c r="D42" s="9">
        <v>37987</v>
      </c>
      <c r="E42">
        <v>117.98</v>
      </c>
    </row>
    <row r="43" spans="3:5" x14ac:dyDescent="0.25">
      <c r="C43" t="str">
        <v>34</v>
      </c>
      <c r="D43" s="9">
        <v>38078</v>
      </c>
      <c r="E43">
        <v>123.65</v>
      </c>
    </row>
    <row r="44" spans="3:5" x14ac:dyDescent="0.25">
      <c r="C44" t="str">
        <v>35</v>
      </c>
      <c r="D44" s="9">
        <v>38169</v>
      </c>
      <c r="E44">
        <v>128.13999999999999</v>
      </c>
    </row>
    <row r="45" spans="3:5" x14ac:dyDescent="0.25">
      <c r="C45" t="str">
        <v>36</v>
      </c>
      <c r="D45" s="9">
        <v>38261</v>
      </c>
      <c r="E45">
        <v>127.39</v>
      </c>
    </row>
    <row r="46" spans="3:5" x14ac:dyDescent="0.25">
      <c r="C46" t="str">
        <v>37</v>
      </c>
      <c r="D46" s="9">
        <v>38353</v>
      </c>
      <c r="E46">
        <v>122.92</v>
      </c>
    </row>
    <row r="47" spans="3:5" x14ac:dyDescent="0.25">
      <c r="C47" t="str">
        <v>38</v>
      </c>
      <c r="D47" s="9">
        <v>38443</v>
      </c>
      <c r="E47">
        <v>129.18</v>
      </c>
    </row>
    <row r="48" spans="3:5" x14ac:dyDescent="0.25">
      <c r="C48" t="str">
        <v>39</v>
      </c>
      <c r="D48" s="9">
        <v>38534</v>
      </c>
      <c r="E48">
        <v>130.85</v>
      </c>
    </row>
    <row r="49" spans="3:5" x14ac:dyDescent="0.25">
      <c r="C49" t="str">
        <v>40</v>
      </c>
      <c r="D49" s="9">
        <v>38626</v>
      </c>
      <c r="E49">
        <v>130.13</v>
      </c>
    </row>
    <row r="50" spans="3:5" x14ac:dyDescent="0.25">
      <c r="C50" t="str">
        <v>41</v>
      </c>
      <c r="D50" s="9">
        <v>38718</v>
      </c>
      <c r="E50">
        <v>128.18</v>
      </c>
    </row>
    <row r="51" spans="3:5" x14ac:dyDescent="0.25">
      <c r="C51" t="str">
        <v>42</v>
      </c>
      <c r="D51" s="9">
        <v>38808</v>
      </c>
      <c r="E51">
        <v>132.13</v>
      </c>
    </row>
    <row r="52" spans="3:5" x14ac:dyDescent="0.25">
      <c r="C52" t="str">
        <v>43</v>
      </c>
      <c r="D52" s="9">
        <v>38899</v>
      </c>
      <c r="E52">
        <v>136.72</v>
      </c>
    </row>
    <row r="53" spans="3:5" x14ac:dyDescent="0.25">
      <c r="C53" t="str">
        <v>44</v>
      </c>
      <c r="D53" s="9">
        <v>38991</v>
      </c>
      <c r="E53">
        <v>136.37</v>
      </c>
    </row>
    <row r="54" spans="3:5" x14ac:dyDescent="0.25">
      <c r="C54" t="str">
        <v>45</v>
      </c>
      <c r="D54" s="9">
        <v>39083</v>
      </c>
      <c r="E54">
        <v>134.84</v>
      </c>
    </row>
    <row r="55" spans="3:5" x14ac:dyDescent="0.25">
      <c r="C55" t="str">
        <v>46</v>
      </c>
      <c r="D55" s="9">
        <v>39173</v>
      </c>
      <c r="E55">
        <v>140.77000000000001</v>
      </c>
    </row>
    <row r="56" spans="3:5" x14ac:dyDescent="0.25">
      <c r="C56" t="str">
        <v>47</v>
      </c>
      <c r="D56" s="9">
        <v>39264</v>
      </c>
      <c r="E56">
        <v>144.75</v>
      </c>
    </row>
    <row r="57" spans="3:5" x14ac:dyDescent="0.25">
      <c r="C57" t="str">
        <v>48</v>
      </c>
      <c r="D57" s="9">
        <v>39356</v>
      </c>
      <c r="E57">
        <v>145.43</v>
      </c>
    </row>
    <row r="58" spans="3:5" x14ac:dyDescent="0.25">
      <c r="C58" t="str">
        <v>49</v>
      </c>
      <c r="D58" s="9">
        <v>39448</v>
      </c>
      <c r="E58">
        <v>143.13999999999999</v>
      </c>
    </row>
    <row r="59" spans="3:5" x14ac:dyDescent="0.25">
      <c r="C59" t="str">
        <v>50</v>
      </c>
      <c r="D59" s="9">
        <v>39539</v>
      </c>
      <c r="E59">
        <v>149.69</v>
      </c>
    </row>
    <row r="60" spans="3:5" x14ac:dyDescent="0.25">
      <c r="C60" t="str">
        <v>51</v>
      </c>
      <c r="D60" s="9">
        <v>39630</v>
      </c>
      <c r="E60">
        <v>154.86000000000001</v>
      </c>
    </row>
    <row r="61" spans="3:5" x14ac:dyDescent="0.25">
      <c r="C61" t="str">
        <v>52</v>
      </c>
      <c r="D61" s="9">
        <v>39722</v>
      </c>
      <c r="E61">
        <v>146.91999999999999</v>
      </c>
    </row>
    <row r="62" spans="3:5" x14ac:dyDescent="0.25">
      <c r="C62" t="str">
        <v>53</v>
      </c>
      <c r="D62" s="9">
        <v>39814</v>
      </c>
      <c r="E62">
        <v>139.66999999999999</v>
      </c>
    </row>
    <row r="63" spans="3:5" x14ac:dyDescent="0.25">
      <c r="C63" t="str">
        <v>54</v>
      </c>
      <c r="D63" s="9">
        <v>39904</v>
      </c>
      <c r="E63">
        <v>146.38999999999999</v>
      </c>
    </row>
    <row r="64" spans="3:5" x14ac:dyDescent="0.25">
      <c r="C64" t="str">
        <v>55</v>
      </c>
      <c r="D64" s="9">
        <v>39995</v>
      </c>
      <c r="E64">
        <v>153.06</v>
      </c>
    </row>
    <row r="65" spans="3:5" x14ac:dyDescent="0.25">
      <c r="C65" t="str">
        <v>56</v>
      </c>
      <c r="D65" s="9">
        <v>40087</v>
      </c>
      <c r="E65">
        <v>154.75</v>
      </c>
    </row>
    <row r="66" spans="3:5" x14ac:dyDescent="0.25">
      <c r="C66" t="str">
        <v>57</v>
      </c>
      <c r="D66" s="9">
        <v>40179</v>
      </c>
      <c r="E66">
        <v>152.53</v>
      </c>
    </row>
    <row r="67" spans="3:5" x14ac:dyDescent="0.25">
      <c r="C67" t="str">
        <v>58</v>
      </c>
      <c r="D67" s="9">
        <v>40269</v>
      </c>
      <c r="E67">
        <v>158.86000000000001</v>
      </c>
    </row>
    <row r="68" spans="3:5" x14ac:dyDescent="0.25">
      <c r="C68" t="str">
        <v>59</v>
      </c>
      <c r="D68" s="9">
        <v>40360</v>
      </c>
      <c r="E68">
        <v>163.63</v>
      </c>
    </row>
    <row r="69" spans="3:5" x14ac:dyDescent="0.25">
      <c r="C69" t="str">
        <v>60</v>
      </c>
      <c r="D69" s="9">
        <v>40452</v>
      </c>
      <c r="E69">
        <v>163.55000000000001</v>
      </c>
    </row>
    <row r="70" spans="3:5" x14ac:dyDescent="0.25">
      <c r="C70" t="str">
        <v>61</v>
      </c>
      <c r="D70" s="9">
        <v>40544</v>
      </c>
      <c r="E70">
        <v>160.44999999999999</v>
      </c>
    </row>
    <row r="71" spans="3:5" x14ac:dyDescent="0.25">
      <c r="C71" t="str">
        <v>62</v>
      </c>
      <c r="D71" s="9">
        <v>40634</v>
      </c>
      <c r="E71">
        <v>166.33</v>
      </c>
    </row>
    <row r="72" spans="3:5" x14ac:dyDescent="0.25">
      <c r="C72" t="str">
        <v>63</v>
      </c>
      <c r="D72" s="9">
        <v>40725</v>
      </c>
      <c r="E72">
        <v>169.41</v>
      </c>
    </row>
    <row r="73" spans="3:5" x14ac:dyDescent="0.25">
      <c r="C73" t="str">
        <v>64</v>
      </c>
      <c r="D73" s="9">
        <v>40817</v>
      </c>
      <c r="E73">
        <v>167.75</v>
      </c>
    </row>
    <row r="74" spans="3:5" x14ac:dyDescent="0.25">
      <c r="C74" t="str">
        <v>65</v>
      </c>
      <c r="D74" s="9">
        <v>40909</v>
      </c>
      <c r="E74">
        <v>163.19</v>
      </c>
    </row>
    <row r="75" spans="3:5" x14ac:dyDescent="0.25">
      <c r="C75" t="str">
        <v>66</v>
      </c>
      <c r="D75" s="9">
        <v>41000</v>
      </c>
      <c r="E75">
        <v>167.97</v>
      </c>
    </row>
    <row r="76" spans="3:5" x14ac:dyDescent="0.25">
      <c r="C76" t="str">
        <v>67</v>
      </c>
      <c r="D76" s="9">
        <v>41091</v>
      </c>
      <c r="E76">
        <v>173.63</v>
      </c>
    </row>
    <row r="77" spans="3:5" x14ac:dyDescent="0.25">
      <c r="C77" t="str">
        <v>68</v>
      </c>
      <c r="D77" s="9">
        <v>41183</v>
      </c>
      <c r="E77">
        <v>171.91</v>
      </c>
    </row>
    <row r="78" spans="3:5" x14ac:dyDescent="0.25">
      <c r="C78" t="str">
        <v>69</v>
      </c>
      <c r="D78" s="9">
        <v>41275</v>
      </c>
      <c r="E78">
        <v>167.63</v>
      </c>
    </row>
    <row r="79" spans="3:5" x14ac:dyDescent="0.25">
      <c r="C79" t="str">
        <v>70</v>
      </c>
      <c r="D79" s="9">
        <v>41365</v>
      </c>
      <c r="E79">
        <v>174.73</v>
      </c>
    </row>
    <row r="80" spans="3:5" x14ac:dyDescent="0.25">
      <c r="C80" t="str">
        <v>71</v>
      </c>
      <c r="D80" s="9">
        <v>41456</v>
      </c>
      <c r="E80">
        <v>178.42</v>
      </c>
    </row>
    <row r="81" spans="3:5" x14ac:dyDescent="0.25">
      <c r="C81" t="str">
        <v>72</v>
      </c>
      <c r="D81" s="9">
        <v>41548</v>
      </c>
      <c r="E81">
        <v>176.26</v>
      </c>
    </row>
    <row r="82" spans="3:5" x14ac:dyDescent="0.25">
      <c r="C82" t="str">
        <v>73</v>
      </c>
      <c r="D82" s="9">
        <v>41640</v>
      </c>
      <c r="E82">
        <v>173.45</v>
      </c>
    </row>
    <row r="83" spans="3:5" x14ac:dyDescent="0.25">
      <c r="C83" t="str">
        <v>74</v>
      </c>
      <c r="D83" s="9">
        <v>41730</v>
      </c>
      <c r="E83">
        <v>173.97</v>
      </c>
    </row>
    <row r="84" spans="3:5" x14ac:dyDescent="0.25">
      <c r="C84" t="str">
        <v>75</v>
      </c>
      <c r="D84" s="9">
        <v>41821</v>
      </c>
      <c r="E84">
        <v>177.28</v>
      </c>
    </row>
    <row r="85" spans="3:5" x14ac:dyDescent="0.25">
      <c r="C85" t="str">
        <v>76</v>
      </c>
      <c r="D85" s="9">
        <v>41913</v>
      </c>
      <c r="E85">
        <v>175.86</v>
      </c>
    </row>
    <row r="86" spans="3:5" x14ac:dyDescent="0.25">
      <c r="C86" t="str">
        <v>77</v>
      </c>
      <c r="D86" s="9">
        <v>42005</v>
      </c>
      <c r="E86">
        <v>170.64</v>
      </c>
    </row>
    <row r="87" spans="3:5" x14ac:dyDescent="0.25">
      <c r="C87" t="str">
        <v>78</v>
      </c>
      <c r="D87" s="9">
        <v>42095</v>
      </c>
      <c r="E87">
        <v>169.2</v>
      </c>
    </row>
    <row r="88" spans="3:5" x14ac:dyDescent="0.25">
      <c r="C88" t="str">
        <v>79</v>
      </c>
      <c r="D88" s="9">
        <v>42186</v>
      </c>
      <c r="E88">
        <v>169.72</v>
      </c>
    </row>
    <row r="89" spans="3:5" x14ac:dyDescent="0.25">
      <c r="C89" t="str">
        <v>80</v>
      </c>
      <c r="D89" s="9">
        <v>42278</v>
      </c>
      <c r="E89">
        <v>166.15</v>
      </c>
    </row>
    <row r="90" spans="3:5" x14ac:dyDescent="0.25">
      <c r="C90" t="str">
        <v>81</v>
      </c>
      <c r="D90" s="9">
        <v>42370</v>
      </c>
      <c r="E90">
        <v>161.87</v>
      </c>
    </row>
    <row r="91" spans="3:5" x14ac:dyDescent="0.25">
      <c r="C91" t="str">
        <v>82</v>
      </c>
      <c r="D91" s="9">
        <v>42461</v>
      </c>
      <c r="E91">
        <v>163.75</v>
      </c>
    </row>
    <row r="92" spans="3:5" x14ac:dyDescent="0.25">
      <c r="C92" t="str">
        <v>83</v>
      </c>
      <c r="D92" s="9">
        <v>42552</v>
      </c>
      <c r="E92">
        <v>165.55</v>
      </c>
    </row>
    <row r="93" spans="3:5" x14ac:dyDescent="0.25">
      <c r="C93" t="str">
        <v>84</v>
      </c>
      <c r="D93" s="9">
        <v>42644</v>
      </c>
      <c r="E93">
        <v>162.4</v>
      </c>
    </row>
    <row r="94" spans="3:5" x14ac:dyDescent="0.25">
      <c r="C94" t="str">
        <v>85</v>
      </c>
      <c r="D94" s="9">
        <v>42736</v>
      </c>
      <c r="E94">
        <v>162.34</v>
      </c>
    </row>
    <row r="95" spans="3:5" x14ac:dyDescent="0.25">
      <c r="C95" t="str">
        <v>86</v>
      </c>
      <c r="D95" s="9">
        <v>42826</v>
      </c>
      <c r="E95">
        <v>165.05</v>
      </c>
    </row>
    <row r="96" spans="3:5" x14ac:dyDescent="0.25">
      <c r="C96" t="str">
        <v>87</v>
      </c>
      <c r="D96" s="9">
        <v>42917</v>
      </c>
      <c r="E96">
        <v>168.27</v>
      </c>
    </row>
    <row r="97" spans="3:5" x14ac:dyDescent="0.25">
      <c r="C97" t="str">
        <v>88</v>
      </c>
      <c r="D97" s="9">
        <v>43009</v>
      </c>
      <c r="E97">
        <v>166.56</v>
      </c>
    </row>
    <row r="98" spans="3:5" x14ac:dyDescent="0.25">
      <c r="C98" t="str">
        <v>89</v>
      </c>
      <c r="D98" s="9">
        <v>43101</v>
      </c>
      <c r="E98">
        <v>165.37</v>
      </c>
    </row>
    <row r="99" spans="3:5" x14ac:dyDescent="0.25">
      <c r="C99" t="str">
        <v>90</v>
      </c>
      <c r="D99" s="9">
        <v>43191</v>
      </c>
      <c r="E99">
        <v>167.67</v>
      </c>
    </row>
    <row r="100" spans="3:5" x14ac:dyDescent="0.25">
      <c r="C100" t="str">
        <v>91</v>
      </c>
      <c r="D100" s="9">
        <v>43282</v>
      </c>
      <c r="E100">
        <v>171.73</v>
      </c>
    </row>
    <row r="101" spans="3:5" x14ac:dyDescent="0.25">
      <c r="C101" t="str">
        <v>92</v>
      </c>
      <c r="D101" s="9">
        <v>43374</v>
      </c>
      <c r="E101">
        <v>169.25</v>
      </c>
    </row>
    <row r="102" spans="3:5" x14ac:dyDescent="0.25">
      <c r="C102" t="str">
        <v>93</v>
      </c>
      <c r="D102" s="9">
        <v>43466</v>
      </c>
      <c r="E102">
        <v>167.1</v>
      </c>
    </row>
    <row r="103" spans="3:5" x14ac:dyDescent="0.25">
      <c r="C103" t="str">
        <v>94</v>
      </c>
      <c r="D103" s="9">
        <v>43556</v>
      </c>
      <c r="E103">
        <v>169.84</v>
      </c>
    </row>
    <row r="104" spans="3:5" x14ac:dyDescent="0.25">
      <c r="C104" t="str">
        <v>95</v>
      </c>
      <c r="D104" s="9">
        <v>43647</v>
      </c>
      <c r="E104">
        <v>173.62</v>
      </c>
    </row>
    <row r="105" spans="3:5" x14ac:dyDescent="0.25">
      <c r="C105" t="str">
        <v>96</v>
      </c>
      <c r="D105" s="9">
        <v>43739</v>
      </c>
      <c r="E105">
        <v>171.69</v>
      </c>
    </row>
    <row r="106" spans="3:5" x14ac:dyDescent="0.25">
      <c r="C106" t="str">
        <v>97</v>
      </c>
      <c r="D106" s="9">
        <v>43831</v>
      </c>
      <c r="E106">
        <v>166.89</v>
      </c>
    </row>
    <row r="107" spans="3:5" x14ac:dyDescent="0.25">
      <c r="C107" t="str">
        <v>98</v>
      </c>
      <c r="D107" s="9">
        <v>43922</v>
      </c>
      <c r="E107">
        <v>151.61000000000001</v>
      </c>
    </row>
    <row r="108" spans="3:5" x14ac:dyDescent="0.25">
      <c r="C108" t="str">
        <v>99</v>
      </c>
      <c r="D108" s="9">
        <v>44013</v>
      </c>
      <c r="E108">
        <v>167.19</v>
      </c>
    </row>
    <row r="109" spans="3:5" x14ac:dyDescent="0.25">
      <c r="C109" t="str">
        <v>100</v>
      </c>
      <c r="D109" s="9">
        <v>44105</v>
      </c>
      <c r="E109">
        <v>170.1</v>
      </c>
    </row>
    <row r="110" spans="3:5" x14ac:dyDescent="0.25">
      <c r="C110" t="str">
        <v>101</v>
      </c>
      <c r="D110" s="9">
        <v>44197</v>
      </c>
      <c r="E110">
        <v>169.04</v>
      </c>
    </row>
    <row r="111" spans="3:5" x14ac:dyDescent="0.25">
      <c r="C111" t="str">
        <v>102</v>
      </c>
      <c r="D111" s="9">
        <v>44287</v>
      </c>
      <c r="E111">
        <v>170.26</v>
      </c>
    </row>
    <row r="112" spans="3:5" x14ac:dyDescent="0.25">
      <c r="C112" t="str">
        <v>103</v>
      </c>
      <c r="D112" s="9">
        <v>44378</v>
      </c>
      <c r="E112">
        <v>173.88</v>
      </c>
    </row>
    <row r="113" spans="3:5" x14ac:dyDescent="0.25">
      <c r="C113" t="str">
        <v>104</v>
      </c>
      <c r="D113" s="9">
        <v>44470</v>
      </c>
      <c r="E113">
        <v>172.91</v>
      </c>
    </row>
    <row r="114" spans="3:5" x14ac:dyDescent="0.25">
      <c r="C114" t="str">
        <v>105</v>
      </c>
      <c r="D114" s="9">
        <v>44562</v>
      </c>
      <c r="E114">
        <v>171.89</v>
      </c>
    </row>
    <row r="115" spans="3:5" x14ac:dyDescent="0.25">
      <c r="C115" t="str">
        <v>106</v>
      </c>
      <c r="D115" s="9">
        <v>44652</v>
      </c>
      <c r="E115">
        <v>175.78</v>
      </c>
    </row>
    <row r="116" spans="3:5" x14ac:dyDescent="0.25">
      <c r="D116" s="9"/>
    </row>
    <row r="117" spans="3:5" x14ac:dyDescent="0.25">
      <c r="D117" s="9"/>
    </row>
    <row r="118" spans="3:5" x14ac:dyDescent="0.25">
      <c r="D118" s="9"/>
    </row>
    <row r="119" spans="3:5" x14ac:dyDescent="0.25">
      <c r="D119" s="9"/>
    </row>
    <row r="120" spans="3:5" x14ac:dyDescent="0.25">
      <c r="D120" s="11"/>
    </row>
    <row r="121" spans="3:5" x14ac:dyDescent="0.25">
      <c r="D121" s="11"/>
    </row>
    <row r="122" spans="3:5" x14ac:dyDescent="0.25">
      <c r="D122" s="11"/>
    </row>
    <row r="123" spans="3:5" x14ac:dyDescent="0.25">
      <c r="D123" s="11"/>
    </row>
    <row r="124" spans="3:5" x14ac:dyDescent="0.25">
      <c r="D124" s="11"/>
    </row>
    <row r="125" spans="3:5" x14ac:dyDescent="0.25">
      <c r="D125" s="11"/>
    </row>
    <row r="126" spans="3:5" x14ac:dyDescent="0.25">
      <c r="D126" s="11"/>
    </row>
    <row r="127" spans="3:5" x14ac:dyDescent="0.25">
      <c r="D127" s="11"/>
    </row>
    <row r="128" spans="3:5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5A78-6333-4631-8982-3D9DF07DFD0E}">
  <dimension ref="A1:F243"/>
  <sheetViews>
    <sheetView showGridLines="0" workbookViewId="0">
      <selection activeCell="F5" sqref="F5"/>
    </sheetView>
  </sheetViews>
  <sheetFormatPr defaultRowHeight="15" x14ac:dyDescent="0.25"/>
  <cols>
    <col min="1" max="1" width="68.28515625" customWidth="1"/>
    <col min="2" max="3" width="3.28515625" customWidth="1"/>
    <col min="4" max="5" width="10.7109375" customWidth="1"/>
    <col min="6" max="6" width="17.28515625" customWidth="1"/>
  </cols>
  <sheetData>
    <row r="1" spans="1:6" s="2" customFormat="1" ht="21" x14ac:dyDescent="0.35">
      <c r="A1" s="1" t="s">
        <v>12</v>
      </c>
    </row>
    <row r="3" spans="1:6" ht="165" x14ac:dyDescent="0.25">
      <c r="A3" s="6" t="s">
        <v>11</v>
      </c>
      <c r="C3" s="12" t="str" cm="1">
        <f t="array" ref="C3:E109">_xlfn.ANCHORARRAY('Step 1 - Fetching data'!C9)</f>
        <v/>
      </c>
      <c r="D3" s="12" t="str">
        <v>Date</v>
      </c>
      <c r="E3" s="12" t="str">
        <v>Value</v>
      </c>
      <c r="F3" s="12" t="s">
        <v>5</v>
      </c>
    </row>
    <row r="4" spans="1:6" x14ac:dyDescent="0.25">
      <c r="A4" s="13"/>
      <c r="C4" t="str">
        <v>1</v>
      </c>
      <c r="D4" s="9">
        <v>35065</v>
      </c>
      <c r="E4" s="14">
        <v>96.84</v>
      </c>
      <c r="F4" s="15" cm="1">
        <f t="array" ref="F4:F109">_xll.XLRCODE(A3,"dates",D4:D109,"values",E4:E109,"freq",4)</f>
        <v>100.86530242875401</v>
      </c>
    </row>
    <row r="5" spans="1:6" x14ac:dyDescent="0.25">
      <c r="C5" t="str">
        <v>2</v>
      </c>
      <c r="D5" s="9">
        <v>35156</v>
      </c>
      <c r="E5" s="14">
        <v>100.12</v>
      </c>
      <c r="F5" s="15">
        <v>100.76427236265801</v>
      </c>
    </row>
    <row r="6" spans="1:6" x14ac:dyDescent="0.25">
      <c r="C6" t="str">
        <v>3</v>
      </c>
      <c r="D6" s="9">
        <v>35247</v>
      </c>
      <c r="E6" s="14">
        <v>107.56</v>
      </c>
      <c r="F6" s="15">
        <v>103.772832253798</v>
      </c>
    </row>
    <row r="7" spans="1:6" x14ac:dyDescent="0.25">
      <c r="C7" t="str">
        <v>4</v>
      </c>
      <c r="D7" s="9">
        <v>35339</v>
      </c>
      <c r="E7" s="14">
        <v>104.31</v>
      </c>
      <c r="F7" s="15">
        <v>103.16918057788899</v>
      </c>
    </row>
    <row r="8" spans="1:6" x14ac:dyDescent="0.25">
      <c r="C8" t="str">
        <v>5</v>
      </c>
      <c r="D8" s="9">
        <v>35431</v>
      </c>
      <c r="E8" s="14">
        <v>100.13</v>
      </c>
      <c r="F8" s="15">
        <v>104.26390051179401</v>
      </c>
    </row>
    <row r="9" spans="1:6" x14ac:dyDescent="0.25">
      <c r="C9" t="str">
        <v>6</v>
      </c>
      <c r="D9" s="9">
        <v>35521</v>
      </c>
      <c r="E9" s="14">
        <v>104.88</v>
      </c>
      <c r="F9" s="15">
        <v>105.40115723394401</v>
      </c>
    </row>
    <row r="10" spans="1:6" x14ac:dyDescent="0.25">
      <c r="C10" t="str">
        <v>7</v>
      </c>
      <c r="D10" s="9">
        <v>35612</v>
      </c>
      <c r="E10" s="14">
        <v>109.49</v>
      </c>
      <c r="F10" s="15">
        <v>105.856758695715</v>
      </c>
    </row>
    <row r="11" spans="1:6" x14ac:dyDescent="0.25">
      <c r="C11" t="str">
        <v>8</v>
      </c>
      <c r="D11" s="9">
        <v>35704</v>
      </c>
      <c r="E11" s="14">
        <v>108.21</v>
      </c>
      <c r="F11" s="15">
        <v>107.036762011272</v>
      </c>
    </row>
    <row r="12" spans="1:6" x14ac:dyDescent="0.25">
      <c r="C12" t="str">
        <v>9</v>
      </c>
      <c r="D12" s="9">
        <v>35796</v>
      </c>
      <c r="E12" s="14">
        <v>101.14</v>
      </c>
      <c r="F12" s="15">
        <v>105.189530448591</v>
      </c>
    </row>
    <row r="13" spans="1:6" x14ac:dyDescent="0.25">
      <c r="C13" t="str">
        <v>10</v>
      </c>
      <c r="D13" s="9">
        <v>35886</v>
      </c>
      <c r="E13" s="14">
        <v>106.46</v>
      </c>
      <c r="F13" s="15">
        <v>106.819846255267</v>
      </c>
    </row>
    <row r="14" spans="1:6" x14ac:dyDescent="0.25">
      <c r="C14" t="str">
        <v>11</v>
      </c>
      <c r="D14" s="9">
        <v>35977</v>
      </c>
      <c r="E14" s="14">
        <v>109.88</v>
      </c>
      <c r="F14" s="15">
        <v>106.55841327447099</v>
      </c>
    </row>
    <row r="15" spans="1:6" x14ac:dyDescent="0.25">
      <c r="C15" t="str">
        <v>12</v>
      </c>
      <c r="D15" s="9">
        <v>36069</v>
      </c>
      <c r="E15" s="14">
        <v>106.66</v>
      </c>
      <c r="F15" s="15">
        <v>105.55465424221801</v>
      </c>
    </row>
    <row r="16" spans="1:6" x14ac:dyDescent="0.25">
      <c r="C16" t="str">
        <v>13</v>
      </c>
      <c r="D16" s="9">
        <v>36161</v>
      </c>
      <c r="E16" s="14">
        <v>101.92</v>
      </c>
      <c r="F16" s="15">
        <v>105.717326605012</v>
      </c>
    </row>
    <row r="17" spans="3:6" x14ac:dyDescent="0.25">
      <c r="C17" t="str">
        <v>14</v>
      </c>
      <c r="D17" s="9">
        <v>36251</v>
      </c>
      <c r="E17" s="14">
        <v>106.04</v>
      </c>
      <c r="F17" s="15">
        <v>106.31230035438</v>
      </c>
    </row>
    <row r="18" spans="3:6" x14ac:dyDescent="0.25">
      <c r="C18" t="str">
        <v>15</v>
      </c>
      <c r="D18" s="9">
        <v>36342</v>
      </c>
      <c r="E18" s="14">
        <v>109.2</v>
      </c>
      <c r="F18" s="15">
        <v>106.263221932625</v>
      </c>
    </row>
    <row r="19" spans="3:6" x14ac:dyDescent="0.25">
      <c r="C19" t="str">
        <v>16</v>
      </c>
      <c r="D19" s="9">
        <v>36434</v>
      </c>
      <c r="E19" s="14">
        <v>108.97</v>
      </c>
      <c r="F19" s="15">
        <v>107.895480604307</v>
      </c>
    </row>
    <row r="20" spans="3:6" x14ac:dyDescent="0.25">
      <c r="C20" t="str">
        <v>17</v>
      </c>
      <c r="D20" s="9">
        <v>36526</v>
      </c>
      <c r="E20" s="14">
        <v>106.4</v>
      </c>
      <c r="F20" s="15">
        <v>110.01413595450001</v>
      </c>
    </row>
    <row r="21" spans="3:6" x14ac:dyDescent="0.25">
      <c r="C21" t="str">
        <v>18</v>
      </c>
      <c r="D21" s="9">
        <v>36617</v>
      </c>
      <c r="E21" s="14">
        <v>110.25</v>
      </c>
      <c r="F21" s="15">
        <v>110.475364269549</v>
      </c>
    </row>
    <row r="22" spans="3:6" x14ac:dyDescent="0.25">
      <c r="C22" t="str">
        <v>19</v>
      </c>
      <c r="D22" s="9">
        <v>36708</v>
      </c>
      <c r="E22" s="14">
        <v>114.19</v>
      </c>
      <c r="F22" s="15">
        <v>111.410487381491</v>
      </c>
    </row>
    <row r="23" spans="3:6" x14ac:dyDescent="0.25">
      <c r="C23" t="str">
        <v>20</v>
      </c>
      <c r="D23" s="9">
        <v>36800</v>
      </c>
      <c r="E23" s="14">
        <v>113.98</v>
      </c>
      <c r="F23" s="15">
        <v>112.89629952191299</v>
      </c>
    </row>
    <row r="24" spans="3:6" x14ac:dyDescent="0.25">
      <c r="C24" t="str">
        <v>21</v>
      </c>
      <c r="D24" s="9">
        <v>36892</v>
      </c>
      <c r="E24" s="14">
        <v>110.1</v>
      </c>
      <c r="F24" s="15">
        <v>113.600120658021</v>
      </c>
    </row>
    <row r="25" spans="3:6" x14ac:dyDescent="0.25">
      <c r="C25" t="str">
        <v>22</v>
      </c>
      <c r="D25" s="9">
        <v>36982</v>
      </c>
      <c r="E25" s="14">
        <v>112.82</v>
      </c>
      <c r="F25" s="15">
        <v>112.98331621051599</v>
      </c>
    </row>
    <row r="26" spans="3:6" x14ac:dyDescent="0.25">
      <c r="C26" t="str">
        <v>23</v>
      </c>
      <c r="D26" s="9">
        <v>37073</v>
      </c>
      <c r="E26" s="14">
        <v>114.71</v>
      </c>
      <c r="F26" s="15">
        <v>112.094679281528</v>
      </c>
    </row>
    <row r="27" spans="3:6" x14ac:dyDescent="0.25">
      <c r="C27" t="str">
        <v>24</v>
      </c>
      <c r="D27" s="9">
        <v>37165</v>
      </c>
      <c r="E27" s="14">
        <v>113.38</v>
      </c>
      <c r="F27" s="15">
        <v>112.36856091465</v>
      </c>
    </row>
    <row r="28" spans="3:6" x14ac:dyDescent="0.25">
      <c r="C28" t="str">
        <v>25</v>
      </c>
      <c r="D28" s="9">
        <v>37257</v>
      </c>
      <c r="E28" s="14">
        <v>110.63</v>
      </c>
      <c r="F28" s="15">
        <v>114.07973262768699</v>
      </c>
    </row>
    <row r="29" spans="3:6" x14ac:dyDescent="0.25">
      <c r="C29" t="str">
        <v>26</v>
      </c>
      <c r="D29" s="9">
        <v>37347</v>
      </c>
      <c r="E29" s="14">
        <v>115.41</v>
      </c>
      <c r="F29" s="15">
        <v>115.540748619597</v>
      </c>
    </row>
    <row r="30" spans="3:6" x14ac:dyDescent="0.25">
      <c r="C30" t="str">
        <v>27</v>
      </c>
      <c r="D30" s="9">
        <v>37438</v>
      </c>
      <c r="E30" s="14">
        <v>119.5</v>
      </c>
      <c r="F30" s="15">
        <v>116.82315300464499</v>
      </c>
    </row>
    <row r="31" spans="3:6" x14ac:dyDescent="0.25">
      <c r="C31" t="str">
        <v>28</v>
      </c>
      <c r="D31" s="9">
        <v>37530</v>
      </c>
      <c r="E31" s="14">
        <v>119.24</v>
      </c>
      <c r="F31" s="15">
        <v>118.150731979916</v>
      </c>
    </row>
    <row r="32" spans="3:6" x14ac:dyDescent="0.25">
      <c r="C32" t="str">
        <v>29</v>
      </c>
      <c r="D32" s="9">
        <v>37622</v>
      </c>
      <c r="E32" s="14">
        <v>113.58</v>
      </c>
      <c r="F32" s="15">
        <v>117.044597328875</v>
      </c>
    </row>
    <row r="33" spans="3:6" x14ac:dyDescent="0.25">
      <c r="C33" t="str">
        <v>30</v>
      </c>
      <c r="D33" s="9">
        <v>37712</v>
      </c>
      <c r="E33" s="14">
        <v>116.31</v>
      </c>
      <c r="F33" s="15">
        <v>116.413500674735</v>
      </c>
    </row>
    <row r="34" spans="3:6" x14ac:dyDescent="0.25">
      <c r="C34" t="str">
        <v>31</v>
      </c>
      <c r="D34" s="9">
        <v>37803</v>
      </c>
      <c r="E34" s="14">
        <v>120.25</v>
      </c>
      <c r="F34" s="15">
        <v>117.678583578901</v>
      </c>
    </row>
    <row r="35" spans="3:6" x14ac:dyDescent="0.25">
      <c r="C35" t="str">
        <v>32</v>
      </c>
      <c r="D35" s="9">
        <v>37895</v>
      </c>
      <c r="E35" s="14">
        <v>119.94</v>
      </c>
      <c r="F35" s="15">
        <v>118.961151941081</v>
      </c>
    </row>
    <row r="36" spans="3:6" x14ac:dyDescent="0.25">
      <c r="C36" t="str">
        <v>33</v>
      </c>
      <c r="D36" s="9">
        <v>37987</v>
      </c>
      <c r="E36" s="14">
        <v>117.98</v>
      </c>
      <c r="F36" s="15">
        <v>121.504555144224</v>
      </c>
    </row>
    <row r="37" spans="3:6" x14ac:dyDescent="0.25">
      <c r="C37" t="str">
        <v>34</v>
      </c>
      <c r="D37" s="9">
        <v>38078</v>
      </c>
      <c r="E37" s="14">
        <v>123.65</v>
      </c>
      <c r="F37" s="15">
        <v>123.581255874993</v>
      </c>
    </row>
    <row r="38" spans="3:6" x14ac:dyDescent="0.25">
      <c r="C38" t="str">
        <v>35</v>
      </c>
      <c r="D38" s="9">
        <v>38169</v>
      </c>
      <c r="E38" s="14">
        <v>128.13999999999999</v>
      </c>
      <c r="F38" s="15">
        <v>125.461266849504</v>
      </c>
    </row>
    <row r="39" spans="3:6" x14ac:dyDescent="0.25">
      <c r="C39" t="str">
        <v>36</v>
      </c>
      <c r="D39" s="9">
        <v>38261</v>
      </c>
      <c r="E39" s="14">
        <v>127.39</v>
      </c>
      <c r="F39" s="15">
        <v>126.473366750365</v>
      </c>
    </row>
    <row r="40" spans="3:6" x14ac:dyDescent="0.25">
      <c r="C40" t="str">
        <v>37</v>
      </c>
      <c r="D40" s="9">
        <v>38353</v>
      </c>
      <c r="E40" s="14">
        <v>122.92</v>
      </c>
      <c r="F40" s="15">
        <v>126.50704882519599</v>
      </c>
    </row>
    <row r="41" spans="3:6" x14ac:dyDescent="0.25">
      <c r="C41" t="str">
        <v>38</v>
      </c>
      <c r="D41" s="9">
        <v>38443</v>
      </c>
      <c r="E41" s="14">
        <v>129.18</v>
      </c>
      <c r="F41" s="15">
        <v>129.012161934343</v>
      </c>
    </row>
    <row r="42" spans="3:6" x14ac:dyDescent="0.25">
      <c r="C42" t="str">
        <v>39</v>
      </c>
      <c r="D42" s="9">
        <v>38534</v>
      </c>
      <c r="E42" s="14">
        <v>130.85</v>
      </c>
      <c r="F42" s="15">
        <v>128.226756867565</v>
      </c>
    </row>
    <row r="43" spans="3:6" x14ac:dyDescent="0.25">
      <c r="C43" t="str">
        <v>40</v>
      </c>
      <c r="D43" s="9">
        <v>38626</v>
      </c>
      <c r="E43" s="14">
        <v>130.13</v>
      </c>
      <c r="F43" s="15">
        <v>129.28411214335799</v>
      </c>
    </row>
    <row r="44" spans="3:6" x14ac:dyDescent="0.25">
      <c r="C44" t="str">
        <v>41</v>
      </c>
      <c r="D44" s="9">
        <v>38718</v>
      </c>
      <c r="E44" s="14">
        <v>128.18</v>
      </c>
      <c r="F44" s="15">
        <v>131.79080835365201</v>
      </c>
    </row>
    <row r="45" spans="3:6" x14ac:dyDescent="0.25">
      <c r="C45" t="str">
        <v>42</v>
      </c>
      <c r="D45" s="9">
        <v>38808</v>
      </c>
      <c r="E45" s="14">
        <v>132.13</v>
      </c>
      <c r="F45" s="15">
        <v>131.95015144326001</v>
      </c>
    </row>
    <row r="46" spans="3:6" x14ac:dyDescent="0.25">
      <c r="C46" t="str">
        <v>43</v>
      </c>
      <c r="D46" s="9">
        <v>38899</v>
      </c>
      <c r="E46" s="14">
        <v>136.72</v>
      </c>
      <c r="F46" s="15">
        <v>134.03926940719899</v>
      </c>
    </row>
    <row r="47" spans="3:6" x14ac:dyDescent="0.25">
      <c r="C47" t="str">
        <v>44</v>
      </c>
      <c r="D47" s="9">
        <v>38991</v>
      </c>
      <c r="E47" s="14">
        <v>136.37</v>
      </c>
      <c r="F47" s="15">
        <v>135.49673480619401</v>
      </c>
    </row>
    <row r="48" spans="3:6" x14ac:dyDescent="0.25">
      <c r="C48" t="str">
        <v>45</v>
      </c>
      <c r="D48" s="9">
        <v>39083</v>
      </c>
      <c r="E48" s="14">
        <v>134.84</v>
      </c>
      <c r="F48" s="15">
        <v>138.59530973832099</v>
      </c>
    </row>
    <row r="49" spans="3:6" x14ac:dyDescent="0.25">
      <c r="C49" t="str">
        <v>46</v>
      </c>
      <c r="D49" s="9">
        <v>39173</v>
      </c>
      <c r="E49" s="14">
        <v>140.77000000000001</v>
      </c>
      <c r="F49" s="15">
        <v>140.606740012758</v>
      </c>
    </row>
    <row r="50" spans="3:6" x14ac:dyDescent="0.25">
      <c r="C50" t="str">
        <v>47</v>
      </c>
      <c r="D50" s="9">
        <v>39264</v>
      </c>
      <c r="E50" s="14">
        <v>144.75</v>
      </c>
      <c r="F50" s="15">
        <v>141.89263054217301</v>
      </c>
    </row>
    <row r="51" spans="3:6" x14ac:dyDescent="0.25">
      <c r="C51" t="str">
        <v>48</v>
      </c>
      <c r="D51" s="9">
        <v>39356</v>
      </c>
      <c r="E51" s="14">
        <v>145.43</v>
      </c>
      <c r="F51" s="15">
        <v>144.419389383847</v>
      </c>
    </row>
    <row r="52" spans="3:6" x14ac:dyDescent="0.25">
      <c r="C52" t="str">
        <v>49</v>
      </c>
      <c r="D52" s="9">
        <v>39448</v>
      </c>
      <c r="E52" s="14">
        <v>143.13999999999999</v>
      </c>
      <c r="F52" s="15">
        <v>147.22822540375901</v>
      </c>
    </row>
    <row r="53" spans="3:6" x14ac:dyDescent="0.25">
      <c r="C53" t="str">
        <v>50</v>
      </c>
      <c r="D53" s="9">
        <v>39539</v>
      </c>
      <c r="E53" s="14">
        <v>149.69</v>
      </c>
      <c r="F53" s="15">
        <v>149.59117526771701</v>
      </c>
    </row>
    <row r="54" spans="3:6" x14ac:dyDescent="0.25">
      <c r="C54" t="str">
        <v>51</v>
      </c>
      <c r="D54" s="9">
        <v>39630</v>
      </c>
      <c r="E54" s="14">
        <v>154.86000000000001</v>
      </c>
      <c r="F54" s="15">
        <v>151.717163115825</v>
      </c>
    </row>
    <row r="55" spans="3:6" x14ac:dyDescent="0.25">
      <c r="C55" t="str">
        <v>52</v>
      </c>
      <c r="D55" s="9">
        <v>39722</v>
      </c>
      <c r="E55" s="14">
        <v>146.91999999999999</v>
      </c>
      <c r="F55" s="15">
        <v>145.756581545617</v>
      </c>
    </row>
    <row r="56" spans="3:6" x14ac:dyDescent="0.25">
      <c r="C56" t="str">
        <v>53</v>
      </c>
      <c r="D56" s="9">
        <v>39814</v>
      </c>
      <c r="E56" s="14">
        <v>139.66999999999999</v>
      </c>
      <c r="F56" s="15">
        <v>143.686914803609</v>
      </c>
    </row>
    <row r="57" spans="3:6" x14ac:dyDescent="0.25">
      <c r="C57" t="str">
        <v>54</v>
      </c>
      <c r="D57" s="9">
        <v>39904</v>
      </c>
      <c r="E57" s="14">
        <v>146.38999999999999</v>
      </c>
      <c r="F57" s="15">
        <v>146.43664144726199</v>
      </c>
    </row>
    <row r="58" spans="3:6" x14ac:dyDescent="0.25">
      <c r="C58" t="str">
        <v>55</v>
      </c>
      <c r="D58" s="9">
        <v>39995</v>
      </c>
      <c r="E58" s="14">
        <v>153.06</v>
      </c>
      <c r="F58" s="15">
        <v>150.04748028607199</v>
      </c>
    </row>
    <row r="59" spans="3:6" x14ac:dyDescent="0.25">
      <c r="C59" t="str">
        <v>56</v>
      </c>
      <c r="D59" s="9">
        <v>40087</v>
      </c>
      <c r="E59" s="14">
        <v>154.75</v>
      </c>
      <c r="F59" s="15">
        <v>153.54303686916299</v>
      </c>
    </row>
    <row r="60" spans="3:6" x14ac:dyDescent="0.25">
      <c r="C60" t="str">
        <v>57</v>
      </c>
      <c r="D60" s="9">
        <v>40179</v>
      </c>
      <c r="E60" s="14">
        <v>152.53</v>
      </c>
      <c r="F60" s="15">
        <v>156.64923677984299</v>
      </c>
    </row>
    <row r="61" spans="3:6" x14ac:dyDescent="0.25">
      <c r="C61" t="str">
        <v>58</v>
      </c>
      <c r="D61" s="9">
        <v>40269</v>
      </c>
      <c r="E61" s="14">
        <v>158.86000000000001</v>
      </c>
      <c r="F61" s="15">
        <v>158.869395832924</v>
      </c>
    </row>
    <row r="62" spans="3:6" x14ac:dyDescent="0.25">
      <c r="C62" t="str">
        <v>59</v>
      </c>
      <c r="D62" s="9">
        <v>40360</v>
      </c>
      <c r="E62" s="14">
        <v>163.63</v>
      </c>
      <c r="F62" s="15">
        <v>160.54117483549999</v>
      </c>
    </row>
    <row r="63" spans="3:6" x14ac:dyDescent="0.25">
      <c r="C63" t="str">
        <v>60</v>
      </c>
      <c r="D63" s="9">
        <v>40452</v>
      </c>
      <c r="E63" s="14">
        <v>163.55000000000001</v>
      </c>
      <c r="F63" s="15">
        <v>162.47443854051701</v>
      </c>
    </row>
    <row r="64" spans="3:6" x14ac:dyDescent="0.25">
      <c r="C64" t="str">
        <v>61</v>
      </c>
      <c r="D64" s="9">
        <v>40544</v>
      </c>
      <c r="E64" s="14">
        <v>160.44999999999999</v>
      </c>
      <c r="F64" s="15">
        <v>164.53153501459701</v>
      </c>
    </row>
    <row r="65" spans="3:6" x14ac:dyDescent="0.25">
      <c r="C65" t="str">
        <v>62</v>
      </c>
      <c r="D65" s="9">
        <v>40634</v>
      </c>
      <c r="E65" s="14">
        <v>166.33</v>
      </c>
      <c r="F65" s="15">
        <v>166.330135033896</v>
      </c>
    </row>
    <row r="66" spans="3:6" x14ac:dyDescent="0.25">
      <c r="C66" t="str">
        <v>63</v>
      </c>
      <c r="D66" s="9">
        <v>40725</v>
      </c>
      <c r="E66" s="14">
        <v>169.41</v>
      </c>
      <c r="F66" s="15">
        <v>166.25951291229299</v>
      </c>
    </row>
    <row r="67" spans="3:6" x14ac:dyDescent="0.25">
      <c r="C67" t="str">
        <v>64</v>
      </c>
      <c r="D67" s="9">
        <v>40817</v>
      </c>
      <c r="E67" s="14">
        <v>167.75</v>
      </c>
      <c r="F67" s="15">
        <v>166.78976940552201</v>
      </c>
    </row>
    <row r="68" spans="3:6" x14ac:dyDescent="0.25">
      <c r="C68" t="str">
        <v>65</v>
      </c>
      <c r="D68" s="9">
        <v>40909</v>
      </c>
      <c r="E68" s="14">
        <v>163.19</v>
      </c>
      <c r="F68" s="15">
        <v>167.119741715271</v>
      </c>
    </row>
    <row r="69" spans="3:6" x14ac:dyDescent="0.25">
      <c r="C69" t="str">
        <v>66</v>
      </c>
      <c r="D69" s="9">
        <v>41000</v>
      </c>
      <c r="E69" s="14">
        <v>167.97</v>
      </c>
      <c r="F69" s="15">
        <v>168.06765192826299</v>
      </c>
    </row>
    <row r="70" spans="3:6" x14ac:dyDescent="0.25">
      <c r="C70" t="str">
        <v>67</v>
      </c>
      <c r="D70" s="9">
        <v>41091</v>
      </c>
      <c r="E70" s="14">
        <v>173.63</v>
      </c>
      <c r="F70" s="15">
        <v>170.479311914449</v>
      </c>
    </row>
    <row r="71" spans="3:6" x14ac:dyDescent="0.25">
      <c r="C71" t="str">
        <v>68</v>
      </c>
      <c r="D71" s="9">
        <v>41183</v>
      </c>
      <c r="E71" s="14">
        <v>171.91</v>
      </c>
      <c r="F71" s="15">
        <v>171.02965446017299</v>
      </c>
    </row>
    <row r="72" spans="3:6" x14ac:dyDescent="0.25">
      <c r="C72" t="str">
        <v>69</v>
      </c>
      <c r="D72" s="9">
        <v>41275</v>
      </c>
      <c r="E72" s="14">
        <v>167.63</v>
      </c>
      <c r="F72" s="15">
        <v>171.296076225538</v>
      </c>
    </row>
    <row r="73" spans="3:6" x14ac:dyDescent="0.25">
      <c r="C73" t="str">
        <v>70</v>
      </c>
      <c r="D73" s="9">
        <v>41365</v>
      </c>
      <c r="E73" s="14">
        <v>174.73</v>
      </c>
      <c r="F73" s="15">
        <v>174.971279761462</v>
      </c>
    </row>
    <row r="74" spans="3:6" x14ac:dyDescent="0.25">
      <c r="C74" t="str">
        <v>71</v>
      </c>
      <c r="D74" s="9">
        <v>41456</v>
      </c>
      <c r="E74" s="14">
        <v>178.42</v>
      </c>
      <c r="F74" s="15">
        <v>175.38315056736701</v>
      </c>
    </row>
    <row r="75" spans="3:6" x14ac:dyDescent="0.25">
      <c r="C75" t="str">
        <v>72</v>
      </c>
      <c r="D75" s="9">
        <v>41548</v>
      </c>
      <c r="E75" s="14">
        <v>176.26</v>
      </c>
      <c r="F75" s="15">
        <v>175.42410652595899</v>
      </c>
    </row>
    <row r="76" spans="3:6" x14ac:dyDescent="0.25">
      <c r="C76" t="str">
        <v>73</v>
      </c>
      <c r="D76" s="9">
        <v>41640</v>
      </c>
      <c r="E76" s="14">
        <v>173.45</v>
      </c>
      <c r="F76" s="15">
        <v>176.720786947362</v>
      </c>
    </row>
    <row r="77" spans="3:6" x14ac:dyDescent="0.25">
      <c r="C77" t="str">
        <v>74</v>
      </c>
      <c r="D77" s="9">
        <v>41730</v>
      </c>
      <c r="E77" s="14">
        <v>173.97</v>
      </c>
      <c r="F77" s="15">
        <v>174.39357736729499</v>
      </c>
    </row>
    <row r="78" spans="3:6" x14ac:dyDescent="0.25">
      <c r="C78" t="str">
        <v>75</v>
      </c>
      <c r="D78" s="9">
        <v>41821</v>
      </c>
      <c r="E78" s="14">
        <v>177.28</v>
      </c>
      <c r="F78" s="15">
        <v>174.54555374654501</v>
      </c>
    </row>
    <row r="79" spans="3:6" x14ac:dyDescent="0.25">
      <c r="C79" t="str">
        <v>76</v>
      </c>
      <c r="D79" s="9">
        <v>41913</v>
      </c>
      <c r="E79" s="14">
        <v>175.86</v>
      </c>
      <c r="F79" s="15">
        <v>175.122004804135</v>
      </c>
    </row>
    <row r="80" spans="3:6" x14ac:dyDescent="0.25">
      <c r="C80" t="str">
        <v>77</v>
      </c>
      <c r="D80" s="9">
        <v>42005</v>
      </c>
      <c r="E80" s="14">
        <v>170.64</v>
      </c>
      <c r="F80" s="15">
        <v>173.40350736164601</v>
      </c>
    </row>
    <row r="81" spans="3:6" x14ac:dyDescent="0.25">
      <c r="C81" t="str">
        <v>78</v>
      </c>
      <c r="D81" s="9">
        <v>42095</v>
      </c>
      <c r="E81" s="14">
        <v>169.2</v>
      </c>
      <c r="F81" s="15">
        <v>169.626447354589</v>
      </c>
    </row>
    <row r="82" spans="3:6" x14ac:dyDescent="0.25">
      <c r="C82" t="str">
        <v>79</v>
      </c>
      <c r="D82" s="9">
        <v>42186</v>
      </c>
      <c r="E82" s="14">
        <v>169.72</v>
      </c>
      <c r="F82" s="15">
        <v>167.26961962500499</v>
      </c>
    </row>
    <row r="83" spans="3:6" x14ac:dyDescent="0.25">
      <c r="C83" t="str">
        <v>80</v>
      </c>
      <c r="D83" s="9">
        <v>42278</v>
      </c>
      <c r="E83" s="14">
        <v>166.15</v>
      </c>
      <c r="F83" s="15">
        <v>165.69282687457701</v>
      </c>
    </row>
    <row r="84" spans="3:6" x14ac:dyDescent="0.25">
      <c r="C84" t="str">
        <v>81</v>
      </c>
      <c r="D84" s="9">
        <v>42370</v>
      </c>
      <c r="E84" s="14">
        <v>161.87</v>
      </c>
      <c r="F84" s="15">
        <v>164.26901537069801</v>
      </c>
    </row>
    <row r="85" spans="3:6" x14ac:dyDescent="0.25">
      <c r="C85" t="str">
        <v>82</v>
      </c>
      <c r="D85" s="9">
        <v>42461</v>
      </c>
      <c r="E85" s="14">
        <v>163.75</v>
      </c>
      <c r="F85" s="15">
        <v>164.07949418523299</v>
      </c>
    </row>
    <row r="86" spans="3:6" x14ac:dyDescent="0.25">
      <c r="C86" t="str">
        <v>83</v>
      </c>
      <c r="D86" s="9">
        <v>42552</v>
      </c>
      <c r="E86" s="14">
        <v>165.55</v>
      </c>
      <c r="F86" s="15">
        <v>163.20690828872401</v>
      </c>
    </row>
    <row r="87" spans="3:6" x14ac:dyDescent="0.25">
      <c r="C87" t="str">
        <v>84</v>
      </c>
      <c r="D87" s="9">
        <v>42644</v>
      </c>
      <c r="E87" s="14">
        <v>162.4</v>
      </c>
      <c r="F87" s="15">
        <v>162.12739148303001</v>
      </c>
    </row>
    <row r="88" spans="3:6" x14ac:dyDescent="0.25">
      <c r="C88" t="str">
        <v>85</v>
      </c>
      <c r="D88" s="9">
        <v>42736</v>
      </c>
      <c r="E88" s="14">
        <v>162.34</v>
      </c>
      <c r="F88" s="15">
        <v>164.59602687187001</v>
      </c>
    </row>
    <row r="89" spans="3:6" x14ac:dyDescent="0.25">
      <c r="C89" t="str">
        <v>86</v>
      </c>
      <c r="D89" s="9">
        <v>42826</v>
      </c>
      <c r="E89" s="14">
        <v>165.05</v>
      </c>
      <c r="F89" s="15">
        <v>165.384229320754</v>
      </c>
    </row>
    <row r="90" spans="3:6" x14ac:dyDescent="0.25">
      <c r="C90" t="str">
        <v>87</v>
      </c>
      <c r="D90" s="9">
        <v>42917</v>
      </c>
      <c r="E90" s="14">
        <v>168.27</v>
      </c>
      <c r="F90" s="15">
        <v>165.91610722791401</v>
      </c>
    </row>
    <row r="91" spans="3:6" x14ac:dyDescent="0.25">
      <c r="C91" t="str">
        <v>88</v>
      </c>
      <c r="D91" s="9">
        <v>43009</v>
      </c>
      <c r="E91" s="14">
        <v>166.56</v>
      </c>
      <c r="F91" s="15">
        <v>166.26067826422101</v>
      </c>
    </row>
    <row r="92" spans="3:6" x14ac:dyDescent="0.25">
      <c r="C92" t="str">
        <v>89</v>
      </c>
      <c r="D92" s="9">
        <v>43101</v>
      </c>
      <c r="E92" s="14">
        <v>165.37</v>
      </c>
      <c r="F92" s="15">
        <v>167.584539985102</v>
      </c>
    </row>
    <row r="93" spans="3:6" x14ac:dyDescent="0.25">
      <c r="C93" t="str">
        <v>90</v>
      </c>
      <c r="D93" s="9">
        <v>43191</v>
      </c>
      <c r="E93" s="14">
        <v>167.67</v>
      </c>
      <c r="F93" s="15">
        <v>168.120409098523</v>
      </c>
    </row>
    <row r="94" spans="3:6" x14ac:dyDescent="0.25">
      <c r="C94" t="str">
        <v>91</v>
      </c>
      <c r="D94" s="9">
        <v>43282</v>
      </c>
      <c r="E94" s="14">
        <v>171.73</v>
      </c>
      <c r="F94" s="15">
        <v>169.41034946273501</v>
      </c>
    </row>
    <row r="95" spans="3:6" x14ac:dyDescent="0.25">
      <c r="C95" t="str">
        <v>92</v>
      </c>
      <c r="D95" s="9">
        <v>43374</v>
      </c>
      <c r="E95" s="14">
        <v>169.25</v>
      </c>
      <c r="F95" s="15">
        <v>168.775252675372</v>
      </c>
    </row>
    <row r="96" spans="3:6" x14ac:dyDescent="0.25">
      <c r="C96" t="str">
        <v>93</v>
      </c>
      <c r="D96" s="9">
        <v>43466</v>
      </c>
      <c r="E96" s="14">
        <v>167.1</v>
      </c>
      <c r="F96" s="15">
        <v>169.269498583146</v>
      </c>
    </row>
    <row r="97" spans="3:6" x14ac:dyDescent="0.25">
      <c r="C97" t="str">
        <v>94</v>
      </c>
      <c r="D97" s="9">
        <v>43556</v>
      </c>
      <c r="E97" s="14">
        <v>169.84</v>
      </c>
      <c r="F97" s="15">
        <v>170.440077961751</v>
      </c>
    </row>
    <row r="98" spans="3:6" x14ac:dyDescent="0.25">
      <c r="C98" t="str">
        <v>95</v>
      </c>
      <c r="D98" s="9">
        <v>43647</v>
      </c>
      <c r="E98" s="14">
        <v>173.62</v>
      </c>
      <c r="F98" s="15">
        <v>171.48259409297</v>
      </c>
    </row>
    <row r="99" spans="3:6" x14ac:dyDescent="0.25">
      <c r="C99" t="str">
        <v>96</v>
      </c>
      <c r="D99" s="9">
        <v>43739</v>
      </c>
      <c r="E99" s="14">
        <v>171.69</v>
      </c>
      <c r="F99" s="15">
        <v>170.952492592769</v>
      </c>
    </row>
    <row r="100" spans="3:6" x14ac:dyDescent="0.25">
      <c r="C100" t="str">
        <v>97</v>
      </c>
      <c r="D100" s="9">
        <v>43831</v>
      </c>
      <c r="E100" s="14">
        <v>166.89</v>
      </c>
      <c r="F100" s="15">
        <v>168.86026679672199</v>
      </c>
    </row>
    <row r="101" spans="3:6" x14ac:dyDescent="0.25">
      <c r="C101" t="str">
        <v>98</v>
      </c>
      <c r="D101" s="9">
        <v>43922</v>
      </c>
      <c r="E101" s="14">
        <v>151.61000000000001</v>
      </c>
      <c r="F101" s="15">
        <v>152.23558493958001</v>
      </c>
    </row>
    <row r="102" spans="3:6" x14ac:dyDescent="0.25">
      <c r="C102" t="str">
        <v>99</v>
      </c>
      <c r="D102" s="9">
        <v>44013</v>
      </c>
      <c r="E102" s="14">
        <v>167.19</v>
      </c>
      <c r="F102" s="15">
        <v>165.44446371543501</v>
      </c>
    </row>
    <row r="103" spans="3:6" x14ac:dyDescent="0.25">
      <c r="C103" t="str">
        <v>100</v>
      </c>
      <c r="D103" s="9">
        <v>44105</v>
      </c>
      <c r="E103" s="14">
        <v>170.1</v>
      </c>
      <c r="F103" s="15">
        <v>169.34767771672301</v>
      </c>
    </row>
    <row r="104" spans="3:6" x14ac:dyDescent="0.25">
      <c r="C104" t="str">
        <v>101</v>
      </c>
      <c r="D104" s="9">
        <v>44197</v>
      </c>
      <c r="E104" s="14">
        <v>169.04</v>
      </c>
      <c r="F104" s="15">
        <v>170.88772164900999</v>
      </c>
    </row>
    <row r="105" spans="3:6" x14ac:dyDescent="0.25">
      <c r="C105" t="str">
        <v>102</v>
      </c>
      <c r="D105" s="9">
        <v>44287</v>
      </c>
      <c r="E105" s="14">
        <v>170.26</v>
      </c>
      <c r="F105" s="15">
        <v>170.83092864327901</v>
      </c>
    </row>
    <row r="106" spans="3:6" x14ac:dyDescent="0.25">
      <c r="C106" t="str">
        <v>103</v>
      </c>
      <c r="D106" s="9">
        <v>44378</v>
      </c>
      <c r="E106" s="14">
        <v>173.88</v>
      </c>
      <c r="F106" s="15">
        <v>172.08557002670699</v>
      </c>
    </row>
    <row r="107" spans="3:6" x14ac:dyDescent="0.25">
      <c r="C107" t="str">
        <v>104</v>
      </c>
      <c r="D107" s="9">
        <v>44470</v>
      </c>
      <c r="E107" s="14">
        <v>172.91</v>
      </c>
      <c r="F107" s="15">
        <v>172.26206415464799</v>
      </c>
    </row>
    <row r="108" spans="3:6" x14ac:dyDescent="0.25">
      <c r="C108" t="str">
        <v>105</v>
      </c>
      <c r="D108" s="9">
        <v>44562</v>
      </c>
      <c r="E108" s="14">
        <v>171.89</v>
      </c>
      <c r="F108" s="15">
        <v>173.84429863679301</v>
      </c>
    </row>
    <row r="109" spans="3:6" x14ac:dyDescent="0.25">
      <c r="C109" t="str">
        <v>106</v>
      </c>
      <c r="D109" s="9">
        <v>44652</v>
      </c>
      <c r="E109" s="14">
        <v>175.78</v>
      </c>
      <c r="F109" s="15">
        <v>176.282276232117</v>
      </c>
    </row>
    <row r="110" spans="3:6" x14ac:dyDescent="0.25">
      <c r="D110" s="9"/>
      <c r="E110" s="14"/>
      <c r="F110" s="15"/>
    </row>
    <row r="111" spans="3:6" x14ac:dyDescent="0.25">
      <c r="D111" s="9"/>
      <c r="E111" s="14"/>
      <c r="F111" s="15"/>
    </row>
    <row r="112" spans="3:6" x14ac:dyDescent="0.25">
      <c r="D112" s="9"/>
      <c r="E112" s="14"/>
      <c r="F112" s="15"/>
    </row>
    <row r="113" spans="4:6" x14ac:dyDescent="0.25">
      <c r="D113" s="9"/>
      <c r="E113" s="14"/>
      <c r="F113" s="15"/>
    </row>
    <row r="114" spans="4:6" x14ac:dyDescent="0.25">
      <c r="D114" s="9"/>
      <c r="E114" s="14"/>
      <c r="F114" s="15"/>
    </row>
    <row r="115" spans="4:6" x14ac:dyDescent="0.25">
      <c r="D115" s="9"/>
      <c r="E115" s="14"/>
      <c r="F115" s="15"/>
    </row>
    <row r="116" spans="4:6" x14ac:dyDescent="0.25">
      <c r="D116" s="9"/>
      <c r="E116" s="14"/>
      <c r="F116" s="15"/>
    </row>
    <row r="117" spans="4:6" x14ac:dyDescent="0.25">
      <c r="D117" s="9"/>
      <c r="E117" s="14"/>
      <c r="F117" s="15"/>
    </row>
    <row r="118" spans="4:6" x14ac:dyDescent="0.25">
      <c r="D118" s="9"/>
      <c r="E118" s="14"/>
      <c r="F118" s="15"/>
    </row>
    <row r="119" spans="4:6" x14ac:dyDescent="0.25">
      <c r="D119" s="9"/>
      <c r="E119" s="14"/>
      <c r="F119" s="15"/>
    </row>
    <row r="120" spans="4:6" x14ac:dyDescent="0.25">
      <c r="D120" s="9"/>
      <c r="E120" s="14"/>
      <c r="F120" s="15"/>
    </row>
    <row r="121" spans="4:6" x14ac:dyDescent="0.25">
      <c r="D121" s="9"/>
      <c r="E121" s="14"/>
      <c r="F121" s="15"/>
    </row>
    <row r="122" spans="4:6" x14ac:dyDescent="0.25">
      <c r="D122" s="9"/>
      <c r="E122" s="14"/>
      <c r="F122" s="15"/>
    </row>
    <row r="123" spans="4:6" x14ac:dyDescent="0.25">
      <c r="D123" s="9"/>
      <c r="E123" s="14"/>
      <c r="F123" s="15"/>
    </row>
    <row r="124" spans="4:6" x14ac:dyDescent="0.25">
      <c r="D124" s="9"/>
      <c r="E124" s="14"/>
      <c r="F124" s="15"/>
    </row>
    <row r="125" spans="4:6" x14ac:dyDescent="0.25">
      <c r="D125" s="9"/>
      <c r="E125" s="14"/>
      <c r="F125" s="15"/>
    </row>
    <row r="126" spans="4:6" x14ac:dyDescent="0.25">
      <c r="D126" s="9"/>
      <c r="E126" s="14"/>
      <c r="F126" s="15"/>
    </row>
    <row r="127" spans="4:6" x14ac:dyDescent="0.25">
      <c r="D127" s="9"/>
      <c r="E127" s="14"/>
      <c r="F127" s="15"/>
    </row>
    <row r="128" spans="4:6" x14ac:dyDescent="0.25">
      <c r="D128" s="9"/>
      <c r="E128" s="14"/>
      <c r="F128" s="15"/>
    </row>
    <row r="129" spans="4:6" x14ac:dyDescent="0.25">
      <c r="D129" s="9"/>
      <c r="E129" s="14"/>
      <c r="F129" s="15"/>
    </row>
    <row r="130" spans="4:6" x14ac:dyDescent="0.25">
      <c r="D130" s="9"/>
      <c r="E130" s="14"/>
      <c r="F130" s="15"/>
    </row>
    <row r="131" spans="4:6" x14ac:dyDescent="0.25">
      <c r="D131" s="9"/>
      <c r="E131" s="14"/>
      <c r="F131" s="15"/>
    </row>
    <row r="132" spans="4:6" x14ac:dyDescent="0.25">
      <c r="D132" s="9"/>
      <c r="E132" s="14"/>
      <c r="F132" s="15"/>
    </row>
    <row r="133" spans="4:6" x14ac:dyDescent="0.25">
      <c r="D133" s="9"/>
      <c r="E133" s="14"/>
      <c r="F133" s="15"/>
    </row>
    <row r="134" spans="4:6" x14ac:dyDescent="0.25">
      <c r="D134" s="9"/>
      <c r="E134" s="14"/>
      <c r="F134" s="15"/>
    </row>
    <row r="135" spans="4:6" x14ac:dyDescent="0.25">
      <c r="D135" s="9"/>
      <c r="E135" s="14"/>
      <c r="F135" s="15"/>
    </row>
    <row r="136" spans="4:6" x14ac:dyDescent="0.25">
      <c r="D136" s="9"/>
      <c r="E136" s="14"/>
      <c r="F136" s="15"/>
    </row>
    <row r="137" spans="4:6" x14ac:dyDescent="0.25">
      <c r="D137" s="9"/>
      <c r="E137" s="14"/>
      <c r="F137" s="15"/>
    </row>
    <row r="138" spans="4:6" x14ac:dyDescent="0.25">
      <c r="D138" s="9"/>
      <c r="E138" s="14"/>
      <c r="F138" s="15"/>
    </row>
    <row r="139" spans="4:6" x14ac:dyDescent="0.25">
      <c r="D139" s="9"/>
      <c r="E139" s="14"/>
      <c r="F139" s="15"/>
    </row>
    <row r="140" spans="4:6" x14ac:dyDescent="0.25">
      <c r="D140" s="9"/>
      <c r="E140" s="14"/>
      <c r="F140" s="15"/>
    </row>
    <row r="141" spans="4:6" x14ac:dyDescent="0.25">
      <c r="D141" s="9"/>
      <c r="E141" s="14"/>
      <c r="F141" s="15"/>
    </row>
    <row r="142" spans="4:6" x14ac:dyDescent="0.25">
      <c r="D142" s="9"/>
      <c r="E142" s="14"/>
      <c r="F142" s="15"/>
    </row>
    <row r="143" spans="4:6" x14ac:dyDescent="0.25">
      <c r="D143" s="9"/>
      <c r="E143" s="14"/>
      <c r="F143" s="15"/>
    </row>
    <row r="144" spans="4:6" x14ac:dyDescent="0.25">
      <c r="D144" s="9"/>
      <c r="E144" s="14"/>
      <c r="F144" s="15"/>
    </row>
    <row r="145" spans="4:6" x14ac:dyDescent="0.25">
      <c r="D145" s="9"/>
      <c r="E145" s="14"/>
      <c r="F145" s="15"/>
    </row>
    <row r="146" spans="4:6" x14ac:dyDescent="0.25">
      <c r="D146" s="9"/>
      <c r="E146" s="14"/>
      <c r="F146" s="15"/>
    </row>
    <row r="147" spans="4:6" x14ac:dyDescent="0.25">
      <c r="D147" s="9"/>
      <c r="E147" s="14"/>
      <c r="F147" s="15"/>
    </row>
    <row r="148" spans="4:6" x14ac:dyDescent="0.25">
      <c r="D148" s="9"/>
      <c r="E148" s="14"/>
      <c r="F148" s="15"/>
    </row>
    <row r="149" spans="4:6" x14ac:dyDescent="0.25">
      <c r="D149" s="9"/>
      <c r="E149" s="14"/>
      <c r="F149" s="15"/>
    </row>
    <row r="150" spans="4:6" x14ac:dyDescent="0.25">
      <c r="D150" s="9"/>
      <c r="E150" s="14"/>
      <c r="F150" s="15"/>
    </row>
    <row r="151" spans="4:6" x14ac:dyDescent="0.25">
      <c r="D151" s="9"/>
      <c r="E151" s="14"/>
      <c r="F151" s="15"/>
    </row>
    <row r="152" spans="4:6" x14ac:dyDescent="0.25">
      <c r="D152" s="9"/>
      <c r="E152" s="14"/>
      <c r="F152" s="15"/>
    </row>
    <row r="153" spans="4:6" x14ac:dyDescent="0.25">
      <c r="D153" s="9"/>
      <c r="E153" s="14"/>
      <c r="F153" s="15"/>
    </row>
    <row r="154" spans="4:6" x14ac:dyDescent="0.25">
      <c r="D154" s="9"/>
      <c r="E154" s="14"/>
      <c r="F154" s="15"/>
    </row>
    <row r="155" spans="4:6" x14ac:dyDescent="0.25">
      <c r="D155" s="9"/>
      <c r="E155" s="14"/>
      <c r="F155" s="15"/>
    </row>
    <row r="156" spans="4:6" x14ac:dyDescent="0.25">
      <c r="D156" s="9"/>
      <c r="E156" s="14"/>
      <c r="F156" s="15"/>
    </row>
    <row r="157" spans="4:6" x14ac:dyDescent="0.25">
      <c r="D157" s="9"/>
      <c r="E157" s="14"/>
      <c r="F157" s="15"/>
    </row>
    <row r="158" spans="4:6" x14ac:dyDescent="0.25">
      <c r="D158" s="9"/>
      <c r="E158" s="14"/>
      <c r="F158" s="15"/>
    </row>
    <row r="159" spans="4:6" x14ac:dyDescent="0.25">
      <c r="D159" s="9"/>
      <c r="E159" s="14"/>
      <c r="F159" s="15"/>
    </row>
    <row r="160" spans="4:6" x14ac:dyDescent="0.25">
      <c r="D160" s="9"/>
      <c r="E160" s="14"/>
      <c r="F160" s="15"/>
    </row>
    <row r="161" spans="4:6" x14ac:dyDescent="0.25">
      <c r="D161" s="9"/>
      <c r="E161" s="14"/>
      <c r="F161" s="15"/>
    </row>
    <row r="162" spans="4:6" x14ac:dyDescent="0.25">
      <c r="D162" s="9"/>
      <c r="E162" s="14"/>
      <c r="F162" s="15"/>
    </row>
    <row r="163" spans="4:6" x14ac:dyDescent="0.25">
      <c r="D163" s="9"/>
      <c r="E163" s="14"/>
      <c r="F163" s="15"/>
    </row>
    <row r="164" spans="4:6" x14ac:dyDescent="0.25">
      <c r="D164" s="9"/>
      <c r="E164" s="14"/>
      <c r="F164" s="15"/>
    </row>
    <row r="165" spans="4:6" x14ac:dyDescent="0.25">
      <c r="D165" s="9"/>
      <c r="E165" s="14"/>
      <c r="F165" s="15"/>
    </row>
    <row r="166" spans="4:6" x14ac:dyDescent="0.25">
      <c r="D166" s="9"/>
      <c r="E166" s="14"/>
      <c r="F166" s="15"/>
    </row>
    <row r="167" spans="4:6" x14ac:dyDescent="0.25">
      <c r="D167" s="9"/>
      <c r="E167" s="14"/>
      <c r="F167" s="15"/>
    </row>
    <row r="168" spans="4:6" x14ac:dyDescent="0.25">
      <c r="D168" s="9"/>
      <c r="E168" s="14"/>
      <c r="F168" s="15"/>
    </row>
    <row r="169" spans="4:6" x14ac:dyDescent="0.25">
      <c r="D169" s="9"/>
      <c r="E169" s="14"/>
      <c r="F169" s="15"/>
    </row>
    <row r="170" spans="4:6" x14ac:dyDescent="0.25">
      <c r="D170" s="9"/>
      <c r="E170" s="14"/>
      <c r="F170" s="15"/>
    </row>
    <row r="171" spans="4:6" x14ac:dyDescent="0.25">
      <c r="D171" s="9"/>
      <c r="E171" s="14"/>
      <c r="F171" s="15"/>
    </row>
    <row r="172" spans="4:6" x14ac:dyDescent="0.25">
      <c r="D172" s="9"/>
      <c r="E172" s="14"/>
      <c r="F172" s="15"/>
    </row>
    <row r="173" spans="4:6" x14ac:dyDescent="0.25">
      <c r="D173" s="9"/>
      <c r="E173" s="14"/>
      <c r="F173" s="15"/>
    </row>
    <row r="174" spans="4:6" x14ac:dyDescent="0.25">
      <c r="D174" s="9"/>
      <c r="E174" s="14"/>
      <c r="F174" s="15"/>
    </row>
    <row r="175" spans="4:6" x14ac:dyDescent="0.25">
      <c r="D175" s="9"/>
      <c r="E175" s="14"/>
      <c r="F175" s="15"/>
    </row>
    <row r="176" spans="4:6" x14ac:dyDescent="0.25">
      <c r="D176" s="9"/>
      <c r="E176" s="14"/>
      <c r="F176" s="15"/>
    </row>
    <row r="177" spans="4:6" x14ac:dyDescent="0.25">
      <c r="D177" s="9"/>
      <c r="E177" s="14"/>
      <c r="F177" s="15"/>
    </row>
    <row r="178" spans="4:6" x14ac:dyDescent="0.25">
      <c r="D178" s="9"/>
      <c r="E178" s="14"/>
      <c r="F178" s="15"/>
    </row>
    <row r="179" spans="4:6" x14ac:dyDescent="0.25">
      <c r="D179" s="9"/>
      <c r="E179" s="14"/>
      <c r="F179" s="15"/>
    </row>
    <row r="180" spans="4:6" x14ac:dyDescent="0.25">
      <c r="D180" s="9"/>
      <c r="E180" s="14"/>
      <c r="F180" s="15"/>
    </row>
    <row r="181" spans="4:6" x14ac:dyDescent="0.25">
      <c r="D181" s="9"/>
      <c r="E181" s="14"/>
      <c r="F181" s="15"/>
    </row>
    <row r="182" spans="4:6" x14ac:dyDescent="0.25">
      <c r="D182" s="9"/>
      <c r="E182" s="14"/>
      <c r="F182" s="15"/>
    </row>
    <row r="183" spans="4:6" x14ac:dyDescent="0.25">
      <c r="D183" s="9"/>
      <c r="E183" s="14"/>
      <c r="F183" s="15"/>
    </row>
    <row r="184" spans="4:6" x14ac:dyDescent="0.25">
      <c r="D184" s="9"/>
      <c r="E184" s="14"/>
      <c r="F184" s="15"/>
    </row>
    <row r="185" spans="4:6" x14ac:dyDescent="0.25">
      <c r="D185" s="9"/>
      <c r="E185" s="14"/>
      <c r="F185" s="15"/>
    </row>
    <row r="186" spans="4:6" x14ac:dyDescent="0.25">
      <c r="D186" s="9"/>
      <c r="E186" s="14"/>
      <c r="F186" s="15"/>
    </row>
    <row r="187" spans="4:6" x14ac:dyDescent="0.25">
      <c r="D187" s="9"/>
      <c r="E187" s="14"/>
      <c r="F187" s="15"/>
    </row>
    <row r="188" spans="4:6" x14ac:dyDescent="0.25">
      <c r="D188" s="9"/>
      <c r="E188" s="14"/>
      <c r="F188" s="15"/>
    </row>
    <row r="189" spans="4:6" x14ac:dyDescent="0.25">
      <c r="D189" s="9"/>
      <c r="E189" s="14"/>
      <c r="F189" s="15"/>
    </row>
    <row r="190" spans="4:6" x14ac:dyDescent="0.25">
      <c r="D190" s="9"/>
      <c r="E190" s="14"/>
      <c r="F190" s="15"/>
    </row>
    <row r="191" spans="4:6" x14ac:dyDescent="0.25">
      <c r="D191" s="9"/>
      <c r="E191" s="14"/>
      <c r="F191" s="15"/>
    </row>
    <row r="192" spans="4:6" x14ac:dyDescent="0.25">
      <c r="D192" s="9"/>
      <c r="E192" s="14"/>
      <c r="F192" s="15"/>
    </row>
    <row r="193" spans="4:6" x14ac:dyDescent="0.25">
      <c r="D193" s="9"/>
      <c r="E193" s="14"/>
      <c r="F193" s="15"/>
    </row>
    <row r="194" spans="4:6" x14ac:dyDescent="0.25">
      <c r="D194" s="9"/>
      <c r="E194" s="14"/>
      <c r="F194" s="15"/>
    </row>
    <row r="195" spans="4:6" x14ac:dyDescent="0.25">
      <c r="D195" s="9"/>
      <c r="E195" s="14"/>
      <c r="F195" s="15"/>
    </row>
    <row r="196" spans="4:6" x14ac:dyDescent="0.25">
      <c r="D196" s="9"/>
      <c r="E196" s="14"/>
      <c r="F196" s="15"/>
    </row>
    <row r="197" spans="4:6" x14ac:dyDescent="0.25">
      <c r="D197" s="9"/>
      <c r="E197" s="14"/>
      <c r="F197" s="15"/>
    </row>
    <row r="198" spans="4:6" x14ac:dyDescent="0.25">
      <c r="D198" s="9"/>
      <c r="E198" s="14"/>
      <c r="F198" s="15"/>
    </row>
    <row r="199" spans="4:6" x14ac:dyDescent="0.25">
      <c r="D199" s="9"/>
      <c r="E199" s="14"/>
      <c r="F199" s="15"/>
    </row>
    <row r="200" spans="4:6" x14ac:dyDescent="0.25">
      <c r="D200" s="9"/>
      <c r="E200" s="14"/>
      <c r="F200" s="15"/>
    </row>
    <row r="201" spans="4:6" x14ac:dyDescent="0.25">
      <c r="D201" s="9"/>
      <c r="E201" s="14"/>
      <c r="F201" s="15"/>
    </row>
    <row r="202" spans="4:6" x14ac:dyDescent="0.25">
      <c r="D202" s="9"/>
      <c r="E202" s="14"/>
      <c r="F202" s="15"/>
    </row>
    <row r="203" spans="4:6" x14ac:dyDescent="0.25">
      <c r="D203" s="9"/>
      <c r="E203" s="14"/>
      <c r="F203" s="15"/>
    </row>
    <row r="204" spans="4:6" x14ac:dyDescent="0.25">
      <c r="D204" s="9"/>
      <c r="E204" s="14"/>
      <c r="F204" s="15"/>
    </row>
    <row r="205" spans="4:6" x14ac:dyDescent="0.25">
      <c r="D205" s="9"/>
      <c r="E205" s="14"/>
      <c r="F205" s="15"/>
    </row>
    <row r="206" spans="4:6" x14ac:dyDescent="0.25">
      <c r="D206" s="9"/>
      <c r="E206" s="14"/>
      <c r="F206" s="15"/>
    </row>
    <row r="207" spans="4:6" x14ac:dyDescent="0.25">
      <c r="D207" s="9"/>
      <c r="E207" s="14"/>
      <c r="F207" s="15"/>
    </row>
    <row r="208" spans="4:6" x14ac:dyDescent="0.25">
      <c r="D208" s="9"/>
      <c r="E208" s="14"/>
      <c r="F208" s="15"/>
    </row>
    <row r="209" spans="4:6" x14ac:dyDescent="0.25">
      <c r="D209" s="9"/>
      <c r="E209" s="14"/>
      <c r="F209" s="15"/>
    </row>
    <row r="210" spans="4:6" x14ac:dyDescent="0.25">
      <c r="D210" s="9"/>
      <c r="E210" s="14"/>
      <c r="F210" s="15"/>
    </row>
    <row r="211" spans="4:6" x14ac:dyDescent="0.25">
      <c r="D211" s="9"/>
      <c r="E211" s="14"/>
      <c r="F211" s="15"/>
    </row>
    <row r="212" spans="4:6" x14ac:dyDescent="0.25">
      <c r="D212" s="9"/>
      <c r="E212" s="14"/>
      <c r="F212" s="15"/>
    </row>
    <row r="213" spans="4:6" x14ac:dyDescent="0.25">
      <c r="D213" s="9"/>
      <c r="E213" s="14"/>
      <c r="F213" s="15"/>
    </row>
    <row r="214" spans="4:6" x14ac:dyDescent="0.25">
      <c r="D214" s="9"/>
      <c r="E214" s="14"/>
      <c r="F214" s="15"/>
    </row>
    <row r="215" spans="4:6" x14ac:dyDescent="0.25">
      <c r="D215" s="9"/>
      <c r="E215" s="14"/>
      <c r="F215" s="15"/>
    </row>
    <row r="216" spans="4:6" x14ac:dyDescent="0.25">
      <c r="D216" s="9"/>
      <c r="E216" s="14"/>
      <c r="F216" s="15"/>
    </row>
    <row r="217" spans="4:6" x14ac:dyDescent="0.25">
      <c r="D217" s="9"/>
      <c r="E217" s="14"/>
      <c r="F217" s="15"/>
    </row>
    <row r="218" spans="4:6" x14ac:dyDescent="0.25">
      <c r="D218" s="9"/>
      <c r="E218" s="14"/>
      <c r="F218" s="15"/>
    </row>
    <row r="219" spans="4:6" x14ac:dyDescent="0.25">
      <c r="D219" s="9"/>
      <c r="E219" s="14"/>
      <c r="F219" s="15"/>
    </row>
    <row r="220" spans="4:6" x14ac:dyDescent="0.25">
      <c r="D220" s="9"/>
      <c r="E220" s="14"/>
      <c r="F220" s="15"/>
    </row>
    <row r="221" spans="4:6" x14ac:dyDescent="0.25">
      <c r="D221" s="9"/>
      <c r="E221" s="14"/>
      <c r="F221" s="15"/>
    </row>
    <row r="222" spans="4:6" x14ac:dyDescent="0.25">
      <c r="D222" s="9"/>
      <c r="E222" s="14"/>
      <c r="F222" s="15"/>
    </row>
    <row r="223" spans="4:6" x14ac:dyDescent="0.25">
      <c r="D223" s="9"/>
      <c r="E223" s="14"/>
      <c r="F223" s="15"/>
    </row>
    <row r="224" spans="4:6" x14ac:dyDescent="0.25">
      <c r="D224" s="9"/>
      <c r="E224" s="14"/>
      <c r="F224" s="15"/>
    </row>
    <row r="225" spans="4:6" x14ac:dyDescent="0.25">
      <c r="D225" s="9"/>
      <c r="E225" s="14"/>
      <c r="F225" s="15"/>
    </row>
    <row r="226" spans="4:6" x14ac:dyDescent="0.25">
      <c r="D226" s="9"/>
      <c r="E226" s="14"/>
      <c r="F226" s="15"/>
    </row>
    <row r="227" spans="4:6" x14ac:dyDescent="0.25">
      <c r="D227" s="9"/>
      <c r="E227" s="14"/>
      <c r="F227" s="15"/>
    </row>
    <row r="228" spans="4:6" x14ac:dyDescent="0.25">
      <c r="D228" s="9"/>
      <c r="E228" s="14"/>
      <c r="F228" s="15"/>
    </row>
    <row r="229" spans="4:6" x14ac:dyDescent="0.25">
      <c r="D229" s="9"/>
      <c r="E229" s="14"/>
      <c r="F229" s="15"/>
    </row>
    <row r="230" spans="4:6" x14ac:dyDescent="0.25">
      <c r="D230" s="9"/>
      <c r="E230" s="14"/>
      <c r="F230" s="15"/>
    </row>
    <row r="231" spans="4:6" x14ac:dyDescent="0.25">
      <c r="D231" s="9"/>
      <c r="F231" s="15"/>
    </row>
    <row r="232" spans="4:6" x14ac:dyDescent="0.25">
      <c r="D232" s="9"/>
      <c r="F232" s="15"/>
    </row>
    <row r="233" spans="4:6" x14ac:dyDescent="0.25">
      <c r="D233" s="9"/>
      <c r="F233" s="15"/>
    </row>
    <row r="234" spans="4:6" x14ac:dyDescent="0.25">
      <c r="D234" s="9"/>
      <c r="F234" s="15"/>
    </row>
    <row r="235" spans="4:6" x14ac:dyDescent="0.25">
      <c r="D235" s="9"/>
      <c r="F235" s="15"/>
    </row>
    <row r="236" spans="4:6" x14ac:dyDescent="0.25">
      <c r="D236" s="9"/>
      <c r="F236" s="15"/>
    </row>
    <row r="237" spans="4:6" x14ac:dyDescent="0.25">
      <c r="D237" s="9"/>
      <c r="F237" s="15"/>
    </row>
    <row r="238" spans="4:6" x14ac:dyDescent="0.25">
      <c r="D238" s="9"/>
      <c r="F238" s="15"/>
    </row>
    <row r="239" spans="4:6" x14ac:dyDescent="0.25">
      <c r="D239" s="9"/>
      <c r="F239" s="15"/>
    </row>
    <row r="240" spans="4:6" x14ac:dyDescent="0.25">
      <c r="D240" s="9"/>
      <c r="F240" s="15"/>
    </row>
    <row r="241" spans="4:6" x14ac:dyDescent="0.25">
      <c r="D241" s="9"/>
      <c r="F241" s="15"/>
    </row>
    <row r="242" spans="4:6" x14ac:dyDescent="0.25">
      <c r="D242" s="9"/>
      <c r="F242" s="15"/>
    </row>
    <row r="243" spans="4:6" x14ac:dyDescent="0.25">
      <c r="D243" s="9"/>
      <c r="F243" s="15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AEAA-BA38-461D-B803-641E578A9244}">
  <dimension ref="A1:O248"/>
  <sheetViews>
    <sheetView showGridLines="0" zoomScaleNormal="100" workbookViewId="0"/>
  </sheetViews>
  <sheetFormatPr defaultRowHeight="15" x14ac:dyDescent="0.25"/>
  <cols>
    <col min="1" max="1" width="52" customWidth="1"/>
    <col min="2" max="2" width="3.28515625" customWidth="1"/>
    <col min="3" max="3" width="63.28515625" customWidth="1"/>
    <col min="4" max="5" width="4.5703125" customWidth="1"/>
    <col min="6" max="6" width="10.7109375" customWidth="1"/>
    <col min="7" max="7" width="17.28515625" customWidth="1"/>
    <col min="8" max="8" width="10.5703125" bestFit="1" customWidth="1"/>
    <col min="9" max="9" width="10.140625" customWidth="1"/>
  </cols>
  <sheetData>
    <row r="1" spans="1:15" s="2" customFormat="1" ht="21" x14ac:dyDescent="0.35">
      <c r="A1" s="1" t="s">
        <v>14</v>
      </c>
    </row>
    <row r="3" spans="1:15" s="16" customFormat="1" ht="31.5" customHeight="1" x14ac:dyDescent="0.25">
      <c r="A3" s="16" t="s">
        <v>6</v>
      </c>
    </row>
    <row r="4" spans="1:15" ht="200.25" customHeight="1" x14ac:dyDescent="0.25">
      <c r="A4" s="23" t="s">
        <v>16</v>
      </c>
      <c r="B4" s="23"/>
      <c r="C4" s="23"/>
    </row>
    <row r="5" spans="1:15" x14ac:dyDescent="0.25">
      <c r="A5" s="13"/>
    </row>
    <row r="8" spans="1:15" ht="30" x14ac:dyDescent="0.25">
      <c r="E8" s="12" t="str" cm="1">
        <f t="array" ref="E8:G114">_xlfn.ANCHORARRAY('Step 1 - Fetching data'!$C$9)</f>
        <v/>
      </c>
      <c r="F8" s="12" t="str">
        <v>Date</v>
      </c>
      <c r="G8" s="12" t="str">
        <v>Value</v>
      </c>
      <c r="H8" s="12" t="s">
        <v>5</v>
      </c>
      <c r="I8" s="12" t="s">
        <v>7</v>
      </c>
      <c r="L8" s="12" t="str" cm="1">
        <f t="array" ref="L8:O13">_xll.XLRCODE($A$4,"dates",F9:F114,"valuesSA",_xlfn.ANCHORARRAY(H9),"freq",4)</f>
        <v/>
      </c>
      <c r="M8" s="12" t="str">
        <v>Peaks</v>
      </c>
      <c r="N8" s="12" t="str">
        <v>Troughs</v>
      </c>
      <c r="O8" s="12" t="str">
        <v>Duration</v>
      </c>
    </row>
    <row r="9" spans="1:15" x14ac:dyDescent="0.25">
      <c r="E9" t="str">
        <v>1</v>
      </c>
      <c r="F9" s="9">
        <v>35065</v>
      </c>
      <c r="G9" s="14">
        <v>96.84</v>
      </c>
      <c r="H9" s="15" cm="1">
        <f t="array" ref="H9:H114">_xlfn.ANCHORARRAY('Step 2 - Seasonal adjustment'!$F$4)</f>
        <v>100.86530242875401</v>
      </c>
      <c r="I9" cm="1">
        <f t="array" ref="I9">LARGE( _xlfn.BYROW($M$9:$M$13,_xlfn.LAMBDA(_xlpm.x, IF(_xlpm.x="NA", TRUE, DATE(LEFT(_xlpm.x,4),RIGHT(_xlpm.x,1)*3,1) &lt;= $F9 ))) * _xlfn.BYROW($N$9:$N$13,_xlfn.LAMBDA(_xlpm.x, IF(_xlpm.x="NA",TRUE, DATE(LEFT(_xlpm.x,4),RIGHT(_xlpm.x,1)*3,1) &gt;= $F9 ))), 1 ) * 9999999999</f>
        <v>0</v>
      </c>
      <c r="L9" s="15" t="str">
        <v>1</v>
      </c>
      <c r="M9" t="str">
        <v>2001Q1</v>
      </c>
      <c r="N9" t="str">
        <v>2001Q3</v>
      </c>
      <c r="O9" t="str">
        <v>2</v>
      </c>
    </row>
    <row r="10" spans="1:15" x14ac:dyDescent="0.25">
      <c r="E10" t="str">
        <v>2</v>
      </c>
      <c r="F10" s="9">
        <v>35156</v>
      </c>
      <c r="G10" s="14">
        <v>100.12</v>
      </c>
      <c r="H10" s="15">
        <v>100.76427236265801</v>
      </c>
      <c r="I10" cm="1">
        <f t="array" ref="I10">LARGE( _xlfn.BYROW($M$9:$M$13,_xlfn.LAMBDA(_xlpm.x, IF(_xlpm.x="NA", TRUE, DATE(LEFT(_xlpm.x,4),RIGHT(_xlpm.x,1)*3,1) &lt;= $F10 ))) * _xlfn.BYROW($N$9:$N$13,_xlfn.LAMBDA(_xlpm.x, IF(_xlpm.x="NA",TRUE, DATE(LEFT(_xlpm.x,4),RIGHT(_xlpm.x,1)*3,1) &gt;= $F10 ))), 1 ) * 9999999999</f>
        <v>0</v>
      </c>
      <c r="L10" s="15" t="str">
        <v>2</v>
      </c>
      <c r="M10" t="str">
        <v>2002Q4</v>
      </c>
      <c r="N10" t="str">
        <v>2003Q2</v>
      </c>
      <c r="O10" t="str">
        <v>2</v>
      </c>
    </row>
    <row r="11" spans="1:15" x14ac:dyDescent="0.25">
      <c r="E11" t="str">
        <v>3</v>
      </c>
      <c r="F11" s="9">
        <v>35247</v>
      </c>
      <c r="G11" s="14">
        <v>107.56</v>
      </c>
      <c r="H11" s="15">
        <v>103.772832253798</v>
      </c>
      <c r="I11" cm="1">
        <f t="array" ref="I11">LARGE( _xlfn.BYROW($M$9:$M$13,_xlfn.LAMBDA(_xlpm.x, IF(_xlpm.x="NA", TRUE, DATE(LEFT(_xlpm.x,4),RIGHT(_xlpm.x,1)*3,1) &lt;= $F11 ))) * _xlfn.BYROW($N$9:$N$13,_xlfn.LAMBDA(_xlpm.x, IF(_xlpm.x="NA",TRUE, DATE(LEFT(_xlpm.x,4),RIGHT(_xlpm.x,1)*3,1) &gt;= $F11 ))), 1 ) * 9999999999</f>
        <v>0</v>
      </c>
      <c r="L11" s="15" t="str">
        <v>3</v>
      </c>
      <c r="M11" t="str">
        <v>2008Q3</v>
      </c>
      <c r="N11" t="str">
        <v>2009Q1</v>
      </c>
      <c r="O11" t="str">
        <v>2</v>
      </c>
    </row>
    <row r="12" spans="1:15" x14ac:dyDescent="0.25">
      <c r="E12" t="str">
        <v>4</v>
      </c>
      <c r="F12" s="9">
        <v>35339</v>
      </c>
      <c r="G12" s="14">
        <v>104.31</v>
      </c>
      <c r="H12" s="15">
        <v>103.16918057788899</v>
      </c>
      <c r="I12" cm="1">
        <f t="array" ref="I12">LARGE( _xlfn.BYROW($M$9:$M$13,_xlfn.LAMBDA(_xlpm.x, IF(_xlpm.x="NA", TRUE, DATE(LEFT(_xlpm.x,4),RIGHT(_xlpm.x,1)*3,1) &lt;= $F12 ))) * _xlfn.BYROW($N$9:$N$13,_xlfn.LAMBDA(_xlpm.x, IF(_xlpm.x="NA",TRUE, DATE(LEFT(_xlpm.x,4),RIGHT(_xlpm.x,1)*3,1) &gt;= $F12 ))), 1 ) * 9999999999</f>
        <v>0</v>
      </c>
      <c r="L12" s="15" t="str">
        <v>4</v>
      </c>
      <c r="M12" t="str">
        <v>2014Q1</v>
      </c>
      <c r="N12" t="str">
        <v>2016Q4</v>
      </c>
      <c r="O12" t="str">
        <v>11</v>
      </c>
    </row>
    <row r="13" spans="1:15" x14ac:dyDescent="0.25">
      <c r="E13" t="str">
        <v>5</v>
      </c>
      <c r="F13" s="9">
        <v>35431</v>
      </c>
      <c r="G13" s="14">
        <v>100.13</v>
      </c>
      <c r="H13" s="15">
        <v>104.26390051179401</v>
      </c>
      <c r="I13" cm="1">
        <f t="array" ref="I13">LARGE( _xlfn.BYROW($M$9:$M$13,_xlfn.LAMBDA(_xlpm.x, IF(_xlpm.x="NA", TRUE, DATE(LEFT(_xlpm.x,4),RIGHT(_xlpm.x,1)*3,1) &lt;= $F13 ))) * _xlfn.BYROW($N$9:$N$13,_xlfn.LAMBDA(_xlpm.x, IF(_xlpm.x="NA",TRUE, DATE(LEFT(_xlpm.x,4),RIGHT(_xlpm.x,1)*3,1) &gt;= $F13 ))), 1 ) * 9999999999</f>
        <v>0</v>
      </c>
      <c r="L13" s="15" t="str">
        <v>5</v>
      </c>
      <c r="M13" t="str">
        <v>2019Q3</v>
      </c>
      <c r="N13" t="str">
        <v>2020Q2</v>
      </c>
      <c r="O13" t="str">
        <v>3</v>
      </c>
    </row>
    <row r="14" spans="1:15" x14ac:dyDescent="0.25">
      <c r="E14" t="str">
        <v>6</v>
      </c>
      <c r="F14" s="9">
        <v>35521</v>
      </c>
      <c r="G14" s="14">
        <v>104.88</v>
      </c>
      <c r="H14" s="15">
        <v>105.40115723394401</v>
      </c>
      <c r="I14" cm="1">
        <f t="array" ref="I14">LARGE( _xlfn.BYROW($M$9:$M$13,_xlfn.LAMBDA(_xlpm.x, IF(_xlpm.x="NA", TRUE, DATE(LEFT(_xlpm.x,4),RIGHT(_xlpm.x,1)*3,1) &lt;= $F14 ))) * _xlfn.BYROW($N$9:$N$13,_xlfn.LAMBDA(_xlpm.x, IF(_xlpm.x="NA",TRUE, DATE(LEFT(_xlpm.x,4),RIGHT(_xlpm.x,1)*3,1) &gt;= $F14 ))), 1 ) * 9999999999</f>
        <v>0</v>
      </c>
      <c r="L14" s="15"/>
    </row>
    <row r="15" spans="1:15" x14ac:dyDescent="0.25">
      <c r="E15" t="str">
        <v>7</v>
      </c>
      <c r="F15" s="9">
        <v>35612</v>
      </c>
      <c r="G15" s="14">
        <v>109.49</v>
      </c>
      <c r="H15" s="15">
        <v>105.856758695715</v>
      </c>
      <c r="I15" cm="1">
        <f t="array" ref="I15">LARGE( _xlfn.BYROW($M$9:$M$13,_xlfn.LAMBDA(_xlpm.x, IF(_xlpm.x="NA", TRUE, DATE(LEFT(_xlpm.x,4),RIGHT(_xlpm.x,1)*3,1) &lt;= $F15 ))) * _xlfn.BYROW($N$9:$N$13,_xlfn.LAMBDA(_xlpm.x, IF(_xlpm.x="NA",TRUE, DATE(LEFT(_xlpm.x,4),RIGHT(_xlpm.x,1)*3,1) &gt;= $F15 ))), 1 ) * 9999999999</f>
        <v>0</v>
      </c>
    </row>
    <row r="16" spans="1:15" x14ac:dyDescent="0.25">
      <c r="E16" t="str">
        <v>8</v>
      </c>
      <c r="F16" s="9">
        <v>35704</v>
      </c>
      <c r="G16" s="14">
        <v>108.21</v>
      </c>
      <c r="H16" s="15">
        <v>107.036762011272</v>
      </c>
      <c r="I16" cm="1">
        <f t="array" ref="I16">LARGE( _xlfn.BYROW($M$9:$M$13,_xlfn.LAMBDA(_xlpm.x, IF(_xlpm.x="NA", TRUE, DATE(LEFT(_xlpm.x,4),RIGHT(_xlpm.x,1)*3,1) &lt;= $F16 ))) * _xlfn.BYROW($N$9:$N$13,_xlfn.LAMBDA(_xlpm.x, IF(_xlpm.x="NA",TRUE, DATE(LEFT(_xlpm.x,4),RIGHT(_xlpm.x,1)*3,1) &gt;= $F16 ))), 1 ) * 9999999999</f>
        <v>0</v>
      </c>
      <c r="L16" s="15"/>
    </row>
    <row r="17" spans="5:12" x14ac:dyDescent="0.25">
      <c r="E17" t="str">
        <v>9</v>
      </c>
      <c r="F17" s="9">
        <v>35796</v>
      </c>
      <c r="G17" s="14">
        <v>101.14</v>
      </c>
      <c r="H17" s="15">
        <v>105.189530448591</v>
      </c>
      <c r="I17" cm="1">
        <f t="array" ref="I17">LARGE( _xlfn.BYROW($M$9:$M$13,_xlfn.LAMBDA(_xlpm.x, IF(_xlpm.x="NA", TRUE, DATE(LEFT(_xlpm.x,4),RIGHT(_xlpm.x,1)*3,1) &lt;= $F17 ))) * _xlfn.BYROW($N$9:$N$13,_xlfn.LAMBDA(_xlpm.x, IF(_xlpm.x="NA",TRUE, DATE(LEFT(_xlpm.x,4),RIGHT(_xlpm.x,1)*3,1) &gt;= $F17 ))), 1 ) * 9999999999</f>
        <v>0</v>
      </c>
      <c r="L17" s="15"/>
    </row>
    <row r="18" spans="5:12" x14ac:dyDescent="0.25">
      <c r="E18" t="str">
        <v>10</v>
      </c>
      <c r="F18" s="9">
        <v>35886</v>
      </c>
      <c r="G18" s="14">
        <v>106.46</v>
      </c>
      <c r="H18" s="15">
        <v>106.819846255267</v>
      </c>
      <c r="I18" cm="1">
        <f t="array" ref="I18">LARGE( _xlfn.BYROW($M$9:$M$13,_xlfn.LAMBDA(_xlpm.x, IF(_xlpm.x="NA", TRUE, DATE(LEFT(_xlpm.x,4),RIGHT(_xlpm.x,1)*3,1) &lt;= $F18 ))) * _xlfn.BYROW($N$9:$N$13,_xlfn.LAMBDA(_xlpm.x, IF(_xlpm.x="NA",TRUE, DATE(LEFT(_xlpm.x,4),RIGHT(_xlpm.x,1)*3,1) &gt;= $F18 ))), 1 ) * 9999999999</f>
        <v>0</v>
      </c>
      <c r="L18" s="15"/>
    </row>
    <row r="19" spans="5:12" x14ac:dyDescent="0.25">
      <c r="E19" t="str">
        <v>11</v>
      </c>
      <c r="F19" s="9">
        <v>35977</v>
      </c>
      <c r="G19" s="14">
        <v>109.88</v>
      </c>
      <c r="H19" s="15">
        <v>106.55841327447099</v>
      </c>
      <c r="I19" cm="1">
        <f t="array" ref="I19">LARGE( _xlfn.BYROW($M$9:$M$13,_xlfn.LAMBDA(_xlpm.x, IF(_xlpm.x="NA", TRUE, DATE(LEFT(_xlpm.x,4),RIGHT(_xlpm.x,1)*3,1) &lt;= $F19 ))) * _xlfn.BYROW($N$9:$N$13,_xlfn.LAMBDA(_xlpm.x, IF(_xlpm.x="NA",TRUE, DATE(LEFT(_xlpm.x,4),RIGHT(_xlpm.x,1)*3,1) &gt;= $F19 ))), 1 ) * 9999999999</f>
        <v>0</v>
      </c>
      <c r="L19" s="15"/>
    </row>
    <row r="20" spans="5:12" x14ac:dyDescent="0.25">
      <c r="E20" t="str">
        <v>12</v>
      </c>
      <c r="F20" s="9">
        <v>36069</v>
      </c>
      <c r="G20" s="14">
        <v>106.66</v>
      </c>
      <c r="H20" s="15">
        <v>105.55465424221801</v>
      </c>
      <c r="I20" cm="1">
        <f t="array" ref="I20">LARGE( _xlfn.BYROW($M$9:$M$13,_xlfn.LAMBDA(_xlpm.x, IF(_xlpm.x="NA", TRUE, DATE(LEFT(_xlpm.x,4),RIGHT(_xlpm.x,1)*3,1) &lt;= $F20 ))) * _xlfn.BYROW($N$9:$N$13,_xlfn.LAMBDA(_xlpm.x, IF(_xlpm.x="NA",TRUE, DATE(LEFT(_xlpm.x,4),RIGHT(_xlpm.x,1)*3,1) &gt;= $F20 ))), 1 ) * 9999999999</f>
        <v>0</v>
      </c>
      <c r="L20" s="15"/>
    </row>
    <row r="21" spans="5:12" x14ac:dyDescent="0.25">
      <c r="E21" t="str">
        <v>13</v>
      </c>
      <c r="F21" s="9">
        <v>36161</v>
      </c>
      <c r="G21" s="14">
        <v>101.92</v>
      </c>
      <c r="H21" s="15">
        <v>105.717326605012</v>
      </c>
      <c r="I21" cm="1">
        <f t="array" ref="I21">LARGE( _xlfn.BYROW($M$9:$M$13,_xlfn.LAMBDA(_xlpm.x, IF(_xlpm.x="NA", TRUE, DATE(LEFT(_xlpm.x,4),RIGHT(_xlpm.x,1)*3,1) &lt;= $F21 ))) * _xlfn.BYROW($N$9:$N$13,_xlfn.LAMBDA(_xlpm.x, IF(_xlpm.x="NA",TRUE, DATE(LEFT(_xlpm.x,4),RIGHT(_xlpm.x,1)*3,1) &gt;= $F21 ))), 1 ) * 9999999999</f>
        <v>0</v>
      </c>
      <c r="L21" s="15"/>
    </row>
    <row r="22" spans="5:12" x14ac:dyDescent="0.25">
      <c r="E22" t="str">
        <v>14</v>
      </c>
      <c r="F22" s="9">
        <v>36251</v>
      </c>
      <c r="G22" s="14">
        <v>106.04</v>
      </c>
      <c r="H22" s="15">
        <v>106.31230035438</v>
      </c>
      <c r="I22" cm="1">
        <f t="array" ref="I22">LARGE( _xlfn.BYROW($M$9:$M$13,_xlfn.LAMBDA(_xlpm.x, IF(_xlpm.x="NA", TRUE, DATE(LEFT(_xlpm.x,4),RIGHT(_xlpm.x,1)*3,1) &lt;= $F22 ))) * _xlfn.BYROW($N$9:$N$13,_xlfn.LAMBDA(_xlpm.x, IF(_xlpm.x="NA",TRUE, DATE(LEFT(_xlpm.x,4),RIGHT(_xlpm.x,1)*3,1) &gt;= $F22 ))), 1 ) * 9999999999</f>
        <v>0</v>
      </c>
    </row>
    <row r="23" spans="5:12" x14ac:dyDescent="0.25">
      <c r="E23" t="str">
        <v>15</v>
      </c>
      <c r="F23" s="9">
        <v>36342</v>
      </c>
      <c r="G23" s="14">
        <v>109.2</v>
      </c>
      <c r="H23" s="15">
        <v>106.263221932625</v>
      </c>
      <c r="I23" cm="1">
        <f t="array" ref="I23">LARGE( _xlfn.BYROW($M$9:$M$13,_xlfn.LAMBDA(_xlpm.x, IF(_xlpm.x="NA", TRUE, DATE(LEFT(_xlpm.x,4),RIGHT(_xlpm.x,1)*3,1) &lt;= $F23 ))) * _xlfn.BYROW($N$9:$N$13,_xlfn.LAMBDA(_xlpm.x, IF(_xlpm.x="NA",TRUE, DATE(LEFT(_xlpm.x,4),RIGHT(_xlpm.x,1)*3,1) &gt;= $F23 ))), 1 ) * 9999999999</f>
        <v>0</v>
      </c>
    </row>
    <row r="24" spans="5:12" x14ac:dyDescent="0.25">
      <c r="E24" t="str">
        <v>16</v>
      </c>
      <c r="F24" s="9">
        <v>36434</v>
      </c>
      <c r="G24" s="14">
        <v>108.97</v>
      </c>
      <c r="H24" s="15">
        <v>107.895480604307</v>
      </c>
      <c r="I24" cm="1">
        <f t="array" ref="I24">LARGE( _xlfn.BYROW($M$9:$M$13,_xlfn.LAMBDA(_xlpm.x, IF(_xlpm.x="NA", TRUE, DATE(LEFT(_xlpm.x,4),RIGHT(_xlpm.x,1)*3,1) &lt;= $F24 ))) * _xlfn.BYROW($N$9:$N$13,_xlfn.LAMBDA(_xlpm.x, IF(_xlpm.x="NA",TRUE, DATE(LEFT(_xlpm.x,4),RIGHT(_xlpm.x,1)*3,1) &gt;= $F24 ))), 1 ) * 9999999999</f>
        <v>0</v>
      </c>
    </row>
    <row r="25" spans="5:12" x14ac:dyDescent="0.25">
      <c r="E25" t="str">
        <v>17</v>
      </c>
      <c r="F25" s="9">
        <v>36526</v>
      </c>
      <c r="G25" s="14">
        <v>106.4</v>
      </c>
      <c r="H25" s="15">
        <v>110.01413595450001</v>
      </c>
      <c r="I25" cm="1">
        <f t="array" ref="I25">LARGE( _xlfn.BYROW($M$9:$M$13,_xlfn.LAMBDA(_xlpm.x, IF(_xlpm.x="NA", TRUE, DATE(LEFT(_xlpm.x,4),RIGHT(_xlpm.x,1)*3,1) &lt;= $F25 ))) * _xlfn.BYROW($N$9:$N$13,_xlfn.LAMBDA(_xlpm.x, IF(_xlpm.x="NA",TRUE, DATE(LEFT(_xlpm.x,4),RIGHT(_xlpm.x,1)*3,1) &gt;= $F25 ))), 1 ) * 9999999999</f>
        <v>0</v>
      </c>
    </row>
    <row r="26" spans="5:12" x14ac:dyDescent="0.25">
      <c r="E26" t="str">
        <v>18</v>
      </c>
      <c r="F26" s="9">
        <v>36617</v>
      </c>
      <c r="G26" s="14">
        <v>110.25</v>
      </c>
      <c r="H26" s="15">
        <v>110.475364269549</v>
      </c>
      <c r="I26" cm="1">
        <f t="array" ref="I26">LARGE( _xlfn.BYROW($M$9:$M$13,_xlfn.LAMBDA(_xlpm.x, IF(_xlpm.x="NA", TRUE, DATE(LEFT(_xlpm.x,4),RIGHT(_xlpm.x,1)*3,1) &lt;= $F26 ))) * _xlfn.BYROW($N$9:$N$13,_xlfn.LAMBDA(_xlpm.x, IF(_xlpm.x="NA",TRUE, DATE(LEFT(_xlpm.x,4),RIGHT(_xlpm.x,1)*3,1) &gt;= $F26 ))), 1 ) * 9999999999</f>
        <v>0</v>
      </c>
    </row>
    <row r="27" spans="5:12" x14ac:dyDescent="0.25">
      <c r="E27" t="str">
        <v>19</v>
      </c>
      <c r="F27" s="9">
        <v>36708</v>
      </c>
      <c r="G27" s="14">
        <v>114.19</v>
      </c>
      <c r="H27" s="15">
        <v>111.410487381491</v>
      </c>
      <c r="I27" cm="1">
        <f t="array" ref="I27">LARGE( _xlfn.BYROW($M$9:$M$13,_xlfn.LAMBDA(_xlpm.x, IF(_xlpm.x="NA", TRUE, DATE(LEFT(_xlpm.x,4),RIGHT(_xlpm.x,1)*3,1) &lt;= $F27 ))) * _xlfn.BYROW($N$9:$N$13,_xlfn.LAMBDA(_xlpm.x, IF(_xlpm.x="NA",TRUE, DATE(LEFT(_xlpm.x,4),RIGHT(_xlpm.x,1)*3,1) &gt;= $F27 ))), 1 ) * 9999999999</f>
        <v>0</v>
      </c>
    </row>
    <row r="28" spans="5:12" x14ac:dyDescent="0.25">
      <c r="E28" t="str">
        <v>20</v>
      </c>
      <c r="F28" s="9">
        <v>36800</v>
      </c>
      <c r="G28" s="14">
        <v>113.98</v>
      </c>
      <c r="H28" s="15">
        <v>112.89629952191299</v>
      </c>
      <c r="I28" cm="1">
        <f t="array" ref="I28">LARGE( _xlfn.BYROW($M$9:$M$13,_xlfn.LAMBDA(_xlpm.x, IF(_xlpm.x="NA", TRUE, DATE(LEFT(_xlpm.x,4),RIGHT(_xlpm.x,1)*3,1) &lt;= $F28 ))) * _xlfn.BYROW($N$9:$N$13,_xlfn.LAMBDA(_xlpm.x, IF(_xlpm.x="NA",TRUE, DATE(LEFT(_xlpm.x,4),RIGHT(_xlpm.x,1)*3,1) &gt;= $F28 ))), 1 ) * 9999999999</f>
        <v>0</v>
      </c>
    </row>
    <row r="29" spans="5:12" x14ac:dyDescent="0.25">
      <c r="E29" t="str">
        <v>21</v>
      </c>
      <c r="F29" s="9">
        <v>36892</v>
      </c>
      <c r="G29" s="14">
        <v>110.1</v>
      </c>
      <c r="H29" s="15">
        <v>113.600120658021</v>
      </c>
      <c r="I29" cm="1">
        <f t="array" ref="I29">LARGE( _xlfn.BYROW($M$9:$M$13,_xlfn.LAMBDA(_xlpm.x, IF(_xlpm.x="NA", TRUE, DATE(LEFT(_xlpm.x,4),RIGHT(_xlpm.x,1)*3,1) &lt;= $F29 ))) * _xlfn.BYROW($N$9:$N$13,_xlfn.LAMBDA(_xlpm.x, IF(_xlpm.x="NA",TRUE, DATE(LEFT(_xlpm.x,4),RIGHT(_xlpm.x,1)*3,1) &gt;= $F29 ))), 1 ) * 9999999999</f>
        <v>0</v>
      </c>
    </row>
    <row r="30" spans="5:12" x14ac:dyDescent="0.25">
      <c r="E30" t="str">
        <v>22</v>
      </c>
      <c r="F30" s="9">
        <v>36982</v>
      </c>
      <c r="G30" s="14">
        <v>112.82</v>
      </c>
      <c r="H30" s="15">
        <v>112.98331621051599</v>
      </c>
      <c r="I30" cm="1">
        <f t="array" ref="I30">LARGE( _xlfn.BYROW($M$9:$M$13,_xlfn.LAMBDA(_xlpm.x, IF(_xlpm.x="NA", TRUE, DATE(LEFT(_xlpm.x,4),RIGHT(_xlpm.x,1)*3,1) &lt;= $F30 ))) * _xlfn.BYROW($N$9:$N$13,_xlfn.LAMBDA(_xlpm.x, IF(_xlpm.x="NA",TRUE, DATE(LEFT(_xlpm.x,4),RIGHT(_xlpm.x,1)*3,1) &gt;= $F30 ))), 1 ) * 9999999999</f>
        <v>9999999999</v>
      </c>
    </row>
    <row r="31" spans="5:12" x14ac:dyDescent="0.25">
      <c r="E31" t="str">
        <v>23</v>
      </c>
      <c r="F31" s="9">
        <v>37073</v>
      </c>
      <c r="G31" s="14">
        <v>114.71</v>
      </c>
      <c r="H31" s="15">
        <v>112.094679281528</v>
      </c>
      <c r="I31" cm="1">
        <f t="array" ref="I31">LARGE( _xlfn.BYROW($M$9:$M$13,_xlfn.LAMBDA(_xlpm.x, IF(_xlpm.x="NA", TRUE, DATE(LEFT(_xlpm.x,4),RIGHT(_xlpm.x,1)*3,1) &lt;= $F31 ))) * _xlfn.BYROW($N$9:$N$13,_xlfn.LAMBDA(_xlpm.x, IF(_xlpm.x="NA",TRUE, DATE(LEFT(_xlpm.x,4),RIGHT(_xlpm.x,1)*3,1) &gt;= $F31 ))), 1 ) * 9999999999</f>
        <v>9999999999</v>
      </c>
    </row>
    <row r="32" spans="5:12" x14ac:dyDescent="0.25">
      <c r="E32" t="str">
        <v>24</v>
      </c>
      <c r="F32" s="9">
        <v>37165</v>
      </c>
      <c r="G32" s="14">
        <v>113.38</v>
      </c>
      <c r="H32" s="15">
        <v>112.36856091465</v>
      </c>
      <c r="I32" cm="1">
        <f t="array" ref="I32">LARGE( _xlfn.BYROW($M$9:$M$13,_xlfn.LAMBDA(_xlpm.x, IF(_xlpm.x="NA", TRUE, DATE(LEFT(_xlpm.x,4),RIGHT(_xlpm.x,1)*3,1) &lt;= $F32 ))) * _xlfn.BYROW($N$9:$N$13,_xlfn.LAMBDA(_xlpm.x, IF(_xlpm.x="NA",TRUE, DATE(LEFT(_xlpm.x,4),RIGHT(_xlpm.x,1)*3,1) &gt;= $F32 ))), 1 ) * 9999999999</f>
        <v>0</v>
      </c>
    </row>
    <row r="33" spans="5:9" x14ac:dyDescent="0.25">
      <c r="E33" t="str">
        <v>25</v>
      </c>
      <c r="F33" s="9">
        <v>37257</v>
      </c>
      <c r="G33" s="14">
        <v>110.63</v>
      </c>
      <c r="H33" s="15">
        <v>114.07973262768699</v>
      </c>
      <c r="I33" cm="1">
        <f t="array" ref="I33">LARGE( _xlfn.BYROW($M$9:$M$13,_xlfn.LAMBDA(_xlpm.x, IF(_xlpm.x="NA", TRUE, DATE(LEFT(_xlpm.x,4),RIGHT(_xlpm.x,1)*3,1) &lt;= $F33 ))) * _xlfn.BYROW($N$9:$N$13,_xlfn.LAMBDA(_xlpm.x, IF(_xlpm.x="NA",TRUE, DATE(LEFT(_xlpm.x,4),RIGHT(_xlpm.x,1)*3,1) &gt;= $F33 ))), 1 ) * 9999999999</f>
        <v>0</v>
      </c>
    </row>
    <row r="34" spans="5:9" x14ac:dyDescent="0.25">
      <c r="E34" t="str">
        <v>26</v>
      </c>
      <c r="F34" s="9">
        <v>37347</v>
      </c>
      <c r="G34" s="14">
        <v>115.41</v>
      </c>
      <c r="H34" s="15">
        <v>115.540748619597</v>
      </c>
      <c r="I34" cm="1">
        <f t="array" ref="I34">LARGE( _xlfn.BYROW($M$9:$M$13,_xlfn.LAMBDA(_xlpm.x, IF(_xlpm.x="NA", TRUE, DATE(LEFT(_xlpm.x,4),RIGHT(_xlpm.x,1)*3,1) &lt;= $F34 ))) * _xlfn.BYROW($N$9:$N$13,_xlfn.LAMBDA(_xlpm.x, IF(_xlpm.x="NA",TRUE, DATE(LEFT(_xlpm.x,4),RIGHT(_xlpm.x,1)*3,1) &gt;= $F34 ))), 1 ) * 9999999999</f>
        <v>0</v>
      </c>
    </row>
    <row r="35" spans="5:9" x14ac:dyDescent="0.25">
      <c r="E35" t="str">
        <v>27</v>
      </c>
      <c r="F35" s="9">
        <v>37438</v>
      </c>
      <c r="G35" s="14">
        <v>119.5</v>
      </c>
      <c r="H35" s="15">
        <v>116.82315300464499</v>
      </c>
      <c r="I35" cm="1">
        <f t="array" ref="I35">LARGE( _xlfn.BYROW($M$9:$M$13,_xlfn.LAMBDA(_xlpm.x, IF(_xlpm.x="NA", TRUE, DATE(LEFT(_xlpm.x,4),RIGHT(_xlpm.x,1)*3,1) &lt;= $F35 ))) * _xlfn.BYROW($N$9:$N$13,_xlfn.LAMBDA(_xlpm.x, IF(_xlpm.x="NA",TRUE, DATE(LEFT(_xlpm.x,4),RIGHT(_xlpm.x,1)*3,1) &gt;= $F35 ))), 1 ) * 9999999999</f>
        <v>0</v>
      </c>
    </row>
    <row r="36" spans="5:9" x14ac:dyDescent="0.25">
      <c r="E36" t="str">
        <v>28</v>
      </c>
      <c r="F36" s="9">
        <v>37530</v>
      </c>
      <c r="G36" s="14">
        <v>119.24</v>
      </c>
      <c r="H36" s="15">
        <v>118.150731979916</v>
      </c>
      <c r="I36" cm="1">
        <f t="array" ref="I36">LARGE( _xlfn.BYROW($M$9:$M$13,_xlfn.LAMBDA(_xlpm.x, IF(_xlpm.x="NA", TRUE, DATE(LEFT(_xlpm.x,4),RIGHT(_xlpm.x,1)*3,1) &lt;= $F36 ))) * _xlfn.BYROW($N$9:$N$13,_xlfn.LAMBDA(_xlpm.x, IF(_xlpm.x="NA",TRUE, DATE(LEFT(_xlpm.x,4),RIGHT(_xlpm.x,1)*3,1) &gt;= $F36 ))), 1 ) * 9999999999</f>
        <v>0</v>
      </c>
    </row>
    <row r="37" spans="5:9" x14ac:dyDescent="0.25">
      <c r="E37" t="str">
        <v>29</v>
      </c>
      <c r="F37" s="9">
        <v>37622</v>
      </c>
      <c r="G37" s="14">
        <v>113.58</v>
      </c>
      <c r="H37" s="15">
        <v>117.044597328875</v>
      </c>
      <c r="I37" cm="1">
        <f t="array" ref="I37">LARGE( _xlfn.BYROW($M$9:$M$13,_xlfn.LAMBDA(_xlpm.x, IF(_xlpm.x="NA", TRUE, DATE(LEFT(_xlpm.x,4),RIGHT(_xlpm.x,1)*3,1) &lt;= $F37 ))) * _xlfn.BYROW($N$9:$N$13,_xlfn.LAMBDA(_xlpm.x, IF(_xlpm.x="NA",TRUE, DATE(LEFT(_xlpm.x,4),RIGHT(_xlpm.x,1)*3,1) &gt;= $F37 ))), 1 ) * 9999999999</f>
        <v>9999999999</v>
      </c>
    </row>
    <row r="38" spans="5:9" x14ac:dyDescent="0.25">
      <c r="E38" t="str">
        <v>30</v>
      </c>
      <c r="F38" s="9">
        <v>37712</v>
      </c>
      <c r="G38" s="14">
        <v>116.31</v>
      </c>
      <c r="H38" s="15">
        <v>116.413500674735</v>
      </c>
      <c r="I38" cm="1">
        <f t="array" ref="I38">LARGE( _xlfn.BYROW($M$9:$M$13,_xlfn.LAMBDA(_xlpm.x, IF(_xlpm.x="NA", TRUE, DATE(LEFT(_xlpm.x,4),RIGHT(_xlpm.x,1)*3,1) &lt;= $F38 ))) * _xlfn.BYROW($N$9:$N$13,_xlfn.LAMBDA(_xlpm.x, IF(_xlpm.x="NA",TRUE, DATE(LEFT(_xlpm.x,4),RIGHT(_xlpm.x,1)*3,1) &gt;= $F38 ))), 1 ) * 9999999999</f>
        <v>9999999999</v>
      </c>
    </row>
    <row r="39" spans="5:9" x14ac:dyDescent="0.25">
      <c r="E39" t="str">
        <v>31</v>
      </c>
      <c r="F39" s="9">
        <v>37803</v>
      </c>
      <c r="G39" s="14">
        <v>120.25</v>
      </c>
      <c r="H39" s="15">
        <v>117.678583578901</v>
      </c>
      <c r="I39" cm="1">
        <f t="array" ref="I39">LARGE( _xlfn.BYROW($M$9:$M$13,_xlfn.LAMBDA(_xlpm.x, IF(_xlpm.x="NA", TRUE, DATE(LEFT(_xlpm.x,4),RIGHT(_xlpm.x,1)*3,1) &lt;= $F39 ))) * _xlfn.BYROW($N$9:$N$13,_xlfn.LAMBDA(_xlpm.x, IF(_xlpm.x="NA",TRUE, DATE(LEFT(_xlpm.x,4),RIGHT(_xlpm.x,1)*3,1) &gt;= $F39 ))), 1 ) * 9999999999</f>
        <v>0</v>
      </c>
    </row>
    <row r="40" spans="5:9" x14ac:dyDescent="0.25">
      <c r="E40" t="str">
        <v>32</v>
      </c>
      <c r="F40" s="9">
        <v>37895</v>
      </c>
      <c r="G40" s="14">
        <v>119.94</v>
      </c>
      <c r="H40" s="15">
        <v>118.961151941081</v>
      </c>
      <c r="I40" cm="1">
        <f t="array" ref="I40">LARGE( _xlfn.BYROW($M$9:$M$13,_xlfn.LAMBDA(_xlpm.x, IF(_xlpm.x="NA", TRUE, DATE(LEFT(_xlpm.x,4),RIGHT(_xlpm.x,1)*3,1) &lt;= $F40 ))) * _xlfn.BYROW($N$9:$N$13,_xlfn.LAMBDA(_xlpm.x, IF(_xlpm.x="NA",TRUE, DATE(LEFT(_xlpm.x,4),RIGHT(_xlpm.x,1)*3,1) &gt;= $F40 ))), 1 ) * 9999999999</f>
        <v>0</v>
      </c>
    </row>
    <row r="41" spans="5:9" x14ac:dyDescent="0.25">
      <c r="E41" t="str">
        <v>33</v>
      </c>
      <c r="F41" s="9">
        <v>37987</v>
      </c>
      <c r="G41" s="14">
        <v>117.98</v>
      </c>
      <c r="H41" s="15">
        <v>121.504555144224</v>
      </c>
      <c r="I41" cm="1">
        <f t="array" ref="I41">LARGE( _xlfn.BYROW($M$9:$M$13,_xlfn.LAMBDA(_xlpm.x, IF(_xlpm.x="NA", TRUE, DATE(LEFT(_xlpm.x,4),RIGHT(_xlpm.x,1)*3,1) &lt;= $F41 ))) * _xlfn.BYROW($N$9:$N$13,_xlfn.LAMBDA(_xlpm.x, IF(_xlpm.x="NA",TRUE, DATE(LEFT(_xlpm.x,4),RIGHT(_xlpm.x,1)*3,1) &gt;= $F41 ))), 1 ) * 9999999999</f>
        <v>0</v>
      </c>
    </row>
    <row r="42" spans="5:9" x14ac:dyDescent="0.25">
      <c r="E42" t="str">
        <v>34</v>
      </c>
      <c r="F42" s="9">
        <v>38078</v>
      </c>
      <c r="G42" s="14">
        <v>123.65</v>
      </c>
      <c r="H42" s="15">
        <v>123.581255874993</v>
      </c>
      <c r="I42" cm="1">
        <f t="array" ref="I42">LARGE( _xlfn.BYROW($M$9:$M$13,_xlfn.LAMBDA(_xlpm.x, IF(_xlpm.x="NA", TRUE, DATE(LEFT(_xlpm.x,4),RIGHT(_xlpm.x,1)*3,1) &lt;= $F42 ))) * _xlfn.BYROW($N$9:$N$13,_xlfn.LAMBDA(_xlpm.x, IF(_xlpm.x="NA",TRUE, DATE(LEFT(_xlpm.x,4),RIGHT(_xlpm.x,1)*3,1) &gt;= $F42 ))), 1 ) * 9999999999</f>
        <v>0</v>
      </c>
    </row>
    <row r="43" spans="5:9" x14ac:dyDescent="0.25">
      <c r="E43" t="str">
        <v>35</v>
      </c>
      <c r="F43" s="9">
        <v>38169</v>
      </c>
      <c r="G43" s="14">
        <v>128.13999999999999</v>
      </c>
      <c r="H43" s="15">
        <v>125.461266849504</v>
      </c>
      <c r="I43" cm="1">
        <f t="array" ref="I43">LARGE( _xlfn.BYROW($M$9:$M$13,_xlfn.LAMBDA(_xlpm.x, IF(_xlpm.x="NA", TRUE, DATE(LEFT(_xlpm.x,4),RIGHT(_xlpm.x,1)*3,1) &lt;= $F43 ))) * _xlfn.BYROW($N$9:$N$13,_xlfn.LAMBDA(_xlpm.x, IF(_xlpm.x="NA",TRUE, DATE(LEFT(_xlpm.x,4),RIGHT(_xlpm.x,1)*3,1) &gt;= $F43 ))), 1 ) * 9999999999</f>
        <v>0</v>
      </c>
    </row>
    <row r="44" spans="5:9" x14ac:dyDescent="0.25">
      <c r="E44" t="str">
        <v>36</v>
      </c>
      <c r="F44" s="9">
        <v>38261</v>
      </c>
      <c r="G44" s="14">
        <v>127.39</v>
      </c>
      <c r="H44" s="15">
        <v>126.473366750365</v>
      </c>
      <c r="I44" cm="1">
        <f t="array" ref="I44">LARGE( _xlfn.BYROW($M$9:$M$13,_xlfn.LAMBDA(_xlpm.x, IF(_xlpm.x="NA", TRUE, DATE(LEFT(_xlpm.x,4),RIGHT(_xlpm.x,1)*3,1) &lt;= $F44 ))) * _xlfn.BYROW($N$9:$N$13,_xlfn.LAMBDA(_xlpm.x, IF(_xlpm.x="NA",TRUE, DATE(LEFT(_xlpm.x,4),RIGHT(_xlpm.x,1)*3,1) &gt;= $F44 ))), 1 ) * 9999999999</f>
        <v>0</v>
      </c>
    </row>
    <row r="45" spans="5:9" x14ac:dyDescent="0.25">
      <c r="E45" t="str">
        <v>37</v>
      </c>
      <c r="F45" s="9">
        <v>38353</v>
      </c>
      <c r="G45" s="14">
        <v>122.92</v>
      </c>
      <c r="H45" s="15">
        <v>126.50704882519599</v>
      </c>
      <c r="I45" cm="1">
        <f t="array" ref="I45">LARGE( _xlfn.BYROW($M$9:$M$13,_xlfn.LAMBDA(_xlpm.x, IF(_xlpm.x="NA", TRUE, DATE(LEFT(_xlpm.x,4),RIGHT(_xlpm.x,1)*3,1) &lt;= $F45 ))) * _xlfn.BYROW($N$9:$N$13,_xlfn.LAMBDA(_xlpm.x, IF(_xlpm.x="NA",TRUE, DATE(LEFT(_xlpm.x,4),RIGHT(_xlpm.x,1)*3,1) &gt;= $F45 ))), 1 ) * 9999999999</f>
        <v>0</v>
      </c>
    </row>
    <row r="46" spans="5:9" x14ac:dyDescent="0.25">
      <c r="E46" t="str">
        <v>38</v>
      </c>
      <c r="F46" s="9">
        <v>38443</v>
      </c>
      <c r="G46" s="14">
        <v>129.18</v>
      </c>
      <c r="H46" s="15">
        <v>129.012161934343</v>
      </c>
      <c r="I46" cm="1">
        <f t="array" ref="I46">LARGE( _xlfn.BYROW($M$9:$M$13,_xlfn.LAMBDA(_xlpm.x, IF(_xlpm.x="NA", TRUE, DATE(LEFT(_xlpm.x,4),RIGHT(_xlpm.x,1)*3,1) &lt;= $F46 ))) * _xlfn.BYROW($N$9:$N$13,_xlfn.LAMBDA(_xlpm.x, IF(_xlpm.x="NA",TRUE, DATE(LEFT(_xlpm.x,4),RIGHT(_xlpm.x,1)*3,1) &gt;= $F46 ))), 1 ) * 9999999999</f>
        <v>0</v>
      </c>
    </row>
    <row r="47" spans="5:9" x14ac:dyDescent="0.25">
      <c r="E47" t="str">
        <v>39</v>
      </c>
      <c r="F47" s="9">
        <v>38534</v>
      </c>
      <c r="G47" s="14">
        <v>130.85</v>
      </c>
      <c r="H47" s="15">
        <v>128.226756867565</v>
      </c>
      <c r="I47" cm="1">
        <f t="array" ref="I47">LARGE( _xlfn.BYROW($M$9:$M$13,_xlfn.LAMBDA(_xlpm.x, IF(_xlpm.x="NA", TRUE, DATE(LEFT(_xlpm.x,4),RIGHT(_xlpm.x,1)*3,1) &lt;= $F47 ))) * _xlfn.BYROW($N$9:$N$13,_xlfn.LAMBDA(_xlpm.x, IF(_xlpm.x="NA",TRUE, DATE(LEFT(_xlpm.x,4),RIGHT(_xlpm.x,1)*3,1) &gt;= $F47 ))), 1 ) * 9999999999</f>
        <v>0</v>
      </c>
    </row>
    <row r="48" spans="5:9" x14ac:dyDescent="0.25">
      <c r="E48" t="str">
        <v>40</v>
      </c>
      <c r="F48" s="9">
        <v>38626</v>
      </c>
      <c r="G48" s="14">
        <v>130.13</v>
      </c>
      <c r="H48" s="15">
        <v>129.28411214335799</v>
      </c>
      <c r="I48" cm="1">
        <f t="array" ref="I48">LARGE( _xlfn.BYROW($M$9:$M$13,_xlfn.LAMBDA(_xlpm.x, IF(_xlpm.x="NA", TRUE, DATE(LEFT(_xlpm.x,4),RIGHT(_xlpm.x,1)*3,1) &lt;= $F48 ))) * _xlfn.BYROW($N$9:$N$13,_xlfn.LAMBDA(_xlpm.x, IF(_xlpm.x="NA",TRUE, DATE(LEFT(_xlpm.x,4),RIGHT(_xlpm.x,1)*3,1) &gt;= $F48 ))), 1 ) * 9999999999</f>
        <v>0</v>
      </c>
    </row>
    <row r="49" spans="5:9" x14ac:dyDescent="0.25">
      <c r="E49" t="str">
        <v>41</v>
      </c>
      <c r="F49" s="9">
        <v>38718</v>
      </c>
      <c r="G49" s="14">
        <v>128.18</v>
      </c>
      <c r="H49" s="15">
        <v>131.79080835365201</v>
      </c>
      <c r="I49" cm="1">
        <f t="array" ref="I49">LARGE( _xlfn.BYROW($M$9:$M$13,_xlfn.LAMBDA(_xlpm.x, IF(_xlpm.x="NA", TRUE, DATE(LEFT(_xlpm.x,4),RIGHT(_xlpm.x,1)*3,1) &lt;= $F49 ))) * _xlfn.BYROW($N$9:$N$13,_xlfn.LAMBDA(_xlpm.x, IF(_xlpm.x="NA",TRUE, DATE(LEFT(_xlpm.x,4),RIGHT(_xlpm.x,1)*3,1) &gt;= $F49 ))), 1 ) * 9999999999</f>
        <v>0</v>
      </c>
    </row>
    <row r="50" spans="5:9" x14ac:dyDescent="0.25">
      <c r="E50" t="str">
        <v>42</v>
      </c>
      <c r="F50" s="9">
        <v>38808</v>
      </c>
      <c r="G50" s="14">
        <v>132.13</v>
      </c>
      <c r="H50" s="15">
        <v>131.95015144326001</v>
      </c>
      <c r="I50" cm="1">
        <f t="array" ref="I50">LARGE( _xlfn.BYROW($M$9:$M$13,_xlfn.LAMBDA(_xlpm.x, IF(_xlpm.x="NA", TRUE, DATE(LEFT(_xlpm.x,4),RIGHT(_xlpm.x,1)*3,1) &lt;= $F50 ))) * _xlfn.BYROW($N$9:$N$13,_xlfn.LAMBDA(_xlpm.x, IF(_xlpm.x="NA",TRUE, DATE(LEFT(_xlpm.x,4),RIGHT(_xlpm.x,1)*3,1) &gt;= $F50 ))), 1 ) * 9999999999</f>
        <v>0</v>
      </c>
    </row>
    <row r="51" spans="5:9" x14ac:dyDescent="0.25">
      <c r="E51" t="str">
        <v>43</v>
      </c>
      <c r="F51" s="9">
        <v>38899</v>
      </c>
      <c r="G51" s="14">
        <v>136.72</v>
      </c>
      <c r="H51" s="15">
        <v>134.03926940719899</v>
      </c>
      <c r="I51" cm="1">
        <f t="array" ref="I51">LARGE( _xlfn.BYROW($M$9:$M$13,_xlfn.LAMBDA(_xlpm.x, IF(_xlpm.x="NA", TRUE, DATE(LEFT(_xlpm.x,4),RIGHT(_xlpm.x,1)*3,1) &lt;= $F51 ))) * _xlfn.BYROW($N$9:$N$13,_xlfn.LAMBDA(_xlpm.x, IF(_xlpm.x="NA",TRUE, DATE(LEFT(_xlpm.x,4),RIGHT(_xlpm.x,1)*3,1) &gt;= $F51 ))), 1 ) * 9999999999</f>
        <v>0</v>
      </c>
    </row>
    <row r="52" spans="5:9" x14ac:dyDescent="0.25">
      <c r="E52" t="str">
        <v>44</v>
      </c>
      <c r="F52" s="9">
        <v>38991</v>
      </c>
      <c r="G52" s="14">
        <v>136.37</v>
      </c>
      <c r="H52" s="15">
        <v>135.49673480619401</v>
      </c>
      <c r="I52" cm="1">
        <f t="array" ref="I52">LARGE( _xlfn.BYROW($M$9:$M$13,_xlfn.LAMBDA(_xlpm.x, IF(_xlpm.x="NA", TRUE, DATE(LEFT(_xlpm.x,4),RIGHT(_xlpm.x,1)*3,1) &lt;= $F52 ))) * _xlfn.BYROW($N$9:$N$13,_xlfn.LAMBDA(_xlpm.x, IF(_xlpm.x="NA",TRUE, DATE(LEFT(_xlpm.x,4),RIGHT(_xlpm.x,1)*3,1) &gt;= $F52 ))), 1 ) * 9999999999</f>
        <v>0</v>
      </c>
    </row>
    <row r="53" spans="5:9" x14ac:dyDescent="0.25">
      <c r="E53" t="str">
        <v>45</v>
      </c>
      <c r="F53" s="9">
        <v>39083</v>
      </c>
      <c r="G53" s="14">
        <v>134.84</v>
      </c>
      <c r="H53" s="15">
        <v>138.59530973832099</v>
      </c>
      <c r="I53" cm="1">
        <f t="array" ref="I53">LARGE( _xlfn.BYROW($M$9:$M$13,_xlfn.LAMBDA(_xlpm.x, IF(_xlpm.x="NA", TRUE, DATE(LEFT(_xlpm.x,4),RIGHT(_xlpm.x,1)*3,1) &lt;= $F53 ))) * _xlfn.BYROW($N$9:$N$13,_xlfn.LAMBDA(_xlpm.x, IF(_xlpm.x="NA",TRUE, DATE(LEFT(_xlpm.x,4),RIGHT(_xlpm.x,1)*3,1) &gt;= $F53 ))), 1 ) * 9999999999</f>
        <v>0</v>
      </c>
    </row>
    <row r="54" spans="5:9" x14ac:dyDescent="0.25">
      <c r="E54" t="str">
        <v>46</v>
      </c>
      <c r="F54" s="9">
        <v>39173</v>
      </c>
      <c r="G54" s="14">
        <v>140.77000000000001</v>
      </c>
      <c r="H54" s="15">
        <v>140.606740012758</v>
      </c>
      <c r="I54" cm="1">
        <f t="array" ref="I54">LARGE( _xlfn.BYROW($M$9:$M$13,_xlfn.LAMBDA(_xlpm.x, IF(_xlpm.x="NA", TRUE, DATE(LEFT(_xlpm.x,4),RIGHT(_xlpm.x,1)*3,1) &lt;= $F54 ))) * _xlfn.BYROW($N$9:$N$13,_xlfn.LAMBDA(_xlpm.x, IF(_xlpm.x="NA",TRUE, DATE(LEFT(_xlpm.x,4),RIGHT(_xlpm.x,1)*3,1) &gt;= $F54 ))), 1 ) * 9999999999</f>
        <v>0</v>
      </c>
    </row>
    <row r="55" spans="5:9" x14ac:dyDescent="0.25">
      <c r="E55" t="str">
        <v>47</v>
      </c>
      <c r="F55" s="9">
        <v>39264</v>
      </c>
      <c r="G55" s="14">
        <v>144.75</v>
      </c>
      <c r="H55" s="15">
        <v>141.89263054217301</v>
      </c>
      <c r="I55" cm="1">
        <f t="array" ref="I55">LARGE( _xlfn.BYROW($M$9:$M$13,_xlfn.LAMBDA(_xlpm.x, IF(_xlpm.x="NA", TRUE, DATE(LEFT(_xlpm.x,4),RIGHT(_xlpm.x,1)*3,1) &lt;= $F55 ))) * _xlfn.BYROW($N$9:$N$13,_xlfn.LAMBDA(_xlpm.x, IF(_xlpm.x="NA",TRUE, DATE(LEFT(_xlpm.x,4),RIGHT(_xlpm.x,1)*3,1) &gt;= $F55 ))), 1 ) * 9999999999</f>
        <v>0</v>
      </c>
    </row>
    <row r="56" spans="5:9" x14ac:dyDescent="0.25">
      <c r="E56" t="str">
        <v>48</v>
      </c>
      <c r="F56" s="9">
        <v>39356</v>
      </c>
      <c r="G56" s="14">
        <v>145.43</v>
      </c>
      <c r="H56" s="15">
        <v>144.419389383847</v>
      </c>
      <c r="I56" cm="1">
        <f t="array" ref="I56">LARGE( _xlfn.BYROW($M$9:$M$13,_xlfn.LAMBDA(_xlpm.x, IF(_xlpm.x="NA", TRUE, DATE(LEFT(_xlpm.x,4),RIGHT(_xlpm.x,1)*3,1) &lt;= $F56 ))) * _xlfn.BYROW($N$9:$N$13,_xlfn.LAMBDA(_xlpm.x, IF(_xlpm.x="NA",TRUE, DATE(LEFT(_xlpm.x,4),RIGHT(_xlpm.x,1)*3,1) &gt;= $F56 ))), 1 ) * 9999999999</f>
        <v>0</v>
      </c>
    </row>
    <row r="57" spans="5:9" x14ac:dyDescent="0.25">
      <c r="E57" t="str">
        <v>49</v>
      </c>
      <c r="F57" s="9">
        <v>39448</v>
      </c>
      <c r="G57" s="14">
        <v>143.13999999999999</v>
      </c>
      <c r="H57" s="15">
        <v>147.22822540375901</v>
      </c>
      <c r="I57" cm="1">
        <f t="array" ref="I57">LARGE( _xlfn.BYROW($M$9:$M$13,_xlfn.LAMBDA(_xlpm.x, IF(_xlpm.x="NA", TRUE, DATE(LEFT(_xlpm.x,4),RIGHT(_xlpm.x,1)*3,1) &lt;= $F57 ))) * _xlfn.BYROW($N$9:$N$13,_xlfn.LAMBDA(_xlpm.x, IF(_xlpm.x="NA",TRUE, DATE(LEFT(_xlpm.x,4),RIGHT(_xlpm.x,1)*3,1) &gt;= $F57 ))), 1 ) * 9999999999</f>
        <v>0</v>
      </c>
    </row>
    <row r="58" spans="5:9" x14ac:dyDescent="0.25">
      <c r="E58" t="str">
        <v>50</v>
      </c>
      <c r="F58" s="9">
        <v>39539</v>
      </c>
      <c r="G58" s="14">
        <v>149.69</v>
      </c>
      <c r="H58" s="15">
        <v>149.59117526771701</v>
      </c>
      <c r="I58" cm="1">
        <f t="array" ref="I58">LARGE( _xlfn.BYROW($M$9:$M$13,_xlfn.LAMBDA(_xlpm.x, IF(_xlpm.x="NA", TRUE, DATE(LEFT(_xlpm.x,4),RIGHT(_xlpm.x,1)*3,1) &lt;= $F58 ))) * _xlfn.BYROW($N$9:$N$13,_xlfn.LAMBDA(_xlpm.x, IF(_xlpm.x="NA",TRUE, DATE(LEFT(_xlpm.x,4),RIGHT(_xlpm.x,1)*3,1) &gt;= $F58 ))), 1 ) * 9999999999</f>
        <v>0</v>
      </c>
    </row>
    <row r="59" spans="5:9" x14ac:dyDescent="0.25">
      <c r="E59" t="str">
        <v>51</v>
      </c>
      <c r="F59" s="9">
        <v>39630</v>
      </c>
      <c r="G59" s="14">
        <v>154.86000000000001</v>
      </c>
      <c r="H59" s="15">
        <v>151.717163115825</v>
      </c>
      <c r="I59" cm="1">
        <f t="array" ref="I59">LARGE( _xlfn.BYROW($M$9:$M$13,_xlfn.LAMBDA(_xlpm.x, IF(_xlpm.x="NA", TRUE, DATE(LEFT(_xlpm.x,4),RIGHT(_xlpm.x,1)*3,1) &lt;= $F59 ))) * _xlfn.BYROW($N$9:$N$13,_xlfn.LAMBDA(_xlpm.x, IF(_xlpm.x="NA",TRUE, DATE(LEFT(_xlpm.x,4),RIGHT(_xlpm.x,1)*3,1) &gt;= $F59 ))), 1 ) * 9999999999</f>
        <v>0</v>
      </c>
    </row>
    <row r="60" spans="5:9" x14ac:dyDescent="0.25">
      <c r="E60" t="str">
        <v>52</v>
      </c>
      <c r="F60" s="9">
        <v>39722</v>
      </c>
      <c r="G60" s="14">
        <v>146.91999999999999</v>
      </c>
      <c r="H60" s="15">
        <v>145.756581545617</v>
      </c>
      <c r="I60" cm="1">
        <f t="array" ref="I60">LARGE( _xlfn.BYROW($M$9:$M$13,_xlfn.LAMBDA(_xlpm.x, IF(_xlpm.x="NA", TRUE, DATE(LEFT(_xlpm.x,4),RIGHT(_xlpm.x,1)*3,1) &lt;= $F60 ))) * _xlfn.BYROW($N$9:$N$13,_xlfn.LAMBDA(_xlpm.x, IF(_xlpm.x="NA",TRUE, DATE(LEFT(_xlpm.x,4),RIGHT(_xlpm.x,1)*3,1) &gt;= $F60 ))), 1 ) * 9999999999</f>
        <v>9999999999</v>
      </c>
    </row>
    <row r="61" spans="5:9" x14ac:dyDescent="0.25">
      <c r="E61" t="str">
        <v>53</v>
      </c>
      <c r="F61" s="9">
        <v>39814</v>
      </c>
      <c r="G61" s="14">
        <v>139.66999999999999</v>
      </c>
      <c r="H61" s="15">
        <v>143.686914803609</v>
      </c>
      <c r="I61" cm="1">
        <f t="array" ref="I61">LARGE( _xlfn.BYROW($M$9:$M$13,_xlfn.LAMBDA(_xlpm.x, IF(_xlpm.x="NA", TRUE, DATE(LEFT(_xlpm.x,4),RIGHT(_xlpm.x,1)*3,1) &lt;= $F61 ))) * _xlfn.BYROW($N$9:$N$13,_xlfn.LAMBDA(_xlpm.x, IF(_xlpm.x="NA",TRUE, DATE(LEFT(_xlpm.x,4),RIGHT(_xlpm.x,1)*3,1) &gt;= $F61 ))), 1 ) * 9999999999</f>
        <v>9999999999</v>
      </c>
    </row>
    <row r="62" spans="5:9" x14ac:dyDescent="0.25">
      <c r="E62" t="str">
        <v>54</v>
      </c>
      <c r="F62" s="9">
        <v>39904</v>
      </c>
      <c r="G62" s="14">
        <v>146.38999999999999</v>
      </c>
      <c r="H62" s="15">
        <v>146.43664144726199</v>
      </c>
      <c r="I62" cm="1">
        <f t="array" ref="I62">LARGE( _xlfn.BYROW($M$9:$M$13,_xlfn.LAMBDA(_xlpm.x, IF(_xlpm.x="NA", TRUE, DATE(LEFT(_xlpm.x,4),RIGHT(_xlpm.x,1)*3,1) &lt;= $F62 ))) * _xlfn.BYROW($N$9:$N$13,_xlfn.LAMBDA(_xlpm.x, IF(_xlpm.x="NA",TRUE, DATE(LEFT(_xlpm.x,4),RIGHT(_xlpm.x,1)*3,1) &gt;= $F62 ))), 1 ) * 9999999999</f>
        <v>0</v>
      </c>
    </row>
    <row r="63" spans="5:9" x14ac:dyDescent="0.25">
      <c r="E63" t="str">
        <v>55</v>
      </c>
      <c r="F63" s="9">
        <v>39995</v>
      </c>
      <c r="G63" s="14">
        <v>153.06</v>
      </c>
      <c r="H63" s="15">
        <v>150.04748028607199</v>
      </c>
      <c r="I63" cm="1">
        <f t="array" ref="I63">LARGE( _xlfn.BYROW($M$9:$M$13,_xlfn.LAMBDA(_xlpm.x, IF(_xlpm.x="NA", TRUE, DATE(LEFT(_xlpm.x,4),RIGHT(_xlpm.x,1)*3,1) &lt;= $F63 ))) * _xlfn.BYROW($N$9:$N$13,_xlfn.LAMBDA(_xlpm.x, IF(_xlpm.x="NA",TRUE, DATE(LEFT(_xlpm.x,4),RIGHT(_xlpm.x,1)*3,1) &gt;= $F63 ))), 1 ) * 9999999999</f>
        <v>0</v>
      </c>
    </row>
    <row r="64" spans="5:9" x14ac:dyDescent="0.25">
      <c r="E64" t="str">
        <v>56</v>
      </c>
      <c r="F64" s="9">
        <v>40087</v>
      </c>
      <c r="G64" s="14">
        <v>154.75</v>
      </c>
      <c r="H64" s="15">
        <v>153.54303686916299</v>
      </c>
      <c r="I64" cm="1">
        <f t="array" ref="I64">LARGE( _xlfn.BYROW($M$9:$M$13,_xlfn.LAMBDA(_xlpm.x, IF(_xlpm.x="NA", TRUE, DATE(LEFT(_xlpm.x,4),RIGHT(_xlpm.x,1)*3,1) &lt;= $F64 ))) * _xlfn.BYROW($N$9:$N$13,_xlfn.LAMBDA(_xlpm.x, IF(_xlpm.x="NA",TRUE, DATE(LEFT(_xlpm.x,4),RIGHT(_xlpm.x,1)*3,1) &gt;= $F64 ))), 1 ) * 9999999999</f>
        <v>0</v>
      </c>
    </row>
    <row r="65" spans="5:9" x14ac:dyDescent="0.25">
      <c r="E65" t="str">
        <v>57</v>
      </c>
      <c r="F65" s="9">
        <v>40179</v>
      </c>
      <c r="G65" s="14">
        <v>152.53</v>
      </c>
      <c r="H65" s="15">
        <v>156.64923677984299</v>
      </c>
      <c r="I65" cm="1">
        <f t="array" ref="I65">LARGE( _xlfn.BYROW($M$9:$M$13,_xlfn.LAMBDA(_xlpm.x, IF(_xlpm.x="NA", TRUE, DATE(LEFT(_xlpm.x,4),RIGHT(_xlpm.x,1)*3,1) &lt;= $F65 ))) * _xlfn.BYROW($N$9:$N$13,_xlfn.LAMBDA(_xlpm.x, IF(_xlpm.x="NA",TRUE, DATE(LEFT(_xlpm.x,4),RIGHT(_xlpm.x,1)*3,1) &gt;= $F65 ))), 1 ) * 9999999999</f>
        <v>0</v>
      </c>
    </row>
    <row r="66" spans="5:9" x14ac:dyDescent="0.25">
      <c r="E66" t="str">
        <v>58</v>
      </c>
      <c r="F66" s="9">
        <v>40269</v>
      </c>
      <c r="G66" s="14">
        <v>158.86000000000001</v>
      </c>
      <c r="H66" s="15">
        <v>158.869395832924</v>
      </c>
      <c r="I66" cm="1">
        <f t="array" ref="I66">LARGE( _xlfn.BYROW($M$9:$M$13,_xlfn.LAMBDA(_xlpm.x, IF(_xlpm.x="NA", TRUE, DATE(LEFT(_xlpm.x,4),RIGHT(_xlpm.x,1)*3,1) &lt;= $F66 ))) * _xlfn.BYROW($N$9:$N$13,_xlfn.LAMBDA(_xlpm.x, IF(_xlpm.x="NA",TRUE, DATE(LEFT(_xlpm.x,4),RIGHT(_xlpm.x,1)*3,1) &gt;= $F66 ))), 1 ) * 9999999999</f>
        <v>0</v>
      </c>
    </row>
    <row r="67" spans="5:9" x14ac:dyDescent="0.25">
      <c r="E67" t="str">
        <v>59</v>
      </c>
      <c r="F67" s="9">
        <v>40360</v>
      </c>
      <c r="G67" s="14">
        <v>163.63</v>
      </c>
      <c r="H67" s="15">
        <v>160.54117483549999</v>
      </c>
      <c r="I67" cm="1">
        <f t="array" ref="I67">LARGE( _xlfn.BYROW($M$9:$M$13,_xlfn.LAMBDA(_xlpm.x, IF(_xlpm.x="NA", TRUE, DATE(LEFT(_xlpm.x,4),RIGHT(_xlpm.x,1)*3,1) &lt;= $F67 ))) * _xlfn.BYROW($N$9:$N$13,_xlfn.LAMBDA(_xlpm.x, IF(_xlpm.x="NA",TRUE, DATE(LEFT(_xlpm.x,4),RIGHT(_xlpm.x,1)*3,1) &gt;= $F67 ))), 1 ) * 9999999999</f>
        <v>0</v>
      </c>
    </row>
    <row r="68" spans="5:9" x14ac:dyDescent="0.25">
      <c r="E68" t="str">
        <v>60</v>
      </c>
      <c r="F68" s="9">
        <v>40452</v>
      </c>
      <c r="G68" s="14">
        <v>163.55000000000001</v>
      </c>
      <c r="H68" s="15">
        <v>162.47443854051701</v>
      </c>
      <c r="I68" cm="1">
        <f t="array" ref="I68">LARGE( _xlfn.BYROW($M$9:$M$13,_xlfn.LAMBDA(_xlpm.x, IF(_xlpm.x="NA", TRUE, DATE(LEFT(_xlpm.x,4),RIGHT(_xlpm.x,1)*3,1) &lt;= $F68 ))) * _xlfn.BYROW($N$9:$N$13,_xlfn.LAMBDA(_xlpm.x, IF(_xlpm.x="NA",TRUE, DATE(LEFT(_xlpm.x,4),RIGHT(_xlpm.x,1)*3,1) &gt;= $F68 ))), 1 ) * 9999999999</f>
        <v>0</v>
      </c>
    </row>
    <row r="69" spans="5:9" x14ac:dyDescent="0.25">
      <c r="E69" t="str">
        <v>61</v>
      </c>
      <c r="F69" s="9">
        <v>40544</v>
      </c>
      <c r="G69" s="14">
        <v>160.44999999999999</v>
      </c>
      <c r="H69" s="15">
        <v>164.53153501459701</v>
      </c>
      <c r="I69" cm="1">
        <f t="array" ref="I69">LARGE( _xlfn.BYROW($M$9:$M$13,_xlfn.LAMBDA(_xlpm.x, IF(_xlpm.x="NA", TRUE, DATE(LEFT(_xlpm.x,4),RIGHT(_xlpm.x,1)*3,1) &lt;= $F69 ))) * _xlfn.BYROW($N$9:$N$13,_xlfn.LAMBDA(_xlpm.x, IF(_xlpm.x="NA",TRUE, DATE(LEFT(_xlpm.x,4),RIGHT(_xlpm.x,1)*3,1) &gt;= $F69 ))), 1 ) * 9999999999</f>
        <v>0</v>
      </c>
    </row>
    <row r="70" spans="5:9" x14ac:dyDescent="0.25">
      <c r="E70" t="str">
        <v>62</v>
      </c>
      <c r="F70" s="9">
        <v>40634</v>
      </c>
      <c r="G70" s="14">
        <v>166.33</v>
      </c>
      <c r="H70" s="15">
        <v>166.330135033896</v>
      </c>
      <c r="I70" cm="1">
        <f t="array" ref="I70">LARGE( _xlfn.BYROW($M$9:$M$13,_xlfn.LAMBDA(_xlpm.x, IF(_xlpm.x="NA", TRUE, DATE(LEFT(_xlpm.x,4),RIGHT(_xlpm.x,1)*3,1) &lt;= $F70 ))) * _xlfn.BYROW($N$9:$N$13,_xlfn.LAMBDA(_xlpm.x, IF(_xlpm.x="NA",TRUE, DATE(LEFT(_xlpm.x,4),RIGHT(_xlpm.x,1)*3,1) &gt;= $F70 ))), 1 ) * 9999999999</f>
        <v>0</v>
      </c>
    </row>
    <row r="71" spans="5:9" x14ac:dyDescent="0.25">
      <c r="E71" t="str">
        <v>63</v>
      </c>
      <c r="F71" s="9">
        <v>40725</v>
      </c>
      <c r="G71" s="14">
        <v>169.41</v>
      </c>
      <c r="H71" s="15">
        <v>166.25951291229299</v>
      </c>
      <c r="I71" cm="1">
        <f t="array" ref="I71">LARGE( _xlfn.BYROW($M$9:$M$13,_xlfn.LAMBDA(_xlpm.x, IF(_xlpm.x="NA", TRUE, DATE(LEFT(_xlpm.x,4),RIGHT(_xlpm.x,1)*3,1) &lt;= $F71 ))) * _xlfn.BYROW($N$9:$N$13,_xlfn.LAMBDA(_xlpm.x, IF(_xlpm.x="NA",TRUE, DATE(LEFT(_xlpm.x,4),RIGHT(_xlpm.x,1)*3,1) &gt;= $F71 ))), 1 ) * 9999999999</f>
        <v>0</v>
      </c>
    </row>
    <row r="72" spans="5:9" x14ac:dyDescent="0.25">
      <c r="E72" t="str">
        <v>64</v>
      </c>
      <c r="F72" s="9">
        <v>40817</v>
      </c>
      <c r="G72" s="14">
        <v>167.75</v>
      </c>
      <c r="H72" s="15">
        <v>166.78976940552201</v>
      </c>
      <c r="I72" cm="1">
        <f t="array" ref="I72">LARGE( _xlfn.BYROW($M$9:$M$13,_xlfn.LAMBDA(_xlpm.x, IF(_xlpm.x="NA", TRUE, DATE(LEFT(_xlpm.x,4),RIGHT(_xlpm.x,1)*3,1) &lt;= $F72 ))) * _xlfn.BYROW($N$9:$N$13,_xlfn.LAMBDA(_xlpm.x, IF(_xlpm.x="NA",TRUE, DATE(LEFT(_xlpm.x,4),RIGHT(_xlpm.x,1)*3,1) &gt;= $F72 ))), 1 ) * 9999999999</f>
        <v>0</v>
      </c>
    </row>
    <row r="73" spans="5:9" x14ac:dyDescent="0.25">
      <c r="E73" t="str">
        <v>65</v>
      </c>
      <c r="F73" s="9">
        <v>40909</v>
      </c>
      <c r="G73" s="14">
        <v>163.19</v>
      </c>
      <c r="H73" s="15">
        <v>167.119741715271</v>
      </c>
      <c r="I73" cm="1">
        <f t="array" ref="I73">LARGE( _xlfn.BYROW($M$9:$M$13,_xlfn.LAMBDA(_xlpm.x, IF(_xlpm.x="NA", TRUE, DATE(LEFT(_xlpm.x,4),RIGHT(_xlpm.x,1)*3,1) &lt;= $F73 ))) * _xlfn.BYROW($N$9:$N$13,_xlfn.LAMBDA(_xlpm.x, IF(_xlpm.x="NA",TRUE, DATE(LEFT(_xlpm.x,4),RIGHT(_xlpm.x,1)*3,1) &gt;= $F73 ))), 1 ) * 9999999999</f>
        <v>0</v>
      </c>
    </row>
    <row r="74" spans="5:9" x14ac:dyDescent="0.25">
      <c r="E74" t="str">
        <v>66</v>
      </c>
      <c r="F74" s="9">
        <v>41000</v>
      </c>
      <c r="G74" s="14">
        <v>167.97</v>
      </c>
      <c r="H74" s="15">
        <v>168.06765192826299</v>
      </c>
      <c r="I74" cm="1">
        <f t="array" ref="I74">LARGE( _xlfn.BYROW($M$9:$M$13,_xlfn.LAMBDA(_xlpm.x, IF(_xlpm.x="NA", TRUE, DATE(LEFT(_xlpm.x,4),RIGHT(_xlpm.x,1)*3,1) &lt;= $F74 ))) * _xlfn.BYROW($N$9:$N$13,_xlfn.LAMBDA(_xlpm.x, IF(_xlpm.x="NA",TRUE, DATE(LEFT(_xlpm.x,4),RIGHT(_xlpm.x,1)*3,1) &gt;= $F74 ))), 1 ) * 9999999999</f>
        <v>0</v>
      </c>
    </row>
    <row r="75" spans="5:9" x14ac:dyDescent="0.25">
      <c r="E75" t="str">
        <v>67</v>
      </c>
      <c r="F75" s="9">
        <v>41091</v>
      </c>
      <c r="G75" s="14">
        <v>173.63</v>
      </c>
      <c r="H75" s="15">
        <v>170.479311914449</v>
      </c>
      <c r="I75" cm="1">
        <f t="array" ref="I75">LARGE( _xlfn.BYROW($M$9:$M$13,_xlfn.LAMBDA(_xlpm.x, IF(_xlpm.x="NA", TRUE, DATE(LEFT(_xlpm.x,4),RIGHT(_xlpm.x,1)*3,1) &lt;= $F75 ))) * _xlfn.BYROW($N$9:$N$13,_xlfn.LAMBDA(_xlpm.x, IF(_xlpm.x="NA",TRUE, DATE(LEFT(_xlpm.x,4),RIGHT(_xlpm.x,1)*3,1) &gt;= $F75 ))), 1 ) * 9999999999</f>
        <v>0</v>
      </c>
    </row>
    <row r="76" spans="5:9" x14ac:dyDescent="0.25">
      <c r="E76" t="str">
        <v>68</v>
      </c>
      <c r="F76" s="9">
        <v>41183</v>
      </c>
      <c r="G76" s="14">
        <v>171.91</v>
      </c>
      <c r="H76" s="15">
        <v>171.02965446017299</v>
      </c>
      <c r="I76" cm="1">
        <f t="array" ref="I76">LARGE( _xlfn.BYROW($M$9:$M$13,_xlfn.LAMBDA(_xlpm.x, IF(_xlpm.x="NA", TRUE, DATE(LEFT(_xlpm.x,4),RIGHT(_xlpm.x,1)*3,1) &lt;= $F76 ))) * _xlfn.BYROW($N$9:$N$13,_xlfn.LAMBDA(_xlpm.x, IF(_xlpm.x="NA",TRUE, DATE(LEFT(_xlpm.x,4),RIGHT(_xlpm.x,1)*3,1) &gt;= $F76 ))), 1 ) * 9999999999</f>
        <v>0</v>
      </c>
    </row>
    <row r="77" spans="5:9" x14ac:dyDescent="0.25">
      <c r="E77" t="str">
        <v>69</v>
      </c>
      <c r="F77" s="9">
        <v>41275</v>
      </c>
      <c r="G77" s="14">
        <v>167.63</v>
      </c>
      <c r="H77" s="15">
        <v>171.296076225538</v>
      </c>
      <c r="I77" cm="1">
        <f t="array" ref="I77">LARGE( _xlfn.BYROW($M$9:$M$13,_xlfn.LAMBDA(_xlpm.x, IF(_xlpm.x="NA", TRUE, DATE(LEFT(_xlpm.x,4),RIGHT(_xlpm.x,1)*3,1) &lt;= $F77 ))) * _xlfn.BYROW($N$9:$N$13,_xlfn.LAMBDA(_xlpm.x, IF(_xlpm.x="NA",TRUE, DATE(LEFT(_xlpm.x,4),RIGHT(_xlpm.x,1)*3,1) &gt;= $F77 ))), 1 ) * 9999999999</f>
        <v>0</v>
      </c>
    </row>
    <row r="78" spans="5:9" x14ac:dyDescent="0.25">
      <c r="E78" t="str">
        <v>70</v>
      </c>
      <c r="F78" s="9">
        <v>41365</v>
      </c>
      <c r="G78" s="14">
        <v>174.73</v>
      </c>
      <c r="H78" s="15">
        <v>174.971279761462</v>
      </c>
      <c r="I78" cm="1">
        <f t="array" ref="I78">LARGE( _xlfn.BYROW($M$9:$M$13,_xlfn.LAMBDA(_xlpm.x, IF(_xlpm.x="NA", TRUE, DATE(LEFT(_xlpm.x,4),RIGHT(_xlpm.x,1)*3,1) &lt;= $F78 ))) * _xlfn.BYROW($N$9:$N$13,_xlfn.LAMBDA(_xlpm.x, IF(_xlpm.x="NA",TRUE, DATE(LEFT(_xlpm.x,4),RIGHT(_xlpm.x,1)*3,1) &gt;= $F78 ))), 1 ) * 9999999999</f>
        <v>0</v>
      </c>
    </row>
    <row r="79" spans="5:9" x14ac:dyDescent="0.25">
      <c r="E79" t="str">
        <v>71</v>
      </c>
      <c r="F79" s="9">
        <v>41456</v>
      </c>
      <c r="G79" s="14">
        <v>178.42</v>
      </c>
      <c r="H79" s="15">
        <v>175.38315056736701</v>
      </c>
      <c r="I79" cm="1">
        <f t="array" ref="I79">LARGE( _xlfn.BYROW($M$9:$M$13,_xlfn.LAMBDA(_xlpm.x, IF(_xlpm.x="NA", TRUE, DATE(LEFT(_xlpm.x,4),RIGHT(_xlpm.x,1)*3,1) &lt;= $F79 ))) * _xlfn.BYROW($N$9:$N$13,_xlfn.LAMBDA(_xlpm.x, IF(_xlpm.x="NA",TRUE, DATE(LEFT(_xlpm.x,4),RIGHT(_xlpm.x,1)*3,1) &gt;= $F79 ))), 1 ) * 9999999999</f>
        <v>0</v>
      </c>
    </row>
    <row r="80" spans="5:9" x14ac:dyDescent="0.25">
      <c r="E80" t="str">
        <v>72</v>
      </c>
      <c r="F80" s="9">
        <v>41548</v>
      </c>
      <c r="G80" s="14">
        <v>176.26</v>
      </c>
      <c r="H80" s="15">
        <v>175.42410652595899</v>
      </c>
      <c r="I80" cm="1">
        <f t="array" ref="I80">LARGE( _xlfn.BYROW($M$9:$M$13,_xlfn.LAMBDA(_xlpm.x, IF(_xlpm.x="NA", TRUE, DATE(LEFT(_xlpm.x,4),RIGHT(_xlpm.x,1)*3,1) &lt;= $F80 ))) * _xlfn.BYROW($N$9:$N$13,_xlfn.LAMBDA(_xlpm.x, IF(_xlpm.x="NA",TRUE, DATE(LEFT(_xlpm.x,4),RIGHT(_xlpm.x,1)*3,1) &gt;= $F80 ))), 1 ) * 9999999999</f>
        <v>0</v>
      </c>
    </row>
    <row r="81" spans="5:9" x14ac:dyDescent="0.25">
      <c r="E81" t="str">
        <v>73</v>
      </c>
      <c r="F81" s="9">
        <v>41640</v>
      </c>
      <c r="G81" s="14">
        <v>173.45</v>
      </c>
      <c r="H81" s="15">
        <v>176.720786947362</v>
      </c>
      <c r="I81" cm="1">
        <f t="array" ref="I81">LARGE( _xlfn.BYROW($M$9:$M$13,_xlfn.LAMBDA(_xlpm.x, IF(_xlpm.x="NA", TRUE, DATE(LEFT(_xlpm.x,4),RIGHT(_xlpm.x,1)*3,1) &lt;= $F81 ))) * _xlfn.BYROW($N$9:$N$13,_xlfn.LAMBDA(_xlpm.x, IF(_xlpm.x="NA",TRUE, DATE(LEFT(_xlpm.x,4),RIGHT(_xlpm.x,1)*3,1) &gt;= $F81 ))), 1 ) * 9999999999</f>
        <v>0</v>
      </c>
    </row>
    <row r="82" spans="5:9" x14ac:dyDescent="0.25">
      <c r="E82" t="str">
        <v>74</v>
      </c>
      <c r="F82" s="9">
        <v>41730</v>
      </c>
      <c r="G82" s="14">
        <v>173.97</v>
      </c>
      <c r="H82" s="15">
        <v>174.39357736729499</v>
      </c>
      <c r="I82" cm="1">
        <f t="array" ref="I82">LARGE( _xlfn.BYROW($M$9:$M$13,_xlfn.LAMBDA(_xlpm.x, IF(_xlpm.x="NA", TRUE, DATE(LEFT(_xlpm.x,4),RIGHT(_xlpm.x,1)*3,1) &lt;= $F82 ))) * _xlfn.BYROW($N$9:$N$13,_xlfn.LAMBDA(_xlpm.x, IF(_xlpm.x="NA",TRUE, DATE(LEFT(_xlpm.x,4),RIGHT(_xlpm.x,1)*3,1) &gt;= $F82 ))), 1 ) * 9999999999</f>
        <v>9999999999</v>
      </c>
    </row>
    <row r="83" spans="5:9" x14ac:dyDescent="0.25">
      <c r="E83" t="str">
        <v>75</v>
      </c>
      <c r="F83" s="9">
        <v>41821</v>
      </c>
      <c r="G83" s="14">
        <v>177.28</v>
      </c>
      <c r="H83" s="15">
        <v>174.54555374654501</v>
      </c>
      <c r="I83" cm="1">
        <f t="array" ref="I83">LARGE( _xlfn.BYROW($M$9:$M$13,_xlfn.LAMBDA(_xlpm.x, IF(_xlpm.x="NA", TRUE, DATE(LEFT(_xlpm.x,4),RIGHT(_xlpm.x,1)*3,1) &lt;= $F83 ))) * _xlfn.BYROW($N$9:$N$13,_xlfn.LAMBDA(_xlpm.x, IF(_xlpm.x="NA",TRUE, DATE(LEFT(_xlpm.x,4),RIGHT(_xlpm.x,1)*3,1) &gt;= $F83 ))), 1 ) * 9999999999</f>
        <v>9999999999</v>
      </c>
    </row>
    <row r="84" spans="5:9" x14ac:dyDescent="0.25">
      <c r="E84" t="str">
        <v>76</v>
      </c>
      <c r="F84" s="9">
        <v>41913</v>
      </c>
      <c r="G84" s="14">
        <v>175.86</v>
      </c>
      <c r="H84" s="15">
        <v>175.122004804135</v>
      </c>
      <c r="I84" cm="1">
        <f t="array" ref="I84">LARGE( _xlfn.BYROW($M$9:$M$13,_xlfn.LAMBDA(_xlpm.x, IF(_xlpm.x="NA", TRUE, DATE(LEFT(_xlpm.x,4),RIGHT(_xlpm.x,1)*3,1) &lt;= $F84 ))) * _xlfn.BYROW($N$9:$N$13,_xlfn.LAMBDA(_xlpm.x, IF(_xlpm.x="NA",TRUE, DATE(LEFT(_xlpm.x,4),RIGHT(_xlpm.x,1)*3,1) &gt;= $F84 ))), 1 ) * 9999999999</f>
        <v>9999999999</v>
      </c>
    </row>
    <row r="85" spans="5:9" x14ac:dyDescent="0.25">
      <c r="E85" t="str">
        <v>77</v>
      </c>
      <c r="F85" s="9">
        <v>42005</v>
      </c>
      <c r="G85" s="14">
        <v>170.64</v>
      </c>
      <c r="H85" s="15">
        <v>173.40350736164601</v>
      </c>
      <c r="I85" cm="1">
        <f t="array" ref="I85">LARGE( _xlfn.BYROW($M$9:$M$13,_xlfn.LAMBDA(_xlpm.x, IF(_xlpm.x="NA", TRUE, DATE(LEFT(_xlpm.x,4),RIGHT(_xlpm.x,1)*3,1) &lt;= $F85 ))) * _xlfn.BYROW($N$9:$N$13,_xlfn.LAMBDA(_xlpm.x, IF(_xlpm.x="NA",TRUE, DATE(LEFT(_xlpm.x,4),RIGHT(_xlpm.x,1)*3,1) &gt;= $F85 ))), 1 ) * 9999999999</f>
        <v>9999999999</v>
      </c>
    </row>
    <row r="86" spans="5:9" x14ac:dyDescent="0.25">
      <c r="E86" t="str">
        <v>78</v>
      </c>
      <c r="F86" s="9">
        <v>42095</v>
      </c>
      <c r="G86" s="14">
        <v>169.2</v>
      </c>
      <c r="H86" s="15">
        <v>169.626447354589</v>
      </c>
      <c r="I86" cm="1">
        <f t="array" ref="I86">LARGE( _xlfn.BYROW($M$9:$M$13,_xlfn.LAMBDA(_xlpm.x, IF(_xlpm.x="NA", TRUE, DATE(LEFT(_xlpm.x,4),RIGHT(_xlpm.x,1)*3,1) &lt;= $F86 ))) * _xlfn.BYROW($N$9:$N$13,_xlfn.LAMBDA(_xlpm.x, IF(_xlpm.x="NA",TRUE, DATE(LEFT(_xlpm.x,4),RIGHT(_xlpm.x,1)*3,1) &gt;= $F86 ))), 1 ) * 9999999999</f>
        <v>9999999999</v>
      </c>
    </row>
    <row r="87" spans="5:9" x14ac:dyDescent="0.25">
      <c r="E87" t="str">
        <v>79</v>
      </c>
      <c r="F87" s="9">
        <v>42186</v>
      </c>
      <c r="G87" s="14">
        <v>169.72</v>
      </c>
      <c r="H87" s="15">
        <v>167.26961962500499</v>
      </c>
      <c r="I87" cm="1">
        <f t="array" ref="I87">LARGE( _xlfn.BYROW($M$9:$M$13,_xlfn.LAMBDA(_xlpm.x, IF(_xlpm.x="NA", TRUE, DATE(LEFT(_xlpm.x,4),RIGHT(_xlpm.x,1)*3,1) &lt;= $F87 ))) * _xlfn.BYROW($N$9:$N$13,_xlfn.LAMBDA(_xlpm.x, IF(_xlpm.x="NA",TRUE, DATE(LEFT(_xlpm.x,4),RIGHT(_xlpm.x,1)*3,1) &gt;= $F87 ))), 1 ) * 9999999999</f>
        <v>9999999999</v>
      </c>
    </row>
    <row r="88" spans="5:9" x14ac:dyDescent="0.25">
      <c r="E88" t="str">
        <v>80</v>
      </c>
      <c r="F88" s="9">
        <v>42278</v>
      </c>
      <c r="G88" s="14">
        <v>166.15</v>
      </c>
      <c r="H88" s="15">
        <v>165.69282687457701</v>
      </c>
      <c r="I88" cm="1">
        <f t="array" ref="I88">LARGE( _xlfn.BYROW($M$9:$M$13,_xlfn.LAMBDA(_xlpm.x, IF(_xlpm.x="NA", TRUE, DATE(LEFT(_xlpm.x,4),RIGHT(_xlpm.x,1)*3,1) &lt;= $F88 ))) * _xlfn.BYROW($N$9:$N$13,_xlfn.LAMBDA(_xlpm.x, IF(_xlpm.x="NA",TRUE, DATE(LEFT(_xlpm.x,4),RIGHT(_xlpm.x,1)*3,1) &gt;= $F88 ))), 1 ) * 9999999999</f>
        <v>9999999999</v>
      </c>
    </row>
    <row r="89" spans="5:9" x14ac:dyDescent="0.25">
      <c r="E89" t="str">
        <v>81</v>
      </c>
      <c r="F89" s="9">
        <v>42370</v>
      </c>
      <c r="G89" s="14">
        <v>161.87</v>
      </c>
      <c r="H89" s="15">
        <v>164.26901537069801</v>
      </c>
      <c r="I89" cm="1">
        <f t="array" ref="I89">LARGE( _xlfn.BYROW($M$9:$M$13,_xlfn.LAMBDA(_xlpm.x, IF(_xlpm.x="NA", TRUE, DATE(LEFT(_xlpm.x,4),RIGHT(_xlpm.x,1)*3,1) &lt;= $F89 ))) * _xlfn.BYROW($N$9:$N$13,_xlfn.LAMBDA(_xlpm.x, IF(_xlpm.x="NA",TRUE, DATE(LEFT(_xlpm.x,4),RIGHT(_xlpm.x,1)*3,1) &gt;= $F89 ))), 1 ) * 9999999999</f>
        <v>9999999999</v>
      </c>
    </row>
    <row r="90" spans="5:9" x14ac:dyDescent="0.25">
      <c r="E90" t="str">
        <v>82</v>
      </c>
      <c r="F90" s="9">
        <v>42461</v>
      </c>
      <c r="G90" s="14">
        <v>163.75</v>
      </c>
      <c r="H90" s="15">
        <v>164.07949418523299</v>
      </c>
      <c r="I90" cm="1">
        <f t="array" ref="I90">LARGE( _xlfn.BYROW($M$9:$M$13,_xlfn.LAMBDA(_xlpm.x, IF(_xlpm.x="NA", TRUE, DATE(LEFT(_xlpm.x,4),RIGHT(_xlpm.x,1)*3,1) &lt;= $F90 ))) * _xlfn.BYROW($N$9:$N$13,_xlfn.LAMBDA(_xlpm.x, IF(_xlpm.x="NA",TRUE, DATE(LEFT(_xlpm.x,4),RIGHT(_xlpm.x,1)*3,1) &gt;= $F90 ))), 1 ) * 9999999999</f>
        <v>9999999999</v>
      </c>
    </row>
    <row r="91" spans="5:9" x14ac:dyDescent="0.25">
      <c r="E91" t="str">
        <v>83</v>
      </c>
      <c r="F91" s="9">
        <v>42552</v>
      </c>
      <c r="G91" s="14">
        <v>165.55</v>
      </c>
      <c r="H91" s="15">
        <v>163.20690828872401</v>
      </c>
      <c r="I91" cm="1">
        <f t="array" ref="I91">LARGE( _xlfn.BYROW($M$9:$M$13,_xlfn.LAMBDA(_xlpm.x, IF(_xlpm.x="NA", TRUE, DATE(LEFT(_xlpm.x,4),RIGHT(_xlpm.x,1)*3,1) &lt;= $F91 ))) * _xlfn.BYROW($N$9:$N$13,_xlfn.LAMBDA(_xlpm.x, IF(_xlpm.x="NA",TRUE, DATE(LEFT(_xlpm.x,4),RIGHT(_xlpm.x,1)*3,1) &gt;= $F91 ))), 1 ) * 9999999999</f>
        <v>9999999999</v>
      </c>
    </row>
    <row r="92" spans="5:9" x14ac:dyDescent="0.25">
      <c r="E92" t="str">
        <v>84</v>
      </c>
      <c r="F92" s="9">
        <v>42644</v>
      </c>
      <c r="G92" s="14">
        <v>162.4</v>
      </c>
      <c r="H92" s="15">
        <v>162.12739148303001</v>
      </c>
      <c r="I92" cm="1">
        <f t="array" ref="I92">LARGE( _xlfn.BYROW($M$9:$M$13,_xlfn.LAMBDA(_xlpm.x, IF(_xlpm.x="NA", TRUE, DATE(LEFT(_xlpm.x,4),RIGHT(_xlpm.x,1)*3,1) &lt;= $F92 ))) * _xlfn.BYROW($N$9:$N$13,_xlfn.LAMBDA(_xlpm.x, IF(_xlpm.x="NA",TRUE, DATE(LEFT(_xlpm.x,4),RIGHT(_xlpm.x,1)*3,1) &gt;= $F92 ))), 1 ) * 9999999999</f>
        <v>9999999999</v>
      </c>
    </row>
    <row r="93" spans="5:9" x14ac:dyDescent="0.25">
      <c r="E93" t="str">
        <v>85</v>
      </c>
      <c r="F93" s="9">
        <v>42736</v>
      </c>
      <c r="G93" s="14">
        <v>162.34</v>
      </c>
      <c r="H93" s="15">
        <v>164.59602687187001</v>
      </c>
      <c r="I93" cm="1">
        <f t="array" ref="I93">LARGE( _xlfn.BYROW($M$9:$M$13,_xlfn.LAMBDA(_xlpm.x, IF(_xlpm.x="NA", TRUE, DATE(LEFT(_xlpm.x,4),RIGHT(_xlpm.x,1)*3,1) &lt;= $F93 ))) * _xlfn.BYROW($N$9:$N$13,_xlfn.LAMBDA(_xlpm.x, IF(_xlpm.x="NA",TRUE, DATE(LEFT(_xlpm.x,4),RIGHT(_xlpm.x,1)*3,1) &gt;= $F93 ))), 1 ) * 9999999999</f>
        <v>0</v>
      </c>
    </row>
    <row r="94" spans="5:9" x14ac:dyDescent="0.25">
      <c r="E94" t="str">
        <v>86</v>
      </c>
      <c r="F94" s="9">
        <v>42826</v>
      </c>
      <c r="G94" s="14">
        <v>165.05</v>
      </c>
      <c r="H94" s="15">
        <v>165.384229320754</v>
      </c>
      <c r="I94" cm="1">
        <f t="array" ref="I94">LARGE( _xlfn.BYROW($M$9:$M$13,_xlfn.LAMBDA(_xlpm.x, IF(_xlpm.x="NA", TRUE, DATE(LEFT(_xlpm.x,4),RIGHT(_xlpm.x,1)*3,1) &lt;= $F94 ))) * _xlfn.BYROW($N$9:$N$13,_xlfn.LAMBDA(_xlpm.x, IF(_xlpm.x="NA",TRUE, DATE(LEFT(_xlpm.x,4),RIGHT(_xlpm.x,1)*3,1) &gt;= $F94 ))), 1 ) * 9999999999</f>
        <v>0</v>
      </c>
    </row>
    <row r="95" spans="5:9" x14ac:dyDescent="0.25">
      <c r="E95" t="str">
        <v>87</v>
      </c>
      <c r="F95" s="9">
        <v>42917</v>
      </c>
      <c r="G95" s="14">
        <v>168.27</v>
      </c>
      <c r="H95" s="15">
        <v>165.91610722791401</v>
      </c>
      <c r="I95" cm="1">
        <f t="array" ref="I95">LARGE( _xlfn.BYROW($M$9:$M$13,_xlfn.LAMBDA(_xlpm.x, IF(_xlpm.x="NA", TRUE, DATE(LEFT(_xlpm.x,4),RIGHT(_xlpm.x,1)*3,1) &lt;= $F95 ))) * _xlfn.BYROW($N$9:$N$13,_xlfn.LAMBDA(_xlpm.x, IF(_xlpm.x="NA",TRUE, DATE(LEFT(_xlpm.x,4),RIGHT(_xlpm.x,1)*3,1) &gt;= $F95 ))), 1 ) * 9999999999</f>
        <v>0</v>
      </c>
    </row>
    <row r="96" spans="5:9" x14ac:dyDescent="0.25">
      <c r="E96" t="str">
        <v>88</v>
      </c>
      <c r="F96" s="9">
        <v>43009</v>
      </c>
      <c r="G96" s="14">
        <v>166.56</v>
      </c>
      <c r="H96" s="15">
        <v>166.26067826422101</v>
      </c>
      <c r="I96" cm="1">
        <f t="array" ref="I96">LARGE( _xlfn.BYROW($M$9:$M$13,_xlfn.LAMBDA(_xlpm.x, IF(_xlpm.x="NA", TRUE, DATE(LEFT(_xlpm.x,4),RIGHT(_xlpm.x,1)*3,1) &lt;= $F96 ))) * _xlfn.BYROW($N$9:$N$13,_xlfn.LAMBDA(_xlpm.x, IF(_xlpm.x="NA",TRUE, DATE(LEFT(_xlpm.x,4),RIGHT(_xlpm.x,1)*3,1) &gt;= $F96 ))), 1 ) * 9999999999</f>
        <v>0</v>
      </c>
    </row>
    <row r="97" spans="5:9" x14ac:dyDescent="0.25">
      <c r="E97" t="str">
        <v>89</v>
      </c>
      <c r="F97" s="9">
        <v>43101</v>
      </c>
      <c r="G97" s="14">
        <v>165.37</v>
      </c>
      <c r="H97" s="15">
        <v>167.584539985102</v>
      </c>
      <c r="I97" cm="1">
        <f t="array" ref="I97">LARGE( _xlfn.BYROW($M$9:$M$13,_xlfn.LAMBDA(_xlpm.x, IF(_xlpm.x="NA", TRUE, DATE(LEFT(_xlpm.x,4),RIGHT(_xlpm.x,1)*3,1) &lt;= $F97 ))) * _xlfn.BYROW($N$9:$N$13,_xlfn.LAMBDA(_xlpm.x, IF(_xlpm.x="NA",TRUE, DATE(LEFT(_xlpm.x,4),RIGHT(_xlpm.x,1)*3,1) &gt;= $F97 ))), 1 ) * 9999999999</f>
        <v>0</v>
      </c>
    </row>
    <row r="98" spans="5:9" x14ac:dyDescent="0.25">
      <c r="E98" t="str">
        <v>90</v>
      </c>
      <c r="F98" s="9">
        <v>43191</v>
      </c>
      <c r="G98" s="14">
        <v>167.67</v>
      </c>
      <c r="H98" s="15">
        <v>168.120409098523</v>
      </c>
      <c r="I98" cm="1">
        <f t="array" ref="I98">LARGE( _xlfn.BYROW($M$9:$M$13,_xlfn.LAMBDA(_xlpm.x, IF(_xlpm.x="NA", TRUE, DATE(LEFT(_xlpm.x,4),RIGHT(_xlpm.x,1)*3,1) &lt;= $F98 ))) * _xlfn.BYROW($N$9:$N$13,_xlfn.LAMBDA(_xlpm.x, IF(_xlpm.x="NA",TRUE, DATE(LEFT(_xlpm.x,4),RIGHT(_xlpm.x,1)*3,1) &gt;= $F98 ))), 1 ) * 9999999999</f>
        <v>0</v>
      </c>
    </row>
    <row r="99" spans="5:9" x14ac:dyDescent="0.25">
      <c r="E99" t="str">
        <v>91</v>
      </c>
      <c r="F99" s="9">
        <v>43282</v>
      </c>
      <c r="G99" s="14">
        <v>171.73</v>
      </c>
      <c r="H99" s="15">
        <v>169.41034946273501</v>
      </c>
      <c r="I99" cm="1">
        <f t="array" ref="I99">LARGE( _xlfn.BYROW($M$9:$M$13,_xlfn.LAMBDA(_xlpm.x, IF(_xlpm.x="NA", TRUE, DATE(LEFT(_xlpm.x,4),RIGHT(_xlpm.x,1)*3,1) &lt;= $F99 ))) * _xlfn.BYROW($N$9:$N$13,_xlfn.LAMBDA(_xlpm.x, IF(_xlpm.x="NA",TRUE, DATE(LEFT(_xlpm.x,4),RIGHT(_xlpm.x,1)*3,1) &gt;= $F99 ))), 1 ) * 9999999999</f>
        <v>0</v>
      </c>
    </row>
    <row r="100" spans="5:9" x14ac:dyDescent="0.25">
      <c r="E100" t="str">
        <v>92</v>
      </c>
      <c r="F100" s="9">
        <v>43374</v>
      </c>
      <c r="G100" s="14">
        <v>169.25</v>
      </c>
      <c r="H100" s="15">
        <v>168.775252675372</v>
      </c>
      <c r="I100" cm="1">
        <f t="array" ref="I100">LARGE( _xlfn.BYROW($M$9:$M$13,_xlfn.LAMBDA(_xlpm.x, IF(_xlpm.x="NA", TRUE, DATE(LEFT(_xlpm.x,4),RIGHT(_xlpm.x,1)*3,1) &lt;= $F100 ))) * _xlfn.BYROW($N$9:$N$13,_xlfn.LAMBDA(_xlpm.x, IF(_xlpm.x="NA",TRUE, DATE(LEFT(_xlpm.x,4),RIGHT(_xlpm.x,1)*3,1) &gt;= $F100 ))), 1 ) * 9999999999</f>
        <v>0</v>
      </c>
    </row>
    <row r="101" spans="5:9" x14ac:dyDescent="0.25">
      <c r="E101" t="str">
        <v>93</v>
      </c>
      <c r="F101" s="9">
        <v>43466</v>
      </c>
      <c r="G101" s="14">
        <v>167.1</v>
      </c>
      <c r="H101" s="15">
        <v>169.269498583146</v>
      </c>
      <c r="I101" cm="1">
        <f t="array" ref="I101">LARGE( _xlfn.BYROW($M$9:$M$13,_xlfn.LAMBDA(_xlpm.x, IF(_xlpm.x="NA", TRUE, DATE(LEFT(_xlpm.x,4),RIGHT(_xlpm.x,1)*3,1) &lt;= $F101 ))) * _xlfn.BYROW($N$9:$N$13,_xlfn.LAMBDA(_xlpm.x, IF(_xlpm.x="NA",TRUE, DATE(LEFT(_xlpm.x,4),RIGHT(_xlpm.x,1)*3,1) &gt;= $F101 ))), 1 ) * 9999999999</f>
        <v>0</v>
      </c>
    </row>
    <row r="102" spans="5:9" x14ac:dyDescent="0.25">
      <c r="E102" t="str">
        <v>94</v>
      </c>
      <c r="F102" s="9">
        <v>43556</v>
      </c>
      <c r="G102" s="14">
        <v>169.84</v>
      </c>
      <c r="H102" s="15">
        <v>170.440077961751</v>
      </c>
      <c r="I102" cm="1">
        <f t="array" ref="I102">LARGE( _xlfn.BYROW($M$9:$M$13,_xlfn.LAMBDA(_xlpm.x, IF(_xlpm.x="NA", TRUE, DATE(LEFT(_xlpm.x,4),RIGHT(_xlpm.x,1)*3,1) &lt;= $F102 ))) * _xlfn.BYROW($N$9:$N$13,_xlfn.LAMBDA(_xlpm.x, IF(_xlpm.x="NA",TRUE, DATE(LEFT(_xlpm.x,4),RIGHT(_xlpm.x,1)*3,1) &gt;= $F102 ))), 1 ) * 9999999999</f>
        <v>0</v>
      </c>
    </row>
    <row r="103" spans="5:9" x14ac:dyDescent="0.25">
      <c r="E103" t="str">
        <v>95</v>
      </c>
      <c r="F103" s="9">
        <v>43647</v>
      </c>
      <c r="G103" s="14">
        <v>173.62</v>
      </c>
      <c r="H103" s="15">
        <v>171.48259409297</v>
      </c>
      <c r="I103" cm="1">
        <f t="array" ref="I103">LARGE( _xlfn.BYROW($M$9:$M$13,_xlfn.LAMBDA(_xlpm.x, IF(_xlpm.x="NA", TRUE, DATE(LEFT(_xlpm.x,4),RIGHT(_xlpm.x,1)*3,1) &lt;= $F103 ))) * _xlfn.BYROW($N$9:$N$13,_xlfn.LAMBDA(_xlpm.x, IF(_xlpm.x="NA",TRUE, DATE(LEFT(_xlpm.x,4),RIGHT(_xlpm.x,1)*3,1) &gt;= $F103 ))), 1 ) * 9999999999</f>
        <v>0</v>
      </c>
    </row>
    <row r="104" spans="5:9" x14ac:dyDescent="0.25">
      <c r="E104" t="str">
        <v>96</v>
      </c>
      <c r="F104" s="9">
        <v>43739</v>
      </c>
      <c r="G104" s="14">
        <v>171.69</v>
      </c>
      <c r="H104" s="15">
        <v>170.952492592769</v>
      </c>
      <c r="I104" cm="1">
        <f t="array" ref="I104">LARGE( _xlfn.BYROW($M$9:$M$13,_xlfn.LAMBDA(_xlpm.x, IF(_xlpm.x="NA", TRUE, DATE(LEFT(_xlpm.x,4),RIGHT(_xlpm.x,1)*3,1) &lt;= $F104 ))) * _xlfn.BYROW($N$9:$N$13,_xlfn.LAMBDA(_xlpm.x, IF(_xlpm.x="NA",TRUE, DATE(LEFT(_xlpm.x,4),RIGHT(_xlpm.x,1)*3,1) &gt;= $F104 ))), 1 ) * 9999999999</f>
        <v>9999999999</v>
      </c>
    </row>
    <row r="105" spans="5:9" x14ac:dyDescent="0.25">
      <c r="E105" t="str">
        <v>97</v>
      </c>
      <c r="F105" s="9">
        <v>43831</v>
      </c>
      <c r="G105" s="14">
        <v>166.89</v>
      </c>
      <c r="H105" s="15">
        <v>168.86026679672199</v>
      </c>
      <c r="I105" cm="1">
        <f t="array" ref="I105">LARGE( _xlfn.BYROW($M$9:$M$13,_xlfn.LAMBDA(_xlpm.x, IF(_xlpm.x="NA", TRUE, DATE(LEFT(_xlpm.x,4),RIGHT(_xlpm.x,1)*3,1) &lt;= $F105 ))) * _xlfn.BYROW($N$9:$N$13,_xlfn.LAMBDA(_xlpm.x, IF(_xlpm.x="NA",TRUE, DATE(LEFT(_xlpm.x,4),RIGHT(_xlpm.x,1)*3,1) &gt;= $F105 ))), 1 ) * 9999999999</f>
        <v>9999999999</v>
      </c>
    </row>
    <row r="106" spans="5:9" x14ac:dyDescent="0.25">
      <c r="E106" t="str">
        <v>98</v>
      </c>
      <c r="F106" s="9">
        <v>43922</v>
      </c>
      <c r="G106" s="14">
        <v>151.61000000000001</v>
      </c>
      <c r="H106" s="15">
        <v>152.23558493958001</v>
      </c>
      <c r="I106" cm="1">
        <f t="array" ref="I106">LARGE( _xlfn.BYROW($M$9:$M$13,_xlfn.LAMBDA(_xlpm.x, IF(_xlpm.x="NA", TRUE, DATE(LEFT(_xlpm.x,4),RIGHT(_xlpm.x,1)*3,1) &lt;= $F106 ))) * _xlfn.BYROW($N$9:$N$13,_xlfn.LAMBDA(_xlpm.x, IF(_xlpm.x="NA",TRUE, DATE(LEFT(_xlpm.x,4),RIGHT(_xlpm.x,1)*3,1) &gt;= $F106 ))), 1 ) * 9999999999</f>
        <v>9999999999</v>
      </c>
    </row>
    <row r="107" spans="5:9" x14ac:dyDescent="0.25">
      <c r="E107" t="str">
        <v>99</v>
      </c>
      <c r="F107" s="9">
        <v>44013</v>
      </c>
      <c r="G107" s="14">
        <v>167.19</v>
      </c>
      <c r="H107" s="15">
        <v>165.44446371543501</v>
      </c>
      <c r="I107" cm="1">
        <f t="array" ref="I107">LARGE( _xlfn.BYROW($M$9:$M$13,_xlfn.LAMBDA(_xlpm.x, IF(_xlpm.x="NA", TRUE, DATE(LEFT(_xlpm.x,4),RIGHT(_xlpm.x,1)*3,1) &lt;= $F107 ))) * _xlfn.BYROW($N$9:$N$13,_xlfn.LAMBDA(_xlpm.x, IF(_xlpm.x="NA",TRUE, DATE(LEFT(_xlpm.x,4),RIGHT(_xlpm.x,1)*3,1) &gt;= $F107 ))), 1 ) * 9999999999</f>
        <v>0</v>
      </c>
    </row>
    <row r="108" spans="5:9" x14ac:dyDescent="0.25">
      <c r="E108" t="str">
        <v>100</v>
      </c>
      <c r="F108" s="9">
        <v>44105</v>
      </c>
      <c r="G108" s="14">
        <v>170.1</v>
      </c>
      <c r="H108" s="15">
        <v>169.34767771672301</v>
      </c>
      <c r="I108" cm="1">
        <f t="array" ref="I108">LARGE( _xlfn.BYROW($M$9:$M$13,_xlfn.LAMBDA(_xlpm.x, IF(_xlpm.x="NA", TRUE, DATE(LEFT(_xlpm.x,4),RIGHT(_xlpm.x,1)*3,1) &lt;= $F108 ))) * _xlfn.BYROW($N$9:$N$13,_xlfn.LAMBDA(_xlpm.x, IF(_xlpm.x="NA",TRUE, DATE(LEFT(_xlpm.x,4),RIGHT(_xlpm.x,1)*3,1) &gt;= $F108 ))), 1 ) * 9999999999</f>
        <v>0</v>
      </c>
    </row>
    <row r="109" spans="5:9" x14ac:dyDescent="0.25">
      <c r="E109" t="str">
        <v>101</v>
      </c>
      <c r="F109" s="9">
        <v>44197</v>
      </c>
      <c r="G109" s="14">
        <v>169.04</v>
      </c>
      <c r="H109" s="15">
        <v>170.88772164900999</v>
      </c>
      <c r="I109" cm="1">
        <f t="array" ref="I109">LARGE( _xlfn.BYROW($M$9:$M$13,_xlfn.LAMBDA(_xlpm.x, IF(_xlpm.x="NA", TRUE, DATE(LEFT(_xlpm.x,4),RIGHT(_xlpm.x,1)*3,1) &lt;= $F109 ))) * _xlfn.BYROW($N$9:$N$13,_xlfn.LAMBDA(_xlpm.x, IF(_xlpm.x="NA",TRUE, DATE(LEFT(_xlpm.x,4),RIGHT(_xlpm.x,1)*3,1) &gt;= $F109 ))), 1 ) * 9999999999</f>
        <v>0</v>
      </c>
    </row>
    <row r="110" spans="5:9" x14ac:dyDescent="0.25">
      <c r="E110" t="str">
        <v>102</v>
      </c>
      <c r="F110" s="9">
        <v>44287</v>
      </c>
      <c r="G110" s="14">
        <v>170.26</v>
      </c>
      <c r="H110" s="15">
        <v>170.83092864327901</v>
      </c>
      <c r="I110" cm="1">
        <f t="array" ref="I110">LARGE( _xlfn.BYROW($M$9:$M$13,_xlfn.LAMBDA(_xlpm.x, IF(_xlpm.x="NA", TRUE, DATE(LEFT(_xlpm.x,4),RIGHT(_xlpm.x,1)*3,1) &lt;= $F110 ))) * _xlfn.BYROW($N$9:$N$13,_xlfn.LAMBDA(_xlpm.x, IF(_xlpm.x="NA",TRUE, DATE(LEFT(_xlpm.x,4),RIGHT(_xlpm.x,1)*3,1) &gt;= $F110 ))), 1 ) * 9999999999</f>
        <v>0</v>
      </c>
    </row>
    <row r="111" spans="5:9" x14ac:dyDescent="0.25">
      <c r="E111" t="str">
        <v>103</v>
      </c>
      <c r="F111" s="9">
        <v>44378</v>
      </c>
      <c r="G111" s="14">
        <v>173.88</v>
      </c>
      <c r="H111" s="15">
        <v>172.08557002670699</v>
      </c>
      <c r="I111" cm="1">
        <f t="array" ref="I111">LARGE( _xlfn.BYROW($M$9:$M$13,_xlfn.LAMBDA(_xlpm.x, IF(_xlpm.x="NA", TRUE, DATE(LEFT(_xlpm.x,4),RIGHT(_xlpm.x,1)*3,1) &lt;= $F111 ))) * _xlfn.BYROW($N$9:$N$13,_xlfn.LAMBDA(_xlpm.x, IF(_xlpm.x="NA",TRUE, DATE(LEFT(_xlpm.x,4),RIGHT(_xlpm.x,1)*3,1) &gt;= $F111 ))), 1 ) * 9999999999</f>
        <v>0</v>
      </c>
    </row>
    <row r="112" spans="5:9" x14ac:dyDescent="0.25">
      <c r="E112" t="str">
        <v>104</v>
      </c>
      <c r="F112" s="9">
        <v>44470</v>
      </c>
      <c r="G112" s="14">
        <v>172.91</v>
      </c>
      <c r="H112" s="15">
        <v>172.26206415464799</v>
      </c>
      <c r="I112" cm="1">
        <f t="array" ref="I112">LARGE( _xlfn.BYROW($M$9:$M$13,_xlfn.LAMBDA(_xlpm.x, IF(_xlpm.x="NA", TRUE, DATE(LEFT(_xlpm.x,4),RIGHT(_xlpm.x,1)*3,1) &lt;= $F112 ))) * _xlfn.BYROW($N$9:$N$13,_xlfn.LAMBDA(_xlpm.x, IF(_xlpm.x="NA",TRUE, DATE(LEFT(_xlpm.x,4),RIGHT(_xlpm.x,1)*3,1) &gt;= $F112 ))), 1 ) * 9999999999</f>
        <v>0</v>
      </c>
    </row>
    <row r="113" spans="5:9" x14ac:dyDescent="0.25">
      <c r="E113" t="str">
        <v>105</v>
      </c>
      <c r="F113" s="9">
        <v>44562</v>
      </c>
      <c r="G113" s="14">
        <v>171.89</v>
      </c>
      <c r="H113" s="15">
        <v>173.84429863679301</v>
      </c>
      <c r="I113" cm="1">
        <f t="array" ref="I113">LARGE( _xlfn.BYROW($M$9:$M$13,_xlfn.LAMBDA(_xlpm.x, IF(_xlpm.x="NA", TRUE, DATE(LEFT(_xlpm.x,4),RIGHT(_xlpm.x,1)*3,1) &lt;= $F113 ))) * _xlfn.BYROW($N$9:$N$13,_xlfn.LAMBDA(_xlpm.x, IF(_xlpm.x="NA",TRUE, DATE(LEFT(_xlpm.x,4),RIGHT(_xlpm.x,1)*3,1) &gt;= $F113 ))), 1 ) * 9999999999</f>
        <v>0</v>
      </c>
    </row>
    <row r="114" spans="5:9" x14ac:dyDescent="0.25">
      <c r="E114" t="str">
        <v>106</v>
      </c>
      <c r="F114" s="9">
        <v>44652</v>
      </c>
      <c r="G114" s="14">
        <v>175.78</v>
      </c>
      <c r="H114" s="15">
        <v>176.282276232117</v>
      </c>
      <c r="I114" cm="1">
        <f t="array" ref="I114">LARGE( _xlfn.BYROW($M$9:$M$13,_xlfn.LAMBDA(_xlpm.x, IF(_xlpm.x="NA", TRUE, DATE(LEFT(_xlpm.x,4),RIGHT(_xlpm.x,1)*3,1) &lt;= $F114 ))) * _xlfn.BYROW($N$9:$N$13,_xlfn.LAMBDA(_xlpm.x, IF(_xlpm.x="NA",TRUE, DATE(LEFT(_xlpm.x,4),RIGHT(_xlpm.x,1)*3,1) &gt;= $F114 ))), 1 ) * 9999999999</f>
        <v>0</v>
      </c>
    </row>
    <row r="115" spans="5:9" x14ac:dyDescent="0.25">
      <c r="F115" s="9"/>
      <c r="G115" s="14"/>
      <c r="H115" s="15"/>
    </row>
    <row r="116" spans="5:9" x14ac:dyDescent="0.25">
      <c r="F116" s="9"/>
      <c r="G116" s="14"/>
      <c r="H116" s="15"/>
    </row>
    <row r="117" spans="5:9" x14ac:dyDescent="0.25">
      <c r="F117" s="9"/>
      <c r="G117" s="14"/>
      <c r="H117" s="15"/>
    </row>
    <row r="118" spans="5:9" x14ac:dyDescent="0.25">
      <c r="F118" s="9"/>
      <c r="G118" s="14"/>
      <c r="H118" s="15"/>
    </row>
    <row r="119" spans="5:9" x14ac:dyDescent="0.25">
      <c r="F119" s="9"/>
      <c r="G119" s="14"/>
      <c r="H119" s="15"/>
    </row>
    <row r="120" spans="5:9" x14ac:dyDescent="0.25">
      <c r="F120" s="9"/>
      <c r="G120" s="14"/>
      <c r="H120" s="15"/>
    </row>
    <row r="121" spans="5:9" x14ac:dyDescent="0.25">
      <c r="F121" s="9"/>
      <c r="G121" s="14"/>
      <c r="H121" s="15"/>
    </row>
    <row r="122" spans="5:9" x14ac:dyDescent="0.25">
      <c r="F122" s="9"/>
      <c r="G122" s="14"/>
      <c r="H122" s="15"/>
    </row>
    <row r="123" spans="5:9" x14ac:dyDescent="0.25">
      <c r="F123" s="9"/>
      <c r="G123" s="14"/>
      <c r="H123" s="15"/>
    </row>
    <row r="124" spans="5:9" x14ac:dyDescent="0.25">
      <c r="F124" s="9"/>
      <c r="G124" s="14"/>
      <c r="H124" s="15"/>
    </row>
    <row r="125" spans="5:9" x14ac:dyDescent="0.25">
      <c r="F125" s="9"/>
      <c r="G125" s="14"/>
      <c r="H125" s="15"/>
    </row>
    <row r="126" spans="5:9" x14ac:dyDescent="0.25">
      <c r="F126" s="9"/>
      <c r="G126" s="14"/>
      <c r="H126" s="15"/>
    </row>
    <row r="127" spans="5:9" x14ac:dyDescent="0.25">
      <c r="F127" s="9"/>
      <c r="G127" s="14"/>
      <c r="H127" s="15"/>
    </row>
    <row r="128" spans="5:9" x14ac:dyDescent="0.25">
      <c r="F128" s="9"/>
      <c r="G128" s="14"/>
      <c r="H128" s="15"/>
    </row>
    <row r="129" spans="6:8" x14ac:dyDescent="0.25">
      <c r="F129" s="9"/>
      <c r="G129" s="14"/>
      <c r="H129" s="15"/>
    </row>
    <row r="130" spans="6:8" x14ac:dyDescent="0.25">
      <c r="F130" s="9"/>
      <c r="G130" s="14"/>
      <c r="H130" s="15"/>
    </row>
    <row r="131" spans="6:8" x14ac:dyDescent="0.25">
      <c r="F131" s="9"/>
      <c r="G131" s="14"/>
      <c r="H131" s="15"/>
    </row>
    <row r="132" spans="6:8" x14ac:dyDescent="0.25">
      <c r="F132" s="9"/>
      <c r="G132" s="14"/>
      <c r="H132" s="15"/>
    </row>
    <row r="133" spans="6:8" x14ac:dyDescent="0.25">
      <c r="F133" s="9"/>
      <c r="G133" s="14"/>
      <c r="H133" s="15"/>
    </row>
    <row r="134" spans="6:8" x14ac:dyDescent="0.25">
      <c r="F134" s="9"/>
      <c r="G134" s="14"/>
      <c r="H134" s="15"/>
    </row>
    <row r="135" spans="6:8" x14ac:dyDescent="0.25">
      <c r="F135" s="9"/>
      <c r="G135" s="14"/>
      <c r="H135" s="15"/>
    </row>
    <row r="136" spans="6:8" x14ac:dyDescent="0.25">
      <c r="F136" s="9"/>
      <c r="G136" s="14"/>
      <c r="H136" s="15"/>
    </row>
    <row r="137" spans="6:8" x14ac:dyDescent="0.25">
      <c r="F137" s="9"/>
      <c r="G137" s="14"/>
      <c r="H137" s="15"/>
    </row>
    <row r="138" spans="6:8" x14ac:dyDescent="0.25">
      <c r="F138" s="9"/>
      <c r="G138" s="14"/>
      <c r="H138" s="15"/>
    </row>
    <row r="139" spans="6:8" x14ac:dyDescent="0.25">
      <c r="F139" s="9"/>
      <c r="G139" s="14"/>
      <c r="H139" s="15"/>
    </row>
    <row r="140" spans="6:8" x14ac:dyDescent="0.25">
      <c r="F140" s="9"/>
      <c r="G140" s="14"/>
      <c r="H140" s="15"/>
    </row>
    <row r="141" spans="6:8" x14ac:dyDescent="0.25">
      <c r="F141" s="9"/>
      <c r="G141" s="14"/>
      <c r="H141" s="15"/>
    </row>
    <row r="142" spans="6:8" x14ac:dyDescent="0.25">
      <c r="F142" s="9"/>
      <c r="G142" s="14"/>
      <c r="H142" s="15"/>
    </row>
    <row r="143" spans="6:8" x14ac:dyDescent="0.25">
      <c r="F143" s="9"/>
      <c r="G143" s="14"/>
      <c r="H143" s="15"/>
    </row>
    <row r="144" spans="6:8" x14ac:dyDescent="0.25">
      <c r="F144" s="9"/>
      <c r="G144" s="14"/>
      <c r="H144" s="15"/>
    </row>
    <row r="145" spans="6:8" x14ac:dyDescent="0.25">
      <c r="F145" s="9"/>
      <c r="G145" s="14"/>
      <c r="H145" s="15"/>
    </row>
    <row r="146" spans="6:8" x14ac:dyDescent="0.25">
      <c r="F146" s="9"/>
      <c r="G146" s="14"/>
      <c r="H146" s="15"/>
    </row>
    <row r="147" spans="6:8" x14ac:dyDescent="0.25">
      <c r="F147" s="9"/>
      <c r="G147" s="14"/>
      <c r="H147" s="15"/>
    </row>
    <row r="148" spans="6:8" x14ac:dyDescent="0.25">
      <c r="F148" s="9"/>
      <c r="G148" s="14"/>
      <c r="H148" s="15"/>
    </row>
    <row r="149" spans="6:8" x14ac:dyDescent="0.25">
      <c r="F149" s="9"/>
      <c r="G149" s="14"/>
      <c r="H149" s="15"/>
    </row>
    <row r="150" spans="6:8" x14ac:dyDescent="0.25">
      <c r="F150" s="9"/>
      <c r="G150" s="14"/>
      <c r="H150" s="15"/>
    </row>
    <row r="151" spans="6:8" x14ac:dyDescent="0.25">
      <c r="F151" s="9"/>
      <c r="G151" s="14"/>
      <c r="H151" s="15"/>
    </row>
    <row r="152" spans="6:8" x14ac:dyDescent="0.25">
      <c r="F152" s="9"/>
      <c r="G152" s="14"/>
      <c r="H152" s="15"/>
    </row>
    <row r="153" spans="6:8" x14ac:dyDescent="0.25">
      <c r="F153" s="9"/>
      <c r="G153" s="14"/>
      <c r="H153" s="15"/>
    </row>
    <row r="154" spans="6:8" x14ac:dyDescent="0.25">
      <c r="F154" s="9"/>
      <c r="G154" s="14"/>
      <c r="H154" s="15"/>
    </row>
    <row r="155" spans="6:8" x14ac:dyDescent="0.25">
      <c r="F155" s="9"/>
      <c r="G155" s="14"/>
      <c r="H155" s="15"/>
    </row>
    <row r="156" spans="6:8" x14ac:dyDescent="0.25">
      <c r="F156" s="9"/>
      <c r="G156" s="14"/>
      <c r="H156" s="15"/>
    </row>
    <row r="157" spans="6:8" x14ac:dyDescent="0.25">
      <c r="F157" s="9"/>
      <c r="G157" s="14"/>
      <c r="H157" s="15"/>
    </row>
    <row r="158" spans="6:8" x14ac:dyDescent="0.25">
      <c r="F158" s="9"/>
      <c r="G158" s="14"/>
      <c r="H158" s="15"/>
    </row>
    <row r="159" spans="6:8" x14ac:dyDescent="0.25">
      <c r="F159" s="9"/>
      <c r="G159" s="14"/>
      <c r="H159" s="15"/>
    </row>
    <row r="160" spans="6:8" x14ac:dyDescent="0.25">
      <c r="F160" s="9"/>
      <c r="G160" s="14"/>
      <c r="H160" s="15"/>
    </row>
    <row r="161" spans="6:8" x14ac:dyDescent="0.25">
      <c r="F161" s="9"/>
      <c r="G161" s="14"/>
      <c r="H161" s="15"/>
    </row>
    <row r="162" spans="6:8" x14ac:dyDescent="0.25">
      <c r="F162" s="9"/>
      <c r="G162" s="14"/>
      <c r="H162" s="15"/>
    </row>
    <row r="163" spans="6:8" x14ac:dyDescent="0.25">
      <c r="F163" s="9"/>
      <c r="G163" s="14"/>
      <c r="H163" s="15"/>
    </row>
    <row r="164" spans="6:8" x14ac:dyDescent="0.25">
      <c r="F164" s="9"/>
      <c r="G164" s="14"/>
      <c r="H164" s="15"/>
    </row>
    <row r="165" spans="6:8" x14ac:dyDescent="0.25">
      <c r="F165" s="9"/>
      <c r="G165" s="14"/>
      <c r="H165" s="15"/>
    </row>
    <row r="166" spans="6:8" x14ac:dyDescent="0.25">
      <c r="F166" s="9"/>
      <c r="G166" s="14"/>
      <c r="H166" s="15"/>
    </row>
    <row r="167" spans="6:8" x14ac:dyDescent="0.25">
      <c r="F167" s="9"/>
      <c r="G167" s="14"/>
      <c r="H167" s="15"/>
    </row>
    <row r="168" spans="6:8" x14ac:dyDescent="0.25">
      <c r="F168" s="9"/>
      <c r="G168" s="14"/>
      <c r="H168" s="15"/>
    </row>
    <row r="169" spans="6:8" x14ac:dyDescent="0.25">
      <c r="F169" s="9"/>
      <c r="G169" s="14"/>
      <c r="H169" s="15"/>
    </row>
    <row r="170" spans="6:8" x14ac:dyDescent="0.25">
      <c r="F170" s="9"/>
      <c r="G170" s="14"/>
      <c r="H170" s="15"/>
    </row>
    <row r="171" spans="6:8" x14ac:dyDescent="0.25">
      <c r="F171" s="9"/>
      <c r="G171" s="14"/>
      <c r="H171" s="15"/>
    </row>
    <row r="172" spans="6:8" x14ac:dyDescent="0.25">
      <c r="F172" s="9"/>
      <c r="G172" s="14"/>
      <c r="H172" s="15"/>
    </row>
    <row r="173" spans="6:8" x14ac:dyDescent="0.25">
      <c r="F173" s="9"/>
      <c r="G173" s="14"/>
      <c r="H173" s="15"/>
    </row>
    <row r="174" spans="6:8" x14ac:dyDescent="0.25">
      <c r="F174" s="9"/>
      <c r="G174" s="14"/>
      <c r="H174" s="15"/>
    </row>
    <row r="175" spans="6:8" x14ac:dyDescent="0.25">
      <c r="F175" s="9"/>
      <c r="G175" s="14"/>
      <c r="H175" s="15"/>
    </row>
    <row r="176" spans="6:8" x14ac:dyDescent="0.25">
      <c r="F176" s="9"/>
      <c r="G176" s="14"/>
      <c r="H176" s="15"/>
    </row>
    <row r="177" spans="6:8" x14ac:dyDescent="0.25">
      <c r="F177" s="9"/>
      <c r="G177" s="14"/>
      <c r="H177" s="15"/>
    </row>
    <row r="178" spans="6:8" x14ac:dyDescent="0.25">
      <c r="F178" s="9"/>
      <c r="G178" s="14"/>
      <c r="H178" s="15"/>
    </row>
    <row r="179" spans="6:8" x14ac:dyDescent="0.25">
      <c r="F179" s="9"/>
      <c r="G179" s="14"/>
      <c r="H179" s="15"/>
    </row>
    <row r="180" spans="6:8" x14ac:dyDescent="0.25">
      <c r="F180" s="9"/>
      <c r="G180" s="14"/>
      <c r="H180" s="15"/>
    </row>
    <row r="181" spans="6:8" x14ac:dyDescent="0.25">
      <c r="F181" s="9"/>
      <c r="G181" s="14"/>
      <c r="H181" s="15"/>
    </row>
    <row r="182" spans="6:8" x14ac:dyDescent="0.25">
      <c r="F182" s="9"/>
      <c r="G182" s="14"/>
      <c r="H182" s="15"/>
    </row>
    <row r="183" spans="6:8" x14ac:dyDescent="0.25">
      <c r="F183" s="9"/>
      <c r="G183" s="14"/>
      <c r="H183" s="15"/>
    </row>
    <row r="184" spans="6:8" x14ac:dyDescent="0.25">
      <c r="F184" s="9"/>
      <c r="G184" s="14"/>
      <c r="H184" s="15"/>
    </row>
    <row r="185" spans="6:8" x14ac:dyDescent="0.25">
      <c r="F185" s="9"/>
      <c r="G185" s="14"/>
      <c r="H185" s="15"/>
    </row>
    <row r="186" spans="6:8" x14ac:dyDescent="0.25">
      <c r="F186" s="9"/>
      <c r="G186" s="14"/>
      <c r="H186" s="15"/>
    </row>
    <row r="187" spans="6:8" x14ac:dyDescent="0.25">
      <c r="F187" s="9"/>
      <c r="G187" s="14"/>
      <c r="H187" s="15"/>
    </row>
    <row r="188" spans="6:8" x14ac:dyDescent="0.25">
      <c r="F188" s="9"/>
      <c r="G188" s="14"/>
      <c r="H188" s="15"/>
    </row>
    <row r="189" spans="6:8" x14ac:dyDescent="0.25">
      <c r="F189" s="9"/>
      <c r="G189" s="14"/>
      <c r="H189" s="15"/>
    </row>
    <row r="190" spans="6:8" x14ac:dyDescent="0.25">
      <c r="F190" s="9"/>
      <c r="G190" s="14"/>
      <c r="H190" s="15"/>
    </row>
    <row r="191" spans="6:8" x14ac:dyDescent="0.25">
      <c r="F191" s="9"/>
      <c r="G191" s="14"/>
      <c r="H191" s="15"/>
    </row>
    <row r="192" spans="6:8" x14ac:dyDescent="0.25">
      <c r="F192" s="9"/>
      <c r="G192" s="14"/>
      <c r="H192" s="15"/>
    </row>
    <row r="193" spans="6:8" x14ac:dyDescent="0.25">
      <c r="F193" s="9"/>
      <c r="G193" s="14"/>
      <c r="H193" s="15"/>
    </row>
    <row r="194" spans="6:8" x14ac:dyDescent="0.25">
      <c r="F194" s="9"/>
      <c r="G194" s="14"/>
      <c r="H194" s="15"/>
    </row>
    <row r="195" spans="6:8" x14ac:dyDescent="0.25">
      <c r="F195" s="9"/>
      <c r="G195" s="14"/>
      <c r="H195" s="15"/>
    </row>
    <row r="196" spans="6:8" x14ac:dyDescent="0.25">
      <c r="F196" s="9"/>
      <c r="G196" s="14"/>
      <c r="H196" s="15"/>
    </row>
    <row r="197" spans="6:8" x14ac:dyDescent="0.25">
      <c r="F197" s="9"/>
      <c r="G197" s="14"/>
      <c r="H197" s="15"/>
    </row>
    <row r="198" spans="6:8" x14ac:dyDescent="0.25">
      <c r="F198" s="9"/>
      <c r="G198" s="14"/>
      <c r="H198" s="15"/>
    </row>
    <row r="199" spans="6:8" x14ac:dyDescent="0.25">
      <c r="F199" s="9"/>
      <c r="G199" s="14"/>
      <c r="H199" s="15"/>
    </row>
    <row r="200" spans="6:8" x14ac:dyDescent="0.25">
      <c r="F200" s="9"/>
      <c r="G200" s="14"/>
      <c r="H200" s="15"/>
    </row>
    <row r="201" spans="6:8" x14ac:dyDescent="0.25">
      <c r="F201" s="9"/>
      <c r="G201" s="14"/>
      <c r="H201" s="15"/>
    </row>
    <row r="202" spans="6:8" x14ac:dyDescent="0.25">
      <c r="F202" s="9"/>
      <c r="G202" s="14"/>
      <c r="H202" s="15"/>
    </row>
    <row r="203" spans="6:8" x14ac:dyDescent="0.25">
      <c r="F203" s="9"/>
      <c r="G203" s="14"/>
      <c r="H203" s="15"/>
    </row>
    <row r="204" spans="6:8" x14ac:dyDescent="0.25">
      <c r="F204" s="9"/>
      <c r="G204" s="14"/>
      <c r="H204" s="15"/>
    </row>
    <row r="205" spans="6:8" x14ac:dyDescent="0.25">
      <c r="F205" s="9"/>
      <c r="G205" s="14"/>
      <c r="H205" s="15"/>
    </row>
    <row r="206" spans="6:8" x14ac:dyDescent="0.25">
      <c r="F206" s="9"/>
      <c r="G206" s="14"/>
      <c r="H206" s="15"/>
    </row>
    <row r="207" spans="6:8" x14ac:dyDescent="0.25">
      <c r="F207" s="9"/>
      <c r="G207" s="14"/>
      <c r="H207" s="15"/>
    </row>
    <row r="208" spans="6:8" x14ac:dyDescent="0.25">
      <c r="F208" s="9"/>
      <c r="G208" s="14"/>
      <c r="H208" s="15"/>
    </row>
    <row r="209" spans="6:8" x14ac:dyDescent="0.25">
      <c r="F209" s="9"/>
      <c r="G209" s="14"/>
      <c r="H209" s="15"/>
    </row>
    <row r="210" spans="6:8" x14ac:dyDescent="0.25">
      <c r="F210" s="9"/>
      <c r="G210" s="14"/>
      <c r="H210" s="15"/>
    </row>
    <row r="211" spans="6:8" x14ac:dyDescent="0.25">
      <c r="F211" s="9"/>
      <c r="G211" s="14"/>
      <c r="H211" s="15"/>
    </row>
    <row r="212" spans="6:8" x14ac:dyDescent="0.25">
      <c r="F212" s="9"/>
      <c r="G212" s="14"/>
      <c r="H212" s="15"/>
    </row>
    <row r="213" spans="6:8" x14ac:dyDescent="0.25">
      <c r="F213" s="9"/>
      <c r="G213" s="14"/>
      <c r="H213" s="15"/>
    </row>
    <row r="214" spans="6:8" x14ac:dyDescent="0.25">
      <c r="F214" s="9"/>
      <c r="G214" s="14"/>
      <c r="H214" s="15"/>
    </row>
    <row r="215" spans="6:8" x14ac:dyDescent="0.25">
      <c r="F215" s="9"/>
      <c r="G215" s="14"/>
      <c r="H215" s="15"/>
    </row>
    <row r="216" spans="6:8" x14ac:dyDescent="0.25">
      <c r="F216" s="9"/>
      <c r="G216" s="14"/>
      <c r="H216" s="15"/>
    </row>
    <row r="217" spans="6:8" x14ac:dyDescent="0.25">
      <c r="F217" s="9"/>
      <c r="G217" s="14"/>
      <c r="H217" s="15"/>
    </row>
    <row r="218" spans="6:8" x14ac:dyDescent="0.25">
      <c r="F218" s="9"/>
      <c r="G218" s="14"/>
      <c r="H218" s="15"/>
    </row>
    <row r="219" spans="6:8" x14ac:dyDescent="0.25">
      <c r="F219" s="9"/>
      <c r="G219" s="14"/>
      <c r="H219" s="15"/>
    </row>
    <row r="220" spans="6:8" x14ac:dyDescent="0.25">
      <c r="F220" s="9"/>
      <c r="G220" s="14"/>
      <c r="H220" s="15"/>
    </row>
    <row r="221" spans="6:8" x14ac:dyDescent="0.25">
      <c r="F221" s="9"/>
      <c r="G221" s="14"/>
      <c r="H221" s="15"/>
    </row>
    <row r="222" spans="6:8" x14ac:dyDescent="0.25">
      <c r="F222" s="9"/>
      <c r="G222" s="14"/>
      <c r="H222" s="15"/>
    </row>
    <row r="223" spans="6:8" x14ac:dyDescent="0.25">
      <c r="F223" s="9"/>
      <c r="G223" s="14"/>
      <c r="H223" s="15"/>
    </row>
    <row r="224" spans="6:8" x14ac:dyDescent="0.25">
      <c r="F224" s="9"/>
      <c r="G224" s="14"/>
      <c r="H224" s="15"/>
    </row>
    <row r="225" spans="6:8" x14ac:dyDescent="0.25">
      <c r="F225" s="9"/>
      <c r="G225" s="14"/>
      <c r="H225" s="15"/>
    </row>
    <row r="226" spans="6:8" x14ac:dyDescent="0.25">
      <c r="F226" s="9"/>
      <c r="G226" s="14"/>
      <c r="H226" s="15"/>
    </row>
    <row r="227" spans="6:8" x14ac:dyDescent="0.25">
      <c r="F227" s="9"/>
      <c r="G227" s="14"/>
      <c r="H227" s="15"/>
    </row>
    <row r="228" spans="6:8" x14ac:dyDescent="0.25">
      <c r="F228" s="9"/>
      <c r="G228" s="14"/>
      <c r="H228" s="15"/>
    </row>
    <row r="229" spans="6:8" x14ac:dyDescent="0.25">
      <c r="F229" s="9"/>
      <c r="G229" s="14"/>
      <c r="H229" s="15"/>
    </row>
    <row r="230" spans="6:8" x14ac:dyDescent="0.25">
      <c r="F230" s="9"/>
      <c r="G230" s="14"/>
      <c r="H230" s="15"/>
    </row>
    <row r="231" spans="6:8" x14ac:dyDescent="0.25">
      <c r="F231" s="9"/>
      <c r="G231" s="14"/>
      <c r="H231" s="15"/>
    </row>
    <row r="232" spans="6:8" x14ac:dyDescent="0.25">
      <c r="F232" s="9"/>
      <c r="G232" s="14"/>
      <c r="H232" s="15"/>
    </row>
    <row r="233" spans="6:8" x14ac:dyDescent="0.25">
      <c r="F233" s="9"/>
      <c r="G233" s="14"/>
      <c r="H233" s="15"/>
    </row>
    <row r="234" spans="6:8" x14ac:dyDescent="0.25">
      <c r="F234" s="9"/>
      <c r="G234" s="14"/>
      <c r="H234" s="15"/>
    </row>
    <row r="235" spans="6:8" x14ac:dyDescent="0.25">
      <c r="F235" s="9"/>
      <c r="G235" s="14"/>
      <c r="H235" s="15"/>
    </row>
    <row r="236" spans="6:8" x14ac:dyDescent="0.25">
      <c r="F236" s="9"/>
      <c r="H236" s="15"/>
    </row>
    <row r="237" spans="6:8" x14ac:dyDescent="0.25">
      <c r="F237" s="9"/>
      <c r="H237" s="15"/>
    </row>
    <row r="238" spans="6:8" x14ac:dyDescent="0.25">
      <c r="F238" s="9"/>
      <c r="H238" s="15"/>
    </row>
    <row r="239" spans="6:8" x14ac:dyDescent="0.25">
      <c r="F239" s="9"/>
      <c r="H239" s="15"/>
    </row>
    <row r="240" spans="6:8" x14ac:dyDescent="0.25">
      <c r="F240" s="9"/>
      <c r="H240" s="15"/>
    </row>
    <row r="241" spans="6:8" x14ac:dyDescent="0.25">
      <c r="F241" s="9"/>
      <c r="H241" s="15"/>
    </row>
    <row r="242" spans="6:8" x14ac:dyDescent="0.25">
      <c r="F242" s="9"/>
      <c r="H242" s="15"/>
    </row>
    <row r="243" spans="6:8" x14ac:dyDescent="0.25">
      <c r="F243" s="9"/>
      <c r="H243" s="15"/>
    </row>
    <row r="244" spans="6:8" x14ac:dyDescent="0.25">
      <c r="F244" s="9"/>
      <c r="H244" s="15"/>
    </row>
    <row r="245" spans="6:8" x14ac:dyDescent="0.25">
      <c r="F245" s="9"/>
      <c r="H245" s="15"/>
    </row>
    <row r="246" spans="6:8" x14ac:dyDescent="0.25">
      <c r="F246" s="9"/>
      <c r="H246" s="15"/>
    </row>
    <row r="247" spans="6:8" x14ac:dyDescent="0.25">
      <c r="F247" s="9"/>
      <c r="H247" s="15"/>
    </row>
    <row r="248" spans="6:8" x14ac:dyDescent="0.25">
      <c r="F248" s="9"/>
      <c r="H248" s="15"/>
    </row>
  </sheetData>
  <mergeCells count="1">
    <mergeCell ref="A4:C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8CFE-5E08-46A6-B396-2BE5BAA4CC77}">
  <dimension ref="A1:N303"/>
  <sheetViews>
    <sheetView showGridLines="0" zoomScaleNormal="100" workbookViewId="0">
      <selection activeCell="O4" sqref="O4"/>
    </sheetView>
  </sheetViews>
  <sheetFormatPr defaultRowHeight="15" x14ac:dyDescent="0.25"/>
  <cols>
    <col min="1" max="1" width="81" customWidth="1"/>
    <col min="2" max="2" width="3.28515625" customWidth="1"/>
    <col min="3" max="3" width="5.28515625" customWidth="1"/>
    <col min="4" max="4" width="10.140625" customWidth="1"/>
    <col min="5" max="5" width="12.28515625" customWidth="1"/>
    <col min="6" max="6" width="13.42578125" customWidth="1"/>
    <col min="7" max="8" width="10.28515625" customWidth="1"/>
    <col min="9" max="9" width="11.140625" customWidth="1"/>
    <col min="10" max="10" width="2.140625" customWidth="1"/>
    <col min="11" max="11" width="9.140625" customWidth="1"/>
    <col min="14" max="14" width="8.5703125" customWidth="1"/>
    <col min="15" max="15" width="6" customWidth="1"/>
  </cols>
  <sheetData>
    <row r="1" spans="1:14" s="2" customFormat="1" ht="21" x14ac:dyDescent="0.35">
      <c r="A1" s="1" t="s">
        <v>15</v>
      </c>
    </row>
    <row r="3" spans="1:14" s="16" customFormat="1" ht="31.5" customHeight="1" x14ac:dyDescent="0.25">
      <c r="A3" s="17" t="s">
        <v>3</v>
      </c>
    </row>
    <row r="4" spans="1:14" ht="218.25" customHeight="1" x14ac:dyDescent="0.25">
      <c r="A4" s="6" t="s">
        <v>20</v>
      </c>
    </row>
    <row r="5" spans="1:14" x14ac:dyDescent="0.25">
      <c r="A5" s="13"/>
      <c r="E5" s="18" t="s">
        <v>19</v>
      </c>
    </row>
    <row r="6" spans="1:14" ht="15.75" x14ac:dyDescent="0.25">
      <c r="D6" t="s">
        <v>8</v>
      </c>
      <c r="E6" s="21">
        <v>-2.9000000000000001E-2</v>
      </c>
      <c r="K6" t="s">
        <v>9</v>
      </c>
      <c r="M6" s="19">
        <f>COUNTA($M$9:$M$1048576)</f>
        <v>5</v>
      </c>
    </row>
    <row r="8" spans="1:14" ht="23.25" customHeight="1" x14ac:dyDescent="0.25">
      <c r="C8" s="12" t="str" cm="1">
        <f t="array" ref="C8:E114">_xlfn.ANCHORARRAY('Step 1 - Fetching data'!$C$9)</f>
        <v/>
      </c>
      <c r="D8" s="12" t="str">
        <v>Date</v>
      </c>
      <c r="E8" s="12" t="str">
        <v>Value</v>
      </c>
      <c r="F8" s="12" t="s">
        <v>17</v>
      </c>
      <c r="G8" s="12" t="s">
        <v>7</v>
      </c>
      <c r="H8" s="12" t="s">
        <v>4</v>
      </c>
      <c r="I8" s="12" t="s">
        <v>18</v>
      </c>
      <c r="K8" s="12" t="str" cm="1">
        <f t="array" ref="K8:N13">_xll.XLRCODE($A$4,"dates",D9:D114,"valuesSA",_xlfn.ANCHORARRAY(F9),"freq",4,"fcstGrowth",$E$6)</f>
        <v/>
      </c>
      <c r="L8" s="12" t="str">
        <v>Peaks</v>
      </c>
      <c r="M8" s="12" t="str">
        <v>Troughs</v>
      </c>
      <c r="N8" s="12" t="str">
        <v>Duration</v>
      </c>
    </row>
    <row r="9" spans="1:14" x14ac:dyDescent="0.25">
      <c r="C9" t="str">
        <v>1</v>
      </c>
      <c r="D9" s="9">
        <v>35065</v>
      </c>
      <c r="E9" s="22">
        <v>96.84</v>
      </c>
      <c r="F9" s="22" cm="1">
        <f t="array" ref="F9:F114">_xlfn.ANCHORARRAY('Step 2 - Seasonal adjustment'!$F$4)</f>
        <v>100.86530242875401</v>
      </c>
      <c r="G9" cm="1">
        <f t="array" aca="1" ref="G9" ca="1">LARGE( _xlfn.BYROW(OFFSET($L$9,,,$M$6),_xlfn.LAMBDA(_xlpm.x, IF(_xlpm.x="NA", TRUE, DATE(LEFT(_xlpm.x,4),RIGHT(_xlpm.x,1)*3,1) &lt;= $D9 ))) * _xlfn.BYROW(OFFSET($M$9,,,$M$6),_xlfn.LAMBDA(_xlpm.x, IF(_xlpm.x="NA",TRUE, DATE(LEFT(_xlpm.x,4),RIGHT(_xlpm.x,1)*3,1) &gt;= $D9 ))), 1 ) * 9999999999</f>
        <v>0</v>
      </c>
      <c r="H9" s="9" cm="1">
        <f t="array" ref="H9:H115">EDATE(D9, 3*_xlfn.SEQUENCE(1 + COUNT(_xlfn.ANCHORARRAY($F$9)), 1, 0))</f>
        <v>35065</v>
      </c>
      <c r="I9" s="15">
        <f>IF(ISBLANK(F9),F8*( (1 + $E$6)), F9)</f>
        <v>100.86530242875401</v>
      </c>
      <c r="K9" s="15" t="str">
        <v>1</v>
      </c>
      <c r="L9" t="str">
        <v>2001Q1</v>
      </c>
      <c r="M9" t="str">
        <v>2001Q3</v>
      </c>
      <c r="N9" t="str">
        <v>2</v>
      </c>
    </row>
    <row r="10" spans="1:14" x14ac:dyDescent="0.25">
      <c r="C10" t="str">
        <v>2</v>
      </c>
      <c r="D10" s="9">
        <v>35156</v>
      </c>
      <c r="E10" s="22">
        <v>100.12</v>
      </c>
      <c r="F10" s="22">
        <v>100.76427236265801</v>
      </c>
      <c r="G10" cm="1">
        <f t="array" aca="1" ref="G10" ca="1">LARGE( _xlfn.BYROW(OFFSET($L$9,,,$M$6),_xlfn.LAMBDA(_xlpm.x, IF(_xlpm.x="NA", TRUE, DATE(LEFT(_xlpm.x,4),RIGHT(_xlpm.x,1)*3,1) &lt;= $D10 ))) * _xlfn.BYROW(OFFSET($M$9,,,$M$6),_xlfn.LAMBDA(_xlpm.x, IF(_xlpm.x="NA",TRUE, DATE(LEFT(_xlpm.x,4),RIGHT(_xlpm.x,1)*3,1) &gt;= $D10 ))), 1 ) * 9999999999</f>
        <v>0</v>
      </c>
      <c r="H10" s="9">
        <v>35156</v>
      </c>
      <c r="I10" s="15">
        <f t="shared" ref="I10:I73" si="0">IF(ISBLANK(F10),F9*( (1 + $E$6)), F10)</f>
        <v>100.76427236265801</v>
      </c>
      <c r="K10" s="15" t="str">
        <v>2</v>
      </c>
      <c r="L10" t="str">
        <v>2002Q4</v>
      </c>
      <c r="M10" t="str">
        <v>2003Q2</v>
      </c>
      <c r="N10" t="str">
        <v>2</v>
      </c>
    </row>
    <row r="11" spans="1:14" x14ac:dyDescent="0.25">
      <c r="C11" t="str">
        <v>3</v>
      </c>
      <c r="D11" s="9">
        <v>35247</v>
      </c>
      <c r="E11" s="22">
        <v>107.56</v>
      </c>
      <c r="F11" s="22">
        <v>103.772832253798</v>
      </c>
      <c r="G11" cm="1">
        <f t="array" aca="1" ref="G11" ca="1">LARGE( _xlfn.BYROW(OFFSET($L$9,,,$M$6),_xlfn.LAMBDA(_xlpm.x, IF(_xlpm.x="NA", TRUE, DATE(LEFT(_xlpm.x,4),RIGHT(_xlpm.x,1)*3,1) &lt;= $D11 ))) * _xlfn.BYROW(OFFSET($M$9,,,$M$6),_xlfn.LAMBDA(_xlpm.x, IF(_xlpm.x="NA",TRUE, DATE(LEFT(_xlpm.x,4),RIGHT(_xlpm.x,1)*3,1) &gt;= $D11 ))), 1 ) * 9999999999</f>
        <v>0</v>
      </c>
      <c r="H11" s="9">
        <v>35247</v>
      </c>
      <c r="I11" s="15">
        <f t="shared" si="0"/>
        <v>103.772832253798</v>
      </c>
      <c r="K11" s="15" t="str">
        <v>3</v>
      </c>
      <c r="L11" t="str">
        <v>2008Q3</v>
      </c>
      <c r="M11" t="str">
        <v>2009Q1</v>
      </c>
      <c r="N11" t="str">
        <v>2</v>
      </c>
    </row>
    <row r="12" spans="1:14" x14ac:dyDescent="0.25">
      <c r="C12" t="str">
        <v>4</v>
      </c>
      <c r="D12" s="9">
        <v>35339</v>
      </c>
      <c r="E12" s="22">
        <v>104.31</v>
      </c>
      <c r="F12" s="22">
        <v>103.16918057788899</v>
      </c>
      <c r="G12" cm="1">
        <f t="array" aca="1" ref="G12" ca="1">LARGE( _xlfn.BYROW(OFFSET($L$9,,,$M$6),_xlfn.LAMBDA(_xlpm.x, IF(_xlpm.x="NA", TRUE, DATE(LEFT(_xlpm.x,4),RIGHT(_xlpm.x,1)*3,1) &lt;= $D12 ))) * _xlfn.BYROW(OFFSET($M$9,,,$M$6),_xlfn.LAMBDA(_xlpm.x, IF(_xlpm.x="NA",TRUE, DATE(LEFT(_xlpm.x,4),RIGHT(_xlpm.x,1)*3,1) &gt;= $D12 ))), 1 ) * 9999999999</f>
        <v>0</v>
      </c>
      <c r="H12" s="9">
        <v>35339</v>
      </c>
      <c r="I12" s="15">
        <f t="shared" si="0"/>
        <v>103.16918057788899</v>
      </c>
      <c r="K12" s="15" t="str">
        <v>4</v>
      </c>
      <c r="L12" t="str">
        <v>2014Q1</v>
      </c>
      <c r="M12" t="str">
        <v>2016Q4</v>
      </c>
      <c r="N12" t="str">
        <v>11</v>
      </c>
    </row>
    <row r="13" spans="1:14" x14ac:dyDescent="0.25">
      <c r="C13" t="str">
        <v>5</v>
      </c>
      <c r="D13" s="9">
        <v>35431</v>
      </c>
      <c r="E13" s="22">
        <v>100.13</v>
      </c>
      <c r="F13" s="22">
        <v>104.26390051179401</v>
      </c>
      <c r="G13" cm="1">
        <f t="array" aca="1" ref="G13" ca="1">LARGE( _xlfn.BYROW(OFFSET($L$9,,,$M$6),_xlfn.LAMBDA(_xlpm.x, IF(_xlpm.x="NA", TRUE, DATE(LEFT(_xlpm.x,4),RIGHT(_xlpm.x,1)*3,1) &lt;= $D13 ))) * _xlfn.BYROW(OFFSET($M$9,,,$M$6),_xlfn.LAMBDA(_xlpm.x, IF(_xlpm.x="NA",TRUE, DATE(LEFT(_xlpm.x,4),RIGHT(_xlpm.x,1)*3,1) &gt;= $D13 ))), 1 ) * 9999999999</f>
        <v>0</v>
      </c>
      <c r="H13" s="9">
        <v>35431</v>
      </c>
      <c r="I13" s="15">
        <f t="shared" si="0"/>
        <v>104.26390051179401</v>
      </c>
      <c r="K13" s="15" t="str">
        <v>5</v>
      </c>
      <c r="L13" t="str">
        <v>2019Q3</v>
      </c>
      <c r="M13" t="str">
        <v>NA</v>
      </c>
      <c r="N13" t="str">
        <v>NA</v>
      </c>
    </row>
    <row r="14" spans="1:14" x14ac:dyDescent="0.25">
      <c r="C14" t="str">
        <v>6</v>
      </c>
      <c r="D14" s="9">
        <v>35521</v>
      </c>
      <c r="E14" s="22">
        <v>104.88</v>
      </c>
      <c r="F14" s="22">
        <v>105.40115723394401</v>
      </c>
      <c r="G14" cm="1">
        <f t="array" aca="1" ref="G14" ca="1">LARGE( _xlfn.BYROW(OFFSET($L$9,,,$M$6),_xlfn.LAMBDA(_xlpm.x, IF(_xlpm.x="NA", TRUE, DATE(LEFT(_xlpm.x,4),RIGHT(_xlpm.x,1)*3,1) &lt;= $D14 ))) * _xlfn.BYROW(OFFSET($M$9,,,$M$6),_xlfn.LAMBDA(_xlpm.x, IF(_xlpm.x="NA",TRUE, DATE(LEFT(_xlpm.x,4),RIGHT(_xlpm.x,1)*3,1) &gt;= $D14 ))), 1 ) * 9999999999</f>
        <v>0</v>
      </c>
      <c r="H14" s="9">
        <v>35521</v>
      </c>
      <c r="I14" s="15">
        <f t="shared" si="0"/>
        <v>105.40115723394401</v>
      </c>
      <c r="K14" s="15"/>
    </row>
    <row r="15" spans="1:14" x14ac:dyDescent="0.25">
      <c r="C15" t="str">
        <v>7</v>
      </c>
      <c r="D15" s="9">
        <v>35612</v>
      </c>
      <c r="E15" s="22">
        <v>109.49</v>
      </c>
      <c r="F15" s="22">
        <v>105.856758695715</v>
      </c>
      <c r="G15" cm="1">
        <f t="array" aca="1" ref="G15" ca="1">LARGE( _xlfn.BYROW(OFFSET($L$9,,,$M$6),_xlfn.LAMBDA(_xlpm.x, IF(_xlpm.x="NA", TRUE, DATE(LEFT(_xlpm.x,4),RIGHT(_xlpm.x,1)*3,1) &lt;= $D15 ))) * _xlfn.BYROW(OFFSET($M$9,,,$M$6),_xlfn.LAMBDA(_xlpm.x, IF(_xlpm.x="NA",TRUE, DATE(LEFT(_xlpm.x,4),RIGHT(_xlpm.x,1)*3,1) &gt;= $D15 ))), 1 ) * 9999999999</f>
        <v>0</v>
      </c>
      <c r="H15" s="9">
        <v>35612</v>
      </c>
      <c r="I15" s="15">
        <f t="shared" si="0"/>
        <v>105.856758695715</v>
      </c>
    </row>
    <row r="16" spans="1:14" x14ac:dyDescent="0.25">
      <c r="C16" t="str">
        <v>8</v>
      </c>
      <c r="D16" s="9">
        <v>35704</v>
      </c>
      <c r="E16" s="22">
        <v>108.21</v>
      </c>
      <c r="F16" s="22">
        <v>107.036762011272</v>
      </c>
      <c r="G16" cm="1">
        <f t="array" aca="1" ref="G16" ca="1">LARGE( _xlfn.BYROW(OFFSET($L$9,,,$M$6),_xlfn.LAMBDA(_xlpm.x, IF(_xlpm.x="NA", TRUE, DATE(LEFT(_xlpm.x,4),RIGHT(_xlpm.x,1)*3,1) &lt;= $D16 ))) * _xlfn.BYROW(OFFSET($M$9,,,$M$6),_xlfn.LAMBDA(_xlpm.x, IF(_xlpm.x="NA",TRUE, DATE(LEFT(_xlpm.x,4),RIGHT(_xlpm.x,1)*3,1) &gt;= $D16 ))), 1 ) * 9999999999</f>
        <v>0</v>
      </c>
      <c r="H16" s="9">
        <v>35704</v>
      </c>
      <c r="I16" s="15">
        <f t="shared" si="0"/>
        <v>107.036762011272</v>
      </c>
      <c r="K16" s="15"/>
    </row>
    <row r="17" spans="3:11" x14ac:dyDescent="0.25">
      <c r="C17" t="str">
        <v>9</v>
      </c>
      <c r="D17" s="9">
        <v>35796</v>
      </c>
      <c r="E17" s="22">
        <v>101.14</v>
      </c>
      <c r="F17" s="22">
        <v>105.189530448591</v>
      </c>
      <c r="G17" cm="1">
        <f t="array" aca="1" ref="G17" ca="1">LARGE( _xlfn.BYROW(OFFSET($L$9,,,$M$6),_xlfn.LAMBDA(_xlpm.x, IF(_xlpm.x="NA", TRUE, DATE(LEFT(_xlpm.x,4),RIGHT(_xlpm.x,1)*3,1) &lt;= $D17 ))) * _xlfn.BYROW(OFFSET($M$9,,,$M$6),_xlfn.LAMBDA(_xlpm.x, IF(_xlpm.x="NA",TRUE, DATE(LEFT(_xlpm.x,4),RIGHT(_xlpm.x,1)*3,1) &gt;= $D17 ))), 1 ) * 9999999999</f>
        <v>0</v>
      </c>
      <c r="H17" s="9">
        <v>35796</v>
      </c>
      <c r="I17" s="15">
        <f t="shared" si="0"/>
        <v>105.189530448591</v>
      </c>
      <c r="K17" s="15"/>
    </row>
    <row r="18" spans="3:11" x14ac:dyDescent="0.25">
      <c r="C18" t="str">
        <v>10</v>
      </c>
      <c r="D18" s="9">
        <v>35886</v>
      </c>
      <c r="E18" s="22">
        <v>106.46</v>
      </c>
      <c r="F18" s="22">
        <v>106.819846255267</v>
      </c>
      <c r="G18" cm="1">
        <f t="array" aca="1" ref="G18" ca="1">LARGE( _xlfn.BYROW(OFFSET($L$9,,,$M$6),_xlfn.LAMBDA(_xlpm.x, IF(_xlpm.x="NA", TRUE, DATE(LEFT(_xlpm.x,4),RIGHT(_xlpm.x,1)*3,1) &lt;= $D18 ))) * _xlfn.BYROW(OFFSET($M$9,,,$M$6),_xlfn.LAMBDA(_xlpm.x, IF(_xlpm.x="NA",TRUE, DATE(LEFT(_xlpm.x,4),RIGHT(_xlpm.x,1)*3,1) &gt;= $D18 ))), 1 ) * 9999999999</f>
        <v>0</v>
      </c>
      <c r="H18" s="9">
        <v>35886</v>
      </c>
      <c r="I18" s="15">
        <f t="shared" si="0"/>
        <v>106.819846255267</v>
      </c>
      <c r="K18" s="15"/>
    </row>
    <row r="19" spans="3:11" x14ac:dyDescent="0.25">
      <c r="C19" t="str">
        <v>11</v>
      </c>
      <c r="D19" s="9">
        <v>35977</v>
      </c>
      <c r="E19" s="22">
        <v>109.88</v>
      </c>
      <c r="F19" s="22">
        <v>106.55841327447099</v>
      </c>
      <c r="G19" cm="1">
        <f t="array" aca="1" ref="G19" ca="1">LARGE( _xlfn.BYROW(OFFSET($L$9,,,$M$6),_xlfn.LAMBDA(_xlpm.x, IF(_xlpm.x="NA", TRUE, DATE(LEFT(_xlpm.x,4),RIGHT(_xlpm.x,1)*3,1) &lt;= $D19 ))) * _xlfn.BYROW(OFFSET($M$9,,,$M$6),_xlfn.LAMBDA(_xlpm.x, IF(_xlpm.x="NA",TRUE, DATE(LEFT(_xlpm.x,4),RIGHT(_xlpm.x,1)*3,1) &gt;= $D19 ))), 1 ) * 9999999999</f>
        <v>0</v>
      </c>
      <c r="H19" s="9">
        <v>35977</v>
      </c>
      <c r="I19" s="15">
        <f t="shared" si="0"/>
        <v>106.55841327447099</v>
      </c>
      <c r="K19" s="15"/>
    </row>
    <row r="20" spans="3:11" x14ac:dyDescent="0.25">
      <c r="C20" t="str">
        <v>12</v>
      </c>
      <c r="D20" s="9">
        <v>36069</v>
      </c>
      <c r="E20" s="22">
        <v>106.66</v>
      </c>
      <c r="F20" s="22">
        <v>105.55465424221801</v>
      </c>
      <c r="G20" cm="1">
        <f t="array" aca="1" ref="G20" ca="1">LARGE( _xlfn.BYROW(OFFSET($L$9,,,$M$6),_xlfn.LAMBDA(_xlpm.x, IF(_xlpm.x="NA", TRUE, DATE(LEFT(_xlpm.x,4),RIGHT(_xlpm.x,1)*3,1) &lt;= $D20 ))) * _xlfn.BYROW(OFFSET($M$9,,,$M$6),_xlfn.LAMBDA(_xlpm.x, IF(_xlpm.x="NA",TRUE, DATE(LEFT(_xlpm.x,4),RIGHT(_xlpm.x,1)*3,1) &gt;= $D20 ))), 1 ) * 9999999999</f>
        <v>0</v>
      </c>
      <c r="H20" s="9">
        <v>36069</v>
      </c>
      <c r="I20" s="15">
        <f t="shared" si="0"/>
        <v>105.55465424221801</v>
      </c>
      <c r="K20" s="15"/>
    </row>
    <row r="21" spans="3:11" x14ac:dyDescent="0.25">
      <c r="C21" t="str">
        <v>13</v>
      </c>
      <c r="D21" s="9">
        <v>36161</v>
      </c>
      <c r="E21" s="22">
        <v>101.92</v>
      </c>
      <c r="F21" s="22">
        <v>105.717326605012</v>
      </c>
      <c r="G21" cm="1">
        <f t="array" aca="1" ref="G21" ca="1">LARGE( _xlfn.BYROW(OFFSET($L$9,,,$M$6),_xlfn.LAMBDA(_xlpm.x, IF(_xlpm.x="NA", TRUE, DATE(LEFT(_xlpm.x,4),RIGHT(_xlpm.x,1)*3,1) &lt;= $D21 ))) * _xlfn.BYROW(OFFSET($M$9,,,$M$6),_xlfn.LAMBDA(_xlpm.x, IF(_xlpm.x="NA",TRUE, DATE(LEFT(_xlpm.x,4),RIGHT(_xlpm.x,1)*3,1) &gt;= $D21 ))), 1 ) * 9999999999</f>
        <v>0</v>
      </c>
      <c r="H21" s="9">
        <v>36161</v>
      </c>
      <c r="I21" s="15">
        <f t="shared" si="0"/>
        <v>105.717326605012</v>
      </c>
      <c r="K21" s="15"/>
    </row>
    <row r="22" spans="3:11" x14ac:dyDescent="0.25">
      <c r="C22" t="str">
        <v>14</v>
      </c>
      <c r="D22" s="9">
        <v>36251</v>
      </c>
      <c r="E22" s="22">
        <v>106.04</v>
      </c>
      <c r="F22" s="22">
        <v>106.31230035438</v>
      </c>
      <c r="G22" cm="1">
        <f t="array" aca="1" ref="G22" ca="1">LARGE( _xlfn.BYROW(OFFSET($L$9,,,$M$6),_xlfn.LAMBDA(_xlpm.x, IF(_xlpm.x="NA", TRUE, DATE(LEFT(_xlpm.x,4),RIGHT(_xlpm.x,1)*3,1) &lt;= $D22 ))) * _xlfn.BYROW(OFFSET($M$9,,,$M$6),_xlfn.LAMBDA(_xlpm.x, IF(_xlpm.x="NA",TRUE, DATE(LEFT(_xlpm.x,4),RIGHT(_xlpm.x,1)*3,1) &gt;= $D22 ))), 1 ) * 9999999999</f>
        <v>0</v>
      </c>
      <c r="H22" s="9">
        <v>36251</v>
      </c>
      <c r="I22" s="15">
        <f t="shared" si="0"/>
        <v>106.31230035438</v>
      </c>
    </row>
    <row r="23" spans="3:11" x14ac:dyDescent="0.25">
      <c r="C23" t="str">
        <v>15</v>
      </c>
      <c r="D23" s="9">
        <v>36342</v>
      </c>
      <c r="E23" s="22">
        <v>109.2</v>
      </c>
      <c r="F23" s="22">
        <v>106.263221932625</v>
      </c>
      <c r="G23" cm="1">
        <f t="array" aca="1" ref="G23" ca="1">LARGE( _xlfn.BYROW(OFFSET($L$9,,,$M$6),_xlfn.LAMBDA(_xlpm.x, IF(_xlpm.x="NA", TRUE, DATE(LEFT(_xlpm.x,4),RIGHT(_xlpm.x,1)*3,1) &lt;= $D23 ))) * _xlfn.BYROW(OFFSET($M$9,,,$M$6),_xlfn.LAMBDA(_xlpm.x, IF(_xlpm.x="NA",TRUE, DATE(LEFT(_xlpm.x,4),RIGHT(_xlpm.x,1)*3,1) &gt;= $D23 ))), 1 ) * 9999999999</f>
        <v>0</v>
      </c>
      <c r="H23" s="9">
        <v>36342</v>
      </c>
      <c r="I23" s="15">
        <f t="shared" si="0"/>
        <v>106.263221932625</v>
      </c>
    </row>
    <row r="24" spans="3:11" x14ac:dyDescent="0.25">
      <c r="C24" t="str">
        <v>16</v>
      </c>
      <c r="D24" s="9">
        <v>36434</v>
      </c>
      <c r="E24" s="22">
        <v>108.97</v>
      </c>
      <c r="F24" s="22">
        <v>107.895480604307</v>
      </c>
      <c r="G24" cm="1">
        <f t="array" aca="1" ref="G24" ca="1">LARGE( _xlfn.BYROW(OFFSET($L$9,,,$M$6),_xlfn.LAMBDA(_xlpm.x, IF(_xlpm.x="NA", TRUE, DATE(LEFT(_xlpm.x,4),RIGHT(_xlpm.x,1)*3,1) &lt;= $D24 ))) * _xlfn.BYROW(OFFSET($M$9,,,$M$6),_xlfn.LAMBDA(_xlpm.x, IF(_xlpm.x="NA",TRUE, DATE(LEFT(_xlpm.x,4),RIGHT(_xlpm.x,1)*3,1) &gt;= $D24 ))), 1 ) * 9999999999</f>
        <v>0</v>
      </c>
      <c r="H24" s="9">
        <v>36434</v>
      </c>
      <c r="I24" s="15">
        <f t="shared" si="0"/>
        <v>107.895480604307</v>
      </c>
    </row>
    <row r="25" spans="3:11" x14ac:dyDescent="0.25">
      <c r="C25" t="str">
        <v>17</v>
      </c>
      <c r="D25" s="9">
        <v>36526</v>
      </c>
      <c r="E25" s="22">
        <v>106.4</v>
      </c>
      <c r="F25" s="22">
        <v>110.01413595450001</v>
      </c>
      <c r="G25" cm="1">
        <f t="array" aca="1" ref="G25" ca="1">LARGE( _xlfn.BYROW(OFFSET($L$9,,,$M$6),_xlfn.LAMBDA(_xlpm.x, IF(_xlpm.x="NA", TRUE, DATE(LEFT(_xlpm.x,4),RIGHT(_xlpm.x,1)*3,1) &lt;= $D25 ))) * _xlfn.BYROW(OFFSET($M$9,,,$M$6),_xlfn.LAMBDA(_xlpm.x, IF(_xlpm.x="NA",TRUE, DATE(LEFT(_xlpm.x,4),RIGHT(_xlpm.x,1)*3,1) &gt;= $D25 ))), 1 ) * 9999999999</f>
        <v>0</v>
      </c>
      <c r="H25" s="9">
        <v>36526</v>
      </c>
      <c r="I25" s="15">
        <f t="shared" si="0"/>
        <v>110.01413595450001</v>
      </c>
    </row>
    <row r="26" spans="3:11" x14ac:dyDescent="0.25">
      <c r="C26" t="str">
        <v>18</v>
      </c>
      <c r="D26" s="9">
        <v>36617</v>
      </c>
      <c r="E26" s="22">
        <v>110.25</v>
      </c>
      <c r="F26" s="22">
        <v>110.475364269549</v>
      </c>
      <c r="G26" cm="1">
        <f t="array" aca="1" ref="G26" ca="1">LARGE( _xlfn.BYROW(OFFSET($L$9,,,$M$6),_xlfn.LAMBDA(_xlpm.x, IF(_xlpm.x="NA", TRUE, DATE(LEFT(_xlpm.x,4),RIGHT(_xlpm.x,1)*3,1) &lt;= $D26 ))) * _xlfn.BYROW(OFFSET($M$9,,,$M$6),_xlfn.LAMBDA(_xlpm.x, IF(_xlpm.x="NA",TRUE, DATE(LEFT(_xlpm.x,4),RIGHT(_xlpm.x,1)*3,1) &gt;= $D26 ))), 1 ) * 9999999999</f>
        <v>0</v>
      </c>
      <c r="H26" s="9">
        <v>36617</v>
      </c>
      <c r="I26" s="15">
        <f t="shared" si="0"/>
        <v>110.475364269549</v>
      </c>
    </row>
    <row r="27" spans="3:11" x14ac:dyDescent="0.25">
      <c r="C27" t="str">
        <v>19</v>
      </c>
      <c r="D27" s="9">
        <v>36708</v>
      </c>
      <c r="E27" s="22">
        <v>114.19</v>
      </c>
      <c r="F27" s="22">
        <v>111.410487381491</v>
      </c>
      <c r="G27" cm="1">
        <f t="array" aca="1" ref="G27" ca="1">LARGE( _xlfn.BYROW(OFFSET($L$9,,,$M$6),_xlfn.LAMBDA(_xlpm.x, IF(_xlpm.x="NA", TRUE, DATE(LEFT(_xlpm.x,4),RIGHT(_xlpm.x,1)*3,1) &lt;= $D27 ))) * _xlfn.BYROW(OFFSET($M$9,,,$M$6),_xlfn.LAMBDA(_xlpm.x, IF(_xlpm.x="NA",TRUE, DATE(LEFT(_xlpm.x,4),RIGHT(_xlpm.x,1)*3,1) &gt;= $D27 ))), 1 ) * 9999999999</f>
        <v>0</v>
      </c>
      <c r="H27" s="9">
        <v>36708</v>
      </c>
      <c r="I27" s="15">
        <f t="shared" si="0"/>
        <v>111.410487381491</v>
      </c>
    </row>
    <row r="28" spans="3:11" x14ac:dyDescent="0.25">
      <c r="C28" t="str">
        <v>20</v>
      </c>
      <c r="D28" s="9">
        <v>36800</v>
      </c>
      <c r="E28" s="22">
        <v>113.98</v>
      </c>
      <c r="F28" s="22">
        <v>112.89629952191299</v>
      </c>
      <c r="G28" cm="1">
        <f t="array" aca="1" ref="G28" ca="1">LARGE( _xlfn.BYROW(OFFSET($L$9,,,$M$6),_xlfn.LAMBDA(_xlpm.x, IF(_xlpm.x="NA", TRUE, DATE(LEFT(_xlpm.x,4),RIGHT(_xlpm.x,1)*3,1) &lt;= $D28 ))) * _xlfn.BYROW(OFFSET($M$9,,,$M$6),_xlfn.LAMBDA(_xlpm.x, IF(_xlpm.x="NA",TRUE, DATE(LEFT(_xlpm.x,4),RIGHT(_xlpm.x,1)*3,1) &gt;= $D28 ))), 1 ) * 9999999999</f>
        <v>0</v>
      </c>
      <c r="H28" s="9">
        <v>36800</v>
      </c>
      <c r="I28" s="15">
        <f t="shared" si="0"/>
        <v>112.89629952191299</v>
      </c>
    </row>
    <row r="29" spans="3:11" x14ac:dyDescent="0.25">
      <c r="C29" t="str">
        <v>21</v>
      </c>
      <c r="D29" s="9">
        <v>36892</v>
      </c>
      <c r="E29" s="22">
        <v>110.1</v>
      </c>
      <c r="F29" s="22">
        <v>113.600120658021</v>
      </c>
      <c r="G29" cm="1">
        <f t="array" aca="1" ref="G29" ca="1">LARGE( _xlfn.BYROW(OFFSET($L$9,,,$M$6),_xlfn.LAMBDA(_xlpm.x, IF(_xlpm.x="NA", TRUE, DATE(LEFT(_xlpm.x,4),RIGHT(_xlpm.x,1)*3,1) &lt;= $D29 ))) * _xlfn.BYROW(OFFSET($M$9,,,$M$6),_xlfn.LAMBDA(_xlpm.x, IF(_xlpm.x="NA",TRUE, DATE(LEFT(_xlpm.x,4),RIGHT(_xlpm.x,1)*3,1) &gt;= $D29 ))), 1 ) * 9999999999</f>
        <v>0</v>
      </c>
      <c r="H29" s="9">
        <v>36892</v>
      </c>
      <c r="I29" s="15">
        <f t="shared" si="0"/>
        <v>113.600120658021</v>
      </c>
    </row>
    <row r="30" spans="3:11" x14ac:dyDescent="0.25">
      <c r="C30" t="str">
        <v>22</v>
      </c>
      <c r="D30" s="9">
        <v>36982</v>
      </c>
      <c r="E30" s="22">
        <v>112.82</v>
      </c>
      <c r="F30" s="22">
        <v>112.98331621051599</v>
      </c>
      <c r="G30" cm="1">
        <f t="array" aca="1" ref="G30" ca="1">LARGE( _xlfn.BYROW(OFFSET($L$9,,,$M$6),_xlfn.LAMBDA(_xlpm.x, IF(_xlpm.x="NA", TRUE, DATE(LEFT(_xlpm.x,4),RIGHT(_xlpm.x,1)*3,1) &lt;= $D30 ))) * _xlfn.BYROW(OFFSET($M$9,,,$M$6),_xlfn.LAMBDA(_xlpm.x, IF(_xlpm.x="NA",TRUE, DATE(LEFT(_xlpm.x,4),RIGHT(_xlpm.x,1)*3,1) &gt;= $D30 ))), 1 ) * 9999999999</f>
        <v>9999999999</v>
      </c>
      <c r="H30" s="9">
        <v>36982</v>
      </c>
      <c r="I30" s="15">
        <f t="shared" si="0"/>
        <v>112.98331621051599</v>
      </c>
    </row>
    <row r="31" spans="3:11" x14ac:dyDescent="0.25">
      <c r="C31" t="str">
        <v>23</v>
      </c>
      <c r="D31" s="9">
        <v>37073</v>
      </c>
      <c r="E31" s="22">
        <v>114.71</v>
      </c>
      <c r="F31" s="22">
        <v>112.094679281528</v>
      </c>
      <c r="G31" cm="1">
        <f t="array" aca="1" ref="G31" ca="1">LARGE( _xlfn.BYROW(OFFSET($L$9,,,$M$6),_xlfn.LAMBDA(_xlpm.x, IF(_xlpm.x="NA", TRUE, DATE(LEFT(_xlpm.x,4),RIGHT(_xlpm.x,1)*3,1) &lt;= $D31 ))) * _xlfn.BYROW(OFFSET($M$9,,,$M$6),_xlfn.LAMBDA(_xlpm.x, IF(_xlpm.x="NA",TRUE, DATE(LEFT(_xlpm.x,4),RIGHT(_xlpm.x,1)*3,1) &gt;= $D31 ))), 1 ) * 9999999999</f>
        <v>9999999999</v>
      </c>
      <c r="H31" s="9">
        <v>37073</v>
      </c>
      <c r="I31" s="15">
        <f t="shared" si="0"/>
        <v>112.094679281528</v>
      </c>
    </row>
    <row r="32" spans="3:11" x14ac:dyDescent="0.25">
      <c r="C32" t="str">
        <v>24</v>
      </c>
      <c r="D32" s="9">
        <v>37165</v>
      </c>
      <c r="E32" s="22">
        <v>113.38</v>
      </c>
      <c r="F32" s="22">
        <v>112.36856091465</v>
      </c>
      <c r="G32" cm="1">
        <f t="array" aca="1" ref="G32" ca="1">LARGE( _xlfn.BYROW(OFFSET($L$9,,,$M$6),_xlfn.LAMBDA(_xlpm.x, IF(_xlpm.x="NA", TRUE, DATE(LEFT(_xlpm.x,4),RIGHT(_xlpm.x,1)*3,1) &lt;= $D32 ))) * _xlfn.BYROW(OFFSET($M$9,,,$M$6),_xlfn.LAMBDA(_xlpm.x, IF(_xlpm.x="NA",TRUE, DATE(LEFT(_xlpm.x,4),RIGHT(_xlpm.x,1)*3,1) &gt;= $D32 ))), 1 ) * 9999999999</f>
        <v>0</v>
      </c>
      <c r="H32" s="9">
        <v>37165</v>
      </c>
      <c r="I32" s="15">
        <f t="shared" si="0"/>
        <v>112.36856091465</v>
      </c>
    </row>
    <row r="33" spans="3:9" x14ac:dyDescent="0.25">
      <c r="C33" t="str">
        <v>25</v>
      </c>
      <c r="D33" s="9">
        <v>37257</v>
      </c>
      <c r="E33" s="22">
        <v>110.63</v>
      </c>
      <c r="F33" s="22">
        <v>114.07973262768699</v>
      </c>
      <c r="G33" cm="1">
        <f t="array" aca="1" ref="G33" ca="1">LARGE( _xlfn.BYROW(OFFSET($L$9,,,$M$6),_xlfn.LAMBDA(_xlpm.x, IF(_xlpm.x="NA", TRUE, DATE(LEFT(_xlpm.x,4),RIGHT(_xlpm.x,1)*3,1) &lt;= $D33 ))) * _xlfn.BYROW(OFFSET($M$9,,,$M$6),_xlfn.LAMBDA(_xlpm.x, IF(_xlpm.x="NA",TRUE, DATE(LEFT(_xlpm.x,4),RIGHT(_xlpm.x,1)*3,1) &gt;= $D33 ))), 1 ) * 9999999999</f>
        <v>0</v>
      </c>
      <c r="H33" s="9">
        <v>37257</v>
      </c>
      <c r="I33" s="15">
        <f t="shared" si="0"/>
        <v>114.07973262768699</v>
      </c>
    </row>
    <row r="34" spans="3:9" x14ac:dyDescent="0.25">
      <c r="C34" t="str">
        <v>26</v>
      </c>
      <c r="D34" s="9">
        <v>37347</v>
      </c>
      <c r="E34" s="22">
        <v>115.41</v>
      </c>
      <c r="F34" s="22">
        <v>115.540748619597</v>
      </c>
      <c r="G34" cm="1">
        <f t="array" aca="1" ref="G34" ca="1">LARGE( _xlfn.BYROW(OFFSET($L$9,,,$M$6),_xlfn.LAMBDA(_xlpm.x, IF(_xlpm.x="NA", TRUE, DATE(LEFT(_xlpm.x,4),RIGHT(_xlpm.x,1)*3,1) &lt;= $D34 ))) * _xlfn.BYROW(OFFSET($M$9,,,$M$6),_xlfn.LAMBDA(_xlpm.x, IF(_xlpm.x="NA",TRUE, DATE(LEFT(_xlpm.x,4),RIGHT(_xlpm.x,1)*3,1) &gt;= $D34 ))), 1 ) * 9999999999</f>
        <v>0</v>
      </c>
      <c r="H34" s="9">
        <v>37347</v>
      </c>
      <c r="I34" s="15">
        <f t="shared" si="0"/>
        <v>115.540748619597</v>
      </c>
    </row>
    <row r="35" spans="3:9" x14ac:dyDescent="0.25">
      <c r="C35" t="str">
        <v>27</v>
      </c>
      <c r="D35" s="9">
        <v>37438</v>
      </c>
      <c r="E35" s="22">
        <v>119.5</v>
      </c>
      <c r="F35" s="22">
        <v>116.82315300464499</v>
      </c>
      <c r="G35" cm="1">
        <f t="array" aca="1" ref="G35" ca="1">LARGE( _xlfn.BYROW(OFFSET($L$9,,,$M$6),_xlfn.LAMBDA(_xlpm.x, IF(_xlpm.x="NA", TRUE, DATE(LEFT(_xlpm.x,4),RIGHT(_xlpm.x,1)*3,1) &lt;= $D35 ))) * _xlfn.BYROW(OFFSET($M$9,,,$M$6),_xlfn.LAMBDA(_xlpm.x, IF(_xlpm.x="NA",TRUE, DATE(LEFT(_xlpm.x,4),RIGHT(_xlpm.x,1)*3,1) &gt;= $D35 ))), 1 ) * 9999999999</f>
        <v>0</v>
      </c>
      <c r="H35" s="9">
        <v>37438</v>
      </c>
      <c r="I35" s="15">
        <f t="shared" si="0"/>
        <v>116.82315300464499</v>
      </c>
    </row>
    <row r="36" spans="3:9" x14ac:dyDescent="0.25">
      <c r="C36" t="str">
        <v>28</v>
      </c>
      <c r="D36" s="9">
        <v>37530</v>
      </c>
      <c r="E36" s="22">
        <v>119.24</v>
      </c>
      <c r="F36" s="22">
        <v>118.150731979916</v>
      </c>
      <c r="G36" cm="1">
        <f t="array" aca="1" ref="G36" ca="1">LARGE( _xlfn.BYROW(OFFSET($L$9,,,$M$6),_xlfn.LAMBDA(_xlpm.x, IF(_xlpm.x="NA", TRUE, DATE(LEFT(_xlpm.x,4),RIGHT(_xlpm.x,1)*3,1) &lt;= $D36 ))) * _xlfn.BYROW(OFFSET($M$9,,,$M$6),_xlfn.LAMBDA(_xlpm.x, IF(_xlpm.x="NA",TRUE, DATE(LEFT(_xlpm.x,4),RIGHT(_xlpm.x,1)*3,1) &gt;= $D36 ))), 1 ) * 9999999999</f>
        <v>0</v>
      </c>
      <c r="H36" s="9">
        <v>37530</v>
      </c>
      <c r="I36" s="15">
        <f t="shared" si="0"/>
        <v>118.150731979916</v>
      </c>
    </row>
    <row r="37" spans="3:9" x14ac:dyDescent="0.25">
      <c r="C37" t="str">
        <v>29</v>
      </c>
      <c r="D37" s="9">
        <v>37622</v>
      </c>
      <c r="E37" s="22">
        <v>113.58</v>
      </c>
      <c r="F37" s="22">
        <v>117.044597328875</v>
      </c>
      <c r="G37" cm="1">
        <f t="array" aca="1" ref="G37" ca="1">LARGE( _xlfn.BYROW(OFFSET($L$9,,,$M$6),_xlfn.LAMBDA(_xlpm.x, IF(_xlpm.x="NA", TRUE, DATE(LEFT(_xlpm.x,4),RIGHT(_xlpm.x,1)*3,1) &lt;= $D37 ))) * _xlfn.BYROW(OFFSET($M$9,,,$M$6),_xlfn.LAMBDA(_xlpm.x, IF(_xlpm.x="NA",TRUE, DATE(LEFT(_xlpm.x,4),RIGHT(_xlpm.x,1)*3,1) &gt;= $D37 ))), 1 ) * 9999999999</f>
        <v>9999999999</v>
      </c>
      <c r="H37" s="9">
        <v>37622</v>
      </c>
      <c r="I37" s="15">
        <f t="shared" si="0"/>
        <v>117.044597328875</v>
      </c>
    </row>
    <row r="38" spans="3:9" x14ac:dyDescent="0.25">
      <c r="C38" t="str">
        <v>30</v>
      </c>
      <c r="D38" s="9">
        <v>37712</v>
      </c>
      <c r="E38" s="22">
        <v>116.31</v>
      </c>
      <c r="F38" s="22">
        <v>116.413500674735</v>
      </c>
      <c r="G38" cm="1">
        <f t="array" aca="1" ref="G38" ca="1">LARGE( _xlfn.BYROW(OFFSET($L$9,,,$M$6),_xlfn.LAMBDA(_xlpm.x, IF(_xlpm.x="NA", TRUE, DATE(LEFT(_xlpm.x,4),RIGHT(_xlpm.x,1)*3,1) &lt;= $D38 ))) * _xlfn.BYROW(OFFSET($M$9,,,$M$6),_xlfn.LAMBDA(_xlpm.x, IF(_xlpm.x="NA",TRUE, DATE(LEFT(_xlpm.x,4),RIGHT(_xlpm.x,1)*3,1) &gt;= $D38 ))), 1 ) * 9999999999</f>
        <v>9999999999</v>
      </c>
      <c r="H38" s="9">
        <v>37712</v>
      </c>
      <c r="I38" s="15">
        <f t="shared" si="0"/>
        <v>116.413500674735</v>
      </c>
    </row>
    <row r="39" spans="3:9" x14ac:dyDescent="0.25">
      <c r="C39" t="str">
        <v>31</v>
      </c>
      <c r="D39" s="9">
        <v>37803</v>
      </c>
      <c r="E39" s="22">
        <v>120.25</v>
      </c>
      <c r="F39" s="22">
        <v>117.678583578901</v>
      </c>
      <c r="G39" cm="1">
        <f t="array" aca="1" ref="G39" ca="1">LARGE( _xlfn.BYROW(OFFSET($L$9,,,$M$6),_xlfn.LAMBDA(_xlpm.x, IF(_xlpm.x="NA", TRUE, DATE(LEFT(_xlpm.x,4),RIGHT(_xlpm.x,1)*3,1) &lt;= $D39 ))) * _xlfn.BYROW(OFFSET($M$9,,,$M$6),_xlfn.LAMBDA(_xlpm.x, IF(_xlpm.x="NA",TRUE, DATE(LEFT(_xlpm.x,4),RIGHT(_xlpm.x,1)*3,1) &gt;= $D39 ))), 1 ) * 9999999999</f>
        <v>0</v>
      </c>
      <c r="H39" s="9">
        <v>37803</v>
      </c>
      <c r="I39" s="15">
        <f t="shared" si="0"/>
        <v>117.678583578901</v>
      </c>
    </row>
    <row r="40" spans="3:9" x14ac:dyDescent="0.25">
      <c r="C40" t="str">
        <v>32</v>
      </c>
      <c r="D40" s="9">
        <v>37895</v>
      </c>
      <c r="E40" s="22">
        <v>119.94</v>
      </c>
      <c r="F40" s="22">
        <v>118.961151941081</v>
      </c>
      <c r="G40" cm="1">
        <f t="array" aca="1" ref="G40" ca="1">LARGE( _xlfn.BYROW(OFFSET($L$9,,,$M$6),_xlfn.LAMBDA(_xlpm.x, IF(_xlpm.x="NA", TRUE, DATE(LEFT(_xlpm.x,4),RIGHT(_xlpm.x,1)*3,1) &lt;= $D40 ))) * _xlfn.BYROW(OFFSET($M$9,,,$M$6),_xlfn.LAMBDA(_xlpm.x, IF(_xlpm.x="NA",TRUE, DATE(LEFT(_xlpm.x,4),RIGHT(_xlpm.x,1)*3,1) &gt;= $D40 ))), 1 ) * 9999999999</f>
        <v>0</v>
      </c>
      <c r="H40" s="9">
        <v>37895</v>
      </c>
      <c r="I40" s="15">
        <f t="shared" si="0"/>
        <v>118.961151941081</v>
      </c>
    </row>
    <row r="41" spans="3:9" x14ac:dyDescent="0.25">
      <c r="C41" t="str">
        <v>33</v>
      </c>
      <c r="D41" s="9">
        <v>37987</v>
      </c>
      <c r="E41" s="22">
        <v>117.98</v>
      </c>
      <c r="F41" s="22">
        <v>121.504555144224</v>
      </c>
      <c r="G41" cm="1">
        <f t="array" aca="1" ref="G41" ca="1">LARGE( _xlfn.BYROW(OFFSET($L$9,,,$M$6),_xlfn.LAMBDA(_xlpm.x, IF(_xlpm.x="NA", TRUE, DATE(LEFT(_xlpm.x,4),RIGHT(_xlpm.x,1)*3,1) &lt;= $D41 ))) * _xlfn.BYROW(OFFSET($M$9,,,$M$6),_xlfn.LAMBDA(_xlpm.x, IF(_xlpm.x="NA",TRUE, DATE(LEFT(_xlpm.x,4),RIGHT(_xlpm.x,1)*3,1) &gt;= $D41 ))), 1 ) * 9999999999</f>
        <v>0</v>
      </c>
      <c r="H41" s="9">
        <v>37987</v>
      </c>
      <c r="I41" s="15">
        <f t="shared" si="0"/>
        <v>121.504555144224</v>
      </c>
    </row>
    <row r="42" spans="3:9" x14ac:dyDescent="0.25">
      <c r="C42" t="str">
        <v>34</v>
      </c>
      <c r="D42" s="9">
        <v>38078</v>
      </c>
      <c r="E42" s="22">
        <v>123.65</v>
      </c>
      <c r="F42" s="22">
        <v>123.581255874993</v>
      </c>
      <c r="G42" cm="1">
        <f t="array" aca="1" ref="G42" ca="1">LARGE( _xlfn.BYROW(OFFSET($L$9,,,$M$6),_xlfn.LAMBDA(_xlpm.x, IF(_xlpm.x="NA", TRUE, DATE(LEFT(_xlpm.x,4),RIGHT(_xlpm.x,1)*3,1) &lt;= $D42 ))) * _xlfn.BYROW(OFFSET($M$9,,,$M$6),_xlfn.LAMBDA(_xlpm.x, IF(_xlpm.x="NA",TRUE, DATE(LEFT(_xlpm.x,4),RIGHT(_xlpm.x,1)*3,1) &gt;= $D42 ))), 1 ) * 9999999999</f>
        <v>0</v>
      </c>
      <c r="H42" s="9">
        <v>38078</v>
      </c>
      <c r="I42" s="15">
        <f t="shared" si="0"/>
        <v>123.581255874993</v>
      </c>
    </row>
    <row r="43" spans="3:9" x14ac:dyDescent="0.25">
      <c r="C43" t="str">
        <v>35</v>
      </c>
      <c r="D43" s="9">
        <v>38169</v>
      </c>
      <c r="E43" s="22">
        <v>128.13999999999999</v>
      </c>
      <c r="F43" s="22">
        <v>125.461266849504</v>
      </c>
      <c r="G43" cm="1">
        <f t="array" aca="1" ref="G43" ca="1">LARGE( _xlfn.BYROW(OFFSET($L$9,,,$M$6),_xlfn.LAMBDA(_xlpm.x, IF(_xlpm.x="NA", TRUE, DATE(LEFT(_xlpm.x,4),RIGHT(_xlpm.x,1)*3,1) &lt;= $D43 ))) * _xlfn.BYROW(OFFSET($M$9,,,$M$6),_xlfn.LAMBDA(_xlpm.x, IF(_xlpm.x="NA",TRUE, DATE(LEFT(_xlpm.x,4),RIGHT(_xlpm.x,1)*3,1) &gt;= $D43 ))), 1 ) * 9999999999</f>
        <v>0</v>
      </c>
      <c r="H43" s="9">
        <v>38169</v>
      </c>
      <c r="I43" s="15">
        <f t="shared" si="0"/>
        <v>125.461266849504</v>
      </c>
    </row>
    <row r="44" spans="3:9" x14ac:dyDescent="0.25">
      <c r="C44" t="str">
        <v>36</v>
      </c>
      <c r="D44" s="9">
        <v>38261</v>
      </c>
      <c r="E44" s="22">
        <v>127.39</v>
      </c>
      <c r="F44" s="22">
        <v>126.473366750365</v>
      </c>
      <c r="G44" cm="1">
        <f t="array" aca="1" ref="G44" ca="1">LARGE( _xlfn.BYROW(OFFSET($L$9,,,$M$6),_xlfn.LAMBDA(_xlpm.x, IF(_xlpm.x="NA", TRUE, DATE(LEFT(_xlpm.x,4),RIGHT(_xlpm.x,1)*3,1) &lt;= $D44 ))) * _xlfn.BYROW(OFFSET($M$9,,,$M$6),_xlfn.LAMBDA(_xlpm.x, IF(_xlpm.x="NA",TRUE, DATE(LEFT(_xlpm.x,4),RIGHT(_xlpm.x,1)*3,1) &gt;= $D44 ))), 1 ) * 9999999999</f>
        <v>0</v>
      </c>
      <c r="H44" s="9">
        <v>38261</v>
      </c>
      <c r="I44" s="15">
        <f t="shared" si="0"/>
        <v>126.473366750365</v>
      </c>
    </row>
    <row r="45" spans="3:9" x14ac:dyDescent="0.25">
      <c r="C45" t="str">
        <v>37</v>
      </c>
      <c r="D45" s="9">
        <v>38353</v>
      </c>
      <c r="E45" s="22">
        <v>122.92</v>
      </c>
      <c r="F45" s="22">
        <v>126.50704882519599</v>
      </c>
      <c r="G45" cm="1">
        <f t="array" aca="1" ref="G45" ca="1">LARGE( _xlfn.BYROW(OFFSET($L$9,,,$M$6),_xlfn.LAMBDA(_xlpm.x, IF(_xlpm.x="NA", TRUE, DATE(LEFT(_xlpm.x,4),RIGHT(_xlpm.x,1)*3,1) &lt;= $D45 ))) * _xlfn.BYROW(OFFSET($M$9,,,$M$6),_xlfn.LAMBDA(_xlpm.x, IF(_xlpm.x="NA",TRUE, DATE(LEFT(_xlpm.x,4),RIGHT(_xlpm.x,1)*3,1) &gt;= $D45 ))), 1 ) * 9999999999</f>
        <v>0</v>
      </c>
      <c r="H45" s="9">
        <v>38353</v>
      </c>
      <c r="I45" s="15">
        <f t="shared" si="0"/>
        <v>126.50704882519599</v>
      </c>
    </row>
    <row r="46" spans="3:9" x14ac:dyDescent="0.25">
      <c r="C46" t="str">
        <v>38</v>
      </c>
      <c r="D46" s="9">
        <v>38443</v>
      </c>
      <c r="E46" s="22">
        <v>129.18</v>
      </c>
      <c r="F46" s="22">
        <v>129.012161934343</v>
      </c>
      <c r="G46" cm="1">
        <f t="array" aca="1" ref="G46" ca="1">LARGE( _xlfn.BYROW(OFFSET($L$9,,,$M$6),_xlfn.LAMBDA(_xlpm.x, IF(_xlpm.x="NA", TRUE, DATE(LEFT(_xlpm.x,4),RIGHT(_xlpm.x,1)*3,1) &lt;= $D46 ))) * _xlfn.BYROW(OFFSET($M$9,,,$M$6),_xlfn.LAMBDA(_xlpm.x, IF(_xlpm.x="NA",TRUE, DATE(LEFT(_xlpm.x,4),RIGHT(_xlpm.x,1)*3,1) &gt;= $D46 ))), 1 ) * 9999999999</f>
        <v>0</v>
      </c>
      <c r="H46" s="9">
        <v>38443</v>
      </c>
      <c r="I46" s="15">
        <f t="shared" si="0"/>
        <v>129.012161934343</v>
      </c>
    </row>
    <row r="47" spans="3:9" x14ac:dyDescent="0.25">
      <c r="C47" t="str">
        <v>39</v>
      </c>
      <c r="D47" s="9">
        <v>38534</v>
      </c>
      <c r="E47" s="22">
        <v>130.85</v>
      </c>
      <c r="F47" s="22">
        <v>128.226756867565</v>
      </c>
      <c r="G47" cm="1">
        <f t="array" aca="1" ref="G47" ca="1">LARGE( _xlfn.BYROW(OFFSET($L$9,,,$M$6),_xlfn.LAMBDA(_xlpm.x, IF(_xlpm.x="NA", TRUE, DATE(LEFT(_xlpm.x,4),RIGHT(_xlpm.x,1)*3,1) &lt;= $D47 ))) * _xlfn.BYROW(OFFSET($M$9,,,$M$6),_xlfn.LAMBDA(_xlpm.x, IF(_xlpm.x="NA",TRUE, DATE(LEFT(_xlpm.x,4),RIGHT(_xlpm.x,1)*3,1) &gt;= $D47 ))), 1 ) * 9999999999</f>
        <v>0</v>
      </c>
      <c r="H47" s="9">
        <v>38534</v>
      </c>
      <c r="I47" s="15">
        <f t="shared" si="0"/>
        <v>128.226756867565</v>
      </c>
    </row>
    <row r="48" spans="3:9" x14ac:dyDescent="0.25">
      <c r="C48" t="str">
        <v>40</v>
      </c>
      <c r="D48" s="9">
        <v>38626</v>
      </c>
      <c r="E48" s="22">
        <v>130.13</v>
      </c>
      <c r="F48" s="22">
        <v>129.28411214335799</v>
      </c>
      <c r="G48" cm="1">
        <f t="array" aca="1" ref="G48" ca="1">LARGE( _xlfn.BYROW(OFFSET($L$9,,,$M$6),_xlfn.LAMBDA(_xlpm.x, IF(_xlpm.x="NA", TRUE, DATE(LEFT(_xlpm.x,4),RIGHT(_xlpm.x,1)*3,1) &lt;= $D48 ))) * _xlfn.BYROW(OFFSET($M$9,,,$M$6),_xlfn.LAMBDA(_xlpm.x, IF(_xlpm.x="NA",TRUE, DATE(LEFT(_xlpm.x,4),RIGHT(_xlpm.x,1)*3,1) &gt;= $D48 ))), 1 ) * 9999999999</f>
        <v>0</v>
      </c>
      <c r="H48" s="9">
        <v>38626</v>
      </c>
      <c r="I48" s="15">
        <f t="shared" si="0"/>
        <v>129.28411214335799</v>
      </c>
    </row>
    <row r="49" spans="3:9" x14ac:dyDescent="0.25">
      <c r="C49" t="str">
        <v>41</v>
      </c>
      <c r="D49" s="9">
        <v>38718</v>
      </c>
      <c r="E49" s="22">
        <v>128.18</v>
      </c>
      <c r="F49" s="22">
        <v>131.79080835365201</v>
      </c>
      <c r="G49" cm="1">
        <f t="array" aca="1" ref="G49" ca="1">LARGE( _xlfn.BYROW(OFFSET($L$9,,,$M$6),_xlfn.LAMBDA(_xlpm.x, IF(_xlpm.x="NA", TRUE, DATE(LEFT(_xlpm.x,4),RIGHT(_xlpm.x,1)*3,1) &lt;= $D49 ))) * _xlfn.BYROW(OFFSET($M$9,,,$M$6),_xlfn.LAMBDA(_xlpm.x, IF(_xlpm.x="NA",TRUE, DATE(LEFT(_xlpm.x,4),RIGHT(_xlpm.x,1)*3,1) &gt;= $D49 ))), 1 ) * 9999999999</f>
        <v>0</v>
      </c>
      <c r="H49" s="9">
        <v>38718</v>
      </c>
      <c r="I49" s="15">
        <f t="shared" si="0"/>
        <v>131.79080835365201</v>
      </c>
    </row>
    <row r="50" spans="3:9" x14ac:dyDescent="0.25">
      <c r="C50" t="str">
        <v>42</v>
      </c>
      <c r="D50" s="9">
        <v>38808</v>
      </c>
      <c r="E50" s="22">
        <v>132.13</v>
      </c>
      <c r="F50" s="22">
        <v>131.95015144326001</v>
      </c>
      <c r="G50" cm="1">
        <f t="array" aca="1" ref="G50" ca="1">LARGE( _xlfn.BYROW(OFFSET($L$9,,,$M$6),_xlfn.LAMBDA(_xlpm.x, IF(_xlpm.x="NA", TRUE, DATE(LEFT(_xlpm.x,4),RIGHT(_xlpm.x,1)*3,1) &lt;= $D50 ))) * _xlfn.BYROW(OFFSET($M$9,,,$M$6),_xlfn.LAMBDA(_xlpm.x, IF(_xlpm.x="NA",TRUE, DATE(LEFT(_xlpm.x,4),RIGHT(_xlpm.x,1)*3,1) &gt;= $D50 ))), 1 ) * 9999999999</f>
        <v>0</v>
      </c>
      <c r="H50" s="9">
        <v>38808</v>
      </c>
      <c r="I50" s="15">
        <f t="shared" si="0"/>
        <v>131.95015144326001</v>
      </c>
    </row>
    <row r="51" spans="3:9" x14ac:dyDescent="0.25">
      <c r="C51" t="str">
        <v>43</v>
      </c>
      <c r="D51" s="9">
        <v>38899</v>
      </c>
      <c r="E51" s="22">
        <v>136.72</v>
      </c>
      <c r="F51" s="22">
        <v>134.03926940719899</v>
      </c>
      <c r="G51" cm="1">
        <f t="array" aca="1" ref="G51" ca="1">LARGE( _xlfn.BYROW(OFFSET($L$9,,,$M$6),_xlfn.LAMBDA(_xlpm.x, IF(_xlpm.x="NA", TRUE, DATE(LEFT(_xlpm.x,4),RIGHT(_xlpm.x,1)*3,1) &lt;= $D51 ))) * _xlfn.BYROW(OFFSET($M$9,,,$M$6),_xlfn.LAMBDA(_xlpm.x, IF(_xlpm.x="NA",TRUE, DATE(LEFT(_xlpm.x,4),RIGHT(_xlpm.x,1)*3,1) &gt;= $D51 ))), 1 ) * 9999999999</f>
        <v>0</v>
      </c>
      <c r="H51" s="9">
        <v>38899</v>
      </c>
      <c r="I51" s="15">
        <f t="shared" si="0"/>
        <v>134.03926940719899</v>
      </c>
    </row>
    <row r="52" spans="3:9" x14ac:dyDescent="0.25">
      <c r="C52" t="str">
        <v>44</v>
      </c>
      <c r="D52" s="9">
        <v>38991</v>
      </c>
      <c r="E52" s="22">
        <v>136.37</v>
      </c>
      <c r="F52" s="22">
        <v>135.49673480619401</v>
      </c>
      <c r="G52" cm="1">
        <f t="array" aca="1" ref="G52" ca="1">LARGE( _xlfn.BYROW(OFFSET($L$9,,,$M$6),_xlfn.LAMBDA(_xlpm.x, IF(_xlpm.x="NA", TRUE, DATE(LEFT(_xlpm.x,4),RIGHT(_xlpm.x,1)*3,1) &lt;= $D52 ))) * _xlfn.BYROW(OFFSET($M$9,,,$M$6),_xlfn.LAMBDA(_xlpm.x, IF(_xlpm.x="NA",TRUE, DATE(LEFT(_xlpm.x,4),RIGHT(_xlpm.x,1)*3,1) &gt;= $D52 ))), 1 ) * 9999999999</f>
        <v>0</v>
      </c>
      <c r="H52" s="9">
        <v>38991</v>
      </c>
      <c r="I52" s="15">
        <f t="shared" si="0"/>
        <v>135.49673480619401</v>
      </c>
    </row>
    <row r="53" spans="3:9" x14ac:dyDescent="0.25">
      <c r="C53" t="str">
        <v>45</v>
      </c>
      <c r="D53" s="9">
        <v>39083</v>
      </c>
      <c r="E53" s="22">
        <v>134.84</v>
      </c>
      <c r="F53" s="22">
        <v>138.59530973832099</v>
      </c>
      <c r="G53" cm="1">
        <f t="array" aca="1" ref="G53" ca="1">LARGE( _xlfn.BYROW(OFFSET($L$9,,,$M$6),_xlfn.LAMBDA(_xlpm.x, IF(_xlpm.x="NA", TRUE, DATE(LEFT(_xlpm.x,4),RIGHT(_xlpm.x,1)*3,1) &lt;= $D53 ))) * _xlfn.BYROW(OFFSET($M$9,,,$M$6),_xlfn.LAMBDA(_xlpm.x, IF(_xlpm.x="NA",TRUE, DATE(LEFT(_xlpm.x,4),RIGHT(_xlpm.x,1)*3,1) &gt;= $D53 ))), 1 ) * 9999999999</f>
        <v>0</v>
      </c>
      <c r="H53" s="9">
        <v>39083</v>
      </c>
      <c r="I53" s="15">
        <f t="shared" si="0"/>
        <v>138.59530973832099</v>
      </c>
    </row>
    <row r="54" spans="3:9" x14ac:dyDescent="0.25">
      <c r="C54" t="str">
        <v>46</v>
      </c>
      <c r="D54" s="9">
        <v>39173</v>
      </c>
      <c r="E54" s="22">
        <v>140.77000000000001</v>
      </c>
      <c r="F54" s="22">
        <v>140.606740012758</v>
      </c>
      <c r="G54" cm="1">
        <f t="array" aca="1" ref="G54" ca="1">LARGE( _xlfn.BYROW(OFFSET($L$9,,,$M$6),_xlfn.LAMBDA(_xlpm.x, IF(_xlpm.x="NA", TRUE, DATE(LEFT(_xlpm.x,4),RIGHT(_xlpm.x,1)*3,1) &lt;= $D54 ))) * _xlfn.BYROW(OFFSET($M$9,,,$M$6),_xlfn.LAMBDA(_xlpm.x, IF(_xlpm.x="NA",TRUE, DATE(LEFT(_xlpm.x,4),RIGHT(_xlpm.x,1)*3,1) &gt;= $D54 ))), 1 ) * 9999999999</f>
        <v>0</v>
      </c>
      <c r="H54" s="9">
        <v>39173</v>
      </c>
      <c r="I54" s="15">
        <f t="shared" si="0"/>
        <v>140.606740012758</v>
      </c>
    </row>
    <row r="55" spans="3:9" x14ac:dyDescent="0.25">
      <c r="C55" t="str">
        <v>47</v>
      </c>
      <c r="D55" s="9">
        <v>39264</v>
      </c>
      <c r="E55" s="22">
        <v>144.75</v>
      </c>
      <c r="F55" s="22">
        <v>141.89263054217301</v>
      </c>
      <c r="G55" cm="1">
        <f t="array" aca="1" ref="G55" ca="1">LARGE( _xlfn.BYROW(OFFSET($L$9,,,$M$6),_xlfn.LAMBDA(_xlpm.x, IF(_xlpm.x="NA", TRUE, DATE(LEFT(_xlpm.x,4),RIGHT(_xlpm.x,1)*3,1) &lt;= $D55 ))) * _xlfn.BYROW(OFFSET($M$9,,,$M$6),_xlfn.LAMBDA(_xlpm.x, IF(_xlpm.x="NA",TRUE, DATE(LEFT(_xlpm.x,4),RIGHT(_xlpm.x,1)*3,1) &gt;= $D55 ))), 1 ) * 9999999999</f>
        <v>0</v>
      </c>
      <c r="H55" s="9">
        <v>39264</v>
      </c>
      <c r="I55" s="15">
        <f t="shared" si="0"/>
        <v>141.89263054217301</v>
      </c>
    </row>
    <row r="56" spans="3:9" x14ac:dyDescent="0.25">
      <c r="C56" t="str">
        <v>48</v>
      </c>
      <c r="D56" s="9">
        <v>39356</v>
      </c>
      <c r="E56" s="22">
        <v>145.43</v>
      </c>
      <c r="F56" s="22">
        <v>144.419389383847</v>
      </c>
      <c r="G56" cm="1">
        <f t="array" aca="1" ref="G56" ca="1">LARGE( _xlfn.BYROW(OFFSET($L$9,,,$M$6),_xlfn.LAMBDA(_xlpm.x, IF(_xlpm.x="NA", TRUE, DATE(LEFT(_xlpm.x,4),RIGHT(_xlpm.x,1)*3,1) &lt;= $D56 ))) * _xlfn.BYROW(OFFSET($M$9,,,$M$6),_xlfn.LAMBDA(_xlpm.x, IF(_xlpm.x="NA",TRUE, DATE(LEFT(_xlpm.x,4),RIGHT(_xlpm.x,1)*3,1) &gt;= $D56 ))), 1 ) * 9999999999</f>
        <v>0</v>
      </c>
      <c r="H56" s="9">
        <v>39356</v>
      </c>
      <c r="I56" s="15">
        <f t="shared" si="0"/>
        <v>144.419389383847</v>
      </c>
    </row>
    <row r="57" spans="3:9" x14ac:dyDescent="0.25">
      <c r="C57" t="str">
        <v>49</v>
      </c>
      <c r="D57" s="9">
        <v>39448</v>
      </c>
      <c r="E57" s="22">
        <v>143.13999999999999</v>
      </c>
      <c r="F57" s="22">
        <v>147.22822540375901</v>
      </c>
      <c r="G57" cm="1">
        <f t="array" aca="1" ref="G57" ca="1">LARGE( _xlfn.BYROW(OFFSET($L$9,,,$M$6),_xlfn.LAMBDA(_xlpm.x, IF(_xlpm.x="NA", TRUE, DATE(LEFT(_xlpm.x,4),RIGHT(_xlpm.x,1)*3,1) &lt;= $D57 ))) * _xlfn.BYROW(OFFSET($M$9,,,$M$6),_xlfn.LAMBDA(_xlpm.x, IF(_xlpm.x="NA",TRUE, DATE(LEFT(_xlpm.x,4),RIGHT(_xlpm.x,1)*3,1) &gt;= $D57 ))), 1 ) * 9999999999</f>
        <v>0</v>
      </c>
      <c r="H57" s="9">
        <v>39448</v>
      </c>
      <c r="I57" s="15">
        <f t="shared" si="0"/>
        <v>147.22822540375901</v>
      </c>
    </row>
    <row r="58" spans="3:9" x14ac:dyDescent="0.25">
      <c r="C58" t="str">
        <v>50</v>
      </c>
      <c r="D58" s="9">
        <v>39539</v>
      </c>
      <c r="E58" s="22">
        <v>149.69</v>
      </c>
      <c r="F58" s="22">
        <v>149.59117526771701</v>
      </c>
      <c r="G58" cm="1">
        <f t="array" aca="1" ref="G58" ca="1">LARGE( _xlfn.BYROW(OFFSET($L$9,,,$M$6),_xlfn.LAMBDA(_xlpm.x, IF(_xlpm.x="NA", TRUE, DATE(LEFT(_xlpm.x,4),RIGHT(_xlpm.x,1)*3,1) &lt;= $D58 ))) * _xlfn.BYROW(OFFSET($M$9,,,$M$6),_xlfn.LAMBDA(_xlpm.x, IF(_xlpm.x="NA",TRUE, DATE(LEFT(_xlpm.x,4),RIGHT(_xlpm.x,1)*3,1) &gt;= $D58 ))), 1 ) * 9999999999</f>
        <v>0</v>
      </c>
      <c r="H58" s="9">
        <v>39539</v>
      </c>
      <c r="I58" s="15">
        <f t="shared" si="0"/>
        <v>149.59117526771701</v>
      </c>
    </row>
    <row r="59" spans="3:9" x14ac:dyDescent="0.25">
      <c r="C59" t="str">
        <v>51</v>
      </c>
      <c r="D59" s="9">
        <v>39630</v>
      </c>
      <c r="E59" s="22">
        <v>154.86000000000001</v>
      </c>
      <c r="F59" s="22">
        <v>151.717163115825</v>
      </c>
      <c r="G59" cm="1">
        <f t="array" aca="1" ref="G59" ca="1">LARGE( _xlfn.BYROW(OFFSET($L$9,,,$M$6),_xlfn.LAMBDA(_xlpm.x, IF(_xlpm.x="NA", TRUE, DATE(LEFT(_xlpm.x,4),RIGHT(_xlpm.x,1)*3,1) &lt;= $D59 ))) * _xlfn.BYROW(OFFSET($M$9,,,$M$6),_xlfn.LAMBDA(_xlpm.x, IF(_xlpm.x="NA",TRUE, DATE(LEFT(_xlpm.x,4),RIGHT(_xlpm.x,1)*3,1) &gt;= $D59 ))), 1 ) * 9999999999</f>
        <v>0</v>
      </c>
      <c r="H59" s="9">
        <v>39630</v>
      </c>
      <c r="I59" s="15">
        <f t="shared" si="0"/>
        <v>151.717163115825</v>
      </c>
    </row>
    <row r="60" spans="3:9" x14ac:dyDescent="0.25">
      <c r="C60" t="str">
        <v>52</v>
      </c>
      <c r="D60" s="9">
        <v>39722</v>
      </c>
      <c r="E60" s="22">
        <v>146.91999999999999</v>
      </c>
      <c r="F60" s="22">
        <v>145.756581545617</v>
      </c>
      <c r="G60" cm="1">
        <f t="array" aca="1" ref="G60" ca="1">LARGE( _xlfn.BYROW(OFFSET($L$9,,,$M$6),_xlfn.LAMBDA(_xlpm.x, IF(_xlpm.x="NA", TRUE, DATE(LEFT(_xlpm.x,4),RIGHT(_xlpm.x,1)*3,1) &lt;= $D60 ))) * _xlfn.BYROW(OFFSET($M$9,,,$M$6),_xlfn.LAMBDA(_xlpm.x, IF(_xlpm.x="NA",TRUE, DATE(LEFT(_xlpm.x,4),RIGHT(_xlpm.x,1)*3,1) &gt;= $D60 ))), 1 ) * 9999999999</f>
        <v>9999999999</v>
      </c>
      <c r="H60" s="9">
        <v>39722</v>
      </c>
      <c r="I60" s="15">
        <f t="shared" si="0"/>
        <v>145.756581545617</v>
      </c>
    </row>
    <row r="61" spans="3:9" x14ac:dyDescent="0.25">
      <c r="C61" t="str">
        <v>53</v>
      </c>
      <c r="D61" s="9">
        <v>39814</v>
      </c>
      <c r="E61" s="22">
        <v>139.66999999999999</v>
      </c>
      <c r="F61" s="22">
        <v>143.686914803609</v>
      </c>
      <c r="G61" cm="1">
        <f t="array" aca="1" ref="G61" ca="1">LARGE( _xlfn.BYROW(OFFSET($L$9,,,$M$6),_xlfn.LAMBDA(_xlpm.x, IF(_xlpm.x="NA", TRUE, DATE(LEFT(_xlpm.x,4),RIGHT(_xlpm.x,1)*3,1) &lt;= $D61 ))) * _xlfn.BYROW(OFFSET($M$9,,,$M$6),_xlfn.LAMBDA(_xlpm.x, IF(_xlpm.x="NA",TRUE, DATE(LEFT(_xlpm.x,4),RIGHT(_xlpm.x,1)*3,1) &gt;= $D61 ))), 1 ) * 9999999999</f>
        <v>9999999999</v>
      </c>
      <c r="H61" s="9">
        <v>39814</v>
      </c>
      <c r="I61" s="15">
        <f t="shared" si="0"/>
        <v>143.686914803609</v>
      </c>
    </row>
    <row r="62" spans="3:9" x14ac:dyDescent="0.25">
      <c r="C62" t="str">
        <v>54</v>
      </c>
      <c r="D62" s="9">
        <v>39904</v>
      </c>
      <c r="E62" s="22">
        <v>146.38999999999999</v>
      </c>
      <c r="F62" s="22">
        <v>146.43664144726199</v>
      </c>
      <c r="G62" cm="1">
        <f t="array" aca="1" ref="G62" ca="1">LARGE( _xlfn.BYROW(OFFSET($L$9,,,$M$6),_xlfn.LAMBDA(_xlpm.x, IF(_xlpm.x="NA", TRUE, DATE(LEFT(_xlpm.x,4),RIGHT(_xlpm.x,1)*3,1) &lt;= $D62 ))) * _xlfn.BYROW(OFFSET($M$9,,,$M$6),_xlfn.LAMBDA(_xlpm.x, IF(_xlpm.x="NA",TRUE, DATE(LEFT(_xlpm.x,4),RIGHT(_xlpm.x,1)*3,1) &gt;= $D62 ))), 1 ) * 9999999999</f>
        <v>0</v>
      </c>
      <c r="H62" s="9">
        <v>39904</v>
      </c>
      <c r="I62" s="15">
        <f t="shared" si="0"/>
        <v>146.43664144726199</v>
      </c>
    </row>
    <row r="63" spans="3:9" x14ac:dyDescent="0.25">
      <c r="C63" t="str">
        <v>55</v>
      </c>
      <c r="D63" s="9">
        <v>39995</v>
      </c>
      <c r="E63" s="22">
        <v>153.06</v>
      </c>
      <c r="F63" s="22">
        <v>150.04748028607199</v>
      </c>
      <c r="G63" cm="1">
        <f t="array" aca="1" ref="G63" ca="1">LARGE( _xlfn.BYROW(OFFSET($L$9,,,$M$6),_xlfn.LAMBDA(_xlpm.x, IF(_xlpm.x="NA", TRUE, DATE(LEFT(_xlpm.x,4),RIGHT(_xlpm.x,1)*3,1) &lt;= $D63 ))) * _xlfn.BYROW(OFFSET($M$9,,,$M$6),_xlfn.LAMBDA(_xlpm.x, IF(_xlpm.x="NA",TRUE, DATE(LEFT(_xlpm.x,4),RIGHT(_xlpm.x,1)*3,1) &gt;= $D63 ))), 1 ) * 9999999999</f>
        <v>0</v>
      </c>
      <c r="H63" s="9">
        <v>39995</v>
      </c>
      <c r="I63" s="15">
        <f t="shared" si="0"/>
        <v>150.04748028607199</v>
      </c>
    </row>
    <row r="64" spans="3:9" x14ac:dyDescent="0.25">
      <c r="C64" t="str">
        <v>56</v>
      </c>
      <c r="D64" s="9">
        <v>40087</v>
      </c>
      <c r="E64" s="22">
        <v>154.75</v>
      </c>
      <c r="F64" s="22">
        <v>153.54303686916299</v>
      </c>
      <c r="G64" cm="1">
        <f t="array" aca="1" ref="G64" ca="1">LARGE( _xlfn.BYROW(OFFSET($L$9,,,$M$6),_xlfn.LAMBDA(_xlpm.x, IF(_xlpm.x="NA", TRUE, DATE(LEFT(_xlpm.x,4),RIGHT(_xlpm.x,1)*3,1) &lt;= $D64 ))) * _xlfn.BYROW(OFFSET($M$9,,,$M$6),_xlfn.LAMBDA(_xlpm.x, IF(_xlpm.x="NA",TRUE, DATE(LEFT(_xlpm.x,4),RIGHT(_xlpm.x,1)*3,1) &gt;= $D64 ))), 1 ) * 9999999999</f>
        <v>0</v>
      </c>
      <c r="H64" s="9">
        <v>40087</v>
      </c>
      <c r="I64" s="15">
        <f t="shared" si="0"/>
        <v>153.54303686916299</v>
      </c>
    </row>
    <row r="65" spans="3:9" x14ac:dyDescent="0.25">
      <c r="C65" t="str">
        <v>57</v>
      </c>
      <c r="D65" s="9">
        <v>40179</v>
      </c>
      <c r="E65" s="22">
        <v>152.53</v>
      </c>
      <c r="F65" s="22">
        <v>156.64923677984299</v>
      </c>
      <c r="G65" cm="1">
        <f t="array" aca="1" ref="G65" ca="1">LARGE( _xlfn.BYROW(OFFSET($L$9,,,$M$6),_xlfn.LAMBDA(_xlpm.x, IF(_xlpm.x="NA", TRUE, DATE(LEFT(_xlpm.x,4),RIGHT(_xlpm.x,1)*3,1) &lt;= $D65 ))) * _xlfn.BYROW(OFFSET($M$9,,,$M$6),_xlfn.LAMBDA(_xlpm.x, IF(_xlpm.x="NA",TRUE, DATE(LEFT(_xlpm.x,4),RIGHT(_xlpm.x,1)*3,1) &gt;= $D65 ))), 1 ) * 9999999999</f>
        <v>0</v>
      </c>
      <c r="H65" s="9">
        <v>40179</v>
      </c>
      <c r="I65" s="15">
        <f t="shared" si="0"/>
        <v>156.64923677984299</v>
      </c>
    </row>
    <row r="66" spans="3:9" x14ac:dyDescent="0.25">
      <c r="C66" t="str">
        <v>58</v>
      </c>
      <c r="D66" s="9">
        <v>40269</v>
      </c>
      <c r="E66" s="22">
        <v>158.86000000000001</v>
      </c>
      <c r="F66" s="22">
        <v>158.869395832924</v>
      </c>
      <c r="G66" cm="1">
        <f t="array" aca="1" ref="G66" ca="1">LARGE( _xlfn.BYROW(OFFSET($L$9,,,$M$6),_xlfn.LAMBDA(_xlpm.x, IF(_xlpm.x="NA", TRUE, DATE(LEFT(_xlpm.x,4),RIGHT(_xlpm.x,1)*3,1) &lt;= $D66 ))) * _xlfn.BYROW(OFFSET($M$9,,,$M$6),_xlfn.LAMBDA(_xlpm.x, IF(_xlpm.x="NA",TRUE, DATE(LEFT(_xlpm.x,4),RIGHT(_xlpm.x,1)*3,1) &gt;= $D66 ))), 1 ) * 9999999999</f>
        <v>0</v>
      </c>
      <c r="H66" s="9">
        <v>40269</v>
      </c>
      <c r="I66" s="15">
        <f t="shared" si="0"/>
        <v>158.869395832924</v>
      </c>
    </row>
    <row r="67" spans="3:9" x14ac:dyDescent="0.25">
      <c r="C67" t="str">
        <v>59</v>
      </c>
      <c r="D67" s="9">
        <v>40360</v>
      </c>
      <c r="E67" s="22">
        <v>163.63</v>
      </c>
      <c r="F67" s="22">
        <v>160.54117483549999</v>
      </c>
      <c r="G67" cm="1">
        <f t="array" aca="1" ref="G67" ca="1">LARGE( _xlfn.BYROW(OFFSET($L$9,,,$M$6),_xlfn.LAMBDA(_xlpm.x, IF(_xlpm.x="NA", TRUE, DATE(LEFT(_xlpm.x,4),RIGHT(_xlpm.x,1)*3,1) &lt;= $D67 ))) * _xlfn.BYROW(OFFSET($M$9,,,$M$6),_xlfn.LAMBDA(_xlpm.x, IF(_xlpm.x="NA",TRUE, DATE(LEFT(_xlpm.x,4),RIGHT(_xlpm.x,1)*3,1) &gt;= $D67 ))), 1 ) * 9999999999</f>
        <v>0</v>
      </c>
      <c r="H67" s="9">
        <v>40360</v>
      </c>
      <c r="I67" s="15">
        <f t="shared" si="0"/>
        <v>160.54117483549999</v>
      </c>
    </row>
    <row r="68" spans="3:9" x14ac:dyDescent="0.25">
      <c r="C68" t="str">
        <v>60</v>
      </c>
      <c r="D68" s="9">
        <v>40452</v>
      </c>
      <c r="E68" s="22">
        <v>163.55000000000001</v>
      </c>
      <c r="F68" s="22">
        <v>162.47443854051701</v>
      </c>
      <c r="G68" cm="1">
        <f t="array" aca="1" ref="G68" ca="1">LARGE( _xlfn.BYROW(OFFSET($L$9,,,$M$6),_xlfn.LAMBDA(_xlpm.x, IF(_xlpm.x="NA", TRUE, DATE(LEFT(_xlpm.x,4),RIGHT(_xlpm.x,1)*3,1) &lt;= $D68 ))) * _xlfn.BYROW(OFFSET($M$9,,,$M$6),_xlfn.LAMBDA(_xlpm.x, IF(_xlpm.x="NA",TRUE, DATE(LEFT(_xlpm.x,4),RIGHT(_xlpm.x,1)*3,1) &gt;= $D68 ))), 1 ) * 9999999999</f>
        <v>0</v>
      </c>
      <c r="H68" s="9">
        <v>40452</v>
      </c>
      <c r="I68" s="15">
        <f t="shared" si="0"/>
        <v>162.47443854051701</v>
      </c>
    </row>
    <row r="69" spans="3:9" x14ac:dyDescent="0.25">
      <c r="C69" t="str">
        <v>61</v>
      </c>
      <c r="D69" s="9">
        <v>40544</v>
      </c>
      <c r="E69" s="22">
        <v>160.44999999999999</v>
      </c>
      <c r="F69" s="22">
        <v>164.53153501459701</v>
      </c>
      <c r="G69" cm="1">
        <f t="array" aca="1" ref="G69" ca="1">LARGE( _xlfn.BYROW(OFFSET($L$9,,,$M$6),_xlfn.LAMBDA(_xlpm.x, IF(_xlpm.x="NA", TRUE, DATE(LEFT(_xlpm.x,4),RIGHT(_xlpm.x,1)*3,1) &lt;= $D69 ))) * _xlfn.BYROW(OFFSET($M$9,,,$M$6),_xlfn.LAMBDA(_xlpm.x, IF(_xlpm.x="NA",TRUE, DATE(LEFT(_xlpm.x,4),RIGHT(_xlpm.x,1)*3,1) &gt;= $D69 ))), 1 ) * 9999999999</f>
        <v>0</v>
      </c>
      <c r="H69" s="9">
        <v>40544</v>
      </c>
      <c r="I69" s="15">
        <f t="shared" si="0"/>
        <v>164.53153501459701</v>
      </c>
    </row>
    <row r="70" spans="3:9" x14ac:dyDescent="0.25">
      <c r="C70" t="str">
        <v>62</v>
      </c>
      <c r="D70" s="9">
        <v>40634</v>
      </c>
      <c r="E70" s="22">
        <v>166.33</v>
      </c>
      <c r="F70" s="22">
        <v>166.330135033896</v>
      </c>
      <c r="G70" cm="1">
        <f t="array" aca="1" ref="G70" ca="1">LARGE( _xlfn.BYROW(OFFSET($L$9,,,$M$6),_xlfn.LAMBDA(_xlpm.x, IF(_xlpm.x="NA", TRUE, DATE(LEFT(_xlpm.x,4),RIGHT(_xlpm.x,1)*3,1) &lt;= $D70 ))) * _xlfn.BYROW(OFFSET($M$9,,,$M$6),_xlfn.LAMBDA(_xlpm.x, IF(_xlpm.x="NA",TRUE, DATE(LEFT(_xlpm.x,4),RIGHT(_xlpm.x,1)*3,1) &gt;= $D70 ))), 1 ) * 9999999999</f>
        <v>0</v>
      </c>
      <c r="H70" s="9">
        <v>40634</v>
      </c>
      <c r="I70" s="15">
        <f t="shared" si="0"/>
        <v>166.330135033896</v>
      </c>
    </row>
    <row r="71" spans="3:9" x14ac:dyDescent="0.25">
      <c r="C71" t="str">
        <v>63</v>
      </c>
      <c r="D71" s="9">
        <v>40725</v>
      </c>
      <c r="E71" s="22">
        <v>169.41</v>
      </c>
      <c r="F71" s="22">
        <v>166.25951291229299</v>
      </c>
      <c r="G71" cm="1">
        <f t="array" aca="1" ref="G71" ca="1">LARGE( _xlfn.BYROW(OFFSET($L$9,,,$M$6),_xlfn.LAMBDA(_xlpm.x, IF(_xlpm.x="NA", TRUE, DATE(LEFT(_xlpm.x,4),RIGHT(_xlpm.x,1)*3,1) &lt;= $D71 ))) * _xlfn.BYROW(OFFSET($M$9,,,$M$6),_xlfn.LAMBDA(_xlpm.x, IF(_xlpm.x="NA",TRUE, DATE(LEFT(_xlpm.x,4),RIGHT(_xlpm.x,1)*3,1) &gt;= $D71 ))), 1 ) * 9999999999</f>
        <v>0</v>
      </c>
      <c r="H71" s="9">
        <v>40725</v>
      </c>
      <c r="I71" s="15">
        <f t="shared" si="0"/>
        <v>166.25951291229299</v>
      </c>
    </row>
    <row r="72" spans="3:9" x14ac:dyDescent="0.25">
      <c r="C72" t="str">
        <v>64</v>
      </c>
      <c r="D72" s="9">
        <v>40817</v>
      </c>
      <c r="E72" s="22">
        <v>167.75</v>
      </c>
      <c r="F72" s="22">
        <v>166.78976940552201</v>
      </c>
      <c r="G72" cm="1">
        <f t="array" aca="1" ref="G72" ca="1">LARGE( _xlfn.BYROW(OFFSET($L$9,,,$M$6),_xlfn.LAMBDA(_xlpm.x, IF(_xlpm.x="NA", TRUE, DATE(LEFT(_xlpm.x,4),RIGHT(_xlpm.x,1)*3,1) &lt;= $D72 ))) * _xlfn.BYROW(OFFSET($M$9,,,$M$6),_xlfn.LAMBDA(_xlpm.x, IF(_xlpm.x="NA",TRUE, DATE(LEFT(_xlpm.x,4),RIGHT(_xlpm.x,1)*3,1) &gt;= $D72 ))), 1 ) * 9999999999</f>
        <v>0</v>
      </c>
      <c r="H72" s="9">
        <v>40817</v>
      </c>
      <c r="I72" s="15">
        <f t="shared" si="0"/>
        <v>166.78976940552201</v>
      </c>
    </row>
    <row r="73" spans="3:9" x14ac:dyDescent="0.25">
      <c r="C73" t="str">
        <v>65</v>
      </c>
      <c r="D73" s="9">
        <v>40909</v>
      </c>
      <c r="E73" s="22">
        <v>163.19</v>
      </c>
      <c r="F73" s="22">
        <v>167.119741715271</v>
      </c>
      <c r="G73" cm="1">
        <f t="array" aca="1" ref="G73" ca="1">LARGE( _xlfn.BYROW(OFFSET($L$9,,,$M$6),_xlfn.LAMBDA(_xlpm.x, IF(_xlpm.x="NA", TRUE, DATE(LEFT(_xlpm.x,4),RIGHT(_xlpm.x,1)*3,1) &lt;= $D73 ))) * _xlfn.BYROW(OFFSET($M$9,,,$M$6),_xlfn.LAMBDA(_xlpm.x, IF(_xlpm.x="NA",TRUE, DATE(LEFT(_xlpm.x,4),RIGHT(_xlpm.x,1)*3,1) &gt;= $D73 ))), 1 ) * 9999999999</f>
        <v>0</v>
      </c>
      <c r="H73" s="9">
        <v>40909</v>
      </c>
      <c r="I73" s="15">
        <f t="shared" si="0"/>
        <v>167.119741715271</v>
      </c>
    </row>
    <row r="74" spans="3:9" x14ac:dyDescent="0.25">
      <c r="C74" t="str">
        <v>66</v>
      </c>
      <c r="D74" s="9">
        <v>41000</v>
      </c>
      <c r="E74" s="22">
        <v>167.97</v>
      </c>
      <c r="F74" s="22">
        <v>168.06765192826299</v>
      </c>
      <c r="G74" cm="1">
        <f t="array" aca="1" ref="G74" ca="1">LARGE( _xlfn.BYROW(OFFSET($L$9,,,$M$6),_xlfn.LAMBDA(_xlpm.x, IF(_xlpm.x="NA", TRUE, DATE(LEFT(_xlpm.x,4),RIGHT(_xlpm.x,1)*3,1) &lt;= $D74 ))) * _xlfn.BYROW(OFFSET($M$9,,,$M$6),_xlfn.LAMBDA(_xlpm.x, IF(_xlpm.x="NA",TRUE, DATE(LEFT(_xlpm.x,4),RIGHT(_xlpm.x,1)*3,1) &gt;= $D74 ))), 1 ) * 9999999999</f>
        <v>0</v>
      </c>
      <c r="H74" s="9">
        <v>41000</v>
      </c>
      <c r="I74" s="15">
        <f t="shared" ref="I74:I119" si="1">IF(ISBLANK(F74),F73*( (1 + $E$6)), F74)</f>
        <v>168.06765192826299</v>
      </c>
    </row>
    <row r="75" spans="3:9" x14ac:dyDescent="0.25">
      <c r="C75" t="str">
        <v>67</v>
      </c>
      <c r="D75" s="9">
        <v>41091</v>
      </c>
      <c r="E75" s="22">
        <v>173.63</v>
      </c>
      <c r="F75" s="22">
        <v>170.479311914449</v>
      </c>
      <c r="G75" cm="1">
        <f t="array" aca="1" ref="G75" ca="1">LARGE( _xlfn.BYROW(OFFSET($L$9,,,$M$6),_xlfn.LAMBDA(_xlpm.x, IF(_xlpm.x="NA", TRUE, DATE(LEFT(_xlpm.x,4),RIGHT(_xlpm.x,1)*3,1) &lt;= $D75 ))) * _xlfn.BYROW(OFFSET($M$9,,,$M$6),_xlfn.LAMBDA(_xlpm.x, IF(_xlpm.x="NA",TRUE, DATE(LEFT(_xlpm.x,4),RIGHT(_xlpm.x,1)*3,1) &gt;= $D75 ))), 1 ) * 9999999999</f>
        <v>0</v>
      </c>
      <c r="H75" s="9">
        <v>41091</v>
      </c>
      <c r="I75" s="15">
        <f t="shared" si="1"/>
        <v>170.479311914449</v>
      </c>
    </row>
    <row r="76" spans="3:9" x14ac:dyDescent="0.25">
      <c r="C76" t="str">
        <v>68</v>
      </c>
      <c r="D76" s="9">
        <v>41183</v>
      </c>
      <c r="E76" s="22">
        <v>171.91</v>
      </c>
      <c r="F76" s="22">
        <v>171.02965446017299</v>
      </c>
      <c r="G76" cm="1">
        <f t="array" aca="1" ref="G76" ca="1">LARGE( _xlfn.BYROW(OFFSET($L$9,,,$M$6),_xlfn.LAMBDA(_xlpm.x, IF(_xlpm.x="NA", TRUE, DATE(LEFT(_xlpm.x,4),RIGHT(_xlpm.x,1)*3,1) &lt;= $D76 ))) * _xlfn.BYROW(OFFSET($M$9,,,$M$6),_xlfn.LAMBDA(_xlpm.x, IF(_xlpm.x="NA",TRUE, DATE(LEFT(_xlpm.x,4),RIGHT(_xlpm.x,1)*3,1) &gt;= $D76 ))), 1 ) * 9999999999</f>
        <v>0</v>
      </c>
      <c r="H76" s="9">
        <v>41183</v>
      </c>
      <c r="I76" s="15">
        <f t="shared" si="1"/>
        <v>171.02965446017299</v>
      </c>
    </row>
    <row r="77" spans="3:9" x14ac:dyDescent="0.25">
      <c r="C77" t="str">
        <v>69</v>
      </c>
      <c r="D77" s="9">
        <v>41275</v>
      </c>
      <c r="E77" s="22">
        <v>167.63</v>
      </c>
      <c r="F77" s="22">
        <v>171.296076225538</v>
      </c>
      <c r="G77" cm="1">
        <f t="array" aca="1" ref="G77" ca="1">LARGE( _xlfn.BYROW(OFFSET($L$9,,,$M$6),_xlfn.LAMBDA(_xlpm.x, IF(_xlpm.x="NA", TRUE, DATE(LEFT(_xlpm.x,4),RIGHT(_xlpm.x,1)*3,1) &lt;= $D77 ))) * _xlfn.BYROW(OFFSET($M$9,,,$M$6),_xlfn.LAMBDA(_xlpm.x, IF(_xlpm.x="NA",TRUE, DATE(LEFT(_xlpm.x,4),RIGHT(_xlpm.x,1)*3,1) &gt;= $D77 ))), 1 ) * 9999999999</f>
        <v>0</v>
      </c>
      <c r="H77" s="9">
        <v>41275</v>
      </c>
      <c r="I77" s="15">
        <f t="shared" si="1"/>
        <v>171.296076225538</v>
      </c>
    </row>
    <row r="78" spans="3:9" x14ac:dyDescent="0.25">
      <c r="C78" t="str">
        <v>70</v>
      </c>
      <c r="D78" s="9">
        <v>41365</v>
      </c>
      <c r="E78" s="22">
        <v>174.73</v>
      </c>
      <c r="F78" s="22">
        <v>174.971279761462</v>
      </c>
      <c r="G78" cm="1">
        <f t="array" aca="1" ref="G78" ca="1">LARGE( _xlfn.BYROW(OFFSET($L$9,,,$M$6),_xlfn.LAMBDA(_xlpm.x, IF(_xlpm.x="NA", TRUE, DATE(LEFT(_xlpm.x,4),RIGHT(_xlpm.x,1)*3,1) &lt;= $D78 ))) * _xlfn.BYROW(OFFSET($M$9,,,$M$6),_xlfn.LAMBDA(_xlpm.x, IF(_xlpm.x="NA",TRUE, DATE(LEFT(_xlpm.x,4),RIGHT(_xlpm.x,1)*3,1) &gt;= $D78 ))), 1 ) * 9999999999</f>
        <v>0</v>
      </c>
      <c r="H78" s="9">
        <v>41365</v>
      </c>
      <c r="I78" s="15">
        <f t="shared" si="1"/>
        <v>174.971279761462</v>
      </c>
    </row>
    <row r="79" spans="3:9" x14ac:dyDescent="0.25">
      <c r="C79" t="str">
        <v>71</v>
      </c>
      <c r="D79" s="9">
        <v>41456</v>
      </c>
      <c r="E79" s="22">
        <v>178.42</v>
      </c>
      <c r="F79" s="22">
        <v>175.38315056736701</v>
      </c>
      <c r="G79" cm="1">
        <f t="array" aca="1" ref="G79" ca="1">LARGE( _xlfn.BYROW(OFFSET($L$9,,,$M$6),_xlfn.LAMBDA(_xlpm.x, IF(_xlpm.x="NA", TRUE, DATE(LEFT(_xlpm.x,4),RIGHT(_xlpm.x,1)*3,1) &lt;= $D79 ))) * _xlfn.BYROW(OFFSET($M$9,,,$M$6),_xlfn.LAMBDA(_xlpm.x, IF(_xlpm.x="NA",TRUE, DATE(LEFT(_xlpm.x,4),RIGHT(_xlpm.x,1)*3,1) &gt;= $D79 ))), 1 ) * 9999999999</f>
        <v>0</v>
      </c>
      <c r="H79" s="9">
        <v>41456</v>
      </c>
      <c r="I79" s="15">
        <f t="shared" si="1"/>
        <v>175.38315056736701</v>
      </c>
    </row>
    <row r="80" spans="3:9" x14ac:dyDescent="0.25">
      <c r="C80" t="str">
        <v>72</v>
      </c>
      <c r="D80" s="9">
        <v>41548</v>
      </c>
      <c r="E80" s="22">
        <v>176.26</v>
      </c>
      <c r="F80" s="22">
        <v>175.42410652595899</v>
      </c>
      <c r="G80" cm="1">
        <f t="array" aca="1" ref="G80" ca="1">LARGE( _xlfn.BYROW(OFFSET($L$9,,,$M$6),_xlfn.LAMBDA(_xlpm.x, IF(_xlpm.x="NA", TRUE, DATE(LEFT(_xlpm.x,4),RIGHT(_xlpm.x,1)*3,1) &lt;= $D80 ))) * _xlfn.BYROW(OFFSET($M$9,,,$M$6),_xlfn.LAMBDA(_xlpm.x, IF(_xlpm.x="NA",TRUE, DATE(LEFT(_xlpm.x,4),RIGHT(_xlpm.x,1)*3,1) &gt;= $D80 ))), 1 ) * 9999999999</f>
        <v>0</v>
      </c>
      <c r="H80" s="9">
        <v>41548</v>
      </c>
      <c r="I80" s="15">
        <f t="shared" si="1"/>
        <v>175.42410652595899</v>
      </c>
    </row>
    <row r="81" spans="3:9" x14ac:dyDescent="0.25">
      <c r="C81" t="str">
        <v>73</v>
      </c>
      <c r="D81" s="9">
        <v>41640</v>
      </c>
      <c r="E81" s="22">
        <v>173.45</v>
      </c>
      <c r="F81" s="22">
        <v>176.720786947362</v>
      </c>
      <c r="G81" cm="1">
        <f t="array" aca="1" ref="G81" ca="1">LARGE( _xlfn.BYROW(OFFSET($L$9,,,$M$6),_xlfn.LAMBDA(_xlpm.x, IF(_xlpm.x="NA", TRUE, DATE(LEFT(_xlpm.x,4),RIGHT(_xlpm.x,1)*3,1) &lt;= $D81 ))) * _xlfn.BYROW(OFFSET($M$9,,,$M$6),_xlfn.LAMBDA(_xlpm.x, IF(_xlpm.x="NA",TRUE, DATE(LEFT(_xlpm.x,4),RIGHT(_xlpm.x,1)*3,1) &gt;= $D81 ))), 1 ) * 9999999999</f>
        <v>0</v>
      </c>
      <c r="H81" s="9">
        <v>41640</v>
      </c>
      <c r="I81" s="15">
        <f t="shared" si="1"/>
        <v>176.720786947362</v>
      </c>
    </row>
    <row r="82" spans="3:9" x14ac:dyDescent="0.25">
      <c r="C82" t="str">
        <v>74</v>
      </c>
      <c r="D82" s="9">
        <v>41730</v>
      </c>
      <c r="E82" s="22">
        <v>173.97</v>
      </c>
      <c r="F82" s="22">
        <v>174.39357736729499</v>
      </c>
      <c r="G82" cm="1">
        <f t="array" aca="1" ref="G82" ca="1">LARGE( _xlfn.BYROW(OFFSET($L$9,,,$M$6),_xlfn.LAMBDA(_xlpm.x, IF(_xlpm.x="NA", TRUE, DATE(LEFT(_xlpm.x,4),RIGHT(_xlpm.x,1)*3,1) &lt;= $D82 ))) * _xlfn.BYROW(OFFSET($M$9,,,$M$6),_xlfn.LAMBDA(_xlpm.x, IF(_xlpm.x="NA",TRUE, DATE(LEFT(_xlpm.x,4),RIGHT(_xlpm.x,1)*3,1) &gt;= $D82 ))), 1 ) * 9999999999</f>
        <v>9999999999</v>
      </c>
      <c r="H82" s="9">
        <v>41730</v>
      </c>
      <c r="I82" s="15">
        <f t="shared" si="1"/>
        <v>174.39357736729499</v>
      </c>
    </row>
    <row r="83" spans="3:9" x14ac:dyDescent="0.25">
      <c r="C83" t="str">
        <v>75</v>
      </c>
      <c r="D83" s="9">
        <v>41821</v>
      </c>
      <c r="E83" s="22">
        <v>177.28</v>
      </c>
      <c r="F83" s="22">
        <v>174.54555374654501</v>
      </c>
      <c r="G83" cm="1">
        <f t="array" aca="1" ref="G83" ca="1">LARGE( _xlfn.BYROW(OFFSET($L$9,,,$M$6),_xlfn.LAMBDA(_xlpm.x, IF(_xlpm.x="NA", TRUE, DATE(LEFT(_xlpm.x,4),RIGHT(_xlpm.x,1)*3,1) &lt;= $D83 ))) * _xlfn.BYROW(OFFSET($M$9,,,$M$6),_xlfn.LAMBDA(_xlpm.x, IF(_xlpm.x="NA",TRUE, DATE(LEFT(_xlpm.x,4),RIGHT(_xlpm.x,1)*3,1) &gt;= $D83 ))), 1 ) * 9999999999</f>
        <v>9999999999</v>
      </c>
      <c r="H83" s="9">
        <v>41821</v>
      </c>
      <c r="I83" s="15">
        <f t="shared" si="1"/>
        <v>174.54555374654501</v>
      </c>
    </row>
    <row r="84" spans="3:9" x14ac:dyDescent="0.25">
      <c r="C84" t="str">
        <v>76</v>
      </c>
      <c r="D84" s="9">
        <v>41913</v>
      </c>
      <c r="E84" s="22">
        <v>175.86</v>
      </c>
      <c r="F84" s="22">
        <v>175.122004804135</v>
      </c>
      <c r="G84" cm="1">
        <f t="array" aca="1" ref="G84" ca="1">LARGE( _xlfn.BYROW(OFFSET($L$9,,,$M$6),_xlfn.LAMBDA(_xlpm.x, IF(_xlpm.x="NA", TRUE, DATE(LEFT(_xlpm.x,4),RIGHT(_xlpm.x,1)*3,1) &lt;= $D84 ))) * _xlfn.BYROW(OFFSET($M$9,,,$M$6),_xlfn.LAMBDA(_xlpm.x, IF(_xlpm.x="NA",TRUE, DATE(LEFT(_xlpm.x,4),RIGHT(_xlpm.x,1)*3,1) &gt;= $D84 ))), 1 ) * 9999999999</f>
        <v>9999999999</v>
      </c>
      <c r="H84" s="9">
        <v>41913</v>
      </c>
      <c r="I84" s="15">
        <f t="shared" si="1"/>
        <v>175.122004804135</v>
      </c>
    </row>
    <row r="85" spans="3:9" x14ac:dyDescent="0.25">
      <c r="C85" t="str">
        <v>77</v>
      </c>
      <c r="D85" s="9">
        <v>42005</v>
      </c>
      <c r="E85" s="22">
        <v>170.64</v>
      </c>
      <c r="F85" s="22">
        <v>173.40350736164601</v>
      </c>
      <c r="G85" cm="1">
        <f t="array" aca="1" ref="G85" ca="1">LARGE( _xlfn.BYROW(OFFSET($L$9,,,$M$6),_xlfn.LAMBDA(_xlpm.x, IF(_xlpm.x="NA", TRUE, DATE(LEFT(_xlpm.x,4),RIGHT(_xlpm.x,1)*3,1) &lt;= $D85 ))) * _xlfn.BYROW(OFFSET($M$9,,,$M$6),_xlfn.LAMBDA(_xlpm.x, IF(_xlpm.x="NA",TRUE, DATE(LEFT(_xlpm.x,4),RIGHT(_xlpm.x,1)*3,1) &gt;= $D85 ))), 1 ) * 9999999999</f>
        <v>9999999999</v>
      </c>
      <c r="H85" s="9">
        <v>42005</v>
      </c>
      <c r="I85" s="15">
        <f t="shared" si="1"/>
        <v>173.40350736164601</v>
      </c>
    </row>
    <row r="86" spans="3:9" x14ac:dyDescent="0.25">
      <c r="C86" t="str">
        <v>78</v>
      </c>
      <c r="D86" s="9">
        <v>42095</v>
      </c>
      <c r="E86" s="22">
        <v>169.2</v>
      </c>
      <c r="F86" s="22">
        <v>169.626447354589</v>
      </c>
      <c r="G86" cm="1">
        <f t="array" aca="1" ref="G86" ca="1">LARGE( _xlfn.BYROW(OFFSET($L$9,,,$M$6),_xlfn.LAMBDA(_xlpm.x, IF(_xlpm.x="NA", TRUE, DATE(LEFT(_xlpm.x,4),RIGHT(_xlpm.x,1)*3,1) &lt;= $D86 ))) * _xlfn.BYROW(OFFSET($M$9,,,$M$6),_xlfn.LAMBDA(_xlpm.x, IF(_xlpm.x="NA",TRUE, DATE(LEFT(_xlpm.x,4),RIGHT(_xlpm.x,1)*3,1) &gt;= $D86 ))), 1 ) * 9999999999</f>
        <v>9999999999</v>
      </c>
      <c r="H86" s="9">
        <v>42095</v>
      </c>
      <c r="I86" s="15">
        <f t="shared" si="1"/>
        <v>169.626447354589</v>
      </c>
    </row>
    <row r="87" spans="3:9" x14ac:dyDescent="0.25">
      <c r="C87" t="str">
        <v>79</v>
      </c>
      <c r="D87" s="9">
        <v>42186</v>
      </c>
      <c r="E87" s="22">
        <v>169.72</v>
      </c>
      <c r="F87" s="22">
        <v>167.26961962500499</v>
      </c>
      <c r="G87" cm="1">
        <f t="array" aca="1" ref="G87" ca="1">LARGE( _xlfn.BYROW(OFFSET($L$9,,,$M$6),_xlfn.LAMBDA(_xlpm.x, IF(_xlpm.x="NA", TRUE, DATE(LEFT(_xlpm.x,4),RIGHT(_xlpm.x,1)*3,1) &lt;= $D87 ))) * _xlfn.BYROW(OFFSET($M$9,,,$M$6),_xlfn.LAMBDA(_xlpm.x, IF(_xlpm.x="NA",TRUE, DATE(LEFT(_xlpm.x,4),RIGHT(_xlpm.x,1)*3,1) &gt;= $D87 ))), 1 ) * 9999999999</f>
        <v>9999999999</v>
      </c>
      <c r="H87" s="9">
        <v>42186</v>
      </c>
      <c r="I87" s="15">
        <f t="shared" si="1"/>
        <v>167.26961962500499</v>
      </c>
    </row>
    <row r="88" spans="3:9" x14ac:dyDescent="0.25">
      <c r="C88" t="str">
        <v>80</v>
      </c>
      <c r="D88" s="9">
        <v>42278</v>
      </c>
      <c r="E88" s="22">
        <v>166.15</v>
      </c>
      <c r="F88" s="22">
        <v>165.69282687457701</v>
      </c>
      <c r="G88" cm="1">
        <f t="array" aca="1" ref="G88" ca="1">LARGE( _xlfn.BYROW(OFFSET($L$9,,,$M$6),_xlfn.LAMBDA(_xlpm.x, IF(_xlpm.x="NA", TRUE, DATE(LEFT(_xlpm.x,4),RIGHT(_xlpm.x,1)*3,1) &lt;= $D88 ))) * _xlfn.BYROW(OFFSET($M$9,,,$M$6),_xlfn.LAMBDA(_xlpm.x, IF(_xlpm.x="NA",TRUE, DATE(LEFT(_xlpm.x,4),RIGHT(_xlpm.x,1)*3,1) &gt;= $D88 ))), 1 ) * 9999999999</f>
        <v>9999999999</v>
      </c>
      <c r="H88" s="9">
        <v>42278</v>
      </c>
      <c r="I88" s="15">
        <f t="shared" si="1"/>
        <v>165.69282687457701</v>
      </c>
    </row>
    <row r="89" spans="3:9" x14ac:dyDescent="0.25">
      <c r="C89" t="str">
        <v>81</v>
      </c>
      <c r="D89" s="9">
        <v>42370</v>
      </c>
      <c r="E89" s="22">
        <v>161.87</v>
      </c>
      <c r="F89" s="22">
        <v>164.26901537069801</v>
      </c>
      <c r="G89" cm="1">
        <f t="array" aca="1" ref="G89" ca="1">LARGE( _xlfn.BYROW(OFFSET($L$9,,,$M$6),_xlfn.LAMBDA(_xlpm.x, IF(_xlpm.x="NA", TRUE, DATE(LEFT(_xlpm.x,4),RIGHT(_xlpm.x,1)*3,1) &lt;= $D89 ))) * _xlfn.BYROW(OFFSET($M$9,,,$M$6),_xlfn.LAMBDA(_xlpm.x, IF(_xlpm.x="NA",TRUE, DATE(LEFT(_xlpm.x,4),RIGHT(_xlpm.x,1)*3,1) &gt;= $D89 ))), 1 ) * 9999999999</f>
        <v>9999999999</v>
      </c>
      <c r="H89" s="9">
        <v>42370</v>
      </c>
      <c r="I89" s="15">
        <f t="shared" si="1"/>
        <v>164.26901537069801</v>
      </c>
    </row>
    <row r="90" spans="3:9" x14ac:dyDescent="0.25">
      <c r="C90" t="str">
        <v>82</v>
      </c>
      <c r="D90" s="9">
        <v>42461</v>
      </c>
      <c r="E90" s="22">
        <v>163.75</v>
      </c>
      <c r="F90" s="22">
        <v>164.07949418523299</v>
      </c>
      <c r="G90" cm="1">
        <f t="array" aca="1" ref="G90" ca="1">LARGE( _xlfn.BYROW(OFFSET($L$9,,,$M$6),_xlfn.LAMBDA(_xlpm.x, IF(_xlpm.x="NA", TRUE, DATE(LEFT(_xlpm.x,4),RIGHT(_xlpm.x,1)*3,1) &lt;= $D90 ))) * _xlfn.BYROW(OFFSET($M$9,,,$M$6),_xlfn.LAMBDA(_xlpm.x, IF(_xlpm.x="NA",TRUE, DATE(LEFT(_xlpm.x,4),RIGHT(_xlpm.x,1)*3,1) &gt;= $D90 ))), 1 ) * 9999999999</f>
        <v>9999999999</v>
      </c>
      <c r="H90" s="9">
        <v>42461</v>
      </c>
      <c r="I90" s="15">
        <f t="shared" si="1"/>
        <v>164.07949418523299</v>
      </c>
    </row>
    <row r="91" spans="3:9" x14ac:dyDescent="0.25">
      <c r="C91" t="str">
        <v>83</v>
      </c>
      <c r="D91" s="9">
        <v>42552</v>
      </c>
      <c r="E91" s="22">
        <v>165.55</v>
      </c>
      <c r="F91" s="22">
        <v>163.20690828872401</v>
      </c>
      <c r="G91" cm="1">
        <f t="array" aca="1" ref="G91" ca="1">LARGE( _xlfn.BYROW(OFFSET($L$9,,,$M$6),_xlfn.LAMBDA(_xlpm.x, IF(_xlpm.x="NA", TRUE, DATE(LEFT(_xlpm.x,4),RIGHT(_xlpm.x,1)*3,1) &lt;= $D91 ))) * _xlfn.BYROW(OFFSET($M$9,,,$M$6),_xlfn.LAMBDA(_xlpm.x, IF(_xlpm.x="NA",TRUE, DATE(LEFT(_xlpm.x,4),RIGHT(_xlpm.x,1)*3,1) &gt;= $D91 ))), 1 ) * 9999999999</f>
        <v>9999999999</v>
      </c>
      <c r="H91" s="9">
        <v>42552</v>
      </c>
      <c r="I91" s="15">
        <f t="shared" si="1"/>
        <v>163.20690828872401</v>
      </c>
    </row>
    <row r="92" spans="3:9" x14ac:dyDescent="0.25">
      <c r="C92" t="str">
        <v>84</v>
      </c>
      <c r="D92" s="9">
        <v>42644</v>
      </c>
      <c r="E92" s="22">
        <v>162.4</v>
      </c>
      <c r="F92" s="22">
        <v>162.12739148303001</v>
      </c>
      <c r="G92" cm="1">
        <f t="array" aca="1" ref="G92" ca="1">LARGE( _xlfn.BYROW(OFFSET($L$9,,,$M$6),_xlfn.LAMBDA(_xlpm.x, IF(_xlpm.x="NA", TRUE, DATE(LEFT(_xlpm.x,4),RIGHT(_xlpm.x,1)*3,1) &lt;= $D92 ))) * _xlfn.BYROW(OFFSET($M$9,,,$M$6),_xlfn.LAMBDA(_xlpm.x, IF(_xlpm.x="NA",TRUE, DATE(LEFT(_xlpm.x,4),RIGHT(_xlpm.x,1)*3,1) &gt;= $D92 ))), 1 ) * 9999999999</f>
        <v>9999999999</v>
      </c>
      <c r="H92" s="9">
        <v>42644</v>
      </c>
      <c r="I92" s="15">
        <f t="shared" si="1"/>
        <v>162.12739148303001</v>
      </c>
    </row>
    <row r="93" spans="3:9" x14ac:dyDescent="0.25">
      <c r="C93" t="str">
        <v>85</v>
      </c>
      <c r="D93" s="9">
        <v>42736</v>
      </c>
      <c r="E93" s="22">
        <v>162.34</v>
      </c>
      <c r="F93" s="22">
        <v>164.59602687187001</v>
      </c>
      <c r="G93" cm="1">
        <f t="array" aca="1" ref="G93" ca="1">LARGE( _xlfn.BYROW(OFFSET($L$9,,,$M$6),_xlfn.LAMBDA(_xlpm.x, IF(_xlpm.x="NA", TRUE, DATE(LEFT(_xlpm.x,4),RIGHT(_xlpm.x,1)*3,1) &lt;= $D93 ))) * _xlfn.BYROW(OFFSET($M$9,,,$M$6),_xlfn.LAMBDA(_xlpm.x, IF(_xlpm.x="NA",TRUE, DATE(LEFT(_xlpm.x,4),RIGHT(_xlpm.x,1)*3,1) &gt;= $D93 ))), 1 ) * 9999999999</f>
        <v>0</v>
      </c>
      <c r="H93" s="9">
        <v>42736</v>
      </c>
      <c r="I93" s="15">
        <f t="shared" si="1"/>
        <v>164.59602687187001</v>
      </c>
    </row>
    <row r="94" spans="3:9" x14ac:dyDescent="0.25">
      <c r="C94" t="str">
        <v>86</v>
      </c>
      <c r="D94" s="9">
        <v>42826</v>
      </c>
      <c r="E94" s="22">
        <v>165.05</v>
      </c>
      <c r="F94" s="22">
        <v>165.384229320754</v>
      </c>
      <c r="G94" cm="1">
        <f t="array" aca="1" ref="G94" ca="1">LARGE( _xlfn.BYROW(OFFSET($L$9,,,$M$6),_xlfn.LAMBDA(_xlpm.x, IF(_xlpm.x="NA", TRUE, DATE(LEFT(_xlpm.x,4),RIGHT(_xlpm.x,1)*3,1) &lt;= $D94 ))) * _xlfn.BYROW(OFFSET($M$9,,,$M$6),_xlfn.LAMBDA(_xlpm.x, IF(_xlpm.x="NA",TRUE, DATE(LEFT(_xlpm.x,4),RIGHT(_xlpm.x,1)*3,1) &gt;= $D94 ))), 1 ) * 9999999999</f>
        <v>0</v>
      </c>
      <c r="H94" s="9">
        <v>42826</v>
      </c>
      <c r="I94" s="15">
        <f t="shared" si="1"/>
        <v>165.384229320754</v>
      </c>
    </row>
    <row r="95" spans="3:9" x14ac:dyDescent="0.25">
      <c r="C95" t="str">
        <v>87</v>
      </c>
      <c r="D95" s="9">
        <v>42917</v>
      </c>
      <c r="E95" s="22">
        <v>168.27</v>
      </c>
      <c r="F95" s="22">
        <v>165.91610722791401</v>
      </c>
      <c r="G95" cm="1">
        <f t="array" aca="1" ref="G95" ca="1">LARGE( _xlfn.BYROW(OFFSET($L$9,,,$M$6),_xlfn.LAMBDA(_xlpm.x, IF(_xlpm.x="NA", TRUE, DATE(LEFT(_xlpm.x,4),RIGHT(_xlpm.x,1)*3,1) &lt;= $D95 ))) * _xlfn.BYROW(OFFSET($M$9,,,$M$6),_xlfn.LAMBDA(_xlpm.x, IF(_xlpm.x="NA",TRUE, DATE(LEFT(_xlpm.x,4),RIGHT(_xlpm.x,1)*3,1) &gt;= $D95 ))), 1 ) * 9999999999</f>
        <v>0</v>
      </c>
      <c r="H95" s="9">
        <v>42917</v>
      </c>
      <c r="I95" s="15">
        <f t="shared" si="1"/>
        <v>165.91610722791401</v>
      </c>
    </row>
    <row r="96" spans="3:9" x14ac:dyDescent="0.25">
      <c r="C96" t="str">
        <v>88</v>
      </c>
      <c r="D96" s="9">
        <v>43009</v>
      </c>
      <c r="E96" s="22">
        <v>166.56</v>
      </c>
      <c r="F96" s="22">
        <v>166.26067826422101</v>
      </c>
      <c r="G96" cm="1">
        <f t="array" aca="1" ref="G96" ca="1">LARGE( _xlfn.BYROW(OFFSET($L$9,,,$M$6),_xlfn.LAMBDA(_xlpm.x, IF(_xlpm.x="NA", TRUE, DATE(LEFT(_xlpm.x,4),RIGHT(_xlpm.x,1)*3,1) &lt;= $D96 ))) * _xlfn.BYROW(OFFSET($M$9,,,$M$6),_xlfn.LAMBDA(_xlpm.x, IF(_xlpm.x="NA",TRUE, DATE(LEFT(_xlpm.x,4),RIGHT(_xlpm.x,1)*3,1) &gt;= $D96 ))), 1 ) * 9999999999</f>
        <v>0</v>
      </c>
      <c r="H96" s="9">
        <v>43009</v>
      </c>
      <c r="I96" s="15">
        <f t="shared" si="1"/>
        <v>166.26067826422101</v>
      </c>
    </row>
    <row r="97" spans="3:9" x14ac:dyDescent="0.25">
      <c r="C97" t="str">
        <v>89</v>
      </c>
      <c r="D97" s="9">
        <v>43101</v>
      </c>
      <c r="E97" s="22">
        <v>165.37</v>
      </c>
      <c r="F97" s="22">
        <v>167.584539985102</v>
      </c>
      <c r="G97" cm="1">
        <f t="array" aca="1" ref="G97" ca="1">LARGE( _xlfn.BYROW(OFFSET($L$9,,,$M$6),_xlfn.LAMBDA(_xlpm.x, IF(_xlpm.x="NA", TRUE, DATE(LEFT(_xlpm.x,4),RIGHT(_xlpm.x,1)*3,1) &lt;= $D97 ))) * _xlfn.BYROW(OFFSET($M$9,,,$M$6),_xlfn.LAMBDA(_xlpm.x, IF(_xlpm.x="NA",TRUE, DATE(LEFT(_xlpm.x,4),RIGHT(_xlpm.x,1)*3,1) &gt;= $D97 ))), 1 ) * 9999999999</f>
        <v>0</v>
      </c>
      <c r="H97" s="9">
        <v>43101</v>
      </c>
      <c r="I97" s="15">
        <f t="shared" si="1"/>
        <v>167.584539985102</v>
      </c>
    </row>
    <row r="98" spans="3:9" x14ac:dyDescent="0.25">
      <c r="C98" t="str">
        <v>90</v>
      </c>
      <c r="D98" s="9">
        <v>43191</v>
      </c>
      <c r="E98" s="22">
        <v>167.67</v>
      </c>
      <c r="F98" s="22">
        <v>168.120409098523</v>
      </c>
      <c r="G98" cm="1">
        <f t="array" aca="1" ref="G98" ca="1">LARGE( _xlfn.BYROW(OFFSET($L$9,,,$M$6),_xlfn.LAMBDA(_xlpm.x, IF(_xlpm.x="NA", TRUE, DATE(LEFT(_xlpm.x,4),RIGHT(_xlpm.x,1)*3,1) &lt;= $D98 ))) * _xlfn.BYROW(OFFSET($M$9,,,$M$6),_xlfn.LAMBDA(_xlpm.x, IF(_xlpm.x="NA",TRUE, DATE(LEFT(_xlpm.x,4),RIGHT(_xlpm.x,1)*3,1) &gt;= $D98 ))), 1 ) * 9999999999</f>
        <v>0</v>
      </c>
      <c r="H98" s="9">
        <v>43191</v>
      </c>
      <c r="I98" s="15">
        <f t="shared" si="1"/>
        <v>168.120409098523</v>
      </c>
    </row>
    <row r="99" spans="3:9" x14ac:dyDescent="0.25">
      <c r="C99" t="str">
        <v>91</v>
      </c>
      <c r="D99" s="9">
        <v>43282</v>
      </c>
      <c r="E99" s="22">
        <v>171.73</v>
      </c>
      <c r="F99" s="22">
        <v>169.41034946273501</v>
      </c>
      <c r="G99" cm="1">
        <f t="array" aca="1" ref="G99" ca="1">LARGE( _xlfn.BYROW(OFFSET($L$9,,,$M$6),_xlfn.LAMBDA(_xlpm.x, IF(_xlpm.x="NA", TRUE, DATE(LEFT(_xlpm.x,4),RIGHT(_xlpm.x,1)*3,1) &lt;= $D99 ))) * _xlfn.BYROW(OFFSET($M$9,,,$M$6),_xlfn.LAMBDA(_xlpm.x, IF(_xlpm.x="NA",TRUE, DATE(LEFT(_xlpm.x,4),RIGHT(_xlpm.x,1)*3,1) &gt;= $D99 ))), 1 ) * 9999999999</f>
        <v>0</v>
      </c>
      <c r="H99" s="9">
        <v>43282</v>
      </c>
      <c r="I99" s="15">
        <f t="shared" si="1"/>
        <v>169.41034946273501</v>
      </c>
    </row>
    <row r="100" spans="3:9" x14ac:dyDescent="0.25">
      <c r="C100" t="str">
        <v>92</v>
      </c>
      <c r="D100" s="9">
        <v>43374</v>
      </c>
      <c r="E100" s="22">
        <v>169.25</v>
      </c>
      <c r="F100" s="22">
        <v>168.775252675372</v>
      </c>
      <c r="G100" cm="1">
        <f t="array" aca="1" ref="G100" ca="1">LARGE( _xlfn.BYROW(OFFSET($L$9,,,$M$6),_xlfn.LAMBDA(_xlpm.x, IF(_xlpm.x="NA", TRUE, DATE(LEFT(_xlpm.x,4),RIGHT(_xlpm.x,1)*3,1) &lt;= $D100 ))) * _xlfn.BYROW(OFFSET($M$9,,,$M$6),_xlfn.LAMBDA(_xlpm.x, IF(_xlpm.x="NA",TRUE, DATE(LEFT(_xlpm.x,4),RIGHT(_xlpm.x,1)*3,1) &gt;= $D100 ))), 1 ) * 9999999999</f>
        <v>0</v>
      </c>
      <c r="H100" s="9">
        <v>43374</v>
      </c>
      <c r="I100" s="15">
        <f t="shared" si="1"/>
        <v>168.775252675372</v>
      </c>
    </row>
    <row r="101" spans="3:9" x14ac:dyDescent="0.25">
      <c r="C101" t="str">
        <v>93</v>
      </c>
      <c r="D101" s="9">
        <v>43466</v>
      </c>
      <c r="E101" s="22">
        <v>167.1</v>
      </c>
      <c r="F101" s="22">
        <v>169.269498583146</v>
      </c>
      <c r="G101" cm="1">
        <f t="array" aca="1" ref="G101" ca="1">LARGE( _xlfn.BYROW(OFFSET($L$9,,,$M$6),_xlfn.LAMBDA(_xlpm.x, IF(_xlpm.x="NA", TRUE, DATE(LEFT(_xlpm.x,4),RIGHT(_xlpm.x,1)*3,1) &lt;= $D101 ))) * _xlfn.BYROW(OFFSET($M$9,,,$M$6),_xlfn.LAMBDA(_xlpm.x, IF(_xlpm.x="NA",TRUE, DATE(LEFT(_xlpm.x,4),RIGHT(_xlpm.x,1)*3,1) &gt;= $D101 ))), 1 ) * 9999999999</f>
        <v>0</v>
      </c>
      <c r="H101" s="9">
        <v>43466</v>
      </c>
      <c r="I101" s="15">
        <f t="shared" si="1"/>
        <v>169.269498583146</v>
      </c>
    </row>
    <row r="102" spans="3:9" x14ac:dyDescent="0.25">
      <c r="C102" t="str">
        <v>94</v>
      </c>
      <c r="D102" s="9">
        <v>43556</v>
      </c>
      <c r="E102" s="22">
        <v>169.84</v>
      </c>
      <c r="F102" s="22">
        <v>170.440077961751</v>
      </c>
      <c r="G102" cm="1">
        <f t="array" aca="1" ref="G102" ca="1">LARGE( _xlfn.BYROW(OFFSET($L$9,,,$M$6),_xlfn.LAMBDA(_xlpm.x, IF(_xlpm.x="NA", TRUE, DATE(LEFT(_xlpm.x,4),RIGHT(_xlpm.x,1)*3,1) &lt;= $D102 ))) * _xlfn.BYROW(OFFSET($M$9,,,$M$6),_xlfn.LAMBDA(_xlpm.x, IF(_xlpm.x="NA",TRUE, DATE(LEFT(_xlpm.x,4),RIGHT(_xlpm.x,1)*3,1) &gt;= $D102 ))), 1 ) * 9999999999</f>
        <v>0</v>
      </c>
      <c r="H102" s="9">
        <v>43556</v>
      </c>
      <c r="I102" s="15">
        <f t="shared" si="1"/>
        <v>170.440077961751</v>
      </c>
    </row>
    <row r="103" spans="3:9" x14ac:dyDescent="0.25">
      <c r="C103" t="str">
        <v>95</v>
      </c>
      <c r="D103" s="9">
        <v>43647</v>
      </c>
      <c r="E103" s="22">
        <v>173.62</v>
      </c>
      <c r="F103" s="22">
        <v>171.48259409297</v>
      </c>
      <c r="G103" cm="1">
        <f t="array" aca="1" ref="G103" ca="1">LARGE( _xlfn.BYROW(OFFSET($L$9,,,$M$6),_xlfn.LAMBDA(_xlpm.x, IF(_xlpm.x="NA", TRUE, DATE(LEFT(_xlpm.x,4),RIGHT(_xlpm.x,1)*3,1) &lt;= $D103 ))) * _xlfn.BYROW(OFFSET($M$9,,,$M$6),_xlfn.LAMBDA(_xlpm.x, IF(_xlpm.x="NA",TRUE, DATE(LEFT(_xlpm.x,4),RIGHT(_xlpm.x,1)*3,1) &gt;= $D103 ))), 1 ) * 9999999999</f>
        <v>0</v>
      </c>
      <c r="H103" s="9">
        <v>43647</v>
      </c>
      <c r="I103" s="15">
        <f t="shared" si="1"/>
        <v>171.48259409297</v>
      </c>
    </row>
    <row r="104" spans="3:9" x14ac:dyDescent="0.25">
      <c r="C104" t="str">
        <v>96</v>
      </c>
      <c r="D104" s="9">
        <v>43739</v>
      </c>
      <c r="E104" s="22">
        <v>171.69</v>
      </c>
      <c r="F104" s="22">
        <v>170.952492592769</v>
      </c>
      <c r="G104" cm="1">
        <f t="array" aca="1" ref="G104" ca="1">LARGE( _xlfn.BYROW(OFFSET($L$9,,,$M$6),_xlfn.LAMBDA(_xlpm.x, IF(_xlpm.x="NA", TRUE, DATE(LEFT(_xlpm.x,4),RIGHT(_xlpm.x,1)*3,1) &lt;= $D104 ))) * _xlfn.BYROW(OFFSET($M$9,,,$M$6),_xlfn.LAMBDA(_xlpm.x, IF(_xlpm.x="NA",TRUE, DATE(LEFT(_xlpm.x,4),RIGHT(_xlpm.x,1)*3,1) &gt;= $D104 ))), 1 ) * 9999999999</f>
        <v>9999999999</v>
      </c>
      <c r="H104" s="9">
        <v>43739</v>
      </c>
      <c r="I104" s="15">
        <f t="shared" si="1"/>
        <v>170.952492592769</v>
      </c>
    </row>
    <row r="105" spans="3:9" x14ac:dyDescent="0.25">
      <c r="C105" t="str">
        <v>97</v>
      </c>
      <c r="D105" s="9">
        <v>43831</v>
      </c>
      <c r="E105" s="22">
        <v>166.89</v>
      </c>
      <c r="F105" s="22">
        <v>168.86026679672199</v>
      </c>
      <c r="G105" cm="1">
        <f t="array" aca="1" ref="G105" ca="1">LARGE( _xlfn.BYROW(OFFSET($L$9,,,$M$6),_xlfn.LAMBDA(_xlpm.x, IF(_xlpm.x="NA", TRUE, DATE(LEFT(_xlpm.x,4),RIGHT(_xlpm.x,1)*3,1) &lt;= $D105 ))) * _xlfn.BYROW(OFFSET($M$9,,,$M$6),_xlfn.LAMBDA(_xlpm.x, IF(_xlpm.x="NA",TRUE, DATE(LEFT(_xlpm.x,4),RIGHT(_xlpm.x,1)*3,1) &gt;= $D105 ))), 1 ) * 9999999999</f>
        <v>9999999999</v>
      </c>
      <c r="H105" s="9">
        <v>43831</v>
      </c>
      <c r="I105" s="15">
        <f t="shared" si="1"/>
        <v>168.86026679672199</v>
      </c>
    </row>
    <row r="106" spans="3:9" x14ac:dyDescent="0.25">
      <c r="C106" t="str">
        <v>98</v>
      </c>
      <c r="D106" s="9">
        <v>43922</v>
      </c>
      <c r="E106" s="22">
        <v>151.61000000000001</v>
      </c>
      <c r="F106" s="22">
        <v>152.23558493958001</v>
      </c>
      <c r="G106" cm="1">
        <f t="array" aca="1" ref="G106" ca="1">LARGE( _xlfn.BYROW(OFFSET($L$9,,,$M$6),_xlfn.LAMBDA(_xlpm.x, IF(_xlpm.x="NA", TRUE, DATE(LEFT(_xlpm.x,4),RIGHT(_xlpm.x,1)*3,1) &lt;= $D106 ))) * _xlfn.BYROW(OFFSET($M$9,,,$M$6),_xlfn.LAMBDA(_xlpm.x, IF(_xlpm.x="NA",TRUE, DATE(LEFT(_xlpm.x,4),RIGHT(_xlpm.x,1)*3,1) &gt;= $D106 ))), 1 ) * 9999999999</f>
        <v>9999999999</v>
      </c>
      <c r="H106" s="9">
        <v>43922</v>
      </c>
      <c r="I106" s="15">
        <f t="shared" si="1"/>
        <v>152.23558493958001</v>
      </c>
    </row>
    <row r="107" spans="3:9" x14ac:dyDescent="0.25">
      <c r="C107" t="str">
        <v>99</v>
      </c>
      <c r="D107" s="9">
        <v>44013</v>
      </c>
      <c r="E107" s="22">
        <v>167.19</v>
      </c>
      <c r="F107" s="22">
        <v>165.44446371543501</v>
      </c>
      <c r="G107" cm="1">
        <f t="array" aca="1" ref="G107" ca="1">LARGE( _xlfn.BYROW(OFFSET($L$9,,,$M$6),_xlfn.LAMBDA(_xlpm.x, IF(_xlpm.x="NA", TRUE, DATE(LEFT(_xlpm.x,4),RIGHT(_xlpm.x,1)*3,1) &lt;= $D107 ))) * _xlfn.BYROW(OFFSET($M$9,,,$M$6),_xlfn.LAMBDA(_xlpm.x, IF(_xlpm.x="NA",TRUE, DATE(LEFT(_xlpm.x,4),RIGHT(_xlpm.x,1)*3,1) &gt;= $D107 ))), 1 ) * 9999999999</f>
        <v>9999999999</v>
      </c>
      <c r="H107" s="9">
        <v>44013</v>
      </c>
      <c r="I107" s="15">
        <f t="shared" si="1"/>
        <v>165.44446371543501</v>
      </c>
    </row>
    <row r="108" spans="3:9" x14ac:dyDescent="0.25">
      <c r="C108" t="str">
        <v>100</v>
      </c>
      <c r="D108" s="9">
        <v>44105</v>
      </c>
      <c r="E108" s="22">
        <v>170.1</v>
      </c>
      <c r="F108" s="22">
        <v>169.34767771672301</v>
      </c>
      <c r="G108" cm="1">
        <f t="array" aca="1" ref="G108" ca="1">LARGE( _xlfn.BYROW(OFFSET($L$9,,,$M$6),_xlfn.LAMBDA(_xlpm.x, IF(_xlpm.x="NA", TRUE, DATE(LEFT(_xlpm.x,4),RIGHT(_xlpm.x,1)*3,1) &lt;= $D108 ))) * _xlfn.BYROW(OFFSET($M$9,,,$M$6),_xlfn.LAMBDA(_xlpm.x, IF(_xlpm.x="NA",TRUE, DATE(LEFT(_xlpm.x,4),RIGHT(_xlpm.x,1)*3,1) &gt;= $D108 ))), 1 ) * 9999999999</f>
        <v>9999999999</v>
      </c>
      <c r="H108" s="9">
        <v>44105</v>
      </c>
      <c r="I108" s="15">
        <f t="shared" si="1"/>
        <v>169.34767771672301</v>
      </c>
    </row>
    <row r="109" spans="3:9" x14ac:dyDescent="0.25">
      <c r="C109" t="str">
        <v>101</v>
      </c>
      <c r="D109" s="9">
        <v>44197</v>
      </c>
      <c r="E109" s="22">
        <v>169.04</v>
      </c>
      <c r="F109" s="22">
        <v>170.88772164900999</v>
      </c>
      <c r="G109" cm="1">
        <f t="array" aca="1" ref="G109" ca="1">LARGE( _xlfn.BYROW(OFFSET($L$9,,,$M$6),_xlfn.LAMBDA(_xlpm.x, IF(_xlpm.x="NA", TRUE, DATE(LEFT(_xlpm.x,4),RIGHT(_xlpm.x,1)*3,1) &lt;= $D109 ))) * _xlfn.BYROW(OFFSET($M$9,,,$M$6),_xlfn.LAMBDA(_xlpm.x, IF(_xlpm.x="NA",TRUE, DATE(LEFT(_xlpm.x,4),RIGHT(_xlpm.x,1)*3,1) &gt;= $D109 ))), 1 ) * 9999999999</f>
        <v>9999999999</v>
      </c>
      <c r="H109" s="9">
        <v>44197</v>
      </c>
      <c r="I109" s="15">
        <f t="shared" si="1"/>
        <v>170.88772164900999</v>
      </c>
    </row>
    <row r="110" spans="3:9" x14ac:dyDescent="0.25">
      <c r="C110" t="str">
        <v>102</v>
      </c>
      <c r="D110" s="9">
        <v>44287</v>
      </c>
      <c r="E110" s="22">
        <v>170.26</v>
      </c>
      <c r="F110" s="22">
        <v>170.83092864327901</v>
      </c>
      <c r="G110" cm="1">
        <f t="array" aca="1" ref="G110" ca="1">LARGE( _xlfn.BYROW(OFFSET($L$9,,,$M$6),_xlfn.LAMBDA(_xlpm.x, IF(_xlpm.x="NA", TRUE, DATE(LEFT(_xlpm.x,4),RIGHT(_xlpm.x,1)*3,1) &lt;= $D110 ))) * _xlfn.BYROW(OFFSET($M$9,,,$M$6),_xlfn.LAMBDA(_xlpm.x, IF(_xlpm.x="NA",TRUE, DATE(LEFT(_xlpm.x,4),RIGHT(_xlpm.x,1)*3,1) &gt;= $D110 ))), 1 ) * 9999999999</f>
        <v>9999999999</v>
      </c>
      <c r="H110" s="9">
        <v>44287</v>
      </c>
      <c r="I110" s="15">
        <f t="shared" si="1"/>
        <v>170.83092864327901</v>
      </c>
    </row>
    <row r="111" spans="3:9" x14ac:dyDescent="0.25">
      <c r="C111" t="str">
        <v>103</v>
      </c>
      <c r="D111" s="9">
        <v>44378</v>
      </c>
      <c r="E111" s="22">
        <v>173.88</v>
      </c>
      <c r="F111" s="22">
        <v>172.08557002670699</v>
      </c>
      <c r="G111" cm="1">
        <f t="array" aca="1" ref="G111" ca="1">LARGE( _xlfn.BYROW(OFFSET($L$9,,,$M$6),_xlfn.LAMBDA(_xlpm.x, IF(_xlpm.x="NA", TRUE, DATE(LEFT(_xlpm.x,4),RIGHT(_xlpm.x,1)*3,1) &lt;= $D111 ))) * _xlfn.BYROW(OFFSET($M$9,,,$M$6),_xlfn.LAMBDA(_xlpm.x, IF(_xlpm.x="NA",TRUE, DATE(LEFT(_xlpm.x,4),RIGHT(_xlpm.x,1)*3,1) &gt;= $D111 ))), 1 ) * 9999999999</f>
        <v>9999999999</v>
      </c>
      <c r="H111" s="9">
        <v>44378</v>
      </c>
      <c r="I111" s="15">
        <f t="shared" si="1"/>
        <v>172.08557002670699</v>
      </c>
    </row>
    <row r="112" spans="3:9" x14ac:dyDescent="0.25">
      <c r="C112" t="str">
        <v>104</v>
      </c>
      <c r="D112" s="9">
        <v>44470</v>
      </c>
      <c r="E112" s="22">
        <v>172.91</v>
      </c>
      <c r="F112" s="22">
        <v>172.26206415464799</v>
      </c>
      <c r="G112" cm="1">
        <f t="array" aca="1" ref="G112" ca="1">LARGE( _xlfn.BYROW(OFFSET($L$9,,,$M$6),_xlfn.LAMBDA(_xlpm.x, IF(_xlpm.x="NA", TRUE, DATE(LEFT(_xlpm.x,4),RIGHT(_xlpm.x,1)*3,1) &lt;= $D112 ))) * _xlfn.BYROW(OFFSET($M$9,,,$M$6),_xlfn.LAMBDA(_xlpm.x, IF(_xlpm.x="NA",TRUE, DATE(LEFT(_xlpm.x,4),RIGHT(_xlpm.x,1)*3,1) &gt;= $D112 ))), 1 ) * 9999999999</f>
        <v>9999999999</v>
      </c>
      <c r="H112" s="9">
        <v>44470</v>
      </c>
      <c r="I112" s="15">
        <f t="shared" si="1"/>
        <v>172.26206415464799</v>
      </c>
    </row>
    <row r="113" spans="3:9" x14ac:dyDescent="0.25">
      <c r="C113" t="str">
        <v>105</v>
      </c>
      <c r="D113" s="9">
        <v>44562</v>
      </c>
      <c r="E113" s="22">
        <v>171.89</v>
      </c>
      <c r="F113" s="22">
        <v>173.84429863679301</v>
      </c>
      <c r="G113" cm="1">
        <f t="array" aca="1" ref="G113" ca="1">LARGE( _xlfn.BYROW(OFFSET($L$9,,,$M$6),_xlfn.LAMBDA(_xlpm.x, IF(_xlpm.x="NA", TRUE, DATE(LEFT(_xlpm.x,4),RIGHT(_xlpm.x,1)*3,1) &lt;= $D113 ))) * _xlfn.BYROW(OFFSET($M$9,,,$M$6),_xlfn.LAMBDA(_xlpm.x, IF(_xlpm.x="NA",TRUE, DATE(LEFT(_xlpm.x,4),RIGHT(_xlpm.x,1)*3,1) &gt;= $D113 ))), 1 ) * 9999999999</f>
        <v>9999999999</v>
      </c>
      <c r="H113" s="9">
        <v>44562</v>
      </c>
      <c r="I113" s="15">
        <f t="shared" si="1"/>
        <v>173.84429863679301</v>
      </c>
    </row>
    <row r="114" spans="3:9" x14ac:dyDescent="0.25">
      <c r="C114" t="str">
        <v>106</v>
      </c>
      <c r="D114" s="9">
        <v>44652</v>
      </c>
      <c r="E114" s="22">
        <v>175.78</v>
      </c>
      <c r="F114" s="22">
        <v>176.282276232117</v>
      </c>
      <c r="G114" cm="1">
        <f t="array" aca="1" ref="G114" ca="1">LARGE( _xlfn.BYROW(OFFSET($L$9,,,$M$6),_xlfn.LAMBDA(_xlpm.x, IF(_xlpm.x="NA", TRUE, DATE(LEFT(_xlpm.x,4),RIGHT(_xlpm.x,1)*3,1) &lt;= $D114 ))) * _xlfn.BYROW(OFFSET($M$9,,,$M$6),_xlfn.LAMBDA(_xlpm.x, IF(_xlpm.x="NA",TRUE, DATE(LEFT(_xlpm.x,4),RIGHT(_xlpm.x,1)*3,1) &gt;= $D114 ))), 1 ) * 9999999999</f>
        <v>9999999999</v>
      </c>
      <c r="H114" s="9">
        <v>44652</v>
      </c>
      <c r="I114" s="15">
        <f t="shared" si="1"/>
        <v>176.282276232117</v>
      </c>
    </row>
    <row r="115" spans="3:9" x14ac:dyDescent="0.25">
      <c r="D115" s="9"/>
      <c r="E115" s="22"/>
      <c r="F115" s="22"/>
      <c r="G115" cm="1">
        <f t="array" aca="1" ref="G115" ca="1">LARGE( _xlfn.BYROW(OFFSET($L$9,,,$M$6),_xlfn.LAMBDA(_xlpm.x, IF(_xlpm.x="NA", TRUE, DATE(LEFT(_xlpm.x,4),RIGHT(_xlpm.x,1)*3,1) &lt;= $D115 ))) * _xlfn.BYROW(OFFSET($M$9,,,$M$6),_xlfn.LAMBDA(_xlpm.x, IF(_xlpm.x="NA",TRUE, DATE(LEFT(_xlpm.x,4),RIGHT(_xlpm.x,1)*3,1) &gt;= $D115 ))), 1 ) * 9999999999</f>
        <v>0</v>
      </c>
      <c r="H115" s="9">
        <v>44743</v>
      </c>
      <c r="I115" s="15">
        <f t="shared" si="1"/>
        <v>171.17009022138561</v>
      </c>
    </row>
    <row r="116" spans="3:9" x14ac:dyDescent="0.25">
      <c r="D116" s="9"/>
      <c r="E116" s="22"/>
      <c r="F116" s="22"/>
      <c r="H116" s="9"/>
      <c r="I116" s="15"/>
    </row>
    <row r="117" spans="3:9" x14ac:dyDescent="0.25">
      <c r="D117" s="9"/>
      <c r="E117" s="22"/>
      <c r="F117" s="22"/>
      <c r="H117" s="9"/>
      <c r="I117" s="15"/>
    </row>
    <row r="118" spans="3:9" x14ac:dyDescent="0.25">
      <c r="D118" s="9"/>
      <c r="E118" s="22"/>
      <c r="F118" s="22"/>
      <c r="H118" s="9"/>
      <c r="I118" s="15"/>
    </row>
    <row r="119" spans="3:9" x14ac:dyDescent="0.25">
      <c r="D119" s="9"/>
      <c r="E119" s="9"/>
      <c r="F119" s="20"/>
      <c r="H119" s="9"/>
      <c r="I119" s="15"/>
    </row>
    <row r="120" spans="3:9" x14ac:dyDescent="0.25">
      <c r="D120" s="9"/>
      <c r="E120" s="9"/>
      <c r="F120" s="20"/>
    </row>
    <row r="121" spans="3:9" x14ac:dyDescent="0.25">
      <c r="D121" s="9"/>
      <c r="E121" s="9"/>
      <c r="F121" s="20"/>
    </row>
    <row r="122" spans="3:9" x14ac:dyDescent="0.25">
      <c r="D122" s="9"/>
      <c r="E122" s="9"/>
      <c r="F122" s="20"/>
    </row>
    <row r="123" spans="3:9" x14ac:dyDescent="0.25">
      <c r="D123" s="9"/>
      <c r="E123" s="9"/>
      <c r="F123" s="20"/>
    </row>
    <row r="124" spans="3:9" x14ac:dyDescent="0.25">
      <c r="D124" s="9"/>
      <c r="E124" s="9"/>
      <c r="F124" s="20"/>
    </row>
    <row r="125" spans="3:9" x14ac:dyDescent="0.25">
      <c r="D125" s="9"/>
      <c r="E125" s="9"/>
      <c r="F125" s="20"/>
    </row>
    <row r="126" spans="3:9" x14ac:dyDescent="0.25">
      <c r="D126" s="9"/>
      <c r="E126" s="9"/>
      <c r="F126" s="20"/>
    </row>
    <row r="127" spans="3:9" x14ac:dyDescent="0.25">
      <c r="D127" s="9"/>
      <c r="E127" s="9"/>
      <c r="F127" s="20"/>
    </row>
    <row r="128" spans="3:9" x14ac:dyDescent="0.25">
      <c r="D128" s="9"/>
      <c r="E128" s="9"/>
      <c r="F128" s="20"/>
    </row>
    <row r="129" spans="4:6" x14ac:dyDescent="0.25">
      <c r="D129" s="9"/>
      <c r="E129" s="9"/>
      <c r="F129" s="20"/>
    </row>
    <row r="130" spans="4:6" x14ac:dyDescent="0.25">
      <c r="D130" s="9"/>
      <c r="E130" s="9"/>
      <c r="F130" s="20"/>
    </row>
    <row r="131" spans="4:6" x14ac:dyDescent="0.25">
      <c r="D131" s="9"/>
      <c r="E131" s="9"/>
      <c r="F131" s="20"/>
    </row>
    <row r="132" spans="4:6" x14ac:dyDescent="0.25">
      <c r="D132" s="9"/>
      <c r="E132" s="9"/>
      <c r="F132" s="20"/>
    </row>
    <row r="133" spans="4:6" x14ac:dyDescent="0.25">
      <c r="D133" s="9"/>
      <c r="E133" s="9"/>
      <c r="F133" s="20"/>
    </row>
    <row r="134" spans="4:6" x14ac:dyDescent="0.25">
      <c r="D134" s="9"/>
      <c r="E134" s="9"/>
      <c r="F134" s="20"/>
    </row>
    <row r="135" spans="4:6" x14ac:dyDescent="0.25">
      <c r="D135" s="9"/>
      <c r="E135" s="9"/>
      <c r="F135" s="20"/>
    </row>
    <row r="136" spans="4:6" x14ac:dyDescent="0.25">
      <c r="D136" s="9"/>
      <c r="E136" s="9"/>
      <c r="F136" s="20"/>
    </row>
    <row r="137" spans="4:6" x14ac:dyDescent="0.25">
      <c r="D137" s="9"/>
      <c r="E137" s="9"/>
      <c r="F137" s="20"/>
    </row>
    <row r="138" spans="4:6" x14ac:dyDescent="0.25">
      <c r="D138" s="9"/>
      <c r="E138" s="9"/>
      <c r="F138" s="20"/>
    </row>
    <row r="139" spans="4:6" x14ac:dyDescent="0.25">
      <c r="D139" s="9"/>
      <c r="E139" s="9"/>
      <c r="F139" s="20"/>
    </row>
    <row r="140" spans="4:6" x14ac:dyDescent="0.25">
      <c r="D140" s="9"/>
      <c r="E140" s="9"/>
      <c r="F140" s="20"/>
    </row>
    <row r="141" spans="4:6" x14ac:dyDescent="0.25">
      <c r="D141" s="9"/>
      <c r="E141" s="9"/>
      <c r="F141" s="20"/>
    </row>
    <row r="142" spans="4:6" x14ac:dyDescent="0.25">
      <c r="D142" s="9"/>
      <c r="E142" s="9"/>
      <c r="F142" s="20"/>
    </row>
    <row r="143" spans="4:6" x14ac:dyDescent="0.25">
      <c r="D143" s="9"/>
      <c r="E143" s="9"/>
      <c r="F143" s="20"/>
    </row>
    <row r="144" spans="4:6" x14ac:dyDescent="0.25">
      <c r="D144" s="9"/>
      <c r="E144" s="9"/>
      <c r="F144" s="20"/>
    </row>
    <row r="145" spans="4:6" x14ac:dyDescent="0.25">
      <c r="D145" s="9"/>
      <c r="E145" s="9"/>
      <c r="F145" s="20"/>
    </row>
    <row r="146" spans="4:6" x14ac:dyDescent="0.25">
      <c r="D146" s="9"/>
      <c r="E146" s="9"/>
      <c r="F146" s="20"/>
    </row>
    <row r="147" spans="4:6" x14ac:dyDescent="0.25">
      <c r="D147" s="9"/>
      <c r="E147" s="9"/>
      <c r="F147" s="20"/>
    </row>
    <row r="148" spans="4:6" x14ac:dyDescent="0.25">
      <c r="D148" s="9"/>
      <c r="E148" s="9"/>
      <c r="F148" s="20"/>
    </row>
    <row r="149" spans="4:6" x14ac:dyDescent="0.25">
      <c r="D149" s="9"/>
      <c r="E149" s="9"/>
      <c r="F149" s="20"/>
    </row>
    <row r="150" spans="4:6" x14ac:dyDescent="0.25">
      <c r="D150" s="9"/>
      <c r="E150" s="9"/>
      <c r="F150" s="20"/>
    </row>
    <row r="151" spans="4:6" x14ac:dyDescent="0.25">
      <c r="D151" s="9"/>
      <c r="E151" s="9"/>
      <c r="F151" s="20"/>
    </row>
    <row r="152" spans="4:6" x14ac:dyDescent="0.25">
      <c r="D152" s="9"/>
      <c r="E152" s="9"/>
      <c r="F152" s="20"/>
    </row>
    <row r="153" spans="4:6" x14ac:dyDescent="0.25">
      <c r="D153" s="9"/>
      <c r="E153" s="9"/>
      <c r="F153" s="20"/>
    </row>
    <row r="154" spans="4:6" x14ac:dyDescent="0.25">
      <c r="D154" s="9"/>
      <c r="E154" s="9"/>
      <c r="F154" s="20"/>
    </row>
    <row r="155" spans="4:6" x14ac:dyDescent="0.25">
      <c r="D155" s="9"/>
      <c r="E155" s="9"/>
      <c r="F155" s="20"/>
    </row>
    <row r="156" spans="4:6" x14ac:dyDescent="0.25">
      <c r="D156" s="9"/>
      <c r="E156" s="9"/>
      <c r="F156" s="20"/>
    </row>
    <row r="157" spans="4:6" x14ac:dyDescent="0.25">
      <c r="D157" s="9"/>
      <c r="E157" s="9"/>
      <c r="F157" s="20"/>
    </row>
    <row r="158" spans="4:6" x14ac:dyDescent="0.25">
      <c r="D158" s="9"/>
      <c r="E158" s="9"/>
      <c r="F158" s="20"/>
    </row>
    <row r="159" spans="4:6" x14ac:dyDescent="0.25">
      <c r="D159" s="9"/>
      <c r="E159" s="9"/>
      <c r="F159" s="20"/>
    </row>
    <row r="160" spans="4:6" x14ac:dyDescent="0.25">
      <c r="D160" s="9"/>
      <c r="E160" s="9"/>
      <c r="F160" s="20"/>
    </row>
    <row r="161" spans="4:6" x14ac:dyDescent="0.25">
      <c r="D161" s="9"/>
      <c r="E161" s="9"/>
      <c r="F161" s="20"/>
    </row>
    <row r="162" spans="4:6" x14ac:dyDescent="0.25">
      <c r="D162" s="9"/>
      <c r="E162" s="9"/>
      <c r="F162" s="20"/>
    </row>
    <row r="163" spans="4:6" x14ac:dyDescent="0.25">
      <c r="D163" s="9"/>
      <c r="E163" s="9"/>
      <c r="F163" s="20"/>
    </row>
    <row r="164" spans="4:6" x14ac:dyDescent="0.25">
      <c r="D164" s="9"/>
      <c r="E164" s="9"/>
      <c r="F164" s="20"/>
    </row>
    <row r="165" spans="4:6" x14ac:dyDescent="0.25">
      <c r="D165" s="9"/>
      <c r="E165" s="9"/>
      <c r="F165" s="20"/>
    </row>
    <row r="166" spans="4:6" x14ac:dyDescent="0.25">
      <c r="D166" s="9"/>
      <c r="E166" s="9"/>
      <c r="F166" s="20"/>
    </row>
    <row r="167" spans="4:6" x14ac:dyDescent="0.25">
      <c r="D167" s="9"/>
      <c r="E167" s="9"/>
      <c r="F167" s="20"/>
    </row>
    <row r="168" spans="4:6" x14ac:dyDescent="0.25">
      <c r="D168" s="9"/>
      <c r="E168" s="9"/>
      <c r="F168" s="20"/>
    </row>
    <row r="169" spans="4:6" x14ac:dyDescent="0.25">
      <c r="D169" s="9"/>
      <c r="E169" s="9"/>
      <c r="F169" s="20"/>
    </row>
    <row r="170" spans="4:6" x14ac:dyDescent="0.25">
      <c r="D170" s="9"/>
      <c r="E170" s="9"/>
      <c r="F170" s="20"/>
    </row>
    <row r="171" spans="4:6" x14ac:dyDescent="0.25">
      <c r="D171" s="9"/>
      <c r="E171" s="9"/>
      <c r="F171" s="20"/>
    </row>
    <row r="172" spans="4:6" x14ac:dyDescent="0.25">
      <c r="D172" s="9"/>
      <c r="E172" s="9"/>
      <c r="F172" s="20"/>
    </row>
    <row r="173" spans="4:6" x14ac:dyDescent="0.25">
      <c r="D173" s="9"/>
      <c r="E173" s="9"/>
      <c r="F173" s="20"/>
    </row>
    <row r="174" spans="4:6" x14ac:dyDescent="0.25">
      <c r="D174" s="9"/>
      <c r="E174" s="9"/>
      <c r="F174" s="20"/>
    </row>
    <row r="175" spans="4:6" x14ac:dyDescent="0.25">
      <c r="D175" s="9"/>
      <c r="E175" s="9"/>
      <c r="F175" s="20"/>
    </row>
    <row r="176" spans="4:6" x14ac:dyDescent="0.25">
      <c r="D176" s="9"/>
      <c r="E176" s="9"/>
      <c r="F176" s="20"/>
    </row>
    <row r="177" spans="4:6" x14ac:dyDescent="0.25">
      <c r="D177" s="9"/>
      <c r="E177" s="9"/>
      <c r="F177" s="20"/>
    </row>
    <row r="178" spans="4:6" x14ac:dyDescent="0.25">
      <c r="D178" s="9"/>
      <c r="E178" s="9"/>
      <c r="F178" s="20"/>
    </row>
    <row r="179" spans="4:6" x14ac:dyDescent="0.25">
      <c r="D179" s="9"/>
      <c r="E179" s="9"/>
      <c r="F179" s="20"/>
    </row>
    <row r="180" spans="4:6" x14ac:dyDescent="0.25">
      <c r="D180" s="9"/>
      <c r="E180" s="9"/>
      <c r="F180" s="20"/>
    </row>
    <row r="181" spans="4:6" x14ac:dyDescent="0.25">
      <c r="D181" s="9"/>
      <c r="E181" s="9"/>
      <c r="F181" s="20"/>
    </row>
    <row r="182" spans="4:6" x14ac:dyDescent="0.25">
      <c r="D182" s="9"/>
      <c r="E182" s="9"/>
      <c r="F182" s="20"/>
    </row>
    <row r="183" spans="4:6" x14ac:dyDescent="0.25">
      <c r="D183" s="9"/>
      <c r="E183" s="9"/>
      <c r="F183" s="20"/>
    </row>
    <row r="184" spans="4:6" x14ac:dyDescent="0.25">
      <c r="D184" s="9"/>
      <c r="E184" s="9"/>
      <c r="F184" s="20"/>
    </row>
    <row r="185" spans="4:6" x14ac:dyDescent="0.25">
      <c r="D185" s="9"/>
      <c r="E185" s="9"/>
      <c r="F185" s="20"/>
    </row>
    <row r="186" spans="4:6" x14ac:dyDescent="0.25">
      <c r="D186" s="9"/>
      <c r="E186" s="9"/>
      <c r="F186" s="20"/>
    </row>
    <row r="187" spans="4:6" x14ac:dyDescent="0.25">
      <c r="D187" s="9"/>
      <c r="E187" s="9"/>
      <c r="F187" s="20"/>
    </row>
    <row r="188" spans="4:6" x14ac:dyDescent="0.25">
      <c r="D188" s="9"/>
      <c r="E188" s="9"/>
      <c r="F188" s="20"/>
    </row>
    <row r="189" spans="4:6" x14ac:dyDescent="0.25">
      <c r="D189" s="9"/>
      <c r="E189" s="9"/>
      <c r="F189" s="20"/>
    </row>
    <row r="190" spans="4:6" x14ac:dyDescent="0.25">
      <c r="D190" s="9"/>
      <c r="E190" s="9"/>
      <c r="F190" s="20"/>
    </row>
    <row r="191" spans="4:6" x14ac:dyDescent="0.25">
      <c r="D191" s="9"/>
      <c r="E191" s="9"/>
      <c r="F191" s="20"/>
    </row>
    <row r="192" spans="4:6" x14ac:dyDescent="0.25">
      <c r="D192" s="9"/>
      <c r="E192" s="9"/>
      <c r="F192" s="20"/>
    </row>
    <row r="193" spans="4:6" x14ac:dyDescent="0.25">
      <c r="D193" s="9"/>
      <c r="E193" s="9"/>
      <c r="F193" s="20"/>
    </row>
    <row r="194" spans="4:6" x14ac:dyDescent="0.25">
      <c r="D194" s="9"/>
      <c r="E194" s="9"/>
      <c r="F194" s="20"/>
    </row>
    <row r="195" spans="4:6" x14ac:dyDescent="0.25">
      <c r="D195" s="9"/>
      <c r="E195" s="9"/>
      <c r="F195" s="20"/>
    </row>
    <row r="196" spans="4:6" x14ac:dyDescent="0.25">
      <c r="D196" s="9"/>
      <c r="E196" s="9"/>
      <c r="F196" s="20"/>
    </row>
    <row r="197" spans="4:6" x14ac:dyDescent="0.25">
      <c r="D197" s="9"/>
      <c r="E197" s="9"/>
      <c r="F197" s="20"/>
    </row>
    <row r="198" spans="4:6" x14ac:dyDescent="0.25">
      <c r="D198" s="9"/>
      <c r="E198" s="9"/>
      <c r="F198" s="20"/>
    </row>
    <row r="199" spans="4:6" x14ac:dyDescent="0.25">
      <c r="D199" s="9"/>
      <c r="E199" s="9"/>
      <c r="F199" s="20"/>
    </row>
    <row r="200" spans="4:6" x14ac:dyDescent="0.25">
      <c r="D200" s="9"/>
      <c r="E200" s="9"/>
      <c r="F200" s="20"/>
    </row>
    <row r="201" spans="4:6" x14ac:dyDescent="0.25">
      <c r="D201" s="9"/>
      <c r="E201" s="9"/>
      <c r="F201" s="20"/>
    </row>
    <row r="202" spans="4:6" x14ac:dyDescent="0.25">
      <c r="D202" s="9"/>
      <c r="E202" s="9"/>
      <c r="F202" s="20"/>
    </row>
    <row r="203" spans="4:6" x14ac:dyDescent="0.25">
      <c r="D203" s="9"/>
      <c r="E203" s="9"/>
      <c r="F203" s="20"/>
    </row>
    <row r="204" spans="4:6" x14ac:dyDescent="0.25">
      <c r="D204" s="9"/>
      <c r="E204" s="9"/>
      <c r="F204" s="20"/>
    </row>
    <row r="205" spans="4:6" x14ac:dyDescent="0.25">
      <c r="D205" s="9"/>
      <c r="E205" s="9"/>
      <c r="F205" s="20"/>
    </row>
    <row r="206" spans="4:6" x14ac:dyDescent="0.25">
      <c r="D206" s="9"/>
      <c r="E206" s="9"/>
      <c r="F206" s="20"/>
    </row>
    <row r="207" spans="4:6" x14ac:dyDescent="0.25">
      <c r="D207" s="9"/>
      <c r="E207" s="9"/>
      <c r="F207" s="20"/>
    </row>
    <row r="208" spans="4:6" x14ac:dyDescent="0.25">
      <c r="D208" s="9"/>
      <c r="E208" s="9"/>
      <c r="F208" s="20"/>
    </row>
    <row r="209" spans="4:6" x14ac:dyDescent="0.25">
      <c r="D209" s="9"/>
      <c r="E209" s="9"/>
      <c r="F209" s="20"/>
    </row>
    <row r="210" spans="4:6" x14ac:dyDescent="0.25">
      <c r="D210" s="9"/>
      <c r="E210" s="9"/>
      <c r="F210" s="20"/>
    </row>
    <row r="211" spans="4:6" x14ac:dyDescent="0.25">
      <c r="D211" s="9"/>
      <c r="E211" s="9"/>
      <c r="F211" s="20"/>
    </row>
    <row r="212" spans="4:6" x14ac:dyDescent="0.25">
      <c r="D212" s="9"/>
      <c r="E212" s="9"/>
      <c r="F212" s="20"/>
    </row>
    <row r="213" spans="4:6" x14ac:dyDescent="0.25">
      <c r="D213" s="9"/>
      <c r="E213" s="9"/>
      <c r="F213" s="20"/>
    </row>
    <row r="214" spans="4:6" x14ac:dyDescent="0.25">
      <c r="D214" s="9"/>
      <c r="E214" s="9"/>
      <c r="F214" s="20"/>
    </row>
    <row r="215" spans="4:6" x14ac:dyDescent="0.25">
      <c r="D215" s="9"/>
      <c r="E215" s="9"/>
      <c r="F215" s="20"/>
    </row>
    <row r="216" spans="4:6" x14ac:dyDescent="0.25">
      <c r="D216" s="9"/>
      <c r="E216" s="9"/>
      <c r="F216" s="20"/>
    </row>
    <row r="217" spans="4:6" x14ac:dyDescent="0.25">
      <c r="D217" s="9"/>
      <c r="E217" s="9"/>
      <c r="F217" s="20"/>
    </row>
    <row r="218" spans="4:6" x14ac:dyDescent="0.25">
      <c r="D218" s="9"/>
      <c r="E218" s="9"/>
      <c r="F218" s="20"/>
    </row>
    <row r="219" spans="4:6" x14ac:dyDescent="0.25">
      <c r="D219" s="9"/>
      <c r="E219" s="9"/>
      <c r="F219" s="20"/>
    </row>
    <row r="220" spans="4:6" x14ac:dyDescent="0.25">
      <c r="D220" s="9"/>
      <c r="E220" s="9"/>
      <c r="F220" s="20"/>
    </row>
    <row r="221" spans="4:6" x14ac:dyDescent="0.25">
      <c r="D221" s="9"/>
      <c r="E221" s="9"/>
      <c r="F221" s="20"/>
    </row>
    <row r="222" spans="4:6" x14ac:dyDescent="0.25">
      <c r="D222" s="9"/>
      <c r="E222" s="9"/>
      <c r="F222" s="20"/>
    </row>
    <row r="223" spans="4:6" x14ac:dyDescent="0.25">
      <c r="D223" s="9"/>
      <c r="E223" s="9"/>
      <c r="F223" s="20"/>
    </row>
    <row r="224" spans="4:6" x14ac:dyDescent="0.25">
      <c r="D224" s="9"/>
      <c r="E224" s="9"/>
      <c r="F224" s="20"/>
    </row>
    <row r="225" spans="4:6" x14ac:dyDescent="0.25">
      <c r="D225" s="9"/>
      <c r="E225" s="9"/>
      <c r="F225" s="20"/>
    </row>
    <row r="226" spans="4:6" x14ac:dyDescent="0.25">
      <c r="D226" s="9"/>
      <c r="E226" s="9"/>
      <c r="F226" s="20"/>
    </row>
    <row r="227" spans="4:6" x14ac:dyDescent="0.25">
      <c r="D227" s="9"/>
      <c r="E227" s="9"/>
      <c r="F227" s="20"/>
    </row>
    <row r="228" spans="4:6" x14ac:dyDescent="0.25">
      <c r="D228" s="9"/>
      <c r="E228" s="9"/>
      <c r="F228" s="20"/>
    </row>
    <row r="229" spans="4:6" x14ac:dyDescent="0.25">
      <c r="D229" s="9"/>
      <c r="E229" s="9"/>
      <c r="F229" s="20"/>
    </row>
    <row r="230" spans="4:6" x14ac:dyDescent="0.25">
      <c r="D230" s="9"/>
      <c r="E230" s="9"/>
      <c r="F230" s="20"/>
    </row>
    <row r="231" spans="4:6" x14ac:dyDescent="0.25">
      <c r="D231" s="9"/>
      <c r="E231" s="9"/>
      <c r="F231" s="20"/>
    </row>
    <row r="232" spans="4:6" x14ac:dyDescent="0.25">
      <c r="D232" s="9"/>
      <c r="E232" s="9"/>
      <c r="F232" s="20"/>
    </row>
    <row r="233" spans="4:6" x14ac:dyDescent="0.25">
      <c r="D233" s="9"/>
      <c r="E233" s="9"/>
      <c r="F233" s="20"/>
    </row>
    <row r="234" spans="4:6" x14ac:dyDescent="0.25">
      <c r="D234" s="9"/>
      <c r="E234" s="9"/>
      <c r="F234" s="20"/>
    </row>
    <row r="235" spans="4:6" x14ac:dyDescent="0.25">
      <c r="D235" s="9"/>
      <c r="E235" s="9"/>
      <c r="F235" s="20"/>
    </row>
    <row r="236" spans="4:6" x14ac:dyDescent="0.25">
      <c r="D236" s="9"/>
      <c r="E236" s="9"/>
      <c r="F236" s="20"/>
    </row>
    <row r="237" spans="4:6" x14ac:dyDescent="0.25">
      <c r="D237" s="9"/>
      <c r="E237" s="9"/>
      <c r="F237" s="20"/>
    </row>
    <row r="238" spans="4:6" x14ac:dyDescent="0.25">
      <c r="D238" s="9"/>
      <c r="E238" s="9"/>
      <c r="F238" s="20"/>
    </row>
    <row r="239" spans="4:6" x14ac:dyDescent="0.25">
      <c r="D239" s="9"/>
      <c r="E239" s="9"/>
      <c r="F239" s="20"/>
    </row>
    <row r="240" spans="4:6" x14ac:dyDescent="0.25">
      <c r="D240" s="9"/>
      <c r="E240" s="9"/>
      <c r="F240" s="20"/>
    </row>
    <row r="241" spans="4:6" x14ac:dyDescent="0.25">
      <c r="D241" s="9"/>
      <c r="E241" s="9"/>
      <c r="F241" s="20"/>
    </row>
    <row r="242" spans="4:6" x14ac:dyDescent="0.25">
      <c r="D242" s="9"/>
      <c r="E242" s="9"/>
      <c r="F242" s="20"/>
    </row>
    <row r="243" spans="4:6" x14ac:dyDescent="0.25">
      <c r="D243" s="9"/>
      <c r="E243" s="9"/>
      <c r="F243" s="20"/>
    </row>
    <row r="244" spans="4:6" x14ac:dyDescent="0.25">
      <c r="D244" s="9"/>
      <c r="E244" s="9"/>
      <c r="F244" s="20"/>
    </row>
    <row r="245" spans="4:6" x14ac:dyDescent="0.25">
      <c r="D245" s="9"/>
      <c r="E245" s="9"/>
      <c r="F245" s="20"/>
    </row>
    <row r="246" spans="4:6" x14ac:dyDescent="0.25">
      <c r="D246" s="9"/>
      <c r="E246" s="9"/>
      <c r="F246" s="20"/>
    </row>
    <row r="247" spans="4:6" x14ac:dyDescent="0.25">
      <c r="D247" s="9"/>
      <c r="E247" s="9"/>
      <c r="F247" s="20"/>
    </row>
    <row r="248" spans="4:6" x14ac:dyDescent="0.25">
      <c r="D248" s="9"/>
      <c r="E248" s="9"/>
      <c r="F248" s="20"/>
    </row>
    <row r="249" spans="4:6" x14ac:dyDescent="0.25">
      <c r="D249" s="9"/>
      <c r="E249" s="9"/>
      <c r="F249" s="20"/>
    </row>
    <row r="250" spans="4:6" x14ac:dyDescent="0.25">
      <c r="D250" s="9"/>
      <c r="E250" s="9"/>
      <c r="F250" s="20"/>
    </row>
    <row r="251" spans="4:6" x14ac:dyDescent="0.25">
      <c r="D251" s="9"/>
      <c r="E251" s="9"/>
      <c r="F251" s="20"/>
    </row>
    <row r="252" spans="4:6" x14ac:dyDescent="0.25">
      <c r="D252" s="9"/>
      <c r="E252" s="9"/>
      <c r="F252" s="20"/>
    </row>
    <row r="253" spans="4:6" x14ac:dyDescent="0.25">
      <c r="D253" s="9"/>
      <c r="E253" s="9"/>
      <c r="F253" s="20"/>
    </row>
    <row r="254" spans="4:6" x14ac:dyDescent="0.25">
      <c r="D254" s="9"/>
      <c r="E254" s="9"/>
      <c r="F254" s="20"/>
    </row>
    <row r="255" spans="4:6" x14ac:dyDescent="0.25">
      <c r="D255" s="9"/>
      <c r="E255" s="9"/>
      <c r="F255" s="20"/>
    </row>
    <row r="256" spans="4:6" x14ac:dyDescent="0.25">
      <c r="D256" s="9"/>
      <c r="E256" s="9"/>
      <c r="F256" s="20"/>
    </row>
    <row r="257" spans="4:6" x14ac:dyDescent="0.25">
      <c r="D257" s="9"/>
      <c r="E257" s="9"/>
      <c r="F257" s="20"/>
    </row>
    <row r="258" spans="4:6" x14ac:dyDescent="0.25">
      <c r="D258" s="9"/>
      <c r="E258" s="9"/>
      <c r="F258" s="20"/>
    </row>
    <row r="259" spans="4:6" x14ac:dyDescent="0.25">
      <c r="D259" s="9"/>
      <c r="E259" s="9"/>
      <c r="F259" s="20"/>
    </row>
    <row r="260" spans="4:6" x14ac:dyDescent="0.25">
      <c r="D260" s="9"/>
      <c r="E260" s="9"/>
      <c r="F260" s="20"/>
    </row>
    <row r="261" spans="4:6" x14ac:dyDescent="0.25">
      <c r="D261" s="9"/>
      <c r="E261" s="9"/>
      <c r="F261" s="20"/>
    </row>
    <row r="262" spans="4:6" x14ac:dyDescent="0.25">
      <c r="D262" s="9"/>
      <c r="E262" s="9"/>
      <c r="F262" s="20"/>
    </row>
    <row r="263" spans="4:6" x14ac:dyDescent="0.25">
      <c r="D263" s="9"/>
      <c r="E263" s="9"/>
      <c r="F263" s="20"/>
    </row>
    <row r="264" spans="4:6" x14ac:dyDescent="0.25">
      <c r="D264" s="9"/>
      <c r="E264" s="9"/>
      <c r="F264" s="20"/>
    </row>
    <row r="265" spans="4:6" x14ac:dyDescent="0.25">
      <c r="D265" s="9"/>
      <c r="E265" s="9"/>
      <c r="F265" s="20"/>
    </row>
    <row r="266" spans="4:6" x14ac:dyDescent="0.25">
      <c r="D266" s="9"/>
      <c r="E266" s="9"/>
      <c r="F266" s="20"/>
    </row>
    <row r="267" spans="4:6" x14ac:dyDescent="0.25">
      <c r="D267" s="9"/>
      <c r="E267" s="9"/>
      <c r="F267" s="20"/>
    </row>
    <row r="268" spans="4:6" x14ac:dyDescent="0.25">
      <c r="D268" s="9"/>
      <c r="E268" s="9"/>
      <c r="F268" s="20"/>
    </row>
    <row r="269" spans="4:6" x14ac:dyDescent="0.25">
      <c r="D269" s="9"/>
      <c r="E269" s="9"/>
      <c r="F269" s="20"/>
    </row>
    <row r="270" spans="4:6" x14ac:dyDescent="0.25">
      <c r="D270" s="9"/>
      <c r="E270" s="9"/>
      <c r="F270" s="20"/>
    </row>
    <row r="271" spans="4:6" x14ac:dyDescent="0.25">
      <c r="D271" s="9"/>
      <c r="E271" s="9"/>
      <c r="F271" s="20"/>
    </row>
    <row r="272" spans="4:6" x14ac:dyDescent="0.25">
      <c r="D272" s="9"/>
      <c r="E272" s="9"/>
      <c r="F272" s="20"/>
    </row>
    <row r="273" spans="4:6" x14ac:dyDescent="0.25">
      <c r="D273" s="9"/>
      <c r="E273" s="9"/>
      <c r="F273" s="20"/>
    </row>
    <row r="274" spans="4:6" x14ac:dyDescent="0.25">
      <c r="D274" s="9"/>
      <c r="E274" s="9"/>
      <c r="F274" s="20"/>
    </row>
    <row r="275" spans="4:6" x14ac:dyDescent="0.25">
      <c r="D275" s="9"/>
      <c r="E275" s="9"/>
      <c r="F275" s="20"/>
    </row>
    <row r="276" spans="4:6" x14ac:dyDescent="0.25">
      <c r="D276" s="9"/>
      <c r="E276" s="9"/>
      <c r="F276" s="20"/>
    </row>
    <row r="277" spans="4:6" x14ac:dyDescent="0.25">
      <c r="D277" s="9"/>
      <c r="E277" s="9"/>
      <c r="F277" s="20"/>
    </row>
    <row r="278" spans="4:6" x14ac:dyDescent="0.25">
      <c r="D278" s="9"/>
      <c r="E278" s="9"/>
      <c r="F278" s="20"/>
    </row>
    <row r="279" spans="4:6" x14ac:dyDescent="0.25">
      <c r="D279" s="9"/>
      <c r="E279" s="9"/>
      <c r="F279" s="20"/>
    </row>
    <row r="280" spans="4:6" x14ac:dyDescent="0.25">
      <c r="D280" s="9"/>
      <c r="E280" s="9"/>
      <c r="F280" s="20"/>
    </row>
    <row r="281" spans="4:6" x14ac:dyDescent="0.25">
      <c r="D281" s="9"/>
      <c r="E281" s="9"/>
      <c r="F281" s="20"/>
    </row>
    <row r="282" spans="4:6" x14ac:dyDescent="0.25">
      <c r="D282" s="9"/>
      <c r="E282" s="9"/>
      <c r="F282" s="20"/>
    </row>
    <row r="283" spans="4:6" x14ac:dyDescent="0.25">
      <c r="D283" s="9"/>
      <c r="E283" s="9"/>
      <c r="F283" s="20"/>
    </row>
    <row r="284" spans="4:6" x14ac:dyDescent="0.25">
      <c r="D284" s="9"/>
      <c r="E284" s="9"/>
      <c r="F284" s="20"/>
    </row>
    <row r="285" spans="4:6" x14ac:dyDescent="0.25">
      <c r="D285" s="9"/>
      <c r="E285" s="9"/>
      <c r="F285" s="20"/>
    </row>
    <row r="286" spans="4:6" x14ac:dyDescent="0.25">
      <c r="D286" s="9"/>
      <c r="E286" s="9"/>
      <c r="F286" s="20"/>
    </row>
    <row r="287" spans="4:6" x14ac:dyDescent="0.25">
      <c r="D287" s="9"/>
      <c r="E287" s="9"/>
      <c r="F287" s="20"/>
    </row>
    <row r="288" spans="4:6" x14ac:dyDescent="0.25">
      <c r="D288" s="9"/>
      <c r="E288" s="9"/>
      <c r="F288" s="20"/>
    </row>
    <row r="289" spans="4:6" x14ac:dyDescent="0.25">
      <c r="D289" s="9"/>
      <c r="E289" s="9"/>
      <c r="F289" s="20"/>
    </row>
    <row r="290" spans="4:6" x14ac:dyDescent="0.25">
      <c r="D290" s="9"/>
      <c r="E290" s="9"/>
      <c r="F290" s="20"/>
    </row>
    <row r="291" spans="4:6" x14ac:dyDescent="0.25">
      <c r="D291" s="9"/>
      <c r="E291" s="9"/>
      <c r="F291" s="20"/>
    </row>
    <row r="292" spans="4:6" x14ac:dyDescent="0.25">
      <c r="D292" s="9"/>
      <c r="E292" s="9"/>
      <c r="F292" s="20"/>
    </row>
    <row r="293" spans="4:6" x14ac:dyDescent="0.25">
      <c r="D293" s="9"/>
      <c r="E293" s="9"/>
      <c r="F293" s="20"/>
    </row>
    <row r="294" spans="4:6" x14ac:dyDescent="0.25">
      <c r="D294" s="9"/>
      <c r="E294" s="9"/>
      <c r="F294" s="20"/>
    </row>
    <row r="295" spans="4:6" x14ac:dyDescent="0.25">
      <c r="D295" s="9"/>
      <c r="E295" s="9"/>
      <c r="F295" s="20"/>
    </row>
    <row r="296" spans="4:6" x14ac:dyDescent="0.25">
      <c r="D296" s="9"/>
      <c r="E296" s="9"/>
      <c r="F296" s="20"/>
    </row>
    <row r="297" spans="4:6" x14ac:dyDescent="0.25">
      <c r="D297" s="9"/>
      <c r="E297" s="9"/>
      <c r="F297" s="20"/>
    </row>
    <row r="298" spans="4:6" x14ac:dyDescent="0.25">
      <c r="D298" s="9"/>
      <c r="E298" s="9"/>
      <c r="F298" s="20"/>
    </row>
    <row r="299" spans="4:6" x14ac:dyDescent="0.25">
      <c r="D299" s="9"/>
      <c r="E299" s="9"/>
      <c r="F299" s="20"/>
    </row>
    <row r="300" spans="4:6" x14ac:dyDescent="0.25">
      <c r="D300" s="9"/>
      <c r="E300" s="9"/>
      <c r="F300" s="20"/>
    </row>
    <row r="301" spans="4:6" x14ac:dyDescent="0.25">
      <c r="D301" s="9"/>
      <c r="E301" s="9"/>
      <c r="F301" s="20"/>
    </row>
    <row r="302" spans="4:6" x14ac:dyDescent="0.25">
      <c r="D302" s="9"/>
      <c r="E302" s="9"/>
      <c r="F302" s="20"/>
    </row>
    <row r="303" spans="4:6" x14ac:dyDescent="0.25">
      <c r="D303" s="9"/>
      <c r="E303" s="9"/>
      <c r="F303" s="2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1 - Fetching data</vt:lpstr>
      <vt:lpstr>Step 2 - Seasonal adjustment</vt:lpstr>
      <vt:lpstr>Step 3 - Business cycle dating</vt:lpstr>
      <vt:lpstr>Step 4 - Recession 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2022-09-09T23:02:46Z</dcterms:created>
  <dcterms:modified xsi:type="dcterms:W3CDTF">2022-09-10T21:52:15Z</dcterms:modified>
</cp:coreProperties>
</file>