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showObjects="none"/>
  <mc:AlternateContent xmlns:mc="http://schemas.openxmlformats.org/markup-compatibility/2006">
    <mc:Choice Requires="x15">
      <x15ac:absPath xmlns:x15ac="http://schemas.microsoft.com/office/spreadsheetml/2010/11/ac" url="G:\2-COLLEGE-\YR4_TERM-4\Prin of Accounting I\WEEK 5\"/>
    </mc:Choice>
  </mc:AlternateContent>
  <xr:revisionPtr revIDLastSave="0" documentId="13_ncr:1_{42B3A8CB-A601-4D74-AD49-29D6CE15DC2D}" xr6:coauthVersionLast="47" xr6:coauthVersionMax="47" xr10:uidLastSave="{00000000-0000-0000-0000-000000000000}"/>
  <bookViews>
    <workbookView xWindow="-120" yWindow="-120" windowWidth="29040" windowHeight="16440" tabRatio="726" activeTab="13" xr2:uid="{00000000-000D-0000-FFFF-FFFF00000000}"/>
  </bookViews>
  <sheets>
    <sheet name="EX 1" sheetId="1" r:id="rId1"/>
    <sheet name="EX 3" sheetId="2" r:id="rId2"/>
    <sheet name="EX 4 a" sheetId="3" r:id="rId3"/>
    <sheet name="EX 4 b" sheetId="9" r:id="rId4"/>
    <sheet name="EX 9 a" sheetId="4" r:id="rId5"/>
    <sheet name="EX 9 b" sheetId="10" r:id="rId6"/>
    <sheet name="PS 1" sheetId="5" r:id="rId7"/>
    <sheet name="PS 3 a" sheetId="6" r:id="rId8"/>
    <sheet name="PS 3 b" sheetId="11" r:id="rId9"/>
    <sheet name="PS 3 c" sheetId="12" r:id="rId10"/>
    <sheet name="PS 4 a" sheetId="7" r:id="rId11"/>
    <sheet name="PS 4 b" sheetId="13" r:id="rId12"/>
    <sheet name="PS 4 c" sheetId="14" r:id="rId13"/>
    <sheet name="PS 5 a" sheetId="8" r:id="rId14"/>
    <sheet name="PS 5 b" sheetId="15" r:id="rId15"/>
    <sheet name="PS 5 c" sheetId="16" r:id="rId16"/>
    <sheet name="PS 5 d" sheetId="17" r:id="rId17"/>
    <sheet name="PS 5 e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8" l="1"/>
  <c r="J32" i="8"/>
  <c r="I32" i="8"/>
  <c r="H32" i="8"/>
  <c r="F30" i="8"/>
  <c r="K30" i="8"/>
  <c r="J30" i="8"/>
  <c r="I30" i="8"/>
  <c r="H30" i="8"/>
  <c r="G30" i="8"/>
  <c r="D30" i="8"/>
  <c r="E30" i="8"/>
  <c r="C25" i="8"/>
  <c r="B25" i="8"/>
  <c r="C22" i="15"/>
  <c r="C19" i="15"/>
  <c r="C18" i="15"/>
  <c r="C6" i="15"/>
  <c r="C8" i="15" s="1"/>
  <c r="C14" i="18"/>
  <c r="B14" i="18"/>
  <c r="C11" i="14"/>
  <c r="B11" i="14"/>
  <c r="E25" i="7"/>
  <c r="D24" i="7"/>
  <c r="E16" i="7"/>
  <c r="D15" i="7"/>
  <c r="C58" i="6"/>
  <c r="C55" i="6"/>
  <c r="C52" i="6"/>
  <c r="C44" i="6"/>
  <c r="C40" i="6"/>
  <c r="C29" i="6"/>
  <c r="C31" i="6" s="1"/>
  <c r="C18" i="6"/>
  <c r="C24" i="6"/>
  <c r="C6" i="6"/>
  <c r="C8" i="6" s="1"/>
  <c r="C23" i="6"/>
  <c r="D24" i="5"/>
  <c r="C21" i="5"/>
  <c r="D10" i="5"/>
  <c r="C9" i="5"/>
  <c r="B1" i="10"/>
  <c r="C16" i="4"/>
  <c r="D11" i="9"/>
  <c r="C7" i="3"/>
  <c r="D9" i="3"/>
  <c r="C45" i="6" l="1"/>
</calcChain>
</file>

<file path=xl/sharedStrings.xml><?xml version="1.0" encoding="utf-8"?>
<sst xmlns="http://schemas.openxmlformats.org/spreadsheetml/2006/main" count="424" uniqueCount="139">
  <si>
    <t>sales minus cost of goods is gross profits</t>
  </si>
  <si>
    <t xml:space="preserve">the operating cycle is different then a service company its longer </t>
  </si>
  <si>
    <t>a periodic inventory system has no detailed inventory records of goods</t>
  </si>
  <si>
    <t xml:space="preserve">a perpetual system has better control </t>
  </si>
  <si>
    <t>Sept. 6</t>
  </si>
  <si>
    <t>Inventory</t>
  </si>
  <si>
    <t>Cash</t>
  </si>
  <si>
    <t>Accounts Receivable</t>
  </si>
  <si>
    <t>Sales Revenue</t>
  </si>
  <si>
    <t>Cost of Goods Sold</t>
  </si>
  <si>
    <t>Sales Returns and Allowances</t>
  </si>
  <si>
    <t>Accounts Payable</t>
  </si>
  <si>
    <t>Sales Discounts</t>
  </si>
  <si>
    <t xml:space="preserve">Sales Revenues </t>
  </si>
  <si>
    <t>Net Sales</t>
  </si>
  <si>
    <t>Gross Profit</t>
  </si>
  <si>
    <t xml:space="preserve">Operating Expense </t>
  </si>
  <si>
    <t>Salaries and Wages Expense</t>
  </si>
  <si>
    <t>Rent Expense</t>
  </si>
  <si>
    <t>Freight Out</t>
  </si>
  <si>
    <t>Insurance Expense</t>
  </si>
  <si>
    <t xml:space="preserve">Total Operating Expense </t>
  </si>
  <si>
    <t>Net Income</t>
  </si>
  <si>
    <t>Income Statement</t>
  </si>
  <si>
    <t>Month ends March 31, 2020</t>
  </si>
  <si>
    <t xml:space="preserve">Gross Profit rate = </t>
  </si>
  <si>
    <t>or 40.11%</t>
  </si>
  <si>
    <t>Sales Returns and Allowanaces</t>
  </si>
  <si>
    <t>Sales revenues</t>
  </si>
  <si>
    <t>Sales revenue</t>
  </si>
  <si>
    <t>Less:  Sales returns &amp; allowances</t>
  </si>
  <si>
    <t>Net sales</t>
  </si>
  <si>
    <t>Cost of goods sold</t>
  </si>
  <si>
    <t>Gross profit</t>
  </si>
  <si>
    <t>Operating expenses</t>
  </si>
  <si>
    <t>Salaries and wages expense</t>
  </si>
  <si>
    <t>Rent expense</t>
  </si>
  <si>
    <t>Sales commissions expense</t>
  </si>
  <si>
    <t>Depreciation expense</t>
  </si>
  <si>
    <t>Utilities expense</t>
  </si>
  <si>
    <t>Insurance expense</t>
  </si>
  <si>
    <t>Freight-out</t>
  </si>
  <si>
    <t>Property tax expense</t>
  </si>
  <si>
    <t>Total oper. expenses</t>
  </si>
  <si>
    <t>Income from operations</t>
  </si>
  <si>
    <t>Other revenues and gains</t>
  </si>
  <si>
    <t>Interest revenue</t>
  </si>
  <si>
    <t>Other expenses and losses</t>
  </si>
  <si>
    <t>Interest expense</t>
  </si>
  <si>
    <t>Net income</t>
  </si>
  <si>
    <t>BIG BOX STORE income statement</t>
  </si>
  <si>
    <t>Year end Novmenber 30, 2020</t>
  </si>
  <si>
    <t>Owners Equity Statement</t>
  </si>
  <si>
    <t>Owners Capital</t>
  </si>
  <si>
    <t>Drawings</t>
  </si>
  <si>
    <t>Owners Capital, December 1, 2019</t>
  </si>
  <si>
    <t>Owners Capital, November 30, 2020</t>
  </si>
  <si>
    <t>Balance Sheet</t>
  </si>
  <si>
    <t>Current Assets</t>
  </si>
  <si>
    <t>Prepaid Insurance</t>
  </si>
  <si>
    <t>Total Current Assets</t>
  </si>
  <si>
    <t xml:space="preserve">Property, Plant, and Equipment </t>
  </si>
  <si>
    <t>Equipment</t>
  </si>
  <si>
    <t>Accumuluated Depreciation Equipment</t>
  </si>
  <si>
    <t>Total Assets</t>
  </si>
  <si>
    <t>Assets</t>
  </si>
  <si>
    <t>Liabilities and Owners Equity</t>
  </si>
  <si>
    <t>Current Liabilities</t>
  </si>
  <si>
    <t>Sales Commissions Payable</t>
  </si>
  <si>
    <t>Property Taxes Payable</t>
  </si>
  <si>
    <t>Total Current Liabilities</t>
  </si>
  <si>
    <t xml:space="preserve">Long Term Liabilities </t>
  </si>
  <si>
    <t>Notes Payable</t>
  </si>
  <si>
    <t>Total Liabilities</t>
  </si>
  <si>
    <t>Owners Equity</t>
  </si>
  <si>
    <t>Total Liabilities and Owners Equity</t>
  </si>
  <si>
    <t>Nov. 30</t>
  </si>
  <si>
    <t>Depreciation Expense</t>
  </si>
  <si>
    <t>Accumuilated Depreciation Equipment</t>
  </si>
  <si>
    <t>Property Tax Expense</t>
  </si>
  <si>
    <t>Sales Commissions Expense</t>
  </si>
  <si>
    <t>Salse Commissions Payable</t>
  </si>
  <si>
    <t xml:space="preserve">Nov. 30 </t>
  </si>
  <si>
    <t>Interest Revenue</t>
  </si>
  <si>
    <t>Income Summary</t>
  </si>
  <si>
    <t xml:space="preserve">Depreciation Expense </t>
  </si>
  <si>
    <t>Inurance Expense</t>
  </si>
  <si>
    <t>Utilities Expense</t>
  </si>
  <si>
    <t>Interest Expense</t>
  </si>
  <si>
    <t xml:space="preserve">Owners Drawings </t>
  </si>
  <si>
    <t>Date</t>
  </si>
  <si>
    <t>Accounts Titles and Explanation</t>
  </si>
  <si>
    <t>REF</t>
  </si>
  <si>
    <t xml:space="preserve">Debit </t>
  </si>
  <si>
    <t>Credit</t>
  </si>
  <si>
    <t>Apr. 5</t>
  </si>
  <si>
    <t>Explanation</t>
  </si>
  <si>
    <t>Debit</t>
  </si>
  <si>
    <t>Balance</t>
  </si>
  <si>
    <t>Apr. 1</t>
  </si>
  <si>
    <t>J1</t>
  </si>
  <si>
    <t>Apr. 10</t>
  </si>
  <si>
    <t xml:space="preserve">Apr. 5 </t>
  </si>
  <si>
    <t>Owner’s Capital</t>
  </si>
  <si>
    <t>Balanace</t>
  </si>
  <si>
    <t>Apr. 27</t>
  </si>
  <si>
    <t xml:space="preserve">Owners Capital </t>
  </si>
  <si>
    <t>Sales Reutrns and Allowanaces</t>
  </si>
  <si>
    <t>Trial Balance</t>
  </si>
  <si>
    <t xml:space="preserve">Accounts </t>
  </si>
  <si>
    <t>Receivable</t>
  </si>
  <si>
    <t xml:space="preserve">Supplies </t>
  </si>
  <si>
    <t>Accumulated Depreciation Equipment</t>
  </si>
  <si>
    <t>Interest Payable</t>
  </si>
  <si>
    <t>Owner Capital</t>
  </si>
  <si>
    <t>Post Closing Trial Balance</t>
  </si>
  <si>
    <t>Advertising Expense</t>
  </si>
  <si>
    <t>Maintenance and Repairs Expense</t>
  </si>
  <si>
    <t>Supplies Expense</t>
  </si>
  <si>
    <t>Owner Drawings</t>
  </si>
  <si>
    <t>Advertising expense</t>
  </si>
  <si>
    <t>Maintenance and repairs expense</t>
  </si>
  <si>
    <t>Supplies expense</t>
  </si>
  <si>
    <t>Total operating expenses</t>
  </si>
  <si>
    <t>Net loss</t>
  </si>
  <si>
    <t>End of November 30, 2020</t>
  </si>
  <si>
    <t>Sales returns and allowances</t>
  </si>
  <si>
    <t>Account Titles</t>
  </si>
  <si>
    <t>Adjustments</t>
  </si>
  <si>
    <t>Supplies</t>
  </si>
  <si>
    <t>Owner’s Drawings</t>
  </si>
  <si>
    <t>Freight-Out</t>
  </si>
  <si>
    <t>Net Loss</t>
  </si>
  <si>
    <t>Accum. Depreciation—Equipment</t>
  </si>
  <si>
    <t>Totals</t>
  </si>
  <si>
    <t>Dr</t>
  </si>
  <si>
    <t>Cr</t>
  </si>
  <si>
    <t>Adjusted Trial Balanace</t>
  </si>
  <si>
    <t>GAOLEE FASHION CENTER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</si>
</sst>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7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u val="double"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4" fillId="5" borderId="1" xfId="4"/>
    <xf numFmtId="0" fontId="1" fillId="2" borderId="0" xfId="1"/>
    <xf numFmtId="16" fontId="0" fillId="0" borderId="0" xfId="0" applyNumberFormat="1"/>
    <xf numFmtId="16" fontId="0" fillId="0" borderId="0" xfId="0" applyNumberFormat="1" applyAlignment="1">
      <alignment horizontal="right"/>
    </xf>
    <xf numFmtId="0" fontId="2" fillId="3" borderId="0" xfId="2"/>
    <xf numFmtId="0" fontId="3" fillId="4" borderId="0" xfId="3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6" fontId="6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/>
    </xf>
    <xf numFmtId="0" fontId="4" fillId="5" borderId="1" xfId="4" applyAlignment="1">
      <alignment horizontal="left"/>
    </xf>
    <xf numFmtId="0" fontId="1" fillId="2" borderId="1" xfId="1" applyBorder="1" applyAlignment="1">
      <alignment horizontal="left"/>
    </xf>
    <xf numFmtId="0" fontId="1" fillId="2" borderId="1" xfId="1" applyBorder="1"/>
    <xf numFmtId="0" fontId="1" fillId="2" borderId="0" xfId="1" applyAlignment="1">
      <alignment horizontal="left"/>
    </xf>
    <xf numFmtId="0" fontId="3" fillId="4" borderId="0" xfId="3" applyAlignment="1">
      <alignment horizontal="center"/>
    </xf>
    <xf numFmtId="15" fontId="0" fillId="0" borderId="0" xfId="0" applyNumberFormat="1" applyAlignment="1">
      <alignment horizontal="center"/>
    </xf>
    <xf numFmtId="0" fontId="4" fillId="5" borderId="1" xfId="4" applyAlignment="1">
      <alignment horizontal="right"/>
    </xf>
    <xf numFmtId="7" fontId="4" fillId="5" borderId="1" xfId="4" applyNumberFormat="1" applyFont="1"/>
    <xf numFmtId="7" fontId="4" fillId="5" borderId="1" xfId="4" applyNumberFormat="1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13" sqref="D13"/>
    </sheetView>
  </sheetViews>
  <sheetFormatPr defaultRowHeight="15" x14ac:dyDescent="0.25"/>
  <cols>
    <col min="3" max="3" width="64" customWidth="1"/>
  </cols>
  <sheetData>
    <row r="1" spans="1:3" x14ac:dyDescent="0.25">
      <c r="A1">
        <v>1</v>
      </c>
      <c r="B1" t="b">
        <v>1</v>
      </c>
    </row>
    <row r="2" spans="1:3" x14ac:dyDescent="0.25">
      <c r="A2">
        <v>2</v>
      </c>
      <c r="B2" t="b">
        <v>0</v>
      </c>
      <c r="C2" t="s">
        <v>0</v>
      </c>
    </row>
    <row r="3" spans="1:3" x14ac:dyDescent="0.25">
      <c r="A3">
        <v>3</v>
      </c>
      <c r="B3" t="b">
        <v>1</v>
      </c>
    </row>
    <row r="4" spans="1:3" x14ac:dyDescent="0.25">
      <c r="A4">
        <v>4</v>
      </c>
      <c r="B4" t="b">
        <v>1</v>
      </c>
    </row>
    <row r="5" spans="1:3" x14ac:dyDescent="0.25">
      <c r="A5">
        <v>5</v>
      </c>
      <c r="B5" t="b">
        <v>0</v>
      </c>
      <c r="C5" t="s">
        <v>1</v>
      </c>
    </row>
    <row r="6" spans="1:3" x14ac:dyDescent="0.25">
      <c r="A6">
        <v>6</v>
      </c>
      <c r="B6" t="b">
        <v>0</v>
      </c>
      <c r="C6" t="s">
        <v>2</v>
      </c>
    </row>
    <row r="7" spans="1:3" x14ac:dyDescent="0.25">
      <c r="A7">
        <v>7</v>
      </c>
      <c r="B7" t="b">
        <v>1</v>
      </c>
    </row>
    <row r="8" spans="1:3" x14ac:dyDescent="0.25">
      <c r="A8">
        <v>8</v>
      </c>
      <c r="B8" t="b">
        <v>0</v>
      </c>
      <c r="C8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91B3-1ED8-4908-8B5E-2C2E643089B1}">
  <dimension ref="A1:D19"/>
  <sheetViews>
    <sheetView workbookViewId="0">
      <selection activeCell="G12" sqref="G12"/>
    </sheetView>
  </sheetViews>
  <sheetFormatPr defaultRowHeight="15" x14ac:dyDescent="0.25"/>
  <cols>
    <col min="2" max="2" width="28.140625" customWidth="1"/>
  </cols>
  <sheetData>
    <row r="1" spans="1:4" x14ac:dyDescent="0.25">
      <c r="A1" s="1" t="s">
        <v>82</v>
      </c>
      <c r="B1" s="3" t="s">
        <v>8</v>
      </c>
      <c r="C1" s="2">
        <v>720000</v>
      </c>
      <c r="D1" s="2"/>
    </row>
    <row r="2" spans="1:4" x14ac:dyDescent="0.25">
      <c r="A2" s="1"/>
      <c r="B2" s="3" t="s">
        <v>83</v>
      </c>
      <c r="C2" s="2">
        <v>2000</v>
      </c>
      <c r="D2" s="2"/>
    </row>
    <row r="3" spans="1:4" x14ac:dyDescent="0.25">
      <c r="A3" s="1"/>
      <c r="B3" s="7" t="s">
        <v>84</v>
      </c>
      <c r="C3" s="2"/>
      <c r="D3" s="2">
        <v>722000</v>
      </c>
    </row>
    <row r="4" spans="1:4" x14ac:dyDescent="0.25">
      <c r="A4" s="1">
        <v>30</v>
      </c>
      <c r="B4" s="3" t="s">
        <v>84</v>
      </c>
      <c r="C4" s="2">
        <v>689900</v>
      </c>
      <c r="D4" s="2"/>
    </row>
    <row r="5" spans="1:4" x14ac:dyDescent="0.25">
      <c r="A5" s="1"/>
      <c r="B5" s="3" t="s">
        <v>10</v>
      </c>
      <c r="C5" s="2"/>
      <c r="D5" s="2">
        <v>8000</v>
      </c>
    </row>
    <row r="6" spans="1:4" x14ac:dyDescent="0.25">
      <c r="A6" s="1"/>
      <c r="B6" s="3" t="s">
        <v>9</v>
      </c>
      <c r="C6" s="2"/>
      <c r="D6" s="2">
        <v>518000</v>
      </c>
    </row>
    <row r="7" spans="1:4" x14ac:dyDescent="0.25">
      <c r="A7" s="1"/>
      <c r="B7" s="3" t="s">
        <v>17</v>
      </c>
      <c r="C7" s="2"/>
      <c r="D7" s="2">
        <v>96000</v>
      </c>
    </row>
    <row r="8" spans="1:4" x14ac:dyDescent="0.25">
      <c r="A8" s="1"/>
      <c r="B8" s="3" t="s">
        <v>85</v>
      </c>
      <c r="C8" s="2"/>
      <c r="D8" s="2">
        <v>11000</v>
      </c>
    </row>
    <row r="9" spans="1:4" x14ac:dyDescent="0.25">
      <c r="A9" s="1"/>
      <c r="B9" s="3" t="s">
        <v>19</v>
      </c>
      <c r="C9" s="2"/>
      <c r="D9" s="2">
        <v>6500</v>
      </c>
    </row>
    <row r="10" spans="1:4" x14ac:dyDescent="0.25">
      <c r="A10" s="1"/>
      <c r="B10" s="3" t="s">
        <v>80</v>
      </c>
      <c r="C10" s="2"/>
      <c r="D10" s="2">
        <v>11000</v>
      </c>
    </row>
    <row r="11" spans="1:4" x14ac:dyDescent="0.25">
      <c r="A11" s="1"/>
      <c r="B11" s="3" t="s">
        <v>86</v>
      </c>
      <c r="C11" s="2"/>
      <c r="D11" s="2">
        <v>7000</v>
      </c>
    </row>
    <row r="12" spans="1:4" x14ac:dyDescent="0.25">
      <c r="A12" s="1"/>
      <c r="B12" s="3" t="s">
        <v>18</v>
      </c>
      <c r="C12" s="2"/>
      <c r="D12" s="2">
        <v>15000</v>
      </c>
    </row>
    <row r="13" spans="1:4" x14ac:dyDescent="0.25">
      <c r="A13" s="1"/>
      <c r="B13" s="3" t="s">
        <v>79</v>
      </c>
      <c r="C13" s="2"/>
      <c r="D13" s="2">
        <v>2500</v>
      </c>
    </row>
    <row r="14" spans="1:4" x14ac:dyDescent="0.25">
      <c r="A14" s="1"/>
      <c r="B14" s="3" t="s">
        <v>87</v>
      </c>
      <c r="C14" s="2"/>
      <c r="D14" s="2">
        <v>8500</v>
      </c>
    </row>
    <row r="15" spans="1:4" x14ac:dyDescent="0.25">
      <c r="A15" s="1"/>
      <c r="B15" s="3" t="s">
        <v>88</v>
      </c>
      <c r="C15" s="2"/>
      <c r="D15" s="2">
        <v>6400</v>
      </c>
    </row>
    <row r="16" spans="1:4" x14ac:dyDescent="0.25">
      <c r="A16" s="1">
        <v>30</v>
      </c>
      <c r="B16" s="3" t="s">
        <v>84</v>
      </c>
      <c r="C16" s="2">
        <v>32100</v>
      </c>
      <c r="D16" s="2"/>
    </row>
    <row r="17" spans="1:4" x14ac:dyDescent="0.25">
      <c r="A17" s="1"/>
      <c r="B17" s="7" t="s">
        <v>53</v>
      </c>
      <c r="C17" s="2"/>
      <c r="D17" s="2">
        <v>32100</v>
      </c>
    </row>
    <row r="18" spans="1:4" x14ac:dyDescent="0.25">
      <c r="A18" s="1">
        <v>30</v>
      </c>
      <c r="B18" s="3" t="s">
        <v>53</v>
      </c>
      <c r="C18" s="2">
        <v>10000</v>
      </c>
      <c r="D18" s="2"/>
    </row>
    <row r="19" spans="1:4" x14ac:dyDescent="0.25">
      <c r="A19" s="1"/>
      <c r="B19" s="7" t="s">
        <v>89</v>
      </c>
      <c r="C19" s="2"/>
      <c r="D19" s="2">
        <v>10000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CBBD-29B1-407C-BA96-4F718491D04D}">
  <dimension ref="A2:E30"/>
  <sheetViews>
    <sheetView workbookViewId="0">
      <selection activeCell="A30" sqref="A30"/>
    </sheetView>
  </sheetViews>
  <sheetFormatPr defaultRowHeight="15" x14ac:dyDescent="0.25"/>
  <cols>
    <col min="2" max="2" width="29.28515625" customWidth="1"/>
  </cols>
  <sheetData>
    <row r="2" spans="1:5" x14ac:dyDescent="0.25">
      <c r="A2" s="7" t="s">
        <v>90</v>
      </c>
      <c r="B2" s="7" t="s">
        <v>91</v>
      </c>
      <c r="C2" s="7" t="s">
        <v>92</v>
      </c>
      <c r="D2" s="7" t="s">
        <v>93</v>
      </c>
      <c r="E2" s="7" t="s">
        <v>94</v>
      </c>
    </row>
    <row r="3" spans="1:5" x14ac:dyDescent="0.25">
      <c r="A3" t="s">
        <v>95</v>
      </c>
      <c r="B3" s="3" t="s">
        <v>5</v>
      </c>
      <c r="C3">
        <v>120</v>
      </c>
      <c r="D3" s="2">
        <v>1200</v>
      </c>
      <c r="E3" s="2"/>
    </row>
    <row r="4" spans="1:5" x14ac:dyDescent="0.25">
      <c r="B4" s="3" t="s">
        <v>11</v>
      </c>
      <c r="C4">
        <v>201</v>
      </c>
      <c r="D4" s="2"/>
      <c r="E4" s="2">
        <v>1200</v>
      </c>
    </row>
    <row r="5" spans="1:5" x14ac:dyDescent="0.25">
      <c r="A5">
        <v>7</v>
      </c>
      <c r="B5" s="3" t="s">
        <v>5</v>
      </c>
      <c r="C5">
        <v>120</v>
      </c>
      <c r="D5" s="2">
        <v>50</v>
      </c>
      <c r="E5" s="2"/>
    </row>
    <row r="6" spans="1:5" x14ac:dyDescent="0.25">
      <c r="B6" s="3" t="s">
        <v>6</v>
      </c>
      <c r="C6">
        <v>101</v>
      </c>
      <c r="D6" s="2"/>
      <c r="E6" s="2">
        <v>50</v>
      </c>
    </row>
    <row r="7" spans="1:5" x14ac:dyDescent="0.25">
      <c r="A7">
        <v>9</v>
      </c>
      <c r="B7" s="3" t="s">
        <v>11</v>
      </c>
      <c r="C7">
        <v>201</v>
      </c>
      <c r="D7" s="2">
        <v>100</v>
      </c>
      <c r="E7" s="2"/>
    </row>
    <row r="8" spans="1:5" x14ac:dyDescent="0.25">
      <c r="B8" s="3" t="s">
        <v>5</v>
      </c>
      <c r="C8">
        <v>120</v>
      </c>
      <c r="D8" s="2"/>
      <c r="E8" s="2">
        <v>100</v>
      </c>
    </row>
    <row r="9" spans="1:5" x14ac:dyDescent="0.25">
      <c r="A9">
        <v>10</v>
      </c>
      <c r="B9" s="3" t="s">
        <v>7</v>
      </c>
      <c r="C9">
        <v>112</v>
      </c>
      <c r="D9" s="2">
        <v>900</v>
      </c>
      <c r="E9" s="2"/>
    </row>
    <row r="10" spans="1:5" x14ac:dyDescent="0.25">
      <c r="B10" s="3" t="s">
        <v>8</v>
      </c>
      <c r="C10">
        <v>401</v>
      </c>
      <c r="D10" s="2"/>
      <c r="E10" s="2">
        <v>900</v>
      </c>
    </row>
    <row r="11" spans="1:5" x14ac:dyDescent="0.25">
      <c r="B11" s="3" t="s">
        <v>9</v>
      </c>
      <c r="C11">
        <v>505</v>
      </c>
      <c r="D11" s="2">
        <v>540</v>
      </c>
      <c r="E11" s="2"/>
    </row>
    <row r="12" spans="1:5" x14ac:dyDescent="0.25">
      <c r="B12" s="3" t="s">
        <v>5</v>
      </c>
      <c r="C12">
        <v>120</v>
      </c>
      <c r="D12" s="2"/>
      <c r="E12" s="2">
        <v>540</v>
      </c>
    </row>
    <row r="13" spans="1:5" x14ac:dyDescent="0.25">
      <c r="A13">
        <v>12</v>
      </c>
      <c r="B13" s="3" t="s">
        <v>5</v>
      </c>
      <c r="C13">
        <v>120</v>
      </c>
      <c r="D13" s="2">
        <v>670</v>
      </c>
      <c r="E13" s="2"/>
    </row>
    <row r="14" spans="1:5" x14ac:dyDescent="0.25">
      <c r="B14" s="3" t="s">
        <v>11</v>
      </c>
      <c r="C14">
        <v>201</v>
      </c>
      <c r="D14" s="2"/>
      <c r="E14" s="2">
        <v>670</v>
      </c>
    </row>
    <row r="15" spans="1:5" x14ac:dyDescent="0.25">
      <c r="A15">
        <v>14</v>
      </c>
      <c r="B15" s="3" t="s">
        <v>11</v>
      </c>
      <c r="C15">
        <v>201</v>
      </c>
      <c r="D15" s="2">
        <f>D3-D7</f>
        <v>1100</v>
      </c>
      <c r="E15" s="2"/>
    </row>
    <row r="16" spans="1:5" x14ac:dyDescent="0.25">
      <c r="B16" s="3" t="s">
        <v>5</v>
      </c>
      <c r="C16">
        <v>120</v>
      </c>
      <c r="D16" s="2"/>
      <c r="E16" s="2">
        <f>D15*0.02</f>
        <v>22</v>
      </c>
    </row>
    <row r="17" spans="1:5" x14ac:dyDescent="0.25">
      <c r="B17" s="3" t="s">
        <v>6</v>
      </c>
      <c r="C17">
        <v>101</v>
      </c>
      <c r="D17" s="2"/>
      <c r="E17" s="2">
        <v>1078</v>
      </c>
    </row>
    <row r="18" spans="1:5" x14ac:dyDescent="0.25">
      <c r="A18">
        <v>17</v>
      </c>
      <c r="B18" s="3" t="s">
        <v>11</v>
      </c>
      <c r="C18">
        <v>201</v>
      </c>
      <c r="D18" s="2">
        <v>70</v>
      </c>
      <c r="E18" s="2"/>
    </row>
    <row r="19" spans="1:5" x14ac:dyDescent="0.25">
      <c r="B19" s="3" t="s">
        <v>5</v>
      </c>
      <c r="C19">
        <v>120</v>
      </c>
      <c r="D19" s="2"/>
      <c r="E19" s="2">
        <v>70</v>
      </c>
    </row>
    <row r="20" spans="1:5" x14ac:dyDescent="0.25">
      <c r="A20">
        <v>20</v>
      </c>
      <c r="B20" s="3" t="s">
        <v>7</v>
      </c>
      <c r="C20">
        <v>112</v>
      </c>
      <c r="D20" s="2">
        <v>610</v>
      </c>
      <c r="E20" s="2"/>
    </row>
    <row r="21" spans="1:5" x14ac:dyDescent="0.25">
      <c r="B21" s="3" t="s">
        <v>8</v>
      </c>
      <c r="C21">
        <v>401</v>
      </c>
      <c r="D21" s="2"/>
      <c r="E21" s="2">
        <v>610</v>
      </c>
    </row>
    <row r="22" spans="1:5" x14ac:dyDescent="0.25">
      <c r="B22" s="3" t="s">
        <v>9</v>
      </c>
      <c r="C22">
        <v>505</v>
      </c>
      <c r="D22" s="2">
        <v>370</v>
      </c>
      <c r="E22" s="2"/>
    </row>
    <row r="23" spans="1:5" x14ac:dyDescent="0.25">
      <c r="B23" s="3" t="s">
        <v>5</v>
      </c>
      <c r="C23">
        <v>120</v>
      </c>
      <c r="D23" s="2"/>
      <c r="E23" s="2">
        <v>370</v>
      </c>
    </row>
    <row r="24" spans="1:5" x14ac:dyDescent="0.25">
      <c r="A24">
        <v>21</v>
      </c>
      <c r="B24" s="3" t="s">
        <v>11</v>
      </c>
      <c r="C24">
        <v>201</v>
      </c>
      <c r="D24" s="2">
        <f>E14-E19</f>
        <v>600</v>
      </c>
      <c r="E24" s="2"/>
    </row>
    <row r="25" spans="1:5" x14ac:dyDescent="0.25">
      <c r="B25" s="3" t="s">
        <v>5</v>
      </c>
      <c r="C25">
        <v>120</v>
      </c>
      <c r="D25" s="2"/>
      <c r="E25" s="2">
        <f>D24*0.01</f>
        <v>6</v>
      </c>
    </row>
    <row r="26" spans="1:5" x14ac:dyDescent="0.25">
      <c r="B26" s="3" t="s">
        <v>6</v>
      </c>
      <c r="C26">
        <v>101</v>
      </c>
      <c r="D26" s="2"/>
      <c r="E26" s="2">
        <v>594</v>
      </c>
    </row>
    <row r="27" spans="1:5" x14ac:dyDescent="0.25">
      <c r="A27">
        <v>27</v>
      </c>
      <c r="B27" s="3" t="s">
        <v>27</v>
      </c>
      <c r="C27">
        <v>412</v>
      </c>
      <c r="D27" s="2">
        <v>20</v>
      </c>
      <c r="E27" s="2"/>
    </row>
    <row r="28" spans="1:5" x14ac:dyDescent="0.25">
      <c r="B28" s="3" t="s">
        <v>7</v>
      </c>
      <c r="C28">
        <v>112</v>
      </c>
      <c r="D28" s="2"/>
      <c r="E28" s="2">
        <v>20</v>
      </c>
    </row>
    <row r="29" spans="1:5" x14ac:dyDescent="0.25">
      <c r="A29">
        <v>30</v>
      </c>
      <c r="B29" s="3" t="s">
        <v>6</v>
      </c>
      <c r="C29">
        <v>101</v>
      </c>
      <c r="D29" s="2">
        <v>900</v>
      </c>
      <c r="E29" s="2"/>
    </row>
    <row r="30" spans="1:5" x14ac:dyDescent="0.25">
      <c r="B30" s="3" t="s">
        <v>7</v>
      </c>
      <c r="C30">
        <v>112</v>
      </c>
      <c r="D30" s="2"/>
      <c r="E30" s="2">
        <v>900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EC50-B506-4602-BF00-4599DFC93E05}">
  <dimension ref="A1:F55"/>
  <sheetViews>
    <sheetView workbookViewId="0">
      <selection activeCell="R30" sqref="R30"/>
    </sheetView>
  </sheetViews>
  <sheetFormatPr defaultRowHeight="15" x14ac:dyDescent="0.25"/>
  <cols>
    <col min="2" max="2" width="13.140625" customWidth="1"/>
  </cols>
  <sheetData>
    <row r="1" spans="1:6" x14ac:dyDescent="0.25">
      <c r="A1" t="s">
        <v>6</v>
      </c>
    </row>
    <row r="2" spans="1:6" x14ac:dyDescent="0.25">
      <c r="A2" s="7" t="s">
        <v>90</v>
      </c>
      <c r="B2" s="7" t="s">
        <v>96</v>
      </c>
      <c r="C2" s="7" t="s">
        <v>92</v>
      </c>
      <c r="D2" s="7" t="s">
        <v>97</v>
      </c>
      <c r="E2" s="7" t="s">
        <v>94</v>
      </c>
      <c r="F2" s="7" t="s">
        <v>98</v>
      </c>
    </row>
    <row r="3" spans="1:6" x14ac:dyDescent="0.25">
      <c r="A3" s="3" t="s">
        <v>99</v>
      </c>
      <c r="B3" t="s">
        <v>98</v>
      </c>
      <c r="D3" s="2"/>
      <c r="E3" s="2"/>
      <c r="F3" s="2">
        <v>1800</v>
      </c>
    </row>
    <row r="4" spans="1:6" x14ac:dyDescent="0.25">
      <c r="A4" s="3">
        <v>7</v>
      </c>
      <c r="C4" t="s">
        <v>100</v>
      </c>
      <c r="D4" s="2"/>
      <c r="E4" s="2">
        <v>50</v>
      </c>
      <c r="F4" s="2">
        <v>1750</v>
      </c>
    </row>
    <row r="5" spans="1:6" x14ac:dyDescent="0.25">
      <c r="A5" s="3">
        <v>14</v>
      </c>
      <c r="C5" t="s">
        <v>100</v>
      </c>
      <c r="D5" s="2"/>
      <c r="E5" s="2">
        <v>1078</v>
      </c>
      <c r="F5" s="2">
        <v>672</v>
      </c>
    </row>
    <row r="6" spans="1:6" x14ac:dyDescent="0.25">
      <c r="A6" s="3">
        <v>21</v>
      </c>
      <c r="C6" t="s">
        <v>100</v>
      </c>
      <c r="D6" s="2"/>
      <c r="E6" s="2">
        <v>594</v>
      </c>
      <c r="F6" s="2">
        <v>78</v>
      </c>
    </row>
    <row r="7" spans="1:6" x14ac:dyDescent="0.25">
      <c r="A7" s="3">
        <v>30</v>
      </c>
      <c r="C7" t="s">
        <v>100</v>
      </c>
      <c r="D7" s="2">
        <v>900</v>
      </c>
      <c r="E7" s="2"/>
      <c r="F7" s="2">
        <v>978</v>
      </c>
    </row>
    <row r="9" spans="1:6" x14ac:dyDescent="0.25">
      <c r="A9" t="s">
        <v>7</v>
      </c>
    </row>
    <row r="10" spans="1:6" x14ac:dyDescent="0.25">
      <c r="A10" s="7" t="s">
        <v>90</v>
      </c>
      <c r="B10" s="7" t="s">
        <v>96</v>
      </c>
      <c r="C10" s="7" t="s">
        <v>92</v>
      </c>
      <c r="D10" s="7" t="s">
        <v>97</v>
      </c>
      <c r="E10" s="7" t="s">
        <v>94</v>
      </c>
      <c r="F10" s="7" t="s">
        <v>98</v>
      </c>
    </row>
    <row r="11" spans="1:6" x14ac:dyDescent="0.25">
      <c r="A11" s="3" t="s">
        <v>101</v>
      </c>
      <c r="C11" t="s">
        <v>100</v>
      </c>
      <c r="D11" s="2">
        <v>900</v>
      </c>
      <c r="E11" s="2"/>
      <c r="F11" s="2">
        <v>900</v>
      </c>
    </row>
    <row r="12" spans="1:6" x14ac:dyDescent="0.25">
      <c r="A12" s="3">
        <v>20</v>
      </c>
      <c r="C12" t="s">
        <v>100</v>
      </c>
      <c r="D12" s="2">
        <v>610</v>
      </c>
      <c r="E12" s="2"/>
      <c r="F12" s="2">
        <v>1510</v>
      </c>
    </row>
    <row r="13" spans="1:6" x14ac:dyDescent="0.25">
      <c r="A13" s="3">
        <v>27</v>
      </c>
      <c r="C13" t="s">
        <v>100</v>
      </c>
      <c r="D13" s="2"/>
      <c r="E13" s="2">
        <v>20</v>
      </c>
      <c r="F13" s="2">
        <v>1490</v>
      </c>
    </row>
    <row r="14" spans="1:6" x14ac:dyDescent="0.25">
      <c r="A14" s="3">
        <v>30</v>
      </c>
      <c r="C14" t="s">
        <v>100</v>
      </c>
      <c r="D14" s="2"/>
      <c r="E14" s="2">
        <v>900</v>
      </c>
      <c r="F14" s="2">
        <v>590</v>
      </c>
    </row>
    <row r="17" spans="1:6" x14ac:dyDescent="0.25">
      <c r="A17" t="s">
        <v>5</v>
      </c>
    </row>
    <row r="18" spans="1:6" x14ac:dyDescent="0.25">
      <c r="A18" s="7" t="s">
        <v>90</v>
      </c>
      <c r="B18" s="7" t="s">
        <v>96</v>
      </c>
      <c r="C18" s="7" t="s">
        <v>92</v>
      </c>
      <c r="D18" s="7" t="s">
        <v>97</v>
      </c>
      <c r="E18" s="7" t="s">
        <v>94</v>
      </c>
      <c r="F18" s="7" t="s">
        <v>98</v>
      </c>
    </row>
    <row r="19" spans="1:6" x14ac:dyDescent="0.25">
      <c r="A19" s="3" t="s">
        <v>99</v>
      </c>
      <c r="B19" t="s">
        <v>98</v>
      </c>
      <c r="D19" s="2"/>
      <c r="E19" s="2"/>
      <c r="F19" s="2">
        <v>2500</v>
      </c>
    </row>
    <row r="20" spans="1:6" x14ac:dyDescent="0.25">
      <c r="A20" s="3">
        <v>5</v>
      </c>
      <c r="C20" t="s">
        <v>100</v>
      </c>
      <c r="D20" s="2">
        <v>1200</v>
      </c>
      <c r="E20" s="2"/>
      <c r="F20" s="2">
        <v>3700</v>
      </c>
    </row>
    <row r="21" spans="1:6" x14ac:dyDescent="0.25">
      <c r="A21" s="3">
        <v>7</v>
      </c>
      <c r="C21" t="s">
        <v>100</v>
      </c>
      <c r="D21" s="2">
        <v>50</v>
      </c>
      <c r="E21" s="2"/>
      <c r="F21" s="2">
        <v>3750</v>
      </c>
    </row>
    <row r="22" spans="1:6" x14ac:dyDescent="0.25">
      <c r="A22" s="3">
        <v>9</v>
      </c>
      <c r="C22" t="s">
        <v>100</v>
      </c>
      <c r="D22" s="2"/>
      <c r="E22" s="2">
        <v>100</v>
      </c>
      <c r="F22" s="2">
        <v>3650</v>
      </c>
    </row>
    <row r="23" spans="1:6" x14ac:dyDescent="0.25">
      <c r="A23" s="3">
        <v>10</v>
      </c>
      <c r="C23" t="s">
        <v>100</v>
      </c>
      <c r="D23" s="2"/>
      <c r="E23" s="2">
        <v>540</v>
      </c>
      <c r="F23" s="2">
        <v>3110</v>
      </c>
    </row>
    <row r="24" spans="1:6" x14ac:dyDescent="0.25">
      <c r="A24" s="3">
        <v>12</v>
      </c>
      <c r="C24" t="s">
        <v>100</v>
      </c>
      <c r="D24" s="2">
        <v>670</v>
      </c>
      <c r="E24" s="2"/>
      <c r="F24" s="2">
        <v>3780</v>
      </c>
    </row>
    <row r="25" spans="1:6" x14ac:dyDescent="0.25">
      <c r="A25" s="3">
        <v>14</v>
      </c>
      <c r="C25" t="s">
        <v>100</v>
      </c>
      <c r="D25" s="2"/>
      <c r="E25" s="2">
        <v>22</v>
      </c>
      <c r="F25" s="2">
        <v>3758</v>
      </c>
    </row>
    <row r="26" spans="1:6" x14ac:dyDescent="0.25">
      <c r="A26" s="3">
        <v>17</v>
      </c>
      <c r="C26" t="s">
        <v>100</v>
      </c>
      <c r="D26" s="2"/>
      <c r="E26" s="2">
        <v>70</v>
      </c>
      <c r="F26" s="2">
        <v>3688</v>
      </c>
    </row>
    <row r="27" spans="1:6" x14ac:dyDescent="0.25">
      <c r="A27" s="3">
        <v>20</v>
      </c>
      <c r="C27" t="s">
        <v>100</v>
      </c>
      <c r="D27" s="2"/>
      <c r="E27" s="2">
        <v>370</v>
      </c>
      <c r="F27" s="2">
        <v>3318</v>
      </c>
    </row>
    <row r="28" spans="1:6" x14ac:dyDescent="0.25">
      <c r="A28" s="3">
        <v>21</v>
      </c>
      <c r="C28" t="s">
        <v>100</v>
      </c>
      <c r="D28" s="2"/>
      <c r="E28" s="2">
        <v>6</v>
      </c>
      <c r="F28" s="2">
        <v>3312</v>
      </c>
    </row>
    <row r="30" spans="1:6" x14ac:dyDescent="0.25">
      <c r="A30" t="s">
        <v>11</v>
      </c>
    </row>
    <row r="31" spans="1:6" x14ac:dyDescent="0.25">
      <c r="A31" s="7" t="s">
        <v>90</v>
      </c>
      <c r="B31" s="7" t="s">
        <v>96</v>
      </c>
      <c r="C31" s="7" t="s">
        <v>92</v>
      </c>
      <c r="D31" s="7" t="s">
        <v>97</v>
      </c>
      <c r="E31" s="7" t="s">
        <v>94</v>
      </c>
      <c r="F31" s="7" t="s">
        <v>98</v>
      </c>
    </row>
    <row r="32" spans="1:6" x14ac:dyDescent="0.25">
      <c r="A32" s="3" t="s">
        <v>102</v>
      </c>
      <c r="C32" t="s">
        <v>100</v>
      </c>
      <c r="D32" s="2"/>
      <c r="E32" s="2">
        <v>1200</v>
      </c>
      <c r="F32" s="2">
        <v>1200</v>
      </c>
    </row>
    <row r="33" spans="1:6" x14ac:dyDescent="0.25">
      <c r="A33" s="3">
        <v>9</v>
      </c>
      <c r="C33" t="s">
        <v>100</v>
      </c>
      <c r="D33" s="2">
        <v>100</v>
      </c>
      <c r="E33" s="2"/>
      <c r="F33" s="2">
        <v>1100</v>
      </c>
    </row>
    <row r="34" spans="1:6" x14ac:dyDescent="0.25">
      <c r="A34" s="3">
        <v>12</v>
      </c>
      <c r="C34" t="s">
        <v>100</v>
      </c>
      <c r="D34" s="2"/>
      <c r="E34" s="2">
        <v>670</v>
      </c>
      <c r="F34" s="2">
        <v>1770</v>
      </c>
    </row>
    <row r="35" spans="1:6" x14ac:dyDescent="0.25">
      <c r="A35" s="3">
        <v>14</v>
      </c>
      <c r="C35" t="s">
        <v>100</v>
      </c>
      <c r="D35" s="2">
        <v>1100</v>
      </c>
      <c r="E35" s="2"/>
      <c r="F35" s="2">
        <v>670</v>
      </c>
    </row>
    <row r="36" spans="1:6" x14ac:dyDescent="0.25">
      <c r="A36" s="3">
        <v>17</v>
      </c>
      <c r="C36" t="s">
        <v>100</v>
      </c>
      <c r="D36" s="2">
        <v>70</v>
      </c>
      <c r="E36" s="2"/>
      <c r="F36" s="2">
        <v>600</v>
      </c>
    </row>
    <row r="37" spans="1:6" x14ac:dyDescent="0.25">
      <c r="A37" s="3">
        <v>21</v>
      </c>
      <c r="C37" t="s">
        <v>100</v>
      </c>
      <c r="D37" s="2">
        <v>600</v>
      </c>
      <c r="E37" s="2"/>
      <c r="F37" s="2">
        <v>0</v>
      </c>
    </row>
    <row r="39" spans="1:6" x14ac:dyDescent="0.25">
      <c r="A39" t="s">
        <v>103</v>
      </c>
    </row>
    <row r="40" spans="1:6" x14ac:dyDescent="0.25">
      <c r="A40" s="7" t="s">
        <v>90</v>
      </c>
      <c r="B40" s="7" t="s">
        <v>96</v>
      </c>
      <c r="C40" s="7" t="s">
        <v>92</v>
      </c>
      <c r="D40" s="7" t="s">
        <v>97</v>
      </c>
      <c r="E40" s="7" t="s">
        <v>94</v>
      </c>
      <c r="F40" s="7" t="s">
        <v>98</v>
      </c>
    </row>
    <row r="41" spans="1:6" x14ac:dyDescent="0.25">
      <c r="A41" s="3" t="s">
        <v>99</v>
      </c>
      <c r="B41" t="s">
        <v>104</v>
      </c>
      <c r="D41" s="2"/>
      <c r="E41" s="2"/>
      <c r="F41" s="2">
        <v>4300</v>
      </c>
    </row>
    <row r="42" spans="1:6" x14ac:dyDescent="0.25">
      <c r="D42" s="2"/>
      <c r="E42" s="2"/>
      <c r="F42" s="2"/>
    </row>
    <row r="43" spans="1:6" x14ac:dyDescent="0.25">
      <c r="A43" t="s">
        <v>8</v>
      </c>
    </row>
    <row r="44" spans="1:6" x14ac:dyDescent="0.25">
      <c r="A44" s="7" t="s">
        <v>90</v>
      </c>
      <c r="B44" s="7" t="s">
        <v>96</v>
      </c>
      <c r="C44" s="7" t="s">
        <v>92</v>
      </c>
      <c r="D44" s="7" t="s">
        <v>97</v>
      </c>
      <c r="E44" s="7" t="s">
        <v>94</v>
      </c>
      <c r="F44" s="7" t="s">
        <v>98</v>
      </c>
    </row>
    <row r="45" spans="1:6" x14ac:dyDescent="0.25">
      <c r="A45" s="3" t="s">
        <v>101</v>
      </c>
      <c r="C45" t="s">
        <v>100</v>
      </c>
      <c r="D45" s="2"/>
      <c r="E45" s="2">
        <v>900</v>
      </c>
      <c r="F45" s="2">
        <v>900</v>
      </c>
    </row>
    <row r="46" spans="1:6" x14ac:dyDescent="0.25">
      <c r="A46" s="3">
        <v>20</v>
      </c>
      <c r="C46" t="s">
        <v>100</v>
      </c>
      <c r="D46" s="2"/>
      <c r="E46" s="2">
        <v>610</v>
      </c>
      <c r="F46" s="2">
        <v>1510</v>
      </c>
    </row>
    <row r="48" spans="1:6" x14ac:dyDescent="0.25">
      <c r="A48" t="s">
        <v>10</v>
      </c>
    </row>
    <row r="49" spans="1:6" x14ac:dyDescent="0.25">
      <c r="A49" s="7" t="s">
        <v>90</v>
      </c>
      <c r="B49" s="7" t="s">
        <v>96</v>
      </c>
      <c r="C49" s="7" t="s">
        <v>92</v>
      </c>
      <c r="D49" s="7" t="s">
        <v>97</v>
      </c>
      <c r="E49" s="7" t="s">
        <v>94</v>
      </c>
      <c r="F49" s="7" t="s">
        <v>98</v>
      </c>
    </row>
    <row r="50" spans="1:6" x14ac:dyDescent="0.25">
      <c r="A50" s="3" t="s">
        <v>105</v>
      </c>
      <c r="C50" t="s">
        <v>100</v>
      </c>
      <c r="D50" s="2">
        <v>20</v>
      </c>
      <c r="E50" s="2"/>
      <c r="F50" s="2">
        <v>20</v>
      </c>
    </row>
    <row r="52" spans="1:6" x14ac:dyDescent="0.25">
      <c r="A52" t="s">
        <v>9</v>
      </c>
    </row>
    <row r="53" spans="1:6" x14ac:dyDescent="0.25">
      <c r="A53" s="7" t="s">
        <v>90</v>
      </c>
      <c r="B53" s="7" t="s">
        <v>96</v>
      </c>
      <c r="C53" s="7" t="s">
        <v>92</v>
      </c>
      <c r="D53" s="7" t="s">
        <v>97</v>
      </c>
      <c r="E53" s="7" t="s">
        <v>94</v>
      </c>
      <c r="F53" s="7" t="s">
        <v>98</v>
      </c>
    </row>
    <row r="54" spans="1:6" x14ac:dyDescent="0.25">
      <c r="A54" s="3" t="s">
        <v>101</v>
      </c>
      <c r="C54" t="s">
        <v>100</v>
      </c>
      <c r="D54" s="2">
        <v>540</v>
      </c>
      <c r="E54" s="2"/>
      <c r="F54" s="2">
        <v>540</v>
      </c>
    </row>
    <row r="55" spans="1:6" x14ac:dyDescent="0.25">
      <c r="A55" s="3">
        <v>20</v>
      </c>
      <c r="C55" t="s">
        <v>100</v>
      </c>
      <c r="D55" s="2">
        <v>370</v>
      </c>
      <c r="E55" s="2"/>
      <c r="F55" s="2">
        <v>910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5976-2B0B-4EC9-969A-3458E917D2C5}">
  <dimension ref="A1:C11"/>
  <sheetViews>
    <sheetView workbookViewId="0">
      <selection activeCell="G14" sqref="G14"/>
    </sheetView>
  </sheetViews>
  <sheetFormatPr defaultRowHeight="15" x14ac:dyDescent="0.25"/>
  <cols>
    <col min="1" max="1" width="28.28515625" customWidth="1"/>
  </cols>
  <sheetData>
    <row r="1" spans="1:3" x14ac:dyDescent="0.25">
      <c r="A1" s="9" t="s">
        <v>108</v>
      </c>
      <c r="B1" s="9"/>
      <c r="C1" s="9"/>
    </row>
    <row r="2" spans="1:3" x14ac:dyDescent="0.25">
      <c r="A2" s="21">
        <v>43951</v>
      </c>
      <c r="B2" s="9"/>
      <c r="C2" s="9"/>
    </row>
    <row r="3" spans="1:3" x14ac:dyDescent="0.25">
      <c r="B3" s="7" t="s">
        <v>97</v>
      </c>
      <c r="C3" s="7" t="s">
        <v>94</v>
      </c>
    </row>
    <row r="4" spans="1:3" x14ac:dyDescent="0.25">
      <c r="A4" s="3" t="s">
        <v>6</v>
      </c>
      <c r="B4" s="2">
        <v>978</v>
      </c>
      <c r="C4" s="2"/>
    </row>
    <row r="5" spans="1:3" x14ac:dyDescent="0.25">
      <c r="A5" s="3" t="s">
        <v>7</v>
      </c>
      <c r="B5" s="2">
        <v>590</v>
      </c>
      <c r="C5" s="2"/>
    </row>
    <row r="6" spans="1:3" x14ac:dyDescent="0.25">
      <c r="A6" s="3" t="s">
        <v>5</v>
      </c>
      <c r="B6" s="2">
        <v>3312</v>
      </c>
      <c r="C6" s="2"/>
    </row>
    <row r="7" spans="1:3" x14ac:dyDescent="0.25">
      <c r="A7" s="3" t="s">
        <v>106</v>
      </c>
      <c r="B7" s="2"/>
      <c r="C7" s="2">
        <v>4300</v>
      </c>
    </row>
    <row r="8" spans="1:3" x14ac:dyDescent="0.25">
      <c r="A8" s="3" t="s">
        <v>8</v>
      </c>
      <c r="B8" s="2"/>
      <c r="C8" s="2">
        <v>1510</v>
      </c>
    </row>
    <row r="9" spans="1:3" x14ac:dyDescent="0.25">
      <c r="A9" s="3" t="s">
        <v>107</v>
      </c>
      <c r="B9" s="2">
        <v>20</v>
      </c>
      <c r="C9" s="2"/>
    </row>
    <row r="10" spans="1:3" x14ac:dyDescent="0.25">
      <c r="A10" s="3" t="s">
        <v>9</v>
      </c>
      <c r="B10" s="2">
        <v>910</v>
      </c>
      <c r="C10" s="2"/>
    </row>
    <row r="11" spans="1:3" x14ac:dyDescent="0.25">
      <c r="B11" s="2">
        <f>SUM(B4:B10)</f>
        <v>5810</v>
      </c>
      <c r="C11" s="2">
        <f>SUM(C4:C10)</f>
        <v>5810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D9D2-A79D-413F-BDF6-8D5B47C60772}">
  <dimension ref="A1:K36"/>
  <sheetViews>
    <sheetView tabSelected="1" workbookViewId="0">
      <selection activeCell="O18" sqref="O18"/>
    </sheetView>
  </sheetViews>
  <sheetFormatPr defaultRowHeight="15" x14ac:dyDescent="0.25"/>
  <cols>
    <col min="1" max="1" width="32.140625" customWidth="1"/>
    <col min="2" max="3" width="12.5703125" bestFit="1" customWidth="1"/>
    <col min="4" max="5" width="11.5703125" bestFit="1" customWidth="1"/>
    <col min="6" max="6" width="13.7109375" customWidth="1"/>
    <col min="7" max="7" width="14" customWidth="1"/>
    <col min="8" max="11" width="12.5703125" bestFit="1" customWidth="1"/>
  </cols>
  <sheetData>
    <row r="1" spans="1:11" x14ac:dyDescent="0.25">
      <c r="A1" s="9" t="s">
        <v>138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9" t="s">
        <v>125</v>
      </c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x14ac:dyDescent="0.25">
      <c r="A4" t="s">
        <v>127</v>
      </c>
      <c r="B4" s="20" t="s">
        <v>108</v>
      </c>
      <c r="C4" s="20"/>
      <c r="D4" s="20" t="s">
        <v>128</v>
      </c>
      <c r="E4" s="20"/>
      <c r="F4" s="20" t="s">
        <v>137</v>
      </c>
      <c r="G4" s="20"/>
      <c r="H4" s="20" t="s">
        <v>23</v>
      </c>
      <c r="I4" s="20"/>
      <c r="J4" s="20" t="s">
        <v>57</v>
      </c>
      <c r="K4" s="20"/>
    </row>
    <row r="5" spans="1:11" ht="15" customHeight="1" x14ac:dyDescent="0.25">
      <c r="B5" s="8" t="s">
        <v>135</v>
      </c>
      <c r="C5" s="8" t="s">
        <v>136</v>
      </c>
      <c r="D5" s="8" t="s">
        <v>135</v>
      </c>
      <c r="E5" s="8" t="s">
        <v>136</v>
      </c>
      <c r="F5" s="8" t="s">
        <v>135</v>
      </c>
      <c r="G5" s="8" t="s">
        <v>136</v>
      </c>
      <c r="H5" s="8" t="s">
        <v>135</v>
      </c>
      <c r="I5" s="8" t="s">
        <v>136</v>
      </c>
      <c r="J5" s="8" t="s">
        <v>135</v>
      </c>
      <c r="K5" s="8" t="s">
        <v>136</v>
      </c>
    </row>
    <row r="6" spans="1:11" ht="15" customHeight="1" x14ac:dyDescent="0.25">
      <c r="A6" s="3" t="s">
        <v>6</v>
      </c>
      <c r="B6" s="22">
        <v>20700</v>
      </c>
      <c r="C6" s="22"/>
      <c r="D6" s="2"/>
      <c r="E6" s="2"/>
      <c r="F6" s="2">
        <v>20700</v>
      </c>
      <c r="G6" s="2"/>
      <c r="H6" s="2"/>
      <c r="I6" s="2"/>
      <c r="J6" s="2">
        <v>20700</v>
      </c>
      <c r="K6" s="2"/>
    </row>
    <row r="7" spans="1:11" ht="15" customHeight="1" x14ac:dyDescent="0.25">
      <c r="A7" s="3" t="s">
        <v>7</v>
      </c>
      <c r="B7" s="22">
        <v>30700</v>
      </c>
      <c r="C7" s="22"/>
      <c r="D7" s="2"/>
      <c r="E7" s="2"/>
      <c r="F7" s="2">
        <v>30700</v>
      </c>
      <c r="G7" s="2"/>
      <c r="H7" s="2"/>
      <c r="I7" s="2"/>
      <c r="J7" s="2">
        <v>30700</v>
      </c>
      <c r="K7" s="2"/>
    </row>
    <row r="8" spans="1:11" ht="15" customHeight="1" x14ac:dyDescent="0.25">
      <c r="A8" s="3" t="s">
        <v>5</v>
      </c>
      <c r="B8" s="22">
        <v>44700</v>
      </c>
      <c r="C8" s="22"/>
      <c r="D8" s="2"/>
      <c r="E8" s="2">
        <v>300</v>
      </c>
      <c r="F8" s="2">
        <v>44400</v>
      </c>
      <c r="G8" s="2"/>
      <c r="H8" s="2"/>
      <c r="I8" s="2"/>
      <c r="J8" s="2">
        <v>44400</v>
      </c>
      <c r="K8" s="2"/>
    </row>
    <row r="9" spans="1:11" ht="15" customHeight="1" x14ac:dyDescent="0.25">
      <c r="A9" s="3" t="s">
        <v>129</v>
      </c>
      <c r="B9" s="22">
        <v>6200</v>
      </c>
      <c r="C9" s="22"/>
      <c r="D9" s="2"/>
      <c r="E9" s="2">
        <v>3600</v>
      </c>
      <c r="F9" s="2">
        <v>2600</v>
      </c>
      <c r="G9" s="2"/>
      <c r="H9" s="2"/>
      <c r="I9" s="2"/>
      <c r="J9" s="2">
        <v>2600</v>
      </c>
      <c r="K9" s="2"/>
    </row>
    <row r="10" spans="1:11" ht="15" customHeight="1" x14ac:dyDescent="0.25">
      <c r="A10" s="3" t="s">
        <v>62</v>
      </c>
      <c r="B10" s="22">
        <v>133000</v>
      </c>
      <c r="C10" s="22"/>
      <c r="D10" s="2"/>
      <c r="E10" s="2"/>
      <c r="F10" s="2">
        <v>133000</v>
      </c>
      <c r="G10" s="2"/>
      <c r="H10" s="2"/>
      <c r="I10" s="2"/>
      <c r="J10" s="2">
        <v>133000</v>
      </c>
      <c r="K10" s="2"/>
    </row>
    <row r="11" spans="1:11" ht="15" customHeight="1" x14ac:dyDescent="0.25">
      <c r="A11" s="3" t="s">
        <v>133</v>
      </c>
      <c r="B11" s="22"/>
      <c r="C11" s="22">
        <v>28000</v>
      </c>
      <c r="D11" s="2"/>
      <c r="E11" s="2">
        <v>11500</v>
      </c>
      <c r="F11" s="2"/>
      <c r="G11" s="22">
        <v>39500</v>
      </c>
      <c r="H11" s="2"/>
      <c r="I11" s="2"/>
      <c r="J11" s="2"/>
      <c r="K11" s="22">
        <v>39500</v>
      </c>
    </row>
    <row r="12" spans="1:11" ht="15" customHeight="1" x14ac:dyDescent="0.25">
      <c r="A12" s="3" t="s">
        <v>72</v>
      </c>
      <c r="B12" s="22"/>
      <c r="C12" s="22">
        <v>60000</v>
      </c>
      <c r="D12" s="2"/>
      <c r="E12" s="2"/>
      <c r="F12" s="2"/>
      <c r="G12" s="22">
        <v>60000</v>
      </c>
      <c r="H12" s="2"/>
      <c r="I12" s="2"/>
      <c r="J12" s="2"/>
      <c r="K12" s="22">
        <v>60000</v>
      </c>
    </row>
    <row r="13" spans="1:11" ht="15" customHeight="1" x14ac:dyDescent="0.25">
      <c r="A13" s="3" t="s">
        <v>11</v>
      </c>
      <c r="B13" s="2"/>
      <c r="C13" s="22">
        <v>48500</v>
      </c>
      <c r="D13" s="2"/>
      <c r="E13" s="2"/>
      <c r="F13" s="2"/>
      <c r="G13" s="22">
        <v>48500</v>
      </c>
      <c r="H13" s="2"/>
      <c r="I13" s="2"/>
      <c r="J13" s="2"/>
      <c r="K13" s="22">
        <v>48500</v>
      </c>
    </row>
    <row r="14" spans="1:11" ht="15" customHeight="1" x14ac:dyDescent="0.25">
      <c r="A14" s="3" t="s">
        <v>103</v>
      </c>
      <c r="B14" s="2"/>
      <c r="C14" s="22">
        <v>93000</v>
      </c>
      <c r="D14" s="2"/>
      <c r="E14" s="2"/>
      <c r="F14" s="2"/>
      <c r="G14" s="22">
        <v>93000</v>
      </c>
      <c r="H14" s="2"/>
      <c r="I14" s="2"/>
      <c r="J14" s="2"/>
      <c r="K14" s="22">
        <v>93000</v>
      </c>
    </row>
    <row r="15" spans="1:11" ht="15" customHeight="1" x14ac:dyDescent="0.25">
      <c r="A15" s="3" t="s">
        <v>130</v>
      </c>
      <c r="B15" s="2">
        <v>12000</v>
      </c>
      <c r="C15" s="2"/>
      <c r="D15" s="2"/>
      <c r="E15" s="2"/>
      <c r="F15" s="2">
        <v>12000</v>
      </c>
      <c r="G15" s="2"/>
      <c r="H15" s="2"/>
      <c r="I15" s="2"/>
      <c r="J15" s="2">
        <v>12000</v>
      </c>
      <c r="K15" s="2"/>
    </row>
    <row r="16" spans="1:11" ht="15" customHeight="1" x14ac:dyDescent="0.25">
      <c r="A16" s="3" t="s">
        <v>8</v>
      </c>
      <c r="B16" s="2"/>
      <c r="C16" s="22">
        <v>755200</v>
      </c>
      <c r="D16" s="2"/>
      <c r="E16" s="2"/>
      <c r="F16" s="2"/>
      <c r="G16" s="2">
        <v>755200</v>
      </c>
      <c r="H16" s="2"/>
      <c r="I16" s="2">
        <v>755200</v>
      </c>
      <c r="J16" s="2"/>
      <c r="K16" s="2"/>
    </row>
    <row r="17" spans="1:11" ht="15" customHeight="1" x14ac:dyDescent="0.25">
      <c r="A17" s="3" t="s">
        <v>10</v>
      </c>
      <c r="B17" s="2">
        <v>8800</v>
      </c>
      <c r="C17" s="2"/>
      <c r="D17" s="2"/>
      <c r="E17" s="2"/>
      <c r="F17" s="2">
        <v>8800</v>
      </c>
      <c r="G17" s="2"/>
      <c r="H17" s="2">
        <v>8800</v>
      </c>
      <c r="I17" s="2"/>
      <c r="J17" s="2"/>
      <c r="K17" s="2"/>
    </row>
    <row r="18" spans="1:11" ht="15" customHeight="1" x14ac:dyDescent="0.25">
      <c r="A18" s="3" t="s">
        <v>9</v>
      </c>
      <c r="B18" s="2">
        <v>497400</v>
      </c>
      <c r="C18" s="2"/>
      <c r="D18" s="2">
        <v>300</v>
      </c>
      <c r="E18" s="2"/>
      <c r="F18" s="2">
        <v>497700</v>
      </c>
      <c r="G18" s="2"/>
      <c r="H18" s="2">
        <v>497700</v>
      </c>
      <c r="I18" s="2"/>
      <c r="J18" s="2"/>
      <c r="K18" s="2"/>
    </row>
    <row r="19" spans="1:11" ht="15" customHeight="1" x14ac:dyDescent="0.25">
      <c r="A19" s="3" t="s">
        <v>17</v>
      </c>
      <c r="B19" s="2">
        <v>140000</v>
      </c>
      <c r="C19" s="2"/>
      <c r="D19" s="2"/>
      <c r="E19" s="2"/>
      <c r="F19" s="2">
        <v>140000</v>
      </c>
      <c r="G19" s="2"/>
      <c r="H19" s="2">
        <v>140000</v>
      </c>
      <c r="I19" s="2"/>
      <c r="J19" s="2"/>
      <c r="K19" s="2"/>
    </row>
    <row r="20" spans="1:11" ht="15" customHeight="1" x14ac:dyDescent="0.25">
      <c r="A20" s="3" t="s">
        <v>116</v>
      </c>
      <c r="B20" s="2">
        <v>24400</v>
      </c>
      <c r="C20" s="2"/>
      <c r="D20" s="2"/>
      <c r="E20" s="2"/>
      <c r="F20" s="2">
        <v>24400</v>
      </c>
      <c r="G20" s="2"/>
      <c r="H20" s="2">
        <v>24400</v>
      </c>
      <c r="I20" s="2"/>
      <c r="J20" s="2"/>
      <c r="K20" s="2"/>
    </row>
    <row r="21" spans="1:11" ht="15" customHeight="1" x14ac:dyDescent="0.25">
      <c r="A21" s="3" t="s">
        <v>87</v>
      </c>
      <c r="B21" s="2">
        <v>14000</v>
      </c>
      <c r="C21" s="2"/>
      <c r="D21" s="2"/>
      <c r="E21" s="2"/>
      <c r="F21" s="2">
        <v>14000</v>
      </c>
      <c r="G21" s="2"/>
      <c r="H21" s="2">
        <v>14000</v>
      </c>
      <c r="I21" s="2"/>
      <c r="J21" s="2"/>
      <c r="K21" s="2"/>
    </row>
    <row r="22" spans="1:11" ht="15" customHeight="1" x14ac:dyDescent="0.25">
      <c r="A22" s="3" t="s">
        <v>117</v>
      </c>
      <c r="B22" s="2">
        <v>12100</v>
      </c>
      <c r="C22" s="2"/>
      <c r="D22" s="2"/>
      <c r="E22" s="2"/>
      <c r="F22" s="2">
        <v>12100</v>
      </c>
      <c r="G22" s="2"/>
      <c r="H22" s="2">
        <v>12100</v>
      </c>
      <c r="I22" s="2"/>
      <c r="J22" s="2"/>
      <c r="K22" s="2"/>
    </row>
    <row r="23" spans="1:11" ht="15" customHeight="1" x14ac:dyDescent="0.25">
      <c r="A23" s="3" t="s">
        <v>131</v>
      </c>
      <c r="B23" s="2">
        <v>16700</v>
      </c>
      <c r="C23" s="2"/>
      <c r="D23" s="2"/>
      <c r="E23" s="2"/>
      <c r="F23" s="2">
        <v>16700</v>
      </c>
      <c r="G23" s="2"/>
      <c r="H23" s="2">
        <v>16700</v>
      </c>
      <c r="I23" s="2"/>
      <c r="J23" s="2"/>
      <c r="K23" s="2"/>
    </row>
    <row r="24" spans="1:11" ht="15" customHeight="1" x14ac:dyDescent="0.25">
      <c r="A24" s="3" t="s">
        <v>18</v>
      </c>
      <c r="B24" s="2">
        <v>24000</v>
      </c>
      <c r="C24" s="2"/>
      <c r="D24" s="2"/>
      <c r="E24" s="2"/>
      <c r="F24" s="2">
        <v>24000</v>
      </c>
      <c r="G24" s="2"/>
      <c r="H24" s="2">
        <v>24000</v>
      </c>
      <c r="I24" s="2"/>
      <c r="J24" s="2"/>
      <c r="K24" s="2"/>
    </row>
    <row r="25" spans="1:11" ht="15" customHeight="1" x14ac:dyDescent="0.25">
      <c r="A25" s="6" t="s">
        <v>134</v>
      </c>
      <c r="B25" s="23">
        <f>SUM(B6:B24)</f>
        <v>984700</v>
      </c>
      <c r="C25" s="23">
        <f>SUM(C6:C24)</f>
        <v>984700</v>
      </c>
      <c r="D25" s="2"/>
      <c r="E25" s="2"/>
      <c r="F25" s="2"/>
      <c r="G25" s="2"/>
      <c r="H25" s="2"/>
      <c r="I25" s="2"/>
      <c r="J25" s="2"/>
      <c r="K25" s="2"/>
    </row>
    <row r="26" spans="1:11" ht="15" customHeight="1" x14ac:dyDescent="0.25">
      <c r="A26" s="3" t="s">
        <v>118</v>
      </c>
      <c r="B26" s="2"/>
      <c r="C26" s="2"/>
      <c r="D26" s="2">
        <v>3600</v>
      </c>
      <c r="E26" s="2"/>
      <c r="F26" s="2">
        <v>3600</v>
      </c>
      <c r="G26" s="2"/>
      <c r="H26" s="2">
        <v>3600</v>
      </c>
      <c r="I26" s="2"/>
      <c r="J26" s="2"/>
      <c r="K26" s="2"/>
    </row>
    <row r="27" spans="1:11" ht="15" customHeight="1" x14ac:dyDescent="0.25">
      <c r="A27" s="3" t="s">
        <v>77</v>
      </c>
      <c r="B27" s="2"/>
      <c r="C27" s="2"/>
      <c r="D27" s="2">
        <v>11500</v>
      </c>
      <c r="E27" s="2"/>
      <c r="F27" s="2">
        <v>11500</v>
      </c>
      <c r="G27" s="2"/>
      <c r="H27" s="2">
        <v>11500</v>
      </c>
      <c r="I27" s="2"/>
      <c r="J27" s="2"/>
      <c r="K27" s="2"/>
    </row>
    <row r="28" spans="1:11" ht="15" customHeight="1" x14ac:dyDescent="0.25">
      <c r="A28" s="3" t="s">
        <v>88</v>
      </c>
      <c r="B28" s="2"/>
      <c r="C28" s="2"/>
      <c r="D28" s="2">
        <v>3800</v>
      </c>
      <c r="E28" s="2"/>
      <c r="F28" s="2">
        <v>3800</v>
      </c>
      <c r="G28" s="2"/>
      <c r="H28" s="2">
        <v>3800</v>
      </c>
      <c r="I28" s="2"/>
      <c r="J28" s="2"/>
      <c r="K28" s="2"/>
    </row>
    <row r="29" spans="1:11" ht="15" customHeight="1" x14ac:dyDescent="0.25">
      <c r="A29" s="3" t="s">
        <v>113</v>
      </c>
      <c r="B29" s="2"/>
      <c r="C29" s="2"/>
      <c r="D29" s="2"/>
      <c r="E29" s="2">
        <v>3800</v>
      </c>
      <c r="F29" s="2"/>
      <c r="G29" s="2">
        <v>3800</v>
      </c>
      <c r="H29" s="2"/>
      <c r="I29" s="2"/>
      <c r="J29" s="2"/>
      <c r="K29" s="2">
        <v>3800</v>
      </c>
    </row>
    <row r="30" spans="1:11" ht="15" customHeight="1" x14ac:dyDescent="0.25">
      <c r="A30" s="6" t="s">
        <v>134</v>
      </c>
      <c r="B30" s="2"/>
      <c r="C30" s="2"/>
      <c r="D30" s="24">
        <f>SUM(D6:D29)</f>
        <v>19200</v>
      </c>
      <c r="E30" s="24">
        <f>SUM(E6:E29)</f>
        <v>19200</v>
      </c>
      <c r="F30" s="24">
        <f t="shared" ref="F30:K32" si="0">SUM(F6:F29)</f>
        <v>1000000</v>
      </c>
      <c r="G30" s="24">
        <f t="shared" si="0"/>
        <v>1000000</v>
      </c>
      <c r="H30" s="24">
        <f t="shared" si="0"/>
        <v>756600</v>
      </c>
      <c r="I30" s="24">
        <f t="shared" si="0"/>
        <v>755200</v>
      </c>
      <c r="J30" s="24">
        <f t="shared" si="0"/>
        <v>243400</v>
      </c>
      <c r="K30" s="24">
        <f t="shared" si="0"/>
        <v>244800</v>
      </c>
    </row>
    <row r="31" spans="1:11" ht="15" customHeight="1" x14ac:dyDescent="0.25">
      <c r="A31" s="3" t="s">
        <v>132</v>
      </c>
      <c r="B31" s="2"/>
      <c r="C31" s="2"/>
      <c r="D31" s="2"/>
      <c r="E31" s="2"/>
      <c r="F31" s="2"/>
      <c r="G31" s="2"/>
      <c r="H31" s="2"/>
      <c r="I31" s="2">
        <v>1400</v>
      </c>
      <c r="J31" s="2">
        <v>1400</v>
      </c>
      <c r="K31" s="2"/>
    </row>
    <row r="32" spans="1:11" ht="15" customHeight="1" x14ac:dyDescent="0.25">
      <c r="A32" s="6" t="s">
        <v>134</v>
      </c>
      <c r="B32" s="2"/>
      <c r="C32" s="2"/>
      <c r="D32" s="2"/>
      <c r="E32" s="2"/>
      <c r="F32" s="2"/>
      <c r="G32" s="2"/>
      <c r="H32" s="24">
        <f>SUM(H6:H29)</f>
        <v>756600</v>
      </c>
      <c r="I32" s="24">
        <f>SUM(I6:I29,I31)</f>
        <v>756600</v>
      </c>
      <c r="J32" s="24">
        <f t="shared" ref="J32:K32" si="1">SUM(J6:J29,J31)</f>
        <v>244800</v>
      </c>
      <c r="K32" s="24">
        <f t="shared" si="1"/>
        <v>244800</v>
      </c>
    </row>
    <row r="33" ht="15" customHeight="1" x14ac:dyDescent="0.25"/>
    <row r="34" ht="15" customHeight="1" x14ac:dyDescent="0.25"/>
    <row r="35" ht="15" customHeight="1" x14ac:dyDescent="0.25"/>
    <row r="36" ht="15" customHeight="1" x14ac:dyDescent="0.25"/>
  </sheetData>
  <mergeCells count="7">
    <mergeCell ref="B4:C4"/>
    <mergeCell ref="D4:E4"/>
    <mergeCell ref="F4:G4"/>
    <mergeCell ref="H4:I4"/>
    <mergeCell ref="J4:K4"/>
    <mergeCell ref="A2:K2"/>
    <mergeCell ref="A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83C3-4427-468C-B9FF-87F3D10BD482}">
  <dimension ref="A1:E23"/>
  <sheetViews>
    <sheetView workbookViewId="0">
      <selection activeCell="A5" sqref="A5:A6"/>
    </sheetView>
  </sheetViews>
  <sheetFormatPr defaultRowHeight="15" x14ac:dyDescent="0.25"/>
  <cols>
    <col min="1" max="1" width="33.5703125" customWidth="1"/>
    <col min="3" max="3" width="11.42578125" bestFit="1" customWidth="1"/>
  </cols>
  <sheetData>
    <row r="1" spans="1:5" x14ac:dyDescent="0.25">
      <c r="A1" s="9" t="s">
        <v>23</v>
      </c>
      <c r="B1" s="9"/>
      <c r="C1" s="9"/>
    </row>
    <row r="2" spans="1:5" x14ac:dyDescent="0.25">
      <c r="A2" s="9" t="s">
        <v>125</v>
      </c>
      <c r="B2" s="9"/>
      <c r="C2" s="9"/>
    </row>
    <row r="3" spans="1:5" ht="17.100000000000001" customHeight="1" x14ac:dyDescent="0.25">
      <c r="A3" s="7" t="s">
        <v>29</v>
      </c>
      <c r="B3" s="7"/>
      <c r="C3" s="7"/>
    </row>
    <row r="4" spans="1:5" ht="17.100000000000001" customHeight="1" x14ac:dyDescent="0.25">
      <c r="A4" s="3" t="s">
        <v>29</v>
      </c>
      <c r="B4" s="2"/>
      <c r="C4" s="2">
        <v>755200</v>
      </c>
      <c r="E4" s="12"/>
    </row>
    <row r="5" spans="1:5" ht="17.100000000000001" customHeight="1" x14ac:dyDescent="0.25">
      <c r="A5" s="3" t="s">
        <v>126</v>
      </c>
      <c r="B5" s="2"/>
      <c r="C5" s="2">
        <v>8800</v>
      </c>
    </row>
    <row r="6" spans="1:5" ht="17.100000000000001" customHeight="1" x14ac:dyDescent="0.25">
      <c r="A6" s="3" t="s">
        <v>31</v>
      </c>
      <c r="B6" s="2"/>
      <c r="C6" s="2">
        <f>C4-C5</f>
        <v>746400</v>
      </c>
      <c r="E6" s="13"/>
    </row>
    <row r="7" spans="1:5" ht="17.100000000000001" customHeight="1" x14ac:dyDescent="0.25">
      <c r="A7" s="3" t="s">
        <v>32</v>
      </c>
      <c r="B7" s="2"/>
      <c r="C7" s="2">
        <v>497700</v>
      </c>
      <c r="E7" s="11"/>
    </row>
    <row r="8" spans="1:5" ht="17.100000000000001" customHeight="1" x14ac:dyDescent="0.25">
      <c r="A8" s="3" t="s">
        <v>33</v>
      </c>
      <c r="B8" s="2"/>
      <c r="C8" s="2">
        <f>C6-C7</f>
        <v>248700</v>
      </c>
      <c r="E8" s="13"/>
    </row>
    <row r="9" spans="1:5" ht="17.100000000000001" customHeight="1" x14ac:dyDescent="0.25">
      <c r="A9" s="7" t="s">
        <v>34</v>
      </c>
      <c r="B9" s="7"/>
      <c r="C9" s="7"/>
      <c r="E9" s="11"/>
    </row>
    <row r="10" spans="1:5" ht="17.100000000000001" customHeight="1" x14ac:dyDescent="0.25">
      <c r="A10" s="6" t="s">
        <v>35</v>
      </c>
      <c r="B10" s="2">
        <v>140000</v>
      </c>
      <c r="C10" s="2"/>
    </row>
    <row r="11" spans="1:5" ht="17.100000000000001" customHeight="1" x14ac:dyDescent="0.25">
      <c r="A11" s="6" t="s">
        <v>120</v>
      </c>
      <c r="B11" s="2">
        <v>24400</v>
      </c>
      <c r="C11" s="2"/>
    </row>
    <row r="12" spans="1:5" ht="17.100000000000001" customHeight="1" x14ac:dyDescent="0.25">
      <c r="A12" s="6" t="s">
        <v>36</v>
      </c>
      <c r="B12" s="2">
        <v>24000</v>
      </c>
      <c r="C12" s="2"/>
    </row>
    <row r="13" spans="1:5" ht="17.100000000000001" customHeight="1" x14ac:dyDescent="0.25">
      <c r="A13" s="6" t="s">
        <v>41</v>
      </c>
      <c r="B13" s="2">
        <v>16700</v>
      </c>
      <c r="C13" s="2"/>
    </row>
    <row r="14" spans="1:5" ht="17.100000000000001" customHeight="1" x14ac:dyDescent="0.25">
      <c r="A14" s="6" t="s">
        <v>39</v>
      </c>
      <c r="B14" s="2">
        <v>14000</v>
      </c>
      <c r="C14" s="2"/>
    </row>
    <row r="15" spans="1:5" ht="17.100000000000001" customHeight="1" x14ac:dyDescent="0.25">
      <c r="A15" s="6" t="s">
        <v>121</v>
      </c>
      <c r="B15" s="2">
        <v>12100</v>
      </c>
      <c r="C15" s="2"/>
    </row>
    <row r="16" spans="1:5" ht="17.100000000000001" customHeight="1" x14ac:dyDescent="0.25">
      <c r="A16" s="6" t="s">
        <v>38</v>
      </c>
      <c r="B16" s="2">
        <v>11500</v>
      </c>
      <c r="C16" s="2"/>
    </row>
    <row r="17" spans="1:5" ht="17.100000000000001" customHeight="1" x14ac:dyDescent="0.25">
      <c r="A17" s="6" t="s">
        <v>122</v>
      </c>
      <c r="B17" s="2">
        <v>3600</v>
      </c>
      <c r="C17" s="2"/>
    </row>
    <row r="18" spans="1:5" ht="17.100000000000001" customHeight="1" x14ac:dyDescent="0.25">
      <c r="A18" s="6" t="s">
        <v>123</v>
      </c>
      <c r="B18" s="2"/>
      <c r="C18" s="2">
        <f>SUM(B10:B17)</f>
        <v>246300</v>
      </c>
    </row>
    <row r="19" spans="1:5" ht="17.100000000000001" customHeight="1" x14ac:dyDescent="0.25">
      <c r="A19" s="3" t="s">
        <v>44</v>
      </c>
      <c r="B19" s="2"/>
      <c r="C19" s="2">
        <f>C8-C18</f>
        <v>2400</v>
      </c>
      <c r="E19" s="13"/>
    </row>
    <row r="20" spans="1:5" ht="17.100000000000001" customHeight="1" x14ac:dyDescent="0.25">
      <c r="A20" s="7" t="s">
        <v>47</v>
      </c>
      <c r="B20" s="7"/>
      <c r="C20" s="7"/>
      <c r="E20" s="11"/>
    </row>
    <row r="21" spans="1:5" ht="17.100000000000001" customHeight="1" x14ac:dyDescent="0.25">
      <c r="A21" s="6" t="s">
        <v>48</v>
      </c>
      <c r="B21" s="2"/>
      <c r="C21" s="2">
        <v>3800</v>
      </c>
    </row>
    <row r="22" spans="1:5" ht="17.100000000000001" customHeight="1" x14ac:dyDescent="0.25">
      <c r="A22" s="3" t="s">
        <v>124</v>
      </c>
      <c r="B22" s="2"/>
      <c r="C22" s="2">
        <f>C21-C19</f>
        <v>1400</v>
      </c>
      <c r="E22" s="13"/>
    </row>
    <row r="23" spans="1:5" ht="17.100000000000001" customHeight="1" x14ac:dyDescent="0.25">
      <c r="E23" s="14"/>
    </row>
  </sheetData>
  <mergeCells count="2">
    <mergeCell ref="A1:C1"/>
    <mergeCell ref="A2:C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7565-78ED-45E5-8D65-9D710ED44849}">
  <dimension ref="A1:D8"/>
  <sheetViews>
    <sheetView workbookViewId="0">
      <selection activeCell="M7" sqref="M7:M8"/>
    </sheetView>
  </sheetViews>
  <sheetFormatPr defaultRowHeight="15" x14ac:dyDescent="0.25"/>
  <cols>
    <col min="2" max="2" width="35.28515625" customWidth="1"/>
  </cols>
  <sheetData>
    <row r="1" spans="1:4" x14ac:dyDescent="0.25">
      <c r="A1" t="s">
        <v>82</v>
      </c>
      <c r="B1" s="3" t="s">
        <v>118</v>
      </c>
      <c r="C1" s="2">
        <v>3600</v>
      </c>
      <c r="D1" s="2"/>
    </row>
    <row r="2" spans="1:4" x14ac:dyDescent="0.25">
      <c r="B2" s="3" t="s">
        <v>111</v>
      </c>
      <c r="C2" s="2"/>
      <c r="D2" s="2">
        <v>3600</v>
      </c>
    </row>
    <row r="3" spans="1:4" x14ac:dyDescent="0.25">
      <c r="B3" s="3" t="s">
        <v>77</v>
      </c>
      <c r="C3" s="2">
        <v>11500</v>
      </c>
      <c r="D3" s="2"/>
    </row>
    <row r="4" spans="1:4" x14ac:dyDescent="0.25">
      <c r="B4" s="3" t="s">
        <v>112</v>
      </c>
      <c r="C4" s="2"/>
      <c r="D4" s="2">
        <v>11500</v>
      </c>
    </row>
    <row r="5" spans="1:4" x14ac:dyDescent="0.25">
      <c r="B5" s="3" t="s">
        <v>88</v>
      </c>
      <c r="C5" s="2">
        <v>3800</v>
      </c>
      <c r="D5" s="2"/>
    </row>
    <row r="6" spans="1:4" x14ac:dyDescent="0.25">
      <c r="B6" s="3" t="s">
        <v>113</v>
      </c>
      <c r="C6" s="2"/>
      <c r="D6" s="2">
        <v>3800</v>
      </c>
    </row>
    <row r="7" spans="1:4" x14ac:dyDescent="0.25">
      <c r="B7" s="3" t="s">
        <v>9</v>
      </c>
      <c r="C7" s="2">
        <v>300</v>
      </c>
      <c r="D7" s="2"/>
    </row>
    <row r="8" spans="1:4" x14ac:dyDescent="0.25">
      <c r="B8" s="3" t="s">
        <v>5</v>
      </c>
      <c r="C8" s="2"/>
      <c r="D8" s="2">
        <v>300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93AD-E26B-419A-97FF-5757113E075B}">
  <dimension ref="A2:D22"/>
  <sheetViews>
    <sheetView workbookViewId="0">
      <selection activeCell="O9" sqref="O9"/>
    </sheetView>
  </sheetViews>
  <sheetFormatPr defaultRowHeight="15" x14ac:dyDescent="0.25"/>
  <cols>
    <col min="2" max="2" width="31.7109375" customWidth="1"/>
  </cols>
  <sheetData>
    <row r="2" spans="1:4" x14ac:dyDescent="0.25">
      <c r="A2" t="s">
        <v>76</v>
      </c>
      <c r="B2" s="3" t="s">
        <v>8</v>
      </c>
      <c r="C2" s="2">
        <v>755200</v>
      </c>
      <c r="D2" s="2"/>
    </row>
    <row r="3" spans="1:4" x14ac:dyDescent="0.25">
      <c r="B3" s="3" t="s">
        <v>84</v>
      </c>
      <c r="C3" s="2"/>
      <c r="D3" s="2">
        <v>755200</v>
      </c>
    </row>
    <row r="5" spans="1:4" x14ac:dyDescent="0.25">
      <c r="A5">
        <v>30</v>
      </c>
      <c r="B5" s="3" t="s">
        <v>84</v>
      </c>
      <c r="C5" s="2">
        <v>756600</v>
      </c>
      <c r="D5" s="2"/>
    </row>
    <row r="6" spans="1:4" x14ac:dyDescent="0.25">
      <c r="B6" s="3" t="s">
        <v>27</v>
      </c>
      <c r="C6" s="2"/>
      <c r="D6" s="2">
        <v>8800</v>
      </c>
    </row>
    <row r="7" spans="1:4" x14ac:dyDescent="0.25">
      <c r="B7" s="3" t="s">
        <v>9</v>
      </c>
      <c r="C7" s="2"/>
      <c r="D7" s="2">
        <v>497700</v>
      </c>
    </row>
    <row r="8" spans="1:4" x14ac:dyDescent="0.25">
      <c r="B8" s="3" t="s">
        <v>17</v>
      </c>
      <c r="C8" s="2"/>
      <c r="D8" s="2">
        <v>140000</v>
      </c>
    </row>
    <row r="9" spans="1:4" x14ac:dyDescent="0.25">
      <c r="B9" s="3" t="s">
        <v>116</v>
      </c>
      <c r="C9" s="2"/>
      <c r="D9" s="2">
        <v>24400</v>
      </c>
    </row>
    <row r="10" spans="1:4" x14ac:dyDescent="0.25">
      <c r="B10" s="3" t="s">
        <v>87</v>
      </c>
      <c r="C10" s="2"/>
      <c r="D10" s="2">
        <v>14000</v>
      </c>
    </row>
    <row r="11" spans="1:4" x14ac:dyDescent="0.25">
      <c r="B11" s="3" t="s">
        <v>117</v>
      </c>
      <c r="C11" s="2"/>
      <c r="D11" s="2">
        <v>12100</v>
      </c>
    </row>
    <row r="12" spans="1:4" x14ac:dyDescent="0.25">
      <c r="B12" s="3" t="s">
        <v>19</v>
      </c>
      <c r="C12" s="2"/>
      <c r="D12" s="2">
        <v>16700</v>
      </c>
    </row>
    <row r="13" spans="1:4" x14ac:dyDescent="0.25">
      <c r="B13" s="3" t="s">
        <v>18</v>
      </c>
      <c r="C13" s="2"/>
      <c r="D13" s="2">
        <v>24000</v>
      </c>
    </row>
    <row r="14" spans="1:4" x14ac:dyDescent="0.25">
      <c r="B14" s="3" t="s">
        <v>118</v>
      </c>
      <c r="C14" s="2"/>
      <c r="D14" s="2">
        <v>3600</v>
      </c>
    </row>
    <row r="15" spans="1:4" x14ac:dyDescent="0.25">
      <c r="B15" s="3" t="s">
        <v>85</v>
      </c>
      <c r="C15" s="2"/>
      <c r="D15" s="2">
        <v>11500</v>
      </c>
    </row>
    <row r="16" spans="1:4" x14ac:dyDescent="0.25">
      <c r="B16" s="3" t="s">
        <v>88</v>
      </c>
      <c r="C16" s="2"/>
      <c r="D16" s="2">
        <v>3800</v>
      </c>
    </row>
    <row r="18" spans="1:4" x14ac:dyDescent="0.25">
      <c r="A18">
        <v>30</v>
      </c>
      <c r="B18" s="3" t="s">
        <v>53</v>
      </c>
      <c r="C18" s="2">
        <v>1400</v>
      </c>
      <c r="D18" s="2"/>
    </row>
    <row r="19" spans="1:4" x14ac:dyDescent="0.25">
      <c r="B19" s="3" t="s">
        <v>84</v>
      </c>
      <c r="C19" s="2"/>
      <c r="D19" s="2">
        <v>1400</v>
      </c>
    </row>
    <row r="21" spans="1:4" x14ac:dyDescent="0.25">
      <c r="A21">
        <v>30</v>
      </c>
      <c r="B21" s="3" t="s">
        <v>53</v>
      </c>
      <c r="C21" s="2">
        <v>12000</v>
      </c>
      <c r="D21" s="2"/>
    </row>
    <row r="22" spans="1:4" x14ac:dyDescent="0.25">
      <c r="B22" s="3" t="s">
        <v>119</v>
      </c>
      <c r="C22" s="2"/>
      <c r="D22" s="2">
        <v>12000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E83F-8BAB-4264-A292-8E8D95988215}">
  <dimension ref="A1:C14"/>
  <sheetViews>
    <sheetView workbookViewId="0">
      <selection activeCell="O8" sqref="O8:O9"/>
    </sheetView>
  </sheetViews>
  <sheetFormatPr defaultRowHeight="15" x14ac:dyDescent="0.25"/>
  <cols>
    <col min="1" max="1" width="34.85546875" customWidth="1"/>
  </cols>
  <sheetData>
    <row r="1" spans="1:3" x14ac:dyDescent="0.25">
      <c r="A1" s="9" t="s">
        <v>115</v>
      </c>
      <c r="B1" s="9"/>
      <c r="C1" s="9"/>
    </row>
    <row r="2" spans="1:3" x14ac:dyDescent="0.25">
      <c r="A2" s="21">
        <v>44165</v>
      </c>
      <c r="B2" s="9"/>
      <c r="C2" s="9"/>
    </row>
    <row r="3" spans="1:3" x14ac:dyDescent="0.25">
      <c r="B3" s="7" t="s">
        <v>97</v>
      </c>
      <c r="C3" s="7" t="s">
        <v>94</v>
      </c>
    </row>
    <row r="4" spans="1:3" x14ac:dyDescent="0.25">
      <c r="A4" s="3" t="s">
        <v>6</v>
      </c>
      <c r="B4" s="2">
        <v>20700</v>
      </c>
      <c r="C4" s="2"/>
    </row>
    <row r="5" spans="1:3" x14ac:dyDescent="0.25">
      <c r="A5" s="3" t="s">
        <v>109</v>
      </c>
      <c r="B5" s="2">
        <v>30700</v>
      </c>
      <c r="C5" s="2"/>
    </row>
    <row r="6" spans="1:3" x14ac:dyDescent="0.25">
      <c r="A6" s="3" t="s">
        <v>110</v>
      </c>
      <c r="B6" s="2">
        <v>44400</v>
      </c>
      <c r="C6" s="2"/>
    </row>
    <row r="7" spans="1:3" x14ac:dyDescent="0.25">
      <c r="A7" s="3" t="s">
        <v>5</v>
      </c>
      <c r="B7" s="2">
        <v>2600</v>
      </c>
      <c r="C7" s="2"/>
    </row>
    <row r="8" spans="1:3" x14ac:dyDescent="0.25">
      <c r="A8" s="3" t="s">
        <v>111</v>
      </c>
      <c r="B8" s="2">
        <v>133000</v>
      </c>
      <c r="C8" s="2"/>
    </row>
    <row r="9" spans="1:3" x14ac:dyDescent="0.25">
      <c r="A9" s="3" t="s">
        <v>62</v>
      </c>
      <c r="B9" s="2"/>
      <c r="C9" s="2">
        <v>39500</v>
      </c>
    </row>
    <row r="10" spans="1:3" x14ac:dyDescent="0.25">
      <c r="A10" s="3" t="s">
        <v>112</v>
      </c>
      <c r="B10" s="2"/>
      <c r="C10" s="2">
        <v>60000</v>
      </c>
    </row>
    <row r="11" spans="1:3" x14ac:dyDescent="0.25">
      <c r="A11" s="3" t="s">
        <v>72</v>
      </c>
      <c r="B11" s="2"/>
      <c r="C11" s="2">
        <v>48500</v>
      </c>
    </row>
    <row r="12" spans="1:3" x14ac:dyDescent="0.25">
      <c r="A12" s="3" t="s">
        <v>11</v>
      </c>
      <c r="B12" s="2"/>
      <c r="C12" s="2">
        <v>3800</v>
      </c>
    </row>
    <row r="13" spans="1:3" x14ac:dyDescent="0.25">
      <c r="A13" s="3" t="s">
        <v>113</v>
      </c>
      <c r="B13" s="2"/>
      <c r="C13" s="2">
        <v>79600</v>
      </c>
    </row>
    <row r="14" spans="1:3" x14ac:dyDescent="0.25">
      <c r="A14" s="3" t="s">
        <v>114</v>
      </c>
      <c r="B14" s="2">
        <f>SUM(B4:B8)</f>
        <v>231400</v>
      </c>
      <c r="C14" s="2">
        <f>SUM(C9:C13)</f>
        <v>231400</v>
      </c>
    </row>
  </sheetData>
  <mergeCells count="2">
    <mergeCell ref="A2:C2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578F-A2B5-4708-8B2C-E2C1814A41AC}">
  <dimension ref="A2:D19"/>
  <sheetViews>
    <sheetView workbookViewId="0">
      <selection activeCell="G13" sqref="G13"/>
    </sheetView>
  </sheetViews>
  <sheetFormatPr defaultRowHeight="15" x14ac:dyDescent="0.25"/>
  <cols>
    <col min="2" max="2" width="27.140625" customWidth="1"/>
  </cols>
  <sheetData>
    <row r="2" spans="1:4" x14ac:dyDescent="0.25">
      <c r="A2" s="1" t="s">
        <v>4</v>
      </c>
      <c r="B2" s="3" t="s">
        <v>5</v>
      </c>
      <c r="C2" s="2">
        <v>1980</v>
      </c>
      <c r="D2" s="2"/>
    </row>
    <row r="3" spans="1:4" x14ac:dyDescent="0.25">
      <c r="A3" s="1"/>
      <c r="B3" s="3" t="s">
        <v>6</v>
      </c>
      <c r="C3" s="2"/>
      <c r="D3" s="2">
        <v>1980</v>
      </c>
    </row>
    <row r="4" spans="1:4" x14ac:dyDescent="0.25">
      <c r="A4" s="1">
        <v>9</v>
      </c>
      <c r="B4" s="3" t="s">
        <v>5</v>
      </c>
      <c r="C4" s="2">
        <v>90</v>
      </c>
      <c r="D4" s="2"/>
    </row>
    <row r="5" spans="1:4" x14ac:dyDescent="0.25">
      <c r="A5" s="1"/>
      <c r="B5" s="3" t="s">
        <v>6</v>
      </c>
      <c r="C5" s="2"/>
      <c r="D5" s="2">
        <v>90</v>
      </c>
    </row>
    <row r="6" spans="1:4" x14ac:dyDescent="0.25">
      <c r="A6" s="1">
        <v>10</v>
      </c>
      <c r="B6" s="3" t="s">
        <v>6</v>
      </c>
      <c r="C6" s="2">
        <v>69</v>
      </c>
      <c r="D6" s="2"/>
    </row>
    <row r="7" spans="1:4" x14ac:dyDescent="0.25">
      <c r="A7" s="1"/>
      <c r="B7" s="3" t="s">
        <v>5</v>
      </c>
      <c r="C7" s="2"/>
      <c r="D7" s="2">
        <v>69</v>
      </c>
    </row>
    <row r="8" spans="1:4" x14ac:dyDescent="0.25">
      <c r="A8" s="1">
        <v>12</v>
      </c>
      <c r="B8" s="3" t="s">
        <v>7</v>
      </c>
      <c r="C8" s="2">
        <v>806</v>
      </c>
      <c r="D8" s="2"/>
    </row>
    <row r="9" spans="1:4" x14ac:dyDescent="0.25">
      <c r="A9" s="1"/>
      <c r="B9" s="3" t="s">
        <v>8</v>
      </c>
      <c r="C9" s="2"/>
      <c r="D9" s="2">
        <v>806</v>
      </c>
    </row>
    <row r="10" spans="1:4" x14ac:dyDescent="0.25">
      <c r="A10" s="1"/>
      <c r="B10" s="3" t="s">
        <v>9</v>
      </c>
      <c r="C10" s="2">
        <v>598</v>
      </c>
      <c r="D10" s="2"/>
    </row>
    <row r="11" spans="1:4" x14ac:dyDescent="0.25">
      <c r="A11" s="1"/>
      <c r="B11" s="3" t="s">
        <v>5</v>
      </c>
      <c r="C11" s="2"/>
      <c r="D11" s="2">
        <v>598</v>
      </c>
    </row>
    <row r="12" spans="1:4" x14ac:dyDescent="0.25">
      <c r="A12" s="1">
        <v>14</v>
      </c>
      <c r="B12" s="3" t="s">
        <v>10</v>
      </c>
      <c r="C12" s="2">
        <v>31</v>
      </c>
      <c r="D12" s="2"/>
    </row>
    <row r="13" spans="1:4" x14ac:dyDescent="0.25">
      <c r="A13" s="1"/>
      <c r="B13" s="3" t="s">
        <v>7</v>
      </c>
      <c r="C13" s="2"/>
      <c r="D13" s="2">
        <v>31</v>
      </c>
    </row>
    <row r="14" spans="1:4" x14ac:dyDescent="0.25">
      <c r="A14" s="1"/>
      <c r="B14" s="3" t="s">
        <v>5</v>
      </c>
      <c r="C14" s="2">
        <v>23</v>
      </c>
      <c r="D14" s="2"/>
    </row>
    <row r="15" spans="1:4" x14ac:dyDescent="0.25">
      <c r="A15" s="1"/>
      <c r="B15" s="3" t="s">
        <v>9</v>
      </c>
      <c r="C15" s="2"/>
      <c r="D15" s="2">
        <v>23</v>
      </c>
    </row>
    <row r="16" spans="1:4" x14ac:dyDescent="0.25">
      <c r="A16" s="1">
        <v>20</v>
      </c>
      <c r="B16" s="3" t="s">
        <v>7</v>
      </c>
      <c r="C16" s="2">
        <v>960</v>
      </c>
      <c r="D16" s="2"/>
    </row>
    <row r="17" spans="1:4" x14ac:dyDescent="0.25">
      <c r="A17" s="1"/>
      <c r="B17" s="3" t="s">
        <v>8</v>
      </c>
      <c r="C17" s="2"/>
      <c r="D17" s="2">
        <v>960</v>
      </c>
    </row>
    <row r="18" spans="1:4" x14ac:dyDescent="0.25">
      <c r="A18" s="1"/>
      <c r="B18" s="3" t="s">
        <v>9</v>
      </c>
      <c r="C18" s="2">
        <v>690</v>
      </c>
      <c r="D18" s="2"/>
    </row>
    <row r="19" spans="1:4" x14ac:dyDescent="0.25">
      <c r="A19" s="1"/>
      <c r="B19" s="3" t="s">
        <v>5</v>
      </c>
      <c r="C19" s="2"/>
      <c r="D19" s="2">
        <v>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249F-0267-4F81-91C5-4CB79A0A1718}">
  <dimension ref="A1:D9"/>
  <sheetViews>
    <sheetView workbookViewId="0">
      <selection activeCell="G14" sqref="G14"/>
    </sheetView>
  </sheetViews>
  <sheetFormatPr defaultRowHeight="15" x14ac:dyDescent="0.25"/>
  <cols>
    <col min="2" max="2" width="17.140625" customWidth="1"/>
  </cols>
  <sheetData>
    <row r="1" spans="1:4" x14ac:dyDescent="0.25">
      <c r="A1" s="5">
        <v>44357</v>
      </c>
      <c r="B1" s="3" t="s">
        <v>5</v>
      </c>
      <c r="C1" s="2">
        <v>8000</v>
      </c>
      <c r="D1" s="2"/>
    </row>
    <row r="2" spans="1:4" x14ac:dyDescent="0.25">
      <c r="A2" s="1"/>
      <c r="B2" s="3" t="s">
        <v>11</v>
      </c>
      <c r="C2" s="2"/>
      <c r="D2" s="2">
        <v>8000</v>
      </c>
    </row>
    <row r="3" spans="1:4" x14ac:dyDescent="0.25">
      <c r="A3" s="1">
        <v>11</v>
      </c>
      <c r="B3" s="3" t="s">
        <v>5</v>
      </c>
      <c r="C3" s="2">
        <v>400</v>
      </c>
      <c r="D3" s="2"/>
    </row>
    <row r="4" spans="1:4" x14ac:dyDescent="0.25">
      <c r="A4" s="1"/>
      <c r="B4" s="3" t="s">
        <v>6</v>
      </c>
      <c r="C4" s="2"/>
      <c r="D4" s="2">
        <v>400</v>
      </c>
    </row>
    <row r="5" spans="1:4" x14ac:dyDescent="0.25">
      <c r="A5" s="1">
        <v>12</v>
      </c>
      <c r="B5" s="3" t="s">
        <v>11</v>
      </c>
      <c r="C5" s="2">
        <v>300</v>
      </c>
      <c r="D5" s="2"/>
    </row>
    <row r="6" spans="1:4" x14ac:dyDescent="0.25">
      <c r="A6" s="1"/>
      <c r="B6" s="3" t="s">
        <v>5</v>
      </c>
      <c r="C6" s="2"/>
      <c r="D6" s="2">
        <v>300</v>
      </c>
    </row>
    <row r="7" spans="1:4" x14ac:dyDescent="0.25">
      <c r="A7" s="1">
        <v>19</v>
      </c>
      <c r="B7" s="3" t="s">
        <v>11</v>
      </c>
      <c r="C7" s="2">
        <f>D2-D6</f>
        <v>7700</v>
      </c>
      <c r="D7" s="2"/>
    </row>
    <row r="8" spans="1:4" x14ac:dyDescent="0.25">
      <c r="A8" s="1"/>
      <c r="B8" s="3" t="s">
        <v>5</v>
      </c>
      <c r="C8" s="2"/>
      <c r="D8" s="2">
        <v>154</v>
      </c>
    </row>
    <row r="9" spans="1:4" x14ac:dyDescent="0.25">
      <c r="A9" s="1"/>
      <c r="B9" s="3" t="s">
        <v>6</v>
      </c>
      <c r="C9" s="2"/>
      <c r="D9" s="2">
        <f>C7-D8</f>
        <v>7546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5802-71E0-485F-B871-44C6A0B67B68}">
  <dimension ref="A1:D11"/>
  <sheetViews>
    <sheetView workbookViewId="0">
      <selection activeCell="K24" sqref="K24"/>
    </sheetView>
  </sheetViews>
  <sheetFormatPr defaultRowHeight="15" x14ac:dyDescent="0.25"/>
  <cols>
    <col min="2" max="2" width="26.85546875" customWidth="1"/>
  </cols>
  <sheetData>
    <row r="1" spans="1:4" x14ac:dyDescent="0.25">
      <c r="A1" s="4">
        <v>44357</v>
      </c>
      <c r="B1" s="3" t="s">
        <v>7</v>
      </c>
      <c r="C1" s="2">
        <v>8000</v>
      </c>
      <c r="D1" s="2"/>
    </row>
    <row r="2" spans="1:4" x14ac:dyDescent="0.25">
      <c r="B2" s="3" t="s">
        <v>8</v>
      </c>
      <c r="C2" s="2"/>
      <c r="D2" s="2">
        <v>8000</v>
      </c>
    </row>
    <row r="3" spans="1:4" x14ac:dyDescent="0.25">
      <c r="B3" s="3" t="s">
        <v>9</v>
      </c>
      <c r="C3" s="2">
        <v>4800</v>
      </c>
      <c r="D3" s="2"/>
    </row>
    <row r="4" spans="1:4" x14ac:dyDescent="0.25">
      <c r="B4" s="3" t="s">
        <v>5</v>
      </c>
      <c r="C4" s="2"/>
      <c r="D4" s="2">
        <v>4800</v>
      </c>
    </row>
    <row r="5" spans="1:4" x14ac:dyDescent="0.25">
      <c r="A5">
        <v>12</v>
      </c>
      <c r="B5" s="3" t="s">
        <v>10</v>
      </c>
      <c r="C5" s="2">
        <v>300</v>
      </c>
      <c r="D5" s="2"/>
    </row>
    <row r="6" spans="1:4" x14ac:dyDescent="0.25">
      <c r="B6" s="3" t="s">
        <v>7</v>
      </c>
      <c r="C6" s="2"/>
      <c r="D6" s="2">
        <v>300</v>
      </c>
    </row>
    <row r="7" spans="1:4" x14ac:dyDescent="0.25">
      <c r="B7" s="3" t="s">
        <v>5</v>
      </c>
      <c r="C7" s="2">
        <v>70</v>
      </c>
      <c r="D7" s="2"/>
    </row>
    <row r="8" spans="1:4" x14ac:dyDescent="0.25">
      <c r="B8" s="3" t="s">
        <v>9</v>
      </c>
      <c r="C8" s="2"/>
      <c r="D8" s="2">
        <v>70</v>
      </c>
    </row>
    <row r="9" spans="1:4" x14ac:dyDescent="0.25">
      <c r="A9">
        <v>19</v>
      </c>
      <c r="B9" s="3" t="s">
        <v>6</v>
      </c>
      <c r="C9" s="2">
        <v>7546</v>
      </c>
      <c r="D9" s="2"/>
    </row>
    <row r="10" spans="1:4" x14ac:dyDescent="0.25">
      <c r="B10" s="3" t="s">
        <v>12</v>
      </c>
      <c r="C10" s="2">
        <v>154</v>
      </c>
      <c r="D10" s="2"/>
    </row>
    <row r="11" spans="1:4" x14ac:dyDescent="0.25">
      <c r="B11" s="3" t="s">
        <v>7</v>
      </c>
      <c r="C11" s="2"/>
      <c r="D11" s="2">
        <f>D2-D6</f>
        <v>7700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8084-5D77-4544-ACC6-7857D1B1F079}">
  <dimension ref="A1:C16"/>
  <sheetViews>
    <sheetView workbookViewId="0">
      <selection activeCell="H16" sqref="H16"/>
    </sheetView>
  </sheetViews>
  <sheetFormatPr defaultRowHeight="15" x14ac:dyDescent="0.25"/>
  <cols>
    <col min="1" max="1" width="28" customWidth="1"/>
  </cols>
  <sheetData>
    <row r="1" spans="1:3" x14ac:dyDescent="0.25">
      <c r="A1" s="9" t="s">
        <v>23</v>
      </c>
      <c r="B1" s="9"/>
      <c r="C1" s="9"/>
    </row>
    <row r="2" spans="1:3" x14ac:dyDescent="0.25">
      <c r="A2" s="9" t="s">
        <v>24</v>
      </c>
      <c r="B2" s="9"/>
      <c r="C2" s="9"/>
    </row>
    <row r="3" spans="1:3" x14ac:dyDescent="0.25">
      <c r="A3" s="7" t="s">
        <v>13</v>
      </c>
      <c r="B3" s="2"/>
      <c r="C3" s="2"/>
    </row>
    <row r="4" spans="1:3" x14ac:dyDescent="0.25">
      <c r="A4" s="3" t="s">
        <v>13</v>
      </c>
      <c r="B4" s="2"/>
      <c r="C4" s="2">
        <v>380000</v>
      </c>
    </row>
    <row r="5" spans="1:3" x14ac:dyDescent="0.25">
      <c r="A5" s="6" t="s">
        <v>10</v>
      </c>
      <c r="B5" s="2">
        <v>13000</v>
      </c>
      <c r="C5" s="2"/>
    </row>
    <row r="6" spans="1:3" x14ac:dyDescent="0.25">
      <c r="A6" s="6" t="s">
        <v>12</v>
      </c>
      <c r="B6" s="2">
        <v>8000</v>
      </c>
      <c r="C6" s="2">
        <v>21000</v>
      </c>
    </row>
    <row r="7" spans="1:3" x14ac:dyDescent="0.25">
      <c r="A7" s="3" t="s">
        <v>14</v>
      </c>
      <c r="B7" s="2"/>
      <c r="C7" s="2">
        <v>359000</v>
      </c>
    </row>
    <row r="8" spans="1:3" x14ac:dyDescent="0.25">
      <c r="A8" s="7" t="s">
        <v>9</v>
      </c>
      <c r="B8" s="2"/>
      <c r="C8" s="2">
        <v>215000</v>
      </c>
    </row>
    <row r="9" spans="1:3" x14ac:dyDescent="0.25">
      <c r="A9" s="7" t="s">
        <v>15</v>
      </c>
      <c r="B9" s="2"/>
      <c r="C9" s="2">
        <v>144000</v>
      </c>
    </row>
    <row r="10" spans="1:3" x14ac:dyDescent="0.25">
      <c r="A10" s="7" t="s">
        <v>16</v>
      </c>
      <c r="B10" s="2"/>
      <c r="C10" s="2"/>
    </row>
    <row r="11" spans="1:3" x14ac:dyDescent="0.25">
      <c r="A11" s="6" t="s">
        <v>17</v>
      </c>
      <c r="B11" s="2">
        <v>58000</v>
      </c>
      <c r="C11" s="2"/>
    </row>
    <row r="12" spans="1:3" x14ac:dyDescent="0.25">
      <c r="A12" s="6" t="s">
        <v>18</v>
      </c>
      <c r="B12" s="2">
        <v>30000</v>
      </c>
      <c r="C12" s="2"/>
    </row>
    <row r="13" spans="1:3" x14ac:dyDescent="0.25">
      <c r="A13" s="6" t="s">
        <v>19</v>
      </c>
      <c r="B13" s="2">
        <v>7000</v>
      </c>
      <c r="C13" s="2"/>
    </row>
    <row r="14" spans="1:3" x14ac:dyDescent="0.25">
      <c r="A14" s="6" t="s">
        <v>20</v>
      </c>
      <c r="B14" s="2">
        <v>6000</v>
      </c>
      <c r="C14" s="2"/>
    </row>
    <row r="15" spans="1:3" x14ac:dyDescent="0.25">
      <c r="A15" s="6" t="s">
        <v>21</v>
      </c>
      <c r="B15" s="2"/>
      <c r="C15" s="2">
        <v>101000</v>
      </c>
    </row>
    <row r="16" spans="1:3" x14ac:dyDescent="0.25">
      <c r="A16" s="3" t="s">
        <v>22</v>
      </c>
      <c r="B16" s="2"/>
      <c r="C16" s="2">
        <f>(C4-(B5+B6))-C8-(SUM(B11:B14))</f>
        <v>43000</v>
      </c>
    </row>
  </sheetData>
  <mergeCells count="2">
    <mergeCell ref="A2:C2"/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8364-6038-4489-8BA4-8E072BC855E1}">
  <dimension ref="A1:C1"/>
  <sheetViews>
    <sheetView workbookViewId="0">
      <selection activeCell="E6" sqref="E6"/>
    </sheetView>
  </sheetViews>
  <sheetFormatPr defaultRowHeight="15" x14ac:dyDescent="0.25"/>
  <cols>
    <col min="1" max="1" width="30" customWidth="1"/>
    <col min="2" max="2" width="15.7109375" customWidth="1"/>
    <col min="3" max="3" width="17.85546875" customWidth="1"/>
  </cols>
  <sheetData>
    <row r="1" spans="1:3" ht="26.25" x14ac:dyDescent="0.4">
      <c r="A1" s="10" t="s">
        <v>25</v>
      </c>
      <c r="B1" s="10">
        <f>144000/359000</f>
        <v>0.4011142061281337</v>
      </c>
      <c r="C1" s="10" t="s">
        <v>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6326-238B-4827-A0DA-43FC0D5897F9}">
  <dimension ref="A1:D33"/>
  <sheetViews>
    <sheetView workbookViewId="0">
      <selection activeCell="P13" sqref="P13"/>
    </sheetView>
  </sheetViews>
  <sheetFormatPr defaultRowHeight="15" x14ac:dyDescent="0.25"/>
  <cols>
    <col min="2" max="2" width="28.42578125" customWidth="1"/>
  </cols>
  <sheetData>
    <row r="1" spans="1:4" x14ac:dyDescent="0.25">
      <c r="A1" s="4">
        <v>44348</v>
      </c>
      <c r="B1" s="3" t="s">
        <v>5</v>
      </c>
      <c r="C1" s="2">
        <v>1600</v>
      </c>
      <c r="D1" s="2"/>
    </row>
    <row r="2" spans="1:4" x14ac:dyDescent="0.25">
      <c r="B2" s="7" t="s">
        <v>11</v>
      </c>
      <c r="C2" s="2"/>
      <c r="D2" s="2">
        <v>1600</v>
      </c>
    </row>
    <row r="3" spans="1:4" x14ac:dyDescent="0.25">
      <c r="A3">
        <v>3</v>
      </c>
      <c r="B3" s="3" t="s">
        <v>7</v>
      </c>
      <c r="C3" s="2">
        <v>2500</v>
      </c>
      <c r="D3" s="2"/>
    </row>
    <row r="4" spans="1:4" x14ac:dyDescent="0.25">
      <c r="B4" s="7" t="s">
        <v>8</v>
      </c>
      <c r="C4" s="2"/>
      <c r="D4" s="2">
        <v>2500</v>
      </c>
    </row>
    <row r="5" spans="1:4" x14ac:dyDescent="0.25">
      <c r="B5" s="3" t="s">
        <v>9</v>
      </c>
      <c r="C5" s="2">
        <v>1440</v>
      </c>
      <c r="D5" s="2"/>
    </row>
    <row r="6" spans="1:4" x14ac:dyDescent="0.25">
      <c r="B6" s="7" t="s">
        <v>5</v>
      </c>
      <c r="C6" s="2"/>
      <c r="D6" s="2">
        <v>1440</v>
      </c>
    </row>
    <row r="7" spans="1:4" x14ac:dyDescent="0.25">
      <c r="A7">
        <v>6</v>
      </c>
      <c r="B7" s="3" t="s">
        <v>11</v>
      </c>
      <c r="C7" s="2">
        <v>100</v>
      </c>
      <c r="D7" s="2"/>
    </row>
    <row r="8" spans="1:4" x14ac:dyDescent="0.25">
      <c r="B8" s="7" t="s">
        <v>5</v>
      </c>
      <c r="C8" s="2"/>
      <c r="D8" s="2">
        <v>100</v>
      </c>
    </row>
    <row r="9" spans="1:4" x14ac:dyDescent="0.25">
      <c r="A9">
        <v>9</v>
      </c>
      <c r="B9" s="3" t="s">
        <v>11</v>
      </c>
      <c r="C9" s="2">
        <f>C1-C7</f>
        <v>1500</v>
      </c>
      <c r="D9" s="2"/>
    </row>
    <row r="10" spans="1:4" x14ac:dyDescent="0.25">
      <c r="B10" s="7" t="s">
        <v>5</v>
      </c>
      <c r="C10" s="2"/>
      <c r="D10" s="2">
        <f>C9*0.02</f>
        <v>30</v>
      </c>
    </row>
    <row r="11" spans="1:4" x14ac:dyDescent="0.25">
      <c r="B11" s="7" t="s">
        <v>6</v>
      </c>
      <c r="C11" s="2"/>
      <c r="D11" s="2">
        <v>1470</v>
      </c>
    </row>
    <row r="12" spans="1:4" x14ac:dyDescent="0.25">
      <c r="A12">
        <v>15</v>
      </c>
      <c r="B12" s="3" t="s">
        <v>6</v>
      </c>
      <c r="C12" s="2">
        <v>2500</v>
      </c>
      <c r="D12" s="2"/>
    </row>
    <row r="13" spans="1:4" x14ac:dyDescent="0.25">
      <c r="B13" s="7" t="s">
        <v>7</v>
      </c>
      <c r="C13" s="2"/>
      <c r="D13" s="2">
        <v>2500</v>
      </c>
    </row>
    <row r="14" spans="1:4" x14ac:dyDescent="0.25">
      <c r="A14">
        <v>17</v>
      </c>
      <c r="B14" s="3" t="s">
        <v>7</v>
      </c>
      <c r="C14" s="2">
        <v>1800</v>
      </c>
      <c r="D14" s="2"/>
    </row>
    <row r="15" spans="1:4" x14ac:dyDescent="0.25">
      <c r="B15" s="7" t="s">
        <v>8</v>
      </c>
      <c r="C15" s="2"/>
      <c r="D15" s="2">
        <v>1800</v>
      </c>
    </row>
    <row r="16" spans="1:4" x14ac:dyDescent="0.25">
      <c r="B16" s="3" t="s">
        <v>9</v>
      </c>
      <c r="C16" s="2">
        <v>1800</v>
      </c>
      <c r="D16" s="2"/>
    </row>
    <row r="17" spans="1:4" x14ac:dyDescent="0.25">
      <c r="B17" s="7" t="s">
        <v>5</v>
      </c>
      <c r="C17" s="2"/>
      <c r="D17" s="2">
        <v>1800</v>
      </c>
    </row>
    <row r="18" spans="1:4" x14ac:dyDescent="0.25">
      <c r="A18">
        <v>20</v>
      </c>
      <c r="B18" s="3" t="s">
        <v>5</v>
      </c>
      <c r="C18" s="2">
        <v>1800</v>
      </c>
      <c r="D18" s="2"/>
    </row>
    <row r="19" spans="1:4" x14ac:dyDescent="0.25">
      <c r="B19" s="7" t="s">
        <v>11</v>
      </c>
      <c r="C19" s="2"/>
      <c r="D19" s="2">
        <v>1800</v>
      </c>
    </row>
    <row r="20" spans="1:4" x14ac:dyDescent="0.25">
      <c r="A20">
        <v>24</v>
      </c>
      <c r="B20" s="3" t="s">
        <v>6</v>
      </c>
      <c r="C20" s="2">
        <v>1746</v>
      </c>
      <c r="D20" s="2"/>
    </row>
    <row r="21" spans="1:4" x14ac:dyDescent="0.25">
      <c r="B21" s="3" t="s">
        <v>12</v>
      </c>
      <c r="C21" s="2">
        <f>C16*0.02</f>
        <v>36</v>
      </c>
      <c r="D21" s="2"/>
    </row>
    <row r="22" spans="1:4" x14ac:dyDescent="0.25">
      <c r="B22" s="7" t="s">
        <v>7</v>
      </c>
      <c r="C22" s="2"/>
      <c r="D22" s="2">
        <v>1800</v>
      </c>
    </row>
    <row r="23" spans="1:4" x14ac:dyDescent="0.25">
      <c r="A23">
        <v>26</v>
      </c>
      <c r="B23" s="3" t="s">
        <v>11</v>
      </c>
      <c r="C23" s="2">
        <v>1800</v>
      </c>
      <c r="D23" s="2"/>
    </row>
    <row r="24" spans="1:4" x14ac:dyDescent="0.25">
      <c r="B24" s="7" t="s">
        <v>5</v>
      </c>
      <c r="C24" s="2"/>
      <c r="D24" s="2">
        <f>C23*0.02</f>
        <v>36</v>
      </c>
    </row>
    <row r="25" spans="1:4" x14ac:dyDescent="0.25">
      <c r="B25" s="7" t="s">
        <v>6</v>
      </c>
      <c r="C25" s="2"/>
      <c r="D25" s="2">
        <v>1746</v>
      </c>
    </row>
    <row r="26" spans="1:4" x14ac:dyDescent="0.25">
      <c r="A26">
        <v>28</v>
      </c>
      <c r="B26" s="3" t="s">
        <v>7</v>
      </c>
      <c r="C26" s="2">
        <v>1600</v>
      </c>
      <c r="D26" s="2"/>
    </row>
    <row r="27" spans="1:4" x14ac:dyDescent="0.25">
      <c r="B27" s="7" t="s">
        <v>8</v>
      </c>
      <c r="C27" s="2"/>
      <c r="D27" s="2">
        <v>1600</v>
      </c>
    </row>
    <row r="28" spans="1:4" x14ac:dyDescent="0.25">
      <c r="B28" s="3" t="s">
        <v>9</v>
      </c>
      <c r="C28" s="2">
        <v>970</v>
      </c>
      <c r="D28" s="2"/>
    </row>
    <row r="29" spans="1:4" x14ac:dyDescent="0.25">
      <c r="B29" s="7" t="s">
        <v>5</v>
      </c>
      <c r="C29" s="2"/>
      <c r="D29" s="2">
        <v>970</v>
      </c>
    </row>
    <row r="30" spans="1:4" x14ac:dyDescent="0.25">
      <c r="A30">
        <v>30</v>
      </c>
      <c r="B30" s="3" t="s">
        <v>27</v>
      </c>
      <c r="C30" s="2">
        <v>120</v>
      </c>
      <c r="D30" s="2"/>
    </row>
    <row r="31" spans="1:4" x14ac:dyDescent="0.25">
      <c r="B31" s="7" t="s">
        <v>7</v>
      </c>
      <c r="C31" s="2"/>
      <c r="D31" s="2">
        <v>120</v>
      </c>
    </row>
    <row r="32" spans="1:4" x14ac:dyDescent="0.25">
      <c r="B32" s="3" t="s">
        <v>5</v>
      </c>
      <c r="C32" s="2">
        <v>72</v>
      </c>
      <c r="D32" s="2"/>
    </row>
    <row r="33" spans="2:4" x14ac:dyDescent="0.25">
      <c r="B33" s="7" t="s">
        <v>9</v>
      </c>
      <c r="C33" s="2"/>
      <c r="D33" s="2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E962-44C1-463F-ADA9-CB4E897DA4DA}">
  <dimension ref="A1:C58"/>
  <sheetViews>
    <sheetView topLeftCell="A31" workbookViewId="0">
      <selection activeCell="C59" sqref="C59"/>
    </sheetView>
  </sheetViews>
  <sheetFormatPr defaultRowHeight="15" x14ac:dyDescent="0.25"/>
  <cols>
    <col min="1" max="1" width="35.5703125" customWidth="1"/>
    <col min="2" max="2" width="10.140625" customWidth="1"/>
    <col min="3" max="3" width="11.28515625" customWidth="1"/>
    <col min="4" max="4" width="30.85546875" customWidth="1"/>
    <col min="5" max="5" width="15.28515625" customWidth="1"/>
    <col min="6" max="6" width="18.140625" customWidth="1"/>
    <col min="8" max="8" width="17.28515625" customWidth="1"/>
  </cols>
  <sheetData>
    <row r="1" spans="1:3" x14ac:dyDescent="0.25">
      <c r="A1" s="9" t="s">
        <v>50</v>
      </c>
      <c r="B1" s="9"/>
      <c r="C1" s="9"/>
    </row>
    <row r="2" spans="1:3" x14ac:dyDescent="0.25">
      <c r="A2" s="9" t="s">
        <v>51</v>
      </c>
      <c r="B2" s="9"/>
      <c r="C2" s="9"/>
    </row>
    <row r="3" spans="1:3" x14ac:dyDescent="0.25">
      <c r="A3" s="3" t="s">
        <v>28</v>
      </c>
      <c r="B3" s="17"/>
      <c r="C3" s="18"/>
    </row>
    <row r="4" spans="1:3" x14ac:dyDescent="0.25">
      <c r="A4" s="7" t="s">
        <v>29</v>
      </c>
      <c r="B4" s="16"/>
      <c r="C4" s="16">
        <v>720000</v>
      </c>
    </row>
    <row r="5" spans="1:3" x14ac:dyDescent="0.25">
      <c r="A5" s="6" t="s">
        <v>30</v>
      </c>
      <c r="B5" s="16"/>
      <c r="C5" s="16">
        <v>8000</v>
      </c>
    </row>
    <row r="6" spans="1:3" x14ac:dyDescent="0.25">
      <c r="A6" s="7" t="s">
        <v>31</v>
      </c>
      <c r="B6" s="16"/>
      <c r="C6" s="16">
        <f>C4-C5</f>
        <v>712000</v>
      </c>
    </row>
    <row r="7" spans="1:3" x14ac:dyDescent="0.25">
      <c r="A7" s="3" t="s">
        <v>32</v>
      </c>
      <c r="B7" s="16"/>
      <c r="C7" s="16">
        <v>518000</v>
      </c>
    </row>
    <row r="8" spans="1:3" x14ac:dyDescent="0.25">
      <c r="A8" s="3" t="s">
        <v>33</v>
      </c>
      <c r="B8" s="16"/>
      <c r="C8" s="16">
        <f>C6-C7</f>
        <v>194000</v>
      </c>
    </row>
    <row r="9" spans="1:3" x14ac:dyDescent="0.25">
      <c r="A9" s="3" t="s">
        <v>34</v>
      </c>
      <c r="B9" s="17"/>
      <c r="C9" s="17"/>
    </row>
    <row r="10" spans="1:3" x14ac:dyDescent="0.25">
      <c r="A10" s="6" t="s">
        <v>35</v>
      </c>
      <c r="B10" s="16">
        <v>96000</v>
      </c>
      <c r="C10" s="16"/>
    </row>
    <row r="11" spans="1:3" x14ac:dyDescent="0.25">
      <c r="A11" s="6" t="s">
        <v>36</v>
      </c>
      <c r="B11" s="16">
        <v>15000</v>
      </c>
      <c r="C11" s="16"/>
    </row>
    <row r="12" spans="1:3" x14ac:dyDescent="0.25">
      <c r="A12" s="6" t="s">
        <v>37</v>
      </c>
      <c r="B12" s="16">
        <v>11000</v>
      </c>
      <c r="C12" s="16"/>
    </row>
    <row r="13" spans="1:3" x14ac:dyDescent="0.25">
      <c r="A13" s="6" t="s">
        <v>38</v>
      </c>
      <c r="B13" s="16">
        <v>11000</v>
      </c>
      <c r="C13" s="16"/>
    </row>
    <row r="14" spans="1:3" x14ac:dyDescent="0.25">
      <c r="A14" s="6" t="s">
        <v>39</v>
      </c>
      <c r="B14" s="16">
        <v>8500</v>
      </c>
      <c r="C14" s="16"/>
    </row>
    <row r="15" spans="1:3" x14ac:dyDescent="0.25">
      <c r="A15" s="6" t="s">
        <v>40</v>
      </c>
      <c r="B15" s="16">
        <v>7000</v>
      </c>
      <c r="C15" s="16"/>
    </row>
    <row r="16" spans="1:3" x14ac:dyDescent="0.25">
      <c r="A16" s="6" t="s">
        <v>41</v>
      </c>
      <c r="B16" s="16">
        <v>6500</v>
      </c>
      <c r="C16" s="16"/>
    </row>
    <row r="17" spans="1:3" x14ac:dyDescent="0.25">
      <c r="A17" s="6" t="s">
        <v>42</v>
      </c>
      <c r="B17" s="16">
        <v>2500</v>
      </c>
      <c r="C17" s="16"/>
    </row>
    <row r="18" spans="1:3" x14ac:dyDescent="0.25">
      <c r="A18" s="6" t="s">
        <v>43</v>
      </c>
      <c r="B18" s="16"/>
      <c r="C18" s="16">
        <f>SUM(B10:B17)</f>
        <v>157500</v>
      </c>
    </row>
    <row r="19" spans="1:3" x14ac:dyDescent="0.25">
      <c r="A19" s="3" t="s">
        <v>44</v>
      </c>
      <c r="B19" s="16"/>
      <c r="C19" s="16">
        <v>36500</v>
      </c>
    </row>
    <row r="20" spans="1:3" x14ac:dyDescent="0.25">
      <c r="A20" s="3" t="s">
        <v>45</v>
      </c>
      <c r="B20" s="17"/>
      <c r="C20" s="17"/>
    </row>
    <row r="21" spans="1:3" x14ac:dyDescent="0.25">
      <c r="A21" s="7" t="s">
        <v>46</v>
      </c>
      <c r="B21" s="16">
        <v>2000</v>
      </c>
      <c r="C21" s="16"/>
    </row>
    <row r="22" spans="1:3" x14ac:dyDescent="0.25">
      <c r="A22" s="3" t="s">
        <v>47</v>
      </c>
      <c r="B22" s="17"/>
      <c r="C22" s="17"/>
    </row>
    <row r="23" spans="1:3" x14ac:dyDescent="0.25">
      <c r="A23" s="6" t="s">
        <v>48</v>
      </c>
      <c r="B23" s="16">
        <v>6400</v>
      </c>
      <c r="C23" s="16">
        <f>B23-B21</f>
        <v>4400</v>
      </c>
    </row>
    <row r="24" spans="1:3" x14ac:dyDescent="0.25">
      <c r="A24" s="3" t="s">
        <v>49</v>
      </c>
      <c r="B24" s="16"/>
      <c r="C24" s="16">
        <f>(C4-C5)-C7-SUM(B10:B17)+B21-B23</f>
        <v>32100</v>
      </c>
    </row>
    <row r="25" spans="1:3" x14ac:dyDescent="0.25">
      <c r="B25" s="15"/>
      <c r="C25" s="15"/>
    </row>
    <row r="26" spans="1:3" x14ac:dyDescent="0.25">
      <c r="A26" s="9" t="s">
        <v>52</v>
      </c>
      <c r="B26" s="9"/>
      <c r="C26" s="9"/>
    </row>
    <row r="27" spans="1:3" x14ac:dyDescent="0.25">
      <c r="A27" s="19" t="s">
        <v>55</v>
      </c>
      <c r="B27" s="19"/>
      <c r="C27" s="2">
        <v>101700</v>
      </c>
    </row>
    <row r="28" spans="1:3" x14ac:dyDescent="0.25">
      <c r="A28" s="19" t="s">
        <v>22</v>
      </c>
      <c r="B28" s="19"/>
      <c r="C28" s="2">
        <v>32100</v>
      </c>
    </row>
    <row r="29" spans="1:3" x14ac:dyDescent="0.25">
      <c r="A29" s="20"/>
      <c r="B29" s="20"/>
      <c r="C29" s="2">
        <f>C27+C28</f>
        <v>133800</v>
      </c>
    </row>
    <row r="30" spans="1:3" x14ac:dyDescent="0.25">
      <c r="A30" s="19" t="s">
        <v>54</v>
      </c>
      <c r="B30" s="19"/>
      <c r="C30" s="2">
        <v>10000</v>
      </c>
    </row>
    <row r="31" spans="1:3" x14ac:dyDescent="0.25">
      <c r="A31" s="19" t="s">
        <v>56</v>
      </c>
      <c r="B31" s="19"/>
      <c r="C31" s="2">
        <f>C29-C30</f>
        <v>123800</v>
      </c>
    </row>
    <row r="33" spans="1:3" x14ac:dyDescent="0.25">
      <c r="A33" s="9" t="s">
        <v>57</v>
      </c>
      <c r="B33" s="9"/>
      <c r="C33" s="9"/>
    </row>
    <row r="34" spans="1:3" x14ac:dyDescent="0.25">
      <c r="A34" s="9" t="s">
        <v>65</v>
      </c>
      <c r="B34" s="9"/>
      <c r="C34" s="9"/>
    </row>
    <row r="35" spans="1:3" x14ac:dyDescent="0.25">
      <c r="A35" s="3" t="s">
        <v>58</v>
      </c>
      <c r="B35" s="3"/>
      <c r="C35" s="3"/>
    </row>
    <row r="36" spans="1:3" x14ac:dyDescent="0.25">
      <c r="A36" t="s">
        <v>6</v>
      </c>
      <c r="B36" s="2">
        <v>26000</v>
      </c>
      <c r="C36" s="2"/>
    </row>
    <row r="37" spans="1:3" x14ac:dyDescent="0.25">
      <c r="A37" t="s">
        <v>7</v>
      </c>
      <c r="B37" s="2">
        <v>30500</v>
      </c>
      <c r="C37" s="2"/>
    </row>
    <row r="38" spans="1:3" x14ac:dyDescent="0.25">
      <c r="A38" t="s">
        <v>5</v>
      </c>
      <c r="B38" s="2">
        <v>32000</v>
      </c>
      <c r="C38" s="2"/>
    </row>
    <row r="39" spans="1:3" x14ac:dyDescent="0.25">
      <c r="A39" t="s">
        <v>59</v>
      </c>
      <c r="B39" s="2">
        <v>3500</v>
      </c>
      <c r="C39" s="2"/>
    </row>
    <row r="40" spans="1:3" x14ac:dyDescent="0.25">
      <c r="A40" s="7" t="s">
        <v>60</v>
      </c>
      <c r="B40" s="2"/>
      <c r="C40" s="2">
        <f>SUM(B36:B39)</f>
        <v>92000</v>
      </c>
    </row>
    <row r="41" spans="1:3" x14ac:dyDescent="0.25">
      <c r="A41" s="3" t="s">
        <v>61</v>
      </c>
      <c r="B41" s="18"/>
      <c r="C41" s="3"/>
    </row>
    <row r="42" spans="1:3" x14ac:dyDescent="0.25">
      <c r="A42" t="s">
        <v>62</v>
      </c>
      <c r="B42" s="2">
        <v>146000</v>
      </c>
      <c r="C42" s="2"/>
    </row>
    <row r="43" spans="1:3" x14ac:dyDescent="0.25">
      <c r="A43" s="6" t="s">
        <v>63</v>
      </c>
      <c r="B43" s="2">
        <v>45000</v>
      </c>
      <c r="C43" s="2"/>
    </row>
    <row r="44" spans="1:3" x14ac:dyDescent="0.25">
      <c r="B44" s="2"/>
      <c r="C44" s="2">
        <f>B42-B43</f>
        <v>101000</v>
      </c>
    </row>
    <row r="45" spans="1:3" x14ac:dyDescent="0.25">
      <c r="A45" s="7" t="s">
        <v>64</v>
      </c>
      <c r="B45" s="2"/>
      <c r="C45" s="2">
        <f>C40+C44</f>
        <v>193000</v>
      </c>
    </row>
    <row r="47" spans="1:3" x14ac:dyDescent="0.25">
      <c r="A47" s="9" t="s">
        <v>66</v>
      </c>
      <c r="B47" s="9"/>
      <c r="C47" s="9"/>
    </row>
    <row r="48" spans="1:3" x14ac:dyDescent="0.25">
      <c r="A48" s="3" t="s">
        <v>67</v>
      </c>
      <c r="B48" s="3"/>
      <c r="C48" s="3"/>
    </row>
    <row r="49" spans="1:3" x14ac:dyDescent="0.25">
      <c r="A49" t="s">
        <v>11</v>
      </c>
      <c r="B49" s="2">
        <v>25200</v>
      </c>
      <c r="C49" s="2"/>
    </row>
    <row r="50" spans="1:3" x14ac:dyDescent="0.25">
      <c r="A50" t="s">
        <v>68</v>
      </c>
      <c r="B50" s="2">
        <v>4500</v>
      </c>
      <c r="C50" s="2"/>
    </row>
    <row r="51" spans="1:3" x14ac:dyDescent="0.25">
      <c r="A51" t="s">
        <v>69</v>
      </c>
      <c r="B51" s="2">
        <v>2500</v>
      </c>
      <c r="C51" s="2"/>
    </row>
    <row r="52" spans="1:3" x14ac:dyDescent="0.25">
      <c r="A52" s="7" t="s">
        <v>70</v>
      </c>
      <c r="B52" s="2"/>
      <c r="C52" s="2">
        <f>SUM(B49:B51)</f>
        <v>32200</v>
      </c>
    </row>
    <row r="53" spans="1:3" x14ac:dyDescent="0.25">
      <c r="A53" s="3" t="s">
        <v>71</v>
      </c>
      <c r="B53" s="3"/>
      <c r="C53" s="3"/>
    </row>
    <row r="54" spans="1:3" x14ac:dyDescent="0.25">
      <c r="A54" t="s">
        <v>72</v>
      </c>
      <c r="B54" s="2"/>
      <c r="C54" s="2">
        <v>37000</v>
      </c>
    </row>
    <row r="55" spans="1:3" x14ac:dyDescent="0.25">
      <c r="A55" s="7" t="s">
        <v>73</v>
      </c>
      <c r="B55" s="2"/>
      <c r="C55" s="2">
        <f>C52+C54</f>
        <v>69200</v>
      </c>
    </row>
    <row r="56" spans="1:3" x14ac:dyDescent="0.25">
      <c r="A56" s="3" t="s">
        <v>74</v>
      </c>
      <c r="B56" s="3"/>
      <c r="C56" s="3"/>
    </row>
    <row r="57" spans="1:3" x14ac:dyDescent="0.25">
      <c r="A57" t="s">
        <v>53</v>
      </c>
      <c r="B57" s="2"/>
      <c r="C57" s="2">
        <v>123800</v>
      </c>
    </row>
    <row r="58" spans="1:3" x14ac:dyDescent="0.25">
      <c r="A58" s="7" t="s">
        <v>75</v>
      </c>
      <c r="B58" s="2"/>
      <c r="C58" s="2">
        <f>C57+C55</f>
        <v>193000</v>
      </c>
    </row>
  </sheetData>
  <mergeCells count="11">
    <mergeCell ref="A47:C47"/>
    <mergeCell ref="A30:B30"/>
    <mergeCell ref="A31:B31"/>
    <mergeCell ref="A29:B29"/>
    <mergeCell ref="A34:C34"/>
    <mergeCell ref="A33:C33"/>
    <mergeCell ref="A2:C2"/>
    <mergeCell ref="A1:C1"/>
    <mergeCell ref="A26:C26"/>
    <mergeCell ref="A27:B27"/>
    <mergeCell ref="A28:B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79F3-889D-4B51-A2F7-49AAF8FC1734}">
  <dimension ref="A1:D8"/>
  <sheetViews>
    <sheetView workbookViewId="0">
      <selection activeCell="J10" sqref="J10"/>
    </sheetView>
  </sheetViews>
  <sheetFormatPr defaultRowHeight="15" x14ac:dyDescent="0.25"/>
  <cols>
    <col min="2" max="2" width="35.42578125" customWidth="1"/>
  </cols>
  <sheetData>
    <row r="1" spans="1:4" x14ac:dyDescent="0.25">
      <c r="A1" t="s">
        <v>76</v>
      </c>
      <c r="B1" s="3" t="s">
        <v>77</v>
      </c>
      <c r="C1" s="2">
        <v>11000</v>
      </c>
      <c r="D1" s="2"/>
    </row>
    <row r="2" spans="1:4" x14ac:dyDescent="0.25">
      <c r="B2" s="3" t="s">
        <v>78</v>
      </c>
      <c r="C2" s="2"/>
      <c r="D2" s="2">
        <v>11000</v>
      </c>
    </row>
    <row r="3" spans="1:4" x14ac:dyDescent="0.25">
      <c r="B3" s="3" t="s">
        <v>20</v>
      </c>
      <c r="C3" s="2">
        <v>7000</v>
      </c>
      <c r="D3" s="2"/>
    </row>
    <row r="4" spans="1:4" x14ac:dyDescent="0.25">
      <c r="B4" s="3" t="s">
        <v>59</v>
      </c>
      <c r="C4" s="2"/>
      <c r="D4" s="2">
        <v>7000</v>
      </c>
    </row>
    <row r="5" spans="1:4" x14ac:dyDescent="0.25">
      <c r="B5" s="3" t="s">
        <v>79</v>
      </c>
      <c r="C5" s="2">
        <v>2500</v>
      </c>
      <c r="D5" s="2"/>
    </row>
    <row r="6" spans="1:4" x14ac:dyDescent="0.25">
      <c r="B6" s="3" t="s">
        <v>69</v>
      </c>
      <c r="C6" s="2"/>
      <c r="D6" s="2">
        <v>2500</v>
      </c>
    </row>
    <row r="7" spans="1:4" x14ac:dyDescent="0.25">
      <c r="B7" s="3" t="s">
        <v>80</v>
      </c>
      <c r="C7" s="2">
        <v>4500</v>
      </c>
      <c r="D7" s="2"/>
    </row>
    <row r="8" spans="1:4" x14ac:dyDescent="0.25">
      <c r="B8" s="3" t="s">
        <v>81</v>
      </c>
      <c r="C8" s="2"/>
      <c r="D8" s="2"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 1</vt:lpstr>
      <vt:lpstr>EX 3</vt:lpstr>
      <vt:lpstr>EX 4 a</vt:lpstr>
      <vt:lpstr>EX 4 b</vt:lpstr>
      <vt:lpstr>EX 9 a</vt:lpstr>
      <vt:lpstr>EX 9 b</vt:lpstr>
      <vt:lpstr>PS 1</vt:lpstr>
      <vt:lpstr>PS 3 a</vt:lpstr>
      <vt:lpstr>PS 3 b</vt:lpstr>
      <vt:lpstr>PS 3 c</vt:lpstr>
      <vt:lpstr>PS 4 a</vt:lpstr>
      <vt:lpstr>PS 4 b</vt:lpstr>
      <vt:lpstr>PS 4 c</vt:lpstr>
      <vt:lpstr>PS 5 a</vt:lpstr>
      <vt:lpstr>PS 5 b</vt:lpstr>
      <vt:lpstr>PS 5 c</vt:lpstr>
      <vt:lpstr>PS 5 d</vt:lpstr>
      <vt:lpstr>PS 5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dunzer</dc:creator>
  <cp:lastModifiedBy>ethan dunzer</cp:lastModifiedBy>
  <dcterms:created xsi:type="dcterms:W3CDTF">2015-06-05T18:17:20Z</dcterms:created>
  <dcterms:modified xsi:type="dcterms:W3CDTF">2021-07-15T21:36:01Z</dcterms:modified>
</cp:coreProperties>
</file>