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ys/Downloads/"/>
    </mc:Choice>
  </mc:AlternateContent>
  <xr:revisionPtr revIDLastSave="0" documentId="8_{48E3A113-1251-CC42-8B2F-CD0AC74FE4D7}" xr6:coauthVersionLast="47" xr6:coauthVersionMax="47" xr10:uidLastSave="{00000000-0000-0000-0000-000000000000}"/>
  <bookViews>
    <workbookView xWindow="0" yWindow="460" windowWidth="23360" windowHeight="13820" tabRatio="500" xr2:uid="{00000000-000D-0000-FFFF-FFFF00000000}"/>
  </bookViews>
  <sheets>
    <sheet name="Example" sheetId="2" r:id="rId1"/>
    <sheet name="Function Point Analysis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C7" i="2" s="1"/>
  <c r="D7" i="2" s="1"/>
  <c r="E7" i="2" s="1"/>
  <c r="C11" i="2"/>
  <c r="C12" i="2" s="1"/>
  <c r="C13" i="2" s="1"/>
  <c r="B11" i="2"/>
  <c r="E11" i="2"/>
  <c r="E15" i="2" s="1"/>
  <c r="E16" i="2" s="1"/>
  <c r="D11" i="2"/>
  <c r="D15" i="2" s="1"/>
  <c r="D16" i="2" s="1"/>
  <c r="D6" i="2"/>
  <c r="E6" i="2"/>
  <c r="E12" i="2" l="1"/>
  <c r="D12" i="2"/>
  <c r="D13" i="2" s="1"/>
  <c r="C15" i="2"/>
  <c r="C16" i="2" s="1"/>
  <c r="C17" i="2" s="1"/>
  <c r="D17" i="2" s="1"/>
  <c r="E17" i="2" s="1"/>
  <c r="E13" i="2" l="1"/>
  <c r="C19" i="2" s="1"/>
</calcChain>
</file>

<file path=xl/sharedStrings.xml><?xml version="1.0" encoding="utf-8"?>
<sst xmlns="http://schemas.openxmlformats.org/spreadsheetml/2006/main" count="56" uniqueCount="52">
  <si>
    <t>PV of Annual Benefits</t>
  </si>
  <si>
    <t>Benefits</t>
  </si>
  <si>
    <t>Costs</t>
  </si>
  <si>
    <t xml:space="preserve"> </t>
  </si>
  <si>
    <t>Total Costs</t>
  </si>
  <si>
    <t>PV of Costs</t>
  </si>
  <si>
    <t>Total Project Benefits - Costs</t>
  </si>
  <si>
    <t>Yearly NPV</t>
  </si>
  <si>
    <t>Cumulative NPV</t>
  </si>
  <si>
    <t>ROI</t>
  </si>
  <si>
    <t xml:space="preserve">Simple Cost Benefit Analysis </t>
  </si>
  <si>
    <t>&lt;&lt;----  Add PV Formula on this line</t>
  </si>
  <si>
    <t>One-Time</t>
  </si>
  <si>
    <t>On-going</t>
  </si>
  <si>
    <t>&lt;&lt;----  Add ROI Formula to this Cell</t>
  </si>
  <si>
    <t>&lt;&lt;----  Sum Year over Year</t>
  </si>
  <si>
    <t xml:space="preserve">Annual Benefit </t>
  </si>
  <si>
    <t>Cumulative PV - Benefits</t>
  </si>
  <si>
    <t>Cumulative PV - Costs</t>
  </si>
  <si>
    <t>&lt;&lt;- Change to see the impact</t>
  </si>
  <si>
    <t>Annual Discount Rate</t>
  </si>
  <si>
    <t>Year 0</t>
  </si>
  <si>
    <t xml:space="preserve">  What's the ROI in 2021?? (using PV and ROI)</t>
  </si>
  <si>
    <t>Development Costs</t>
  </si>
  <si>
    <t>2 servers / 150k each</t>
  </si>
  <si>
    <t>Printer - compatible with system</t>
  </si>
  <si>
    <t>Software licenses</t>
  </si>
  <si>
    <t>Server software</t>
  </si>
  <si>
    <t>Development labor</t>
  </si>
  <si>
    <t>Development training</t>
  </si>
  <si>
    <t>Hardware and software</t>
  </si>
  <si>
    <t>Data conversion costs</t>
  </si>
  <si>
    <t>Server installation</t>
  </si>
  <si>
    <t>The Biggee being Software Development Labor from our Function Point Analysis, If you haven't chosen an hourly rate yet, feel free to use $100</t>
  </si>
  <si>
    <t>Be sure to include the Function Point Analysis Worksheet (example in Chapter 10, Table 10-5)</t>
  </si>
  <si>
    <t>On-going costs could include</t>
  </si>
  <si>
    <t>Training Costs</t>
  </si>
  <si>
    <t>User Training</t>
  </si>
  <si>
    <t>User Testing</t>
  </si>
  <si>
    <t>One-Time costs would include things like:  (This is not fully comprehensive, just suggestions, you may have more, or less)</t>
  </si>
  <si>
    <t>Maintenance/Ongoing Costs of Solution</t>
  </si>
  <si>
    <t>Software upgrades</t>
  </si>
  <si>
    <t>Software licensing fees</t>
  </si>
  <si>
    <t>Hardware Repairs</t>
  </si>
  <si>
    <t>Hardware upgrades</t>
  </si>
  <si>
    <t>Operational team salaries</t>
  </si>
  <si>
    <t>Communication charges</t>
  </si>
  <si>
    <t>Online support training</t>
  </si>
  <si>
    <t>Other operational labor</t>
  </si>
  <si>
    <t>Function Point Analysis</t>
  </si>
  <si>
    <t>Test Team</t>
  </si>
  <si>
    <t>Cloud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</si>
</sst>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1" xfId="0" applyBorder="1"/>
    <xf numFmtId="2" fontId="0" fillId="0" borderId="1" xfId="0" applyNumberFormat="1" applyBorder="1"/>
    <xf numFmtId="2" fontId="0" fillId="0" borderId="2" xfId="0" applyNumberFormat="1" applyBorder="1"/>
    <xf numFmtId="9" fontId="1" fillId="0" borderId="0" xfId="0" applyNumberFormat="1" applyFont="1"/>
    <xf numFmtId="2" fontId="0" fillId="0" borderId="0" xfId="0" applyNumberForma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 indent="1"/>
    </xf>
    <xf numFmtId="0" fontId="0" fillId="0" borderId="0" xfId="0" applyFont="1"/>
    <xf numFmtId="164" fontId="5" fillId="0" borderId="0" xfId="5" applyNumberFormat="1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6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6" builtinId="8" hidden="1"/>
    <cellStyle name="Normal" xfId="0" builtinId="0"/>
    <cellStyle name="Percent" xfId="5" builtinId="5"/>
  </cellStyles>
  <dxfs count="1">
    <dxf>
      <font>
        <color rgb="FF9C0006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139700</xdr:colOff>
      <xdr:row>3</xdr:row>
      <xdr:rowOff>190500</xdr:rowOff>
    </xdr:from>
    <xdr:ext cx="2768600" cy="17145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EE92A9-2EB8-184E-8180-450E8790CC6F}"/>
            </a:ext>
          </a:extLst>
        </xdr:cNvPr>
        <xdr:cNvSpPr txBox="1"/>
      </xdr:nvSpPr>
      <xdr:spPr>
        <a:xfrm>
          <a:off x="9232900" y="901700"/>
          <a:ext cx="2768600" cy="1714500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PV  Formula Structure:</a:t>
          </a:r>
        </a:p>
        <a:p>
          <a:r>
            <a:rPr lang="en-US" sz="1100"/>
            <a:t>=-(rate, Period</a:t>
          </a:r>
          <a:r>
            <a:rPr lang="en-US" sz="1100" baseline="0"/>
            <a:t> Number</a:t>
          </a:r>
          <a:r>
            <a:rPr lang="en-US" sz="1100"/>
            <a:t>, </a:t>
          </a:r>
          <a:r>
            <a:rPr lang="en-US" sz="1100" baseline="0"/>
            <a:t>Payment, Future Value)</a:t>
          </a:r>
          <a:endParaRPr lang="en-US" sz="1100"/>
        </a:p>
        <a:p>
          <a:r>
            <a:rPr lang="en-US" sz="1100" b="1"/>
            <a:t>Rate</a:t>
          </a:r>
          <a:r>
            <a:rPr lang="en-US" sz="1100"/>
            <a:t> = Use $E$2</a:t>
          </a:r>
        </a:p>
        <a:p>
          <a:r>
            <a:rPr lang="en-US" sz="1100" b="1"/>
            <a:t>Period Number </a:t>
          </a:r>
          <a:r>
            <a:rPr lang="en-US" sz="1100"/>
            <a:t>= Year Number (1, 2,</a:t>
          </a:r>
          <a:r>
            <a:rPr lang="en-US" sz="1100" baseline="0"/>
            <a:t> 3, etc)</a:t>
          </a:r>
        </a:p>
        <a:p>
          <a:r>
            <a:rPr lang="en-US" sz="1100" b="1" baseline="0"/>
            <a:t>Payment</a:t>
          </a:r>
          <a:r>
            <a:rPr lang="en-US" sz="1100" baseline="0"/>
            <a:t> = Enter 0</a:t>
          </a:r>
        </a:p>
        <a:p>
          <a:r>
            <a:rPr lang="en-US" sz="1100" b="1" baseline="0"/>
            <a:t>Future Value </a:t>
          </a:r>
          <a:r>
            <a:rPr lang="en-US" sz="1100" baseline="0"/>
            <a:t>= Cell address of value to be evaluated.  </a:t>
          </a:r>
          <a:endParaRPr lang="en-US" sz="1100"/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>
      <selection activeCell="H20" sqref="H20"/>
    </sheetView>
  </sheetViews>
  <sheetFormatPr baseColWidth="10" defaultRowHeight="16" x14ac:dyDescent="0.2"/>
  <cols>
    <col min="1" max="1" width="43.5" customWidth="1"/>
    <col min="2" max="2" width="11.5" customWidth="1"/>
  </cols>
  <sheetData>
    <row r="1" spans="1:7" ht="21" x14ac:dyDescent="0.25">
      <c r="A1" s="20" t="s">
        <v>22</v>
      </c>
      <c r="B1" s="20"/>
      <c r="C1" s="20"/>
      <c r="D1" s="20"/>
      <c r="E1" s="20"/>
      <c r="F1" s="20"/>
    </row>
    <row r="2" spans="1:7" s="6" customFormat="1" ht="19" x14ac:dyDescent="0.25">
      <c r="A2" s="5" t="s">
        <v>10</v>
      </c>
      <c r="B2" s="5"/>
      <c r="D2" s="21" t="s">
        <v>20</v>
      </c>
      <c r="E2" s="21"/>
      <c r="F2" s="15">
        <v>2.5000000000000001E-2</v>
      </c>
      <c r="G2" s="14" t="s">
        <v>19</v>
      </c>
    </row>
    <row r="3" spans="1:7" x14ac:dyDescent="0.2">
      <c r="A3" s="2" t="s">
        <v>3</v>
      </c>
      <c r="B3" s="2" t="s">
        <v>21</v>
      </c>
      <c r="C3" s="7">
        <v>2019</v>
      </c>
      <c r="D3" s="7">
        <v>2020</v>
      </c>
      <c r="E3" s="7">
        <v>2021</v>
      </c>
    </row>
    <row r="4" spans="1:7" x14ac:dyDescent="0.2">
      <c r="A4" s="3" t="s">
        <v>1</v>
      </c>
      <c r="B4" s="3"/>
      <c r="C4" s="1"/>
      <c r="D4" s="1"/>
      <c r="E4" s="1"/>
    </row>
    <row r="5" spans="1:7" x14ac:dyDescent="0.2">
      <c r="A5" t="s">
        <v>16</v>
      </c>
      <c r="C5" s="1">
        <v>2000</v>
      </c>
      <c r="D5" s="1">
        <v>2800</v>
      </c>
      <c r="E5" s="1">
        <v>4500</v>
      </c>
    </row>
    <row r="6" spans="1:7" x14ac:dyDescent="0.2">
      <c r="A6" t="s">
        <v>0</v>
      </c>
      <c r="C6" s="9">
        <f>-PV($F$2,1,0,C5)</f>
        <v>1951.2195121951222</v>
      </c>
      <c r="D6" s="9">
        <f>-PV($F$2,2,0,D5)</f>
        <v>2665.0803093396789</v>
      </c>
      <c r="E6" s="9">
        <f>-PV($F$2,3,0,E5)</f>
        <v>4178.6973491388699</v>
      </c>
      <c r="G6" t="s">
        <v>11</v>
      </c>
    </row>
    <row r="7" spans="1:7" x14ac:dyDescent="0.2">
      <c r="A7" t="s">
        <v>17</v>
      </c>
      <c r="C7" s="11">
        <f>C6</f>
        <v>1951.2195121951222</v>
      </c>
      <c r="D7" s="11">
        <f>C7+D6</f>
        <v>4616.2998215348016</v>
      </c>
      <c r="E7" s="11">
        <f>D7+E6</f>
        <v>8794.9971706736724</v>
      </c>
      <c r="G7" t="s">
        <v>15</v>
      </c>
    </row>
    <row r="8" spans="1:7" x14ac:dyDescent="0.2">
      <c r="A8" s="4" t="s">
        <v>2</v>
      </c>
      <c r="B8" s="4"/>
      <c r="C8" s="1"/>
      <c r="D8" s="1"/>
      <c r="E8" s="1"/>
    </row>
    <row r="9" spans="1:7" x14ac:dyDescent="0.2">
      <c r="A9" s="12" t="s">
        <v>12</v>
      </c>
      <c r="B9" s="1">
        <v>3500</v>
      </c>
      <c r="C9" s="1">
        <v>0</v>
      </c>
      <c r="D9" s="1">
        <v>0</v>
      </c>
      <c r="E9" s="1" t="s">
        <v>3</v>
      </c>
    </row>
    <row r="10" spans="1:7" x14ac:dyDescent="0.2">
      <c r="A10" s="12" t="s">
        <v>13</v>
      </c>
      <c r="B10" s="16">
        <v>0</v>
      </c>
      <c r="C10" s="8">
        <v>800</v>
      </c>
      <c r="D10" s="8">
        <v>800</v>
      </c>
      <c r="E10" s="8">
        <v>800</v>
      </c>
    </row>
    <row r="11" spans="1:7" x14ac:dyDescent="0.2">
      <c r="A11" s="13" t="s">
        <v>4</v>
      </c>
      <c r="B11" s="1">
        <f>SUM(B9:B10)</f>
        <v>3500</v>
      </c>
      <c r="C11" s="1">
        <f>SUM(C9:C10)</f>
        <v>800</v>
      </c>
      <c r="D11" s="1">
        <f t="shared" ref="D11:E11" si="0">SUM(D9:D10)</f>
        <v>800</v>
      </c>
      <c r="E11" s="1">
        <f t="shared" si="0"/>
        <v>800</v>
      </c>
    </row>
    <row r="12" spans="1:7" x14ac:dyDescent="0.2">
      <c r="A12" t="s">
        <v>5</v>
      </c>
      <c r="C12" s="9">
        <f>-PV($F$2,1,0,C11+B11)</f>
        <v>4195.121951219513</v>
      </c>
      <c r="D12" s="9">
        <f>-PV($F$2,3,0,D11)</f>
        <v>742.879528735799</v>
      </c>
      <c r="E12" s="9">
        <f>-PV($F$2,2,0,E11)</f>
        <v>761.45151695419395</v>
      </c>
      <c r="G12" t="s">
        <v>11</v>
      </c>
    </row>
    <row r="13" spans="1:7" x14ac:dyDescent="0.2">
      <c r="A13" s="12" t="s">
        <v>18</v>
      </c>
      <c r="B13" s="12"/>
      <c r="C13" s="1">
        <f>C12</f>
        <v>4195.121951219513</v>
      </c>
      <c r="D13" s="1">
        <f>C13+D12</f>
        <v>4938.0014799553119</v>
      </c>
      <c r="E13" s="1">
        <f>D13+E12</f>
        <v>5699.4529969095056</v>
      </c>
      <c r="G13" t="s">
        <v>15</v>
      </c>
    </row>
    <row r="15" spans="1:7" x14ac:dyDescent="0.2">
      <c r="A15" t="s">
        <v>6</v>
      </c>
      <c r="C15" s="8">
        <f>C5-C11</f>
        <v>1200</v>
      </c>
      <c r="D15" s="8">
        <f>D5-D11</f>
        <v>2000</v>
      </c>
      <c r="E15" s="8">
        <f>E5-E11</f>
        <v>3700</v>
      </c>
    </row>
    <row r="16" spans="1:7" x14ac:dyDescent="0.2">
      <c r="A16" t="s">
        <v>7</v>
      </c>
      <c r="C16" s="8">
        <f>-PV($F$2,1,0,C15)</f>
        <v>1170.7317073170732</v>
      </c>
      <c r="D16" s="8">
        <f>-PV($F$2,2,0,D15)</f>
        <v>1903.628792385485</v>
      </c>
      <c r="E16" s="8">
        <f>-PV($F$2,3,0,E15)</f>
        <v>3435.8178204030705</v>
      </c>
    </row>
    <row r="17" spans="1:5" x14ac:dyDescent="0.2">
      <c r="A17" t="s">
        <v>8</v>
      </c>
      <c r="C17" s="8">
        <f>C16</f>
        <v>1170.7317073170732</v>
      </c>
      <c r="D17" s="8">
        <f>C17+D16</f>
        <v>3074.3604997025582</v>
      </c>
      <c r="E17" s="8">
        <f>D17+E16</f>
        <v>6510.1783201056287</v>
      </c>
    </row>
    <row r="19" spans="1:5" x14ac:dyDescent="0.2">
      <c r="A19" t="s">
        <v>9</v>
      </c>
      <c r="C19" s="10">
        <f>(E7-E13)/E13</f>
        <v>0.54313004694357636</v>
      </c>
      <c r="D19" t="s">
        <v>14</v>
      </c>
    </row>
    <row r="26" spans="1:5" ht="19" x14ac:dyDescent="0.25">
      <c r="A26" s="5" t="s">
        <v>39</v>
      </c>
    </row>
    <row r="27" spans="1:5" x14ac:dyDescent="0.2">
      <c r="A27" s="2" t="s">
        <v>23</v>
      </c>
    </row>
    <row r="28" spans="1:5" x14ac:dyDescent="0.2">
      <c r="A28" s="17" t="s">
        <v>24</v>
      </c>
    </row>
    <row r="29" spans="1:5" x14ac:dyDescent="0.2">
      <c r="A29" s="17" t="s">
        <v>25</v>
      </c>
    </row>
    <row r="30" spans="1:5" x14ac:dyDescent="0.2">
      <c r="A30" s="17" t="s">
        <v>26</v>
      </c>
    </row>
    <row r="31" spans="1:5" x14ac:dyDescent="0.2">
      <c r="A31" s="17" t="s">
        <v>27</v>
      </c>
    </row>
    <row r="32" spans="1:5" x14ac:dyDescent="0.2">
      <c r="A32" s="17" t="s">
        <v>28</v>
      </c>
    </row>
    <row r="33" spans="1:1" x14ac:dyDescent="0.2">
      <c r="A33" s="17" t="s">
        <v>29</v>
      </c>
    </row>
    <row r="34" spans="1:1" x14ac:dyDescent="0.2">
      <c r="A34" s="17" t="s">
        <v>30</v>
      </c>
    </row>
    <row r="35" spans="1:1" x14ac:dyDescent="0.2">
      <c r="A35" s="17" t="s">
        <v>31</v>
      </c>
    </row>
    <row r="36" spans="1:1" x14ac:dyDescent="0.2">
      <c r="A36" s="17" t="s">
        <v>32</v>
      </c>
    </row>
    <row r="37" spans="1:1" x14ac:dyDescent="0.2">
      <c r="A37" s="19" t="s">
        <v>33</v>
      </c>
    </row>
    <row r="38" spans="1:1" x14ac:dyDescent="0.2">
      <c r="A38" s="19" t="s">
        <v>34</v>
      </c>
    </row>
    <row r="39" spans="1:1" x14ac:dyDescent="0.2">
      <c r="A39" s="17"/>
    </row>
    <row r="40" spans="1:1" x14ac:dyDescent="0.2">
      <c r="A40" s="18" t="s">
        <v>36</v>
      </c>
    </row>
    <row r="41" spans="1:1" x14ac:dyDescent="0.2">
      <c r="A41" s="17" t="s">
        <v>37</v>
      </c>
    </row>
    <row r="42" spans="1:1" x14ac:dyDescent="0.2">
      <c r="A42" s="17" t="s">
        <v>38</v>
      </c>
    </row>
    <row r="43" spans="1:1" x14ac:dyDescent="0.2">
      <c r="A43" s="17"/>
    </row>
    <row r="44" spans="1:1" ht="19" x14ac:dyDescent="0.25">
      <c r="A44" s="5" t="s">
        <v>35</v>
      </c>
    </row>
    <row r="45" spans="1:1" x14ac:dyDescent="0.2">
      <c r="A45" t="s">
        <v>40</v>
      </c>
    </row>
    <row r="46" spans="1:1" x14ac:dyDescent="0.2">
      <c r="A46" s="17" t="s">
        <v>41</v>
      </c>
    </row>
    <row r="47" spans="1:1" x14ac:dyDescent="0.2">
      <c r="A47" s="17" t="s">
        <v>42</v>
      </c>
    </row>
    <row r="48" spans="1:1" x14ac:dyDescent="0.2">
      <c r="A48" s="17" t="s">
        <v>43</v>
      </c>
    </row>
    <row r="49" spans="1:1" x14ac:dyDescent="0.2">
      <c r="A49" s="17" t="s">
        <v>44</v>
      </c>
    </row>
    <row r="50" spans="1:1" x14ac:dyDescent="0.2">
      <c r="A50" s="17" t="s">
        <v>45</v>
      </c>
    </row>
    <row r="51" spans="1:1" x14ac:dyDescent="0.2">
      <c r="A51" s="17" t="s">
        <v>46</v>
      </c>
    </row>
    <row r="52" spans="1:1" x14ac:dyDescent="0.2">
      <c r="A52" s="17" t="s">
        <v>37</v>
      </c>
    </row>
    <row r="53" spans="1:1" x14ac:dyDescent="0.2">
      <c r="A53" s="17" t="s">
        <v>47</v>
      </c>
    </row>
    <row r="54" spans="1:1" x14ac:dyDescent="0.2">
      <c r="A54" s="17" t="s">
        <v>48</v>
      </c>
    </row>
    <row r="55" spans="1:1" x14ac:dyDescent="0.2">
      <c r="A55" s="17" t="s">
        <v>50</v>
      </c>
    </row>
    <row r="56" spans="1:1" x14ac:dyDescent="0.2">
      <c r="A56" s="17" t="s">
        <v>51</v>
      </c>
    </row>
  </sheetData>
  <mergeCells count="2">
    <mergeCell ref="A1:F1"/>
    <mergeCell ref="D2:E2"/>
  </mergeCells>
  <conditionalFormatting sqref="C15:E15">
    <cfRule type="cellIs" dxfId="0" priority="1" operator="lessThan">
      <formula>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87D-BD7A-474B-8628-8B30A27BB612}">
  <dimension ref="A1:C1"/>
  <sheetViews>
    <sheetView workbookViewId="0">
      <selection activeCell="C3" sqref="C3"/>
    </sheetView>
  </sheetViews>
  <sheetFormatPr baseColWidth="10" defaultRowHeight="16" x14ac:dyDescent="0.2"/>
  <sheetData>
    <row r="1" spans="1:3" x14ac:dyDescent="0.2">
      <c r="A1" s="22" t="s">
        <v>49</v>
      </c>
      <c r="B1" s="22"/>
      <c r="C1" s="22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Function Point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 R. Raffaelly</dc:creator>
  <cp:lastModifiedBy>Microsoft Office User</cp:lastModifiedBy>
  <dcterms:created xsi:type="dcterms:W3CDTF">2014-04-17T02:20:07Z</dcterms:created>
  <dcterms:modified xsi:type="dcterms:W3CDTF">2021-12-13T07:28:12Z</dcterms:modified>
</cp:coreProperties>
</file>