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2-COLLEGE-\YR5_TERM-1\Prin of Managerial Acct\Week 10\"/>
    </mc:Choice>
  </mc:AlternateContent>
  <xr:revisionPtr revIDLastSave="0" documentId="13_ncr:1_{6853BB16-A91C-4EBC-AA67-3A3EEB612362}" xr6:coauthVersionLast="47" xr6:coauthVersionMax="47" xr10:uidLastSave="{00000000-0000-0000-0000-000000000000}"/>
  <bookViews>
    <workbookView xWindow="-28560" yWindow="180" windowWidth="28200" windowHeight="15645" tabRatio="700" activeTab="6" xr2:uid="{00000000-000D-0000-FFFF-FFFF00000000}"/>
  </bookViews>
  <sheets>
    <sheet name="Income Statement Trend" sheetId="3" r:id="rId1"/>
    <sheet name="Balance Sheet Trend" sheetId="5" r:id="rId2"/>
    <sheet name="Income Statement Common-size" sheetId="1" r:id="rId3"/>
    <sheet name="Balance Sheet Common-size" sheetId="4" r:id="rId4"/>
    <sheet name="Liquidity Ratios" sheetId="7" r:id="rId5"/>
    <sheet name="Solvency Ratios" sheetId="8" r:id="rId6"/>
    <sheet name="Profitability Ratios" sheetId="9" r:id="rId7"/>
  </sheets>
  <definedNames>
    <definedName name="_xlnm.Print_Area" localSheetId="3">'Balance Sheet Common-size'!$A$1:$E$17</definedName>
    <definedName name="_xlnm.Print_Area" localSheetId="1">'Balance Sheet Trend'!$A$1:$E$17</definedName>
    <definedName name="_xlnm.Print_Area" localSheetId="2">'Income Statement Common-size'!$A$1:$E$17</definedName>
    <definedName name="_xlnm.Print_Area" localSheetId="0">'Income Statement Trend'!$A$1:$E$17</definedName>
    <definedName name="_xlnm.Print_Area" localSheetId="4">'Liquidity Ratios'!$A$1:$E$18</definedName>
    <definedName name="_xlnm.Print_Area" localSheetId="6">'Profitability Ratios'!$A$1:$E$20</definedName>
    <definedName name="_xlnm.Print_Area" localSheetId="5">'Solvency Ratios'!$A$1:$E$18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5" i="7"/>
  <c r="B15" i="7"/>
  <c r="C11" i="7"/>
  <c r="B11" i="7"/>
  <c r="C9" i="7"/>
  <c r="B9" i="7"/>
  <c r="E13" i="4"/>
  <c r="E15" i="4"/>
  <c r="E16" i="4"/>
  <c r="E17" i="4"/>
  <c r="E12" i="4"/>
  <c r="C13" i="4"/>
  <c r="C15" i="4"/>
  <c r="C16" i="4"/>
  <c r="C17" i="4"/>
  <c r="C12" i="4"/>
  <c r="E8" i="4"/>
  <c r="E9" i="4"/>
  <c r="E10" i="4"/>
  <c r="E7" i="4"/>
  <c r="C8" i="4"/>
  <c r="C9" i="4"/>
  <c r="C10" i="4"/>
  <c r="C7" i="4"/>
  <c r="E8" i="1"/>
  <c r="E9" i="1"/>
  <c r="E10" i="1"/>
  <c r="E11" i="1"/>
  <c r="E12" i="1"/>
  <c r="E13" i="1"/>
  <c r="E14" i="1"/>
  <c r="E17" i="1"/>
  <c r="E7" i="1"/>
  <c r="C17" i="1"/>
  <c r="C8" i="1"/>
  <c r="C9" i="1"/>
  <c r="C10" i="1"/>
  <c r="C11" i="1"/>
  <c r="C12" i="1"/>
  <c r="C13" i="1"/>
  <c r="C14" i="1"/>
  <c r="C7" i="1"/>
  <c r="D13" i="5"/>
  <c r="E13" i="5"/>
  <c r="D15" i="5"/>
  <c r="E15" i="5"/>
  <c r="D16" i="5"/>
  <c r="E16" i="5"/>
  <c r="D17" i="5"/>
  <c r="E17" i="5"/>
  <c r="D12" i="5"/>
  <c r="E12" i="5"/>
  <c r="D8" i="5"/>
  <c r="E8" i="5"/>
  <c r="D9" i="5"/>
  <c r="E9" i="5"/>
  <c r="D10" i="5"/>
  <c r="E10" i="5"/>
  <c r="E7" i="5"/>
  <c r="D7" i="5"/>
  <c r="D8" i="3"/>
  <c r="D9" i="3"/>
  <c r="D10" i="3"/>
  <c r="D11" i="3"/>
  <c r="D12" i="3"/>
  <c r="D13" i="3"/>
  <c r="D14" i="3"/>
  <c r="D17" i="3"/>
  <c r="D7" i="3"/>
  <c r="E8" i="3"/>
  <c r="E9" i="3"/>
  <c r="E10" i="3"/>
  <c r="E11" i="3"/>
  <c r="E12" i="3"/>
  <c r="E13" i="3"/>
  <c r="E14" i="3"/>
  <c r="E17" i="3"/>
  <c r="E7" i="3"/>
</calcChain>
</file>

<file path=xl/sharedStrings.xml><?xml version="1.0" encoding="utf-8"?>
<sst xmlns="http://schemas.openxmlformats.org/spreadsheetml/2006/main" count="124" uniqueCount="57">
  <si>
    <t>CONDENSED INCOME STATEMENT</t>
  </si>
  <si>
    <t xml:space="preserve">Vertical Analysis (common-size) </t>
  </si>
  <si>
    <t>Company:</t>
  </si>
  <si>
    <t xml:space="preserve">Fiscal year ended: </t>
  </si>
  <si>
    <t>($ in millions)</t>
  </si>
  <si>
    <t>Cost of Goods Sold</t>
  </si>
  <si>
    <t>Gross Margin 
(Gross Profit)</t>
  </si>
  <si>
    <t>Net Sales 
(Revenue)</t>
  </si>
  <si>
    <t>Operating Expenses
(Selling &amp; Admin)</t>
  </si>
  <si>
    <t>Income from Operations</t>
  </si>
  <si>
    <t>Other Gains &amp; Losses</t>
  </si>
  <si>
    <t>Income before Income Tax</t>
  </si>
  <si>
    <t>Income Tax Expense</t>
  </si>
  <si>
    <t>Income before Nonrecurring Items</t>
  </si>
  <si>
    <t>Nonrecurring Items (Extraordinary)</t>
  </si>
  <si>
    <t>Net Income</t>
  </si>
  <si>
    <t xml:space="preserve">Horizontal Analysis (trend) </t>
  </si>
  <si>
    <t>Amount of Increase or (Decrease)</t>
  </si>
  <si>
    <t>Percent of 
Increase or 
(Decrease)</t>
  </si>
  <si>
    <t>CONDENSED CLASSIFIED BALANCE SHEET</t>
  </si>
  <si>
    <t>Dated:</t>
  </si>
  <si>
    <t>Current Assets</t>
  </si>
  <si>
    <t>Property, Plant, &amp; 
Equipment, net</t>
  </si>
  <si>
    <t>Other Assets</t>
  </si>
  <si>
    <t>TOTAL Assets</t>
  </si>
  <si>
    <t>Current Liabilities</t>
  </si>
  <si>
    <t>Long-term Liabilities</t>
  </si>
  <si>
    <t>Contributed Capital</t>
  </si>
  <si>
    <t>Retained Earnings</t>
  </si>
  <si>
    <t>Treasury Stock &amp; Other Stockholders' Equity</t>
  </si>
  <si>
    <t>TOTAL Liabilities &amp; Stockholders' Equity</t>
  </si>
  <si>
    <t>Amount of 
Increase or 
(Decrease)</t>
  </si>
  <si>
    <t>Liquidity Ratios</t>
  </si>
  <si>
    <t>Competitor</t>
  </si>
  <si>
    <t>Industry Average</t>
  </si>
  <si>
    <r>
      <t xml:space="preserve">Working capital
</t>
    </r>
    <r>
      <rPr>
        <sz val="7"/>
        <color theme="1"/>
        <rFont val="Calibri"/>
        <family val="2"/>
        <scheme val="minor"/>
      </rPr>
      <t>(current assets-current liabilities)</t>
    </r>
  </si>
  <si>
    <t>Evaluation</t>
  </si>
  <si>
    <r>
      <t xml:space="preserve">Current ratio
</t>
    </r>
    <r>
      <rPr>
        <u/>
        <sz val="7"/>
        <color theme="1"/>
        <rFont val="Calibri"/>
        <family val="2"/>
        <scheme val="minor"/>
      </rPr>
      <t xml:space="preserve">current assets
</t>
    </r>
    <r>
      <rPr>
        <sz val="7"/>
        <color theme="1"/>
        <rFont val="Calibri"/>
        <family val="2"/>
        <scheme val="minor"/>
      </rPr>
      <t>current liabilities</t>
    </r>
  </si>
  <si>
    <r>
      <t xml:space="preserve">Inventory turnover
</t>
    </r>
    <r>
      <rPr>
        <u/>
        <sz val="7"/>
        <color theme="1"/>
        <rFont val="Calibri"/>
        <family val="2"/>
        <scheme val="minor"/>
      </rPr>
      <t xml:space="preserve">cost of goods sold
</t>
    </r>
    <r>
      <rPr>
        <sz val="7"/>
        <color theme="1"/>
        <rFont val="Calibri"/>
        <family val="2"/>
        <scheme val="minor"/>
      </rPr>
      <t>average inventory</t>
    </r>
  </si>
  <si>
    <r>
      <t xml:space="preserve">Days in inventory
</t>
    </r>
    <r>
      <rPr>
        <u/>
        <sz val="7"/>
        <color theme="1"/>
        <rFont val="Calibri"/>
        <family val="2"/>
        <scheme val="minor"/>
      </rPr>
      <t xml:space="preserve">365 days
</t>
    </r>
    <r>
      <rPr>
        <sz val="7"/>
        <color theme="1"/>
        <rFont val="Calibri"/>
        <family val="2"/>
        <scheme val="minor"/>
      </rPr>
      <t>inventory turnover</t>
    </r>
  </si>
  <si>
    <r>
      <t xml:space="preserve">Acct. rec. turnover
</t>
    </r>
    <r>
      <rPr>
        <u/>
        <sz val="7"/>
        <color theme="1"/>
        <rFont val="Calibri"/>
        <family val="2"/>
        <scheme val="minor"/>
      </rPr>
      <t xml:space="preserve">net credit sales
</t>
    </r>
    <r>
      <rPr>
        <sz val="7"/>
        <color theme="1"/>
        <rFont val="Calibri"/>
        <family val="2"/>
        <scheme val="minor"/>
      </rPr>
      <t>avg net accounts receivable</t>
    </r>
  </si>
  <si>
    <r>
      <t xml:space="preserve">Avg collection period
</t>
    </r>
    <r>
      <rPr>
        <u/>
        <sz val="7"/>
        <color theme="1"/>
        <rFont val="Calibri"/>
        <family val="2"/>
        <scheme val="minor"/>
      </rPr>
      <t xml:space="preserve">365 days
</t>
    </r>
    <r>
      <rPr>
        <sz val="7"/>
        <color theme="1"/>
        <rFont val="Calibri"/>
        <family val="2"/>
        <scheme val="minor"/>
      </rPr>
      <t>acct rec turnover</t>
    </r>
  </si>
  <si>
    <r>
      <t xml:space="preserve">Operating cycle
</t>
    </r>
    <r>
      <rPr>
        <sz val="7"/>
        <color theme="1"/>
        <rFont val="Calibri"/>
        <family val="2"/>
        <scheme val="minor"/>
      </rPr>
      <t>days in inv + avg collection period</t>
    </r>
  </si>
  <si>
    <t>Solvency Ratios</t>
  </si>
  <si>
    <r>
      <t xml:space="preserve">Debt to assets ratio
</t>
    </r>
    <r>
      <rPr>
        <u/>
        <sz val="7"/>
        <color theme="1"/>
        <rFont val="Calibri"/>
        <family val="2"/>
        <scheme val="minor"/>
      </rPr>
      <t xml:space="preserve">total liabilities
</t>
    </r>
    <r>
      <rPr>
        <sz val="7"/>
        <color theme="1"/>
        <rFont val="Calibri"/>
        <family val="2"/>
        <scheme val="minor"/>
      </rPr>
      <t>total assets</t>
    </r>
  </si>
  <si>
    <r>
      <t xml:space="preserve">Times interest earned
</t>
    </r>
    <r>
      <rPr>
        <u/>
        <sz val="7"/>
        <color theme="1"/>
        <rFont val="Calibri"/>
        <family val="2"/>
        <scheme val="minor"/>
      </rPr>
      <t xml:space="preserve">NI + Int Exp + Inc Tax Exp
</t>
    </r>
    <r>
      <rPr>
        <sz val="7"/>
        <color theme="1"/>
        <rFont val="Calibri"/>
        <family val="2"/>
        <scheme val="minor"/>
      </rPr>
      <t>interest expense</t>
    </r>
  </si>
  <si>
    <r>
      <t xml:space="preserve">Free cash flow
</t>
    </r>
    <r>
      <rPr>
        <sz val="7"/>
        <color theme="1"/>
        <rFont val="Calibri"/>
        <family val="2"/>
        <scheme val="minor"/>
      </rPr>
      <t>Net cash provided by Oper. Act - capital expend.-cash dividends</t>
    </r>
  </si>
  <si>
    <t>Profitability Ratios</t>
  </si>
  <si>
    <r>
      <t xml:space="preserve">Earnings per share
</t>
    </r>
    <r>
      <rPr>
        <u/>
        <sz val="7"/>
        <color theme="1"/>
        <rFont val="Calibri"/>
        <family val="2"/>
        <scheme val="minor"/>
      </rPr>
      <t xml:space="preserve">NI - Preferred dividends
</t>
    </r>
    <r>
      <rPr>
        <sz val="7"/>
        <color theme="1"/>
        <rFont val="Calibri"/>
        <family val="2"/>
        <scheme val="minor"/>
      </rPr>
      <t>Weighted avg com. shares out</t>
    </r>
  </si>
  <si>
    <r>
      <t xml:space="preserve">Price-earnings ratio
</t>
    </r>
    <r>
      <rPr>
        <u/>
        <sz val="7"/>
        <color theme="1"/>
        <rFont val="Calibri"/>
        <family val="2"/>
        <scheme val="minor"/>
      </rPr>
      <t xml:space="preserve">market price per share
</t>
    </r>
    <r>
      <rPr>
        <sz val="7"/>
        <color theme="1"/>
        <rFont val="Calibri"/>
        <family val="2"/>
        <scheme val="minor"/>
      </rPr>
      <t>earnings per share</t>
    </r>
  </si>
  <si>
    <r>
      <t xml:space="preserve">Gross profit rate
</t>
    </r>
    <r>
      <rPr>
        <u/>
        <sz val="7"/>
        <color theme="1"/>
        <rFont val="Calibri"/>
        <family val="2"/>
        <scheme val="minor"/>
      </rPr>
      <t xml:space="preserve">gross profit
</t>
    </r>
    <r>
      <rPr>
        <sz val="7"/>
        <color theme="1"/>
        <rFont val="Calibri"/>
        <family val="2"/>
        <scheme val="minor"/>
      </rPr>
      <t>net sales</t>
    </r>
  </si>
  <si>
    <r>
      <t xml:space="preserve">Profit margin
</t>
    </r>
    <r>
      <rPr>
        <u/>
        <sz val="7"/>
        <color theme="1"/>
        <rFont val="Calibri"/>
        <family val="2"/>
        <scheme val="minor"/>
      </rPr>
      <t xml:space="preserve">Net income
</t>
    </r>
    <r>
      <rPr>
        <sz val="7"/>
        <color theme="1"/>
        <rFont val="Calibri"/>
        <family val="2"/>
        <scheme val="minor"/>
      </rPr>
      <t>Net sales</t>
    </r>
  </si>
  <si>
    <r>
      <t xml:space="preserve">Return on assets
</t>
    </r>
    <r>
      <rPr>
        <u/>
        <sz val="7"/>
        <color theme="1"/>
        <rFont val="Calibri"/>
        <family val="2"/>
        <scheme val="minor"/>
      </rPr>
      <t xml:space="preserve">net income
</t>
    </r>
    <r>
      <rPr>
        <sz val="7"/>
        <color theme="1"/>
        <rFont val="Calibri"/>
        <family val="2"/>
        <scheme val="minor"/>
      </rPr>
      <t>avg total assets</t>
    </r>
  </si>
  <si>
    <r>
      <t xml:space="preserve">Asset turnover
</t>
    </r>
    <r>
      <rPr>
        <u/>
        <sz val="7"/>
        <color theme="1"/>
        <rFont val="Calibri"/>
        <family val="2"/>
        <scheme val="minor"/>
      </rPr>
      <t xml:space="preserve">net sales
</t>
    </r>
    <r>
      <rPr>
        <sz val="7"/>
        <color theme="1"/>
        <rFont val="Calibri"/>
        <family val="2"/>
        <scheme val="minor"/>
      </rPr>
      <t>average total assets</t>
    </r>
  </si>
  <si>
    <r>
      <t xml:space="preserve">Payout ratio
</t>
    </r>
    <r>
      <rPr>
        <u/>
        <sz val="7"/>
        <color theme="1"/>
        <rFont val="Calibri"/>
        <family val="2"/>
        <scheme val="minor"/>
      </rPr>
      <t xml:space="preserve">cash dividends declared on CS
</t>
    </r>
    <r>
      <rPr>
        <sz val="7"/>
        <color theme="1"/>
        <rFont val="Calibri"/>
        <family val="2"/>
        <scheme val="minor"/>
      </rPr>
      <t>net income</t>
    </r>
  </si>
  <si>
    <r>
      <t xml:space="preserve">Return on CS equity
</t>
    </r>
    <r>
      <rPr>
        <u/>
        <sz val="7"/>
        <color theme="1"/>
        <rFont val="Calibri"/>
        <family val="2"/>
        <scheme val="minor"/>
      </rPr>
      <t xml:space="preserve">NI - preferred dividends
</t>
    </r>
    <r>
      <rPr>
        <sz val="7"/>
        <color theme="1"/>
        <rFont val="Calibri"/>
        <family val="2"/>
        <scheme val="minor"/>
      </rPr>
      <t>avg CS equity</t>
    </r>
  </si>
  <si>
    <t>UBIQUITI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</si>
</sst>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8" applyNumberFormat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2" applyFont="1" applyBorder="1"/>
    <xf numFmtId="9" fontId="0" fillId="0" borderId="1" xfId="3" applyFont="1" applyBorder="1"/>
    <xf numFmtId="43" fontId="0" fillId="0" borderId="1" xfId="1" applyFont="1" applyBorder="1"/>
    <xf numFmtId="0" fontId="0" fillId="0" borderId="0" xfId="0" applyBorder="1"/>
    <xf numFmtId="0" fontId="0" fillId="0" borderId="1" xfId="0" applyBorder="1" applyAlignment="1"/>
    <xf numFmtId="0" fontId="2" fillId="0" borderId="0" xfId="0" applyFont="1" applyBorder="1" applyAlignment="1">
      <alignment wrapText="1"/>
    </xf>
    <xf numFmtId="43" fontId="0" fillId="0" borderId="0" xfId="1" applyFont="1" applyBorder="1"/>
    <xf numFmtId="9" fontId="0" fillId="0" borderId="0" xfId="3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4" fontId="1" fillId="0" borderId="1" xfId="2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4" fontId="1" fillId="0" borderId="0" xfId="2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5" fillId="2" borderId="8" xfId="4" applyAlignment="1">
      <alignment horizontal="center"/>
    </xf>
    <xf numFmtId="0" fontId="5" fillId="2" borderId="8" xfId="4"/>
    <xf numFmtId="0" fontId="5" fillId="2" borderId="8" xfId="4" applyAlignment="1"/>
    <xf numFmtId="0" fontId="5" fillId="2" borderId="8" xfId="4" applyAlignment="1">
      <alignment horizontal="center" wrapText="1"/>
    </xf>
    <xf numFmtId="0" fontId="5" fillId="2" borderId="8" xfId="4" applyAlignment="1">
      <alignment wrapText="1"/>
    </xf>
    <xf numFmtId="3" fontId="5" fillId="2" borderId="8" xfId="4" applyNumberFormat="1"/>
    <xf numFmtId="44" fontId="5" fillId="2" borderId="8" xfId="4" applyNumberFormat="1"/>
    <xf numFmtId="9" fontId="5" fillId="2" borderId="8" xfId="4" applyNumberFormat="1"/>
    <xf numFmtId="43" fontId="5" fillId="2" borderId="8" xfId="4" applyNumberFormat="1"/>
    <xf numFmtId="10" fontId="5" fillId="2" borderId="8" xfId="4" applyNumberFormat="1"/>
    <xf numFmtId="39" fontId="0" fillId="0" borderId="0" xfId="0" applyNumberFormat="1"/>
    <xf numFmtId="43" fontId="0" fillId="0" borderId="0" xfId="0" applyNumberFormat="1"/>
    <xf numFmtId="43" fontId="0" fillId="0" borderId="1" xfId="1" applyNumberFormat="1" applyFont="1" applyBorder="1"/>
    <xf numFmtId="43" fontId="0" fillId="0" borderId="1" xfId="3" applyNumberFormat="1" applyFont="1" applyBorder="1"/>
    <xf numFmtId="43" fontId="0" fillId="0" borderId="1" xfId="1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20</xdr:row>
      <xdr:rowOff>22860</xdr:rowOff>
    </xdr:from>
    <xdr:to>
      <xdr:col>5</xdr:col>
      <xdr:colOff>7620</xdr:colOff>
      <xdr:row>33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5720" y="6477000"/>
          <a:ext cx="546354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Evaluation: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1028700</xdr:colOff>
      <xdr:row>32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0" y="6271260"/>
          <a:ext cx="546354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Evaluation: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1028700</xdr:colOff>
      <xdr:row>32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6080760"/>
          <a:ext cx="546354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Evaluation: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1028700</xdr:colOff>
      <xdr:row>32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6080760"/>
          <a:ext cx="546354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Evaluation: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17"/>
  <sheetViews>
    <sheetView workbookViewId="0">
      <selection activeCell="B7" sqref="A3:E17"/>
    </sheetView>
  </sheetViews>
  <sheetFormatPr defaultRowHeight="15" x14ac:dyDescent="0.25"/>
  <cols>
    <col min="1" max="1" width="18" customWidth="1"/>
    <col min="2" max="5" width="15.5703125" customWidth="1"/>
  </cols>
  <sheetData>
    <row r="1" spans="1:6" ht="30" customHeight="1" x14ac:dyDescent="0.25">
      <c r="A1" s="6" t="s">
        <v>2</v>
      </c>
      <c r="B1" s="15" t="s">
        <v>56</v>
      </c>
      <c r="C1" s="16"/>
      <c r="D1" s="16"/>
      <c r="E1" s="17"/>
      <c r="F1" s="6"/>
    </row>
    <row r="2" spans="1:6" ht="15" customHeight="1" x14ac:dyDescent="0.25">
      <c r="A2" s="18"/>
      <c r="B2" s="18"/>
      <c r="C2" s="18"/>
      <c r="D2" s="18"/>
      <c r="E2" s="18"/>
      <c r="F2" s="6"/>
    </row>
    <row r="3" spans="1:6" ht="15" customHeight="1" x14ac:dyDescent="0.25">
      <c r="A3" s="27" t="s">
        <v>0</v>
      </c>
      <c r="B3" s="27"/>
      <c r="C3" s="27"/>
      <c r="D3" s="27"/>
      <c r="E3" s="27"/>
    </row>
    <row r="4" spans="1:6" ht="15" customHeight="1" x14ac:dyDescent="0.25">
      <c r="A4" s="27" t="s">
        <v>16</v>
      </c>
      <c r="B4" s="27"/>
      <c r="C4" s="27"/>
      <c r="D4" s="27"/>
      <c r="E4" s="27"/>
    </row>
    <row r="5" spans="1:6" ht="15" customHeight="1" x14ac:dyDescent="0.25">
      <c r="A5" s="27" t="s">
        <v>4</v>
      </c>
      <c r="B5" s="27"/>
      <c r="C5" s="27"/>
      <c r="D5" s="27"/>
      <c r="E5" s="27"/>
    </row>
    <row r="6" spans="1:6" ht="45" customHeight="1" x14ac:dyDescent="0.25">
      <c r="A6" s="28" t="s">
        <v>3</v>
      </c>
      <c r="B6" s="29">
        <v>2021</v>
      </c>
      <c r="C6" s="29">
        <v>2020</v>
      </c>
      <c r="D6" s="30" t="s">
        <v>17</v>
      </c>
      <c r="E6" s="30" t="s">
        <v>18</v>
      </c>
    </row>
    <row r="7" spans="1:6" ht="30" customHeight="1" x14ac:dyDescent="0.25">
      <c r="A7" s="31" t="s">
        <v>7</v>
      </c>
      <c r="B7" s="32">
        <v>1898094</v>
      </c>
      <c r="C7" s="32">
        <v>1284500</v>
      </c>
      <c r="D7" s="33">
        <f>B7-C7</f>
        <v>613594</v>
      </c>
      <c r="E7" s="34">
        <f>B7/C7</f>
        <v>1.477690930323083</v>
      </c>
    </row>
    <row r="8" spans="1:6" ht="30" customHeight="1" x14ac:dyDescent="0.25">
      <c r="A8" s="28" t="s">
        <v>5</v>
      </c>
      <c r="B8" s="32">
        <v>985818</v>
      </c>
      <c r="C8" s="32">
        <v>676328</v>
      </c>
      <c r="D8" s="33">
        <f t="shared" ref="D8:D17" si="0">B8-C8</f>
        <v>309490</v>
      </c>
      <c r="E8" s="34">
        <f t="shared" ref="E8:E17" si="1">B8/C8</f>
        <v>1.4576034113625342</v>
      </c>
    </row>
    <row r="9" spans="1:6" ht="30" customHeight="1" x14ac:dyDescent="0.25">
      <c r="A9" s="31" t="s">
        <v>6</v>
      </c>
      <c r="B9" s="32">
        <v>912276</v>
      </c>
      <c r="C9" s="32">
        <v>608172</v>
      </c>
      <c r="D9" s="33">
        <f t="shared" si="0"/>
        <v>304104</v>
      </c>
      <c r="E9" s="34">
        <f t="shared" si="1"/>
        <v>1.5000295968903534</v>
      </c>
    </row>
    <row r="10" spans="1:6" ht="30" customHeight="1" x14ac:dyDescent="0.25">
      <c r="A10" s="31" t="s">
        <v>8</v>
      </c>
      <c r="B10" s="32">
        <v>169684</v>
      </c>
      <c r="C10" s="32">
        <v>129974</v>
      </c>
      <c r="D10" s="33">
        <f t="shared" si="0"/>
        <v>39710</v>
      </c>
      <c r="E10" s="34">
        <f t="shared" si="1"/>
        <v>1.3055226429901365</v>
      </c>
    </row>
    <row r="11" spans="1:6" ht="30" customHeight="1" x14ac:dyDescent="0.25">
      <c r="A11" s="31" t="s">
        <v>9</v>
      </c>
      <c r="B11" s="32">
        <v>742592</v>
      </c>
      <c r="C11" s="32">
        <v>478198</v>
      </c>
      <c r="D11" s="33">
        <f t="shared" si="0"/>
        <v>264394</v>
      </c>
      <c r="E11" s="34">
        <f t="shared" si="1"/>
        <v>1.5528964989397698</v>
      </c>
    </row>
    <row r="12" spans="1:6" ht="30" customHeight="1" x14ac:dyDescent="0.25">
      <c r="A12" s="31" t="s">
        <v>10</v>
      </c>
      <c r="B12" s="32">
        <v>-14938</v>
      </c>
      <c r="C12" s="32">
        <v>-28002</v>
      </c>
      <c r="D12" s="33">
        <f t="shared" si="0"/>
        <v>13064</v>
      </c>
      <c r="E12" s="34">
        <f t="shared" si="1"/>
        <v>0.53346189557888724</v>
      </c>
    </row>
    <row r="13" spans="1:6" ht="30" customHeight="1" x14ac:dyDescent="0.25">
      <c r="A13" s="31" t="s">
        <v>11</v>
      </c>
      <c r="B13" s="32">
        <v>727654</v>
      </c>
      <c r="C13" s="32">
        <v>450196</v>
      </c>
      <c r="D13" s="33">
        <f t="shared" si="0"/>
        <v>277458</v>
      </c>
      <c r="E13" s="34">
        <f t="shared" si="1"/>
        <v>1.6163048983109578</v>
      </c>
    </row>
    <row r="14" spans="1:6" ht="30" customHeight="1" x14ac:dyDescent="0.25">
      <c r="A14" s="31" t="s">
        <v>12</v>
      </c>
      <c r="B14" s="32">
        <v>111070</v>
      </c>
      <c r="C14" s="32">
        <v>69899</v>
      </c>
      <c r="D14" s="33">
        <f t="shared" si="0"/>
        <v>41171</v>
      </c>
      <c r="E14" s="34">
        <f t="shared" si="1"/>
        <v>1.5890069958082376</v>
      </c>
    </row>
    <row r="15" spans="1:6" ht="30" customHeight="1" x14ac:dyDescent="0.25">
      <c r="A15" s="31" t="s">
        <v>13</v>
      </c>
      <c r="B15" s="35"/>
      <c r="C15" s="35"/>
      <c r="D15" s="33"/>
      <c r="E15" s="34"/>
    </row>
    <row r="16" spans="1:6" ht="30" customHeight="1" x14ac:dyDescent="0.25">
      <c r="A16" s="31" t="s">
        <v>14</v>
      </c>
      <c r="B16" s="35"/>
      <c r="C16" s="35"/>
      <c r="D16" s="33"/>
      <c r="E16" s="34"/>
    </row>
    <row r="17" spans="1:5" ht="30" customHeight="1" x14ac:dyDescent="0.25">
      <c r="A17" s="31" t="s">
        <v>15</v>
      </c>
      <c r="B17" s="32">
        <v>616584</v>
      </c>
      <c r="C17" s="32">
        <v>380297</v>
      </c>
      <c r="D17" s="33">
        <f t="shared" si="0"/>
        <v>236287</v>
      </c>
      <c r="E17" s="34">
        <f t="shared" si="1"/>
        <v>1.6213222823214488</v>
      </c>
    </row>
  </sheetData>
  <mergeCells count="5">
    <mergeCell ref="B1:E1"/>
    <mergeCell ref="A2:E2"/>
    <mergeCell ref="A3:E3"/>
    <mergeCell ref="A4:E4"/>
    <mergeCell ref="A5:E5"/>
  </mergeCells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17"/>
  <sheetViews>
    <sheetView workbookViewId="0">
      <selection activeCell="A6" sqref="A6:E17"/>
    </sheetView>
  </sheetViews>
  <sheetFormatPr defaultRowHeight="15" x14ac:dyDescent="0.25"/>
  <cols>
    <col min="1" max="1" width="18" customWidth="1"/>
    <col min="2" max="5" width="15.5703125" customWidth="1"/>
  </cols>
  <sheetData>
    <row r="1" spans="1:6" ht="30" customHeight="1" x14ac:dyDescent="0.25">
      <c r="A1" s="6" t="s">
        <v>2</v>
      </c>
      <c r="B1" s="15" t="s">
        <v>56</v>
      </c>
      <c r="C1" s="16"/>
      <c r="D1" s="16"/>
      <c r="E1" s="17"/>
      <c r="F1" s="6"/>
    </row>
    <row r="2" spans="1:6" ht="15" customHeight="1" x14ac:dyDescent="0.25">
      <c r="A2" s="18"/>
      <c r="B2" s="18"/>
      <c r="C2" s="18"/>
      <c r="D2" s="18"/>
      <c r="E2" s="18"/>
      <c r="F2" s="6"/>
    </row>
    <row r="3" spans="1:6" ht="15" customHeight="1" x14ac:dyDescent="0.25">
      <c r="A3" s="18" t="s">
        <v>19</v>
      </c>
      <c r="B3" s="18"/>
      <c r="C3" s="18"/>
      <c r="D3" s="18"/>
      <c r="E3" s="18"/>
    </row>
    <row r="4" spans="1:6" ht="15" customHeight="1" x14ac:dyDescent="0.25">
      <c r="A4" s="18" t="s">
        <v>16</v>
      </c>
      <c r="B4" s="18"/>
      <c r="C4" s="18"/>
      <c r="D4" s="18"/>
      <c r="E4" s="18"/>
    </row>
    <row r="5" spans="1:6" ht="15" customHeight="1" x14ac:dyDescent="0.25">
      <c r="A5" s="18" t="s">
        <v>4</v>
      </c>
      <c r="B5" s="18"/>
      <c r="C5" s="18"/>
      <c r="D5" s="18"/>
      <c r="E5" s="18"/>
    </row>
    <row r="6" spans="1:6" ht="45" customHeight="1" x14ac:dyDescent="0.25">
      <c r="A6" s="28" t="s">
        <v>20</v>
      </c>
      <c r="B6" s="29">
        <v>2021</v>
      </c>
      <c r="C6" s="29">
        <v>2020</v>
      </c>
      <c r="D6" s="30" t="s">
        <v>31</v>
      </c>
      <c r="E6" s="30" t="s">
        <v>18</v>
      </c>
    </row>
    <row r="7" spans="1:6" ht="30" customHeight="1" x14ac:dyDescent="0.25">
      <c r="A7" s="31" t="s">
        <v>21</v>
      </c>
      <c r="B7" s="32">
        <v>694156</v>
      </c>
      <c r="C7" s="32">
        <v>586647</v>
      </c>
      <c r="D7" s="33">
        <f>B7-C7</f>
        <v>107509</v>
      </c>
      <c r="E7" s="34">
        <f>B7/C7</f>
        <v>1.1832601206517719</v>
      </c>
    </row>
    <row r="8" spans="1:6" ht="30" customHeight="1" x14ac:dyDescent="0.25">
      <c r="A8" s="31" t="s">
        <v>22</v>
      </c>
      <c r="B8" s="32">
        <v>79061</v>
      </c>
      <c r="C8" s="32">
        <v>78522</v>
      </c>
      <c r="D8" s="33">
        <f t="shared" ref="D8:D10" si="0">B8-C8</f>
        <v>539</v>
      </c>
      <c r="E8" s="34">
        <f t="shared" ref="E8:E10" si="1">B8/C8</f>
        <v>1.0068643182802273</v>
      </c>
    </row>
    <row r="9" spans="1:6" ht="30" customHeight="1" x14ac:dyDescent="0.25">
      <c r="A9" s="31" t="s">
        <v>23</v>
      </c>
      <c r="B9" s="32">
        <v>71946</v>
      </c>
      <c r="C9" s="32">
        <v>43223</v>
      </c>
      <c r="D9" s="33">
        <f t="shared" si="0"/>
        <v>28723</v>
      </c>
      <c r="E9" s="34">
        <f t="shared" si="1"/>
        <v>1.6645304583208014</v>
      </c>
    </row>
    <row r="10" spans="1:6" ht="30" customHeight="1" x14ac:dyDescent="0.25">
      <c r="A10" s="31" t="s">
        <v>24</v>
      </c>
      <c r="B10" s="32">
        <v>890985</v>
      </c>
      <c r="C10" s="32">
        <v>737451</v>
      </c>
      <c r="D10" s="33">
        <f t="shared" si="0"/>
        <v>153534</v>
      </c>
      <c r="E10" s="34">
        <f t="shared" si="1"/>
        <v>1.2081955275672553</v>
      </c>
    </row>
    <row r="11" spans="1:6" ht="15" customHeight="1" x14ac:dyDescent="0.25">
      <c r="A11" s="31"/>
      <c r="B11" s="35"/>
      <c r="C11" s="34"/>
      <c r="D11" s="35"/>
      <c r="E11" s="34"/>
    </row>
    <row r="12" spans="1:6" ht="30" customHeight="1" x14ac:dyDescent="0.25">
      <c r="A12" s="31" t="s">
        <v>25</v>
      </c>
      <c r="B12" s="32">
        <v>276412</v>
      </c>
      <c r="C12" s="32">
        <v>264297</v>
      </c>
      <c r="D12" s="33">
        <f>B12-C12</f>
        <v>12115</v>
      </c>
      <c r="E12" s="34">
        <f t="shared" ref="E12" si="2">B12/C12</f>
        <v>1.0458385831091537</v>
      </c>
    </row>
    <row r="13" spans="1:6" ht="30" customHeight="1" x14ac:dyDescent="0.25">
      <c r="A13" s="31" t="s">
        <v>26</v>
      </c>
      <c r="B13" s="32">
        <v>888286</v>
      </c>
      <c r="C13" s="32">
        <v>1032909</v>
      </c>
      <c r="D13" s="33">
        <f t="shared" ref="D13:D17" si="3">B13-C13</f>
        <v>-144623</v>
      </c>
      <c r="E13" s="34">
        <f t="shared" ref="E13:E17" si="4">B13/C13</f>
        <v>0.8599847614843128</v>
      </c>
    </row>
    <row r="14" spans="1:6" ht="30" customHeight="1" x14ac:dyDescent="0.25">
      <c r="A14" s="31" t="s">
        <v>27</v>
      </c>
      <c r="B14" s="35"/>
      <c r="C14" s="35"/>
      <c r="D14" s="33"/>
      <c r="E14" s="34"/>
    </row>
    <row r="15" spans="1:6" ht="30" customHeight="1" x14ac:dyDescent="0.25">
      <c r="A15" s="31" t="s">
        <v>28</v>
      </c>
      <c r="B15" s="32">
        <v>2635</v>
      </c>
      <c r="C15" s="32">
        <v>-295978</v>
      </c>
      <c r="D15" s="33">
        <f t="shared" si="3"/>
        <v>298613</v>
      </c>
      <c r="E15" s="34">
        <f t="shared" si="4"/>
        <v>-8.9026887133503169E-3</v>
      </c>
    </row>
    <row r="16" spans="1:6" ht="45" customHeight="1" x14ac:dyDescent="0.25">
      <c r="A16" s="31" t="s">
        <v>29</v>
      </c>
      <c r="B16" s="32">
        <v>2699</v>
      </c>
      <c r="C16" s="32">
        <v>-295458</v>
      </c>
      <c r="D16" s="33">
        <f t="shared" si="3"/>
        <v>298157</v>
      </c>
      <c r="E16" s="34">
        <f t="shared" si="4"/>
        <v>-9.134970114195588E-3</v>
      </c>
    </row>
    <row r="17" spans="1:5" ht="30" customHeight="1" x14ac:dyDescent="0.25">
      <c r="A17" s="31" t="s">
        <v>30</v>
      </c>
      <c r="B17" s="32">
        <v>890985</v>
      </c>
      <c r="C17" s="32">
        <v>737451</v>
      </c>
      <c r="D17" s="33">
        <f t="shared" si="3"/>
        <v>153534</v>
      </c>
      <c r="E17" s="34">
        <f t="shared" si="4"/>
        <v>1.2081955275672553</v>
      </c>
    </row>
  </sheetData>
  <mergeCells count="5">
    <mergeCell ref="B1:E1"/>
    <mergeCell ref="A2:E2"/>
    <mergeCell ref="A3:E3"/>
    <mergeCell ref="A4:E4"/>
    <mergeCell ref="A5:E5"/>
  </mergeCells>
  <pageMargins left="1" right="1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7"/>
  <sheetViews>
    <sheetView workbookViewId="0">
      <selection activeCell="D8" activeCellId="1" sqref="B8 D8"/>
    </sheetView>
  </sheetViews>
  <sheetFormatPr defaultRowHeight="15" x14ac:dyDescent="0.25"/>
  <cols>
    <col min="1" max="1" width="18" customWidth="1"/>
    <col min="2" max="5" width="15.5703125" customWidth="1"/>
  </cols>
  <sheetData>
    <row r="1" spans="1:6" ht="30" customHeight="1" x14ac:dyDescent="0.25">
      <c r="A1" s="6" t="s">
        <v>2</v>
      </c>
      <c r="B1" s="15" t="s">
        <v>56</v>
      </c>
      <c r="C1" s="16"/>
      <c r="D1" s="16"/>
      <c r="E1" s="17"/>
      <c r="F1" s="6"/>
    </row>
    <row r="2" spans="1:6" ht="15" customHeight="1" x14ac:dyDescent="0.25">
      <c r="A2" s="18"/>
      <c r="B2" s="18"/>
      <c r="C2" s="18"/>
      <c r="D2" s="18"/>
      <c r="E2" s="18"/>
      <c r="F2" s="6"/>
    </row>
    <row r="3" spans="1:6" ht="15" customHeight="1" x14ac:dyDescent="0.25">
      <c r="A3" s="27" t="s">
        <v>0</v>
      </c>
      <c r="B3" s="27"/>
      <c r="C3" s="27"/>
      <c r="D3" s="27"/>
      <c r="E3" s="27"/>
    </row>
    <row r="4" spans="1:6" ht="15" customHeight="1" x14ac:dyDescent="0.25">
      <c r="A4" s="27" t="s">
        <v>1</v>
      </c>
      <c r="B4" s="27"/>
      <c r="C4" s="27"/>
      <c r="D4" s="27"/>
      <c r="E4" s="27"/>
    </row>
    <row r="5" spans="1:6" ht="15" customHeight="1" x14ac:dyDescent="0.25">
      <c r="A5" s="27" t="s">
        <v>4</v>
      </c>
      <c r="B5" s="27"/>
      <c r="C5" s="27"/>
      <c r="D5" s="27"/>
      <c r="E5" s="27"/>
    </row>
    <row r="6" spans="1:6" ht="30" customHeight="1" x14ac:dyDescent="0.25">
      <c r="A6" s="28" t="s">
        <v>3</v>
      </c>
      <c r="B6" s="27">
        <v>2021</v>
      </c>
      <c r="C6" s="27"/>
      <c r="D6" s="27">
        <v>2020</v>
      </c>
      <c r="E6" s="27"/>
    </row>
    <row r="7" spans="1:6" ht="30" customHeight="1" x14ac:dyDescent="0.25">
      <c r="A7" s="31" t="s">
        <v>7</v>
      </c>
      <c r="B7" s="32">
        <v>1898094</v>
      </c>
      <c r="C7" s="36">
        <f>B7/$B$7</f>
        <v>1</v>
      </c>
      <c r="D7" s="32">
        <v>1284500</v>
      </c>
      <c r="E7" s="36">
        <f>D7/$D$7</f>
        <v>1</v>
      </c>
    </row>
    <row r="8" spans="1:6" ht="30" customHeight="1" x14ac:dyDescent="0.25">
      <c r="A8" s="28" t="s">
        <v>5</v>
      </c>
      <c r="B8" s="32">
        <v>985818</v>
      </c>
      <c r="C8" s="36">
        <f t="shared" ref="C8:E14" si="0">B8/$B$7</f>
        <v>0.51937259166300509</v>
      </c>
      <c r="D8" s="32">
        <v>676328</v>
      </c>
      <c r="E8" s="36">
        <f t="shared" ref="E8:E17" si="1">D8/$D$7</f>
        <v>0.52653016738030367</v>
      </c>
    </row>
    <row r="9" spans="1:6" ht="30" customHeight="1" x14ac:dyDescent="0.25">
      <c r="A9" s="31" t="s">
        <v>6</v>
      </c>
      <c r="B9" s="32">
        <v>912276</v>
      </c>
      <c r="C9" s="36">
        <f t="shared" si="0"/>
        <v>0.48062740833699491</v>
      </c>
      <c r="D9" s="32">
        <v>608172</v>
      </c>
      <c r="E9" s="36">
        <f t="shared" si="1"/>
        <v>0.47346983261969638</v>
      </c>
    </row>
    <row r="10" spans="1:6" ht="30" customHeight="1" x14ac:dyDescent="0.25">
      <c r="A10" s="31" t="s">
        <v>8</v>
      </c>
      <c r="B10" s="32">
        <v>169684</v>
      </c>
      <c r="C10" s="36">
        <f t="shared" si="0"/>
        <v>8.9397047775294586E-2</v>
      </c>
      <c r="D10" s="32">
        <v>129974</v>
      </c>
      <c r="E10" s="36">
        <f t="shared" si="1"/>
        <v>0.10118645387310238</v>
      </c>
    </row>
    <row r="11" spans="1:6" ht="30" customHeight="1" x14ac:dyDescent="0.25">
      <c r="A11" s="31" t="s">
        <v>9</v>
      </c>
      <c r="B11" s="32">
        <v>742592</v>
      </c>
      <c r="C11" s="36">
        <f t="shared" si="0"/>
        <v>0.3912303605617003</v>
      </c>
      <c r="D11" s="32">
        <v>478198</v>
      </c>
      <c r="E11" s="36">
        <f t="shared" si="1"/>
        <v>0.37228337874659401</v>
      </c>
    </row>
    <row r="12" spans="1:6" ht="30" customHeight="1" x14ac:dyDescent="0.25">
      <c r="A12" s="31" t="s">
        <v>10</v>
      </c>
      <c r="B12" s="32">
        <v>-14938</v>
      </c>
      <c r="C12" s="36">
        <f t="shared" si="0"/>
        <v>-7.8700001159057453E-3</v>
      </c>
      <c r="D12" s="32">
        <v>-28002</v>
      </c>
      <c r="E12" s="36">
        <f t="shared" si="1"/>
        <v>-2.1799922148695992E-2</v>
      </c>
    </row>
    <row r="13" spans="1:6" ht="30" customHeight="1" x14ac:dyDescent="0.25">
      <c r="A13" s="31" t="s">
        <v>11</v>
      </c>
      <c r="B13" s="32">
        <v>727654</v>
      </c>
      <c r="C13" s="36">
        <f t="shared" si="0"/>
        <v>0.38336036044579458</v>
      </c>
      <c r="D13" s="32">
        <v>450196</v>
      </c>
      <c r="E13" s="36">
        <f t="shared" si="1"/>
        <v>0.35048345659789804</v>
      </c>
    </row>
    <row r="14" spans="1:6" ht="30" customHeight="1" x14ac:dyDescent="0.25">
      <c r="A14" s="31" t="s">
        <v>12</v>
      </c>
      <c r="B14" s="32">
        <v>111070</v>
      </c>
      <c r="C14" s="36">
        <f t="shared" si="0"/>
        <v>5.8516596122215235E-2</v>
      </c>
      <c r="D14" s="32">
        <v>69899</v>
      </c>
      <c r="E14" s="36">
        <f t="shared" si="1"/>
        <v>5.4417282989490071E-2</v>
      </c>
    </row>
    <row r="15" spans="1:6" ht="30" customHeight="1" x14ac:dyDescent="0.25">
      <c r="A15" s="31" t="s">
        <v>13</v>
      </c>
      <c r="B15" s="35"/>
      <c r="C15" s="34"/>
      <c r="D15" s="35"/>
      <c r="E15" s="28"/>
    </row>
    <row r="16" spans="1:6" ht="30" customHeight="1" x14ac:dyDescent="0.25">
      <c r="A16" s="31" t="s">
        <v>14</v>
      </c>
      <c r="B16" s="35"/>
      <c r="C16" s="34"/>
      <c r="D16" s="35"/>
      <c r="E16" s="28"/>
    </row>
    <row r="17" spans="1:5" ht="30" customHeight="1" x14ac:dyDescent="0.25">
      <c r="A17" s="31" t="s">
        <v>15</v>
      </c>
      <c r="B17" s="32">
        <v>616584</v>
      </c>
      <c r="C17" s="36">
        <f t="shared" ref="C17:E17" si="2">B17/$B$7</f>
        <v>0.32484376432357936</v>
      </c>
      <c r="D17" s="32">
        <v>380297</v>
      </c>
      <c r="E17" s="36">
        <f t="shared" si="1"/>
        <v>0.29606617360840792</v>
      </c>
    </row>
  </sheetData>
  <mergeCells count="7">
    <mergeCell ref="A3:E3"/>
    <mergeCell ref="A4:E4"/>
    <mergeCell ref="A5:E5"/>
    <mergeCell ref="B1:E1"/>
    <mergeCell ref="B6:C6"/>
    <mergeCell ref="D6:E6"/>
    <mergeCell ref="A2:E2"/>
  </mergeCells>
  <pageMargins left="1" right="1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F17"/>
  <sheetViews>
    <sheetView workbookViewId="0">
      <selection activeCell="E16" sqref="E16"/>
    </sheetView>
  </sheetViews>
  <sheetFormatPr defaultRowHeight="15" x14ac:dyDescent="0.25"/>
  <cols>
    <col min="1" max="1" width="18" customWidth="1"/>
    <col min="2" max="5" width="15.5703125" customWidth="1"/>
  </cols>
  <sheetData>
    <row r="1" spans="1:6" ht="30" customHeight="1" x14ac:dyDescent="0.25">
      <c r="A1" s="6" t="s">
        <v>2</v>
      </c>
      <c r="B1" s="15" t="s">
        <v>56</v>
      </c>
      <c r="C1" s="16"/>
      <c r="D1" s="16"/>
      <c r="E1" s="17"/>
      <c r="F1" s="6"/>
    </row>
    <row r="2" spans="1:6" ht="15" customHeight="1" x14ac:dyDescent="0.25">
      <c r="A2" s="18"/>
      <c r="B2" s="18"/>
      <c r="C2" s="18"/>
      <c r="D2" s="18"/>
      <c r="E2" s="18"/>
      <c r="F2" s="6"/>
    </row>
    <row r="3" spans="1:6" ht="15" customHeight="1" x14ac:dyDescent="0.25">
      <c r="A3" s="18" t="s">
        <v>19</v>
      </c>
      <c r="B3" s="18"/>
      <c r="C3" s="18"/>
      <c r="D3" s="18"/>
      <c r="E3" s="18"/>
    </row>
    <row r="4" spans="1:6" ht="15" customHeight="1" x14ac:dyDescent="0.25">
      <c r="A4" s="18" t="s">
        <v>1</v>
      </c>
      <c r="B4" s="18"/>
      <c r="C4" s="18"/>
      <c r="D4" s="18"/>
      <c r="E4" s="18"/>
    </row>
    <row r="5" spans="1:6" ht="15" customHeight="1" x14ac:dyDescent="0.25">
      <c r="A5" s="18" t="s">
        <v>4</v>
      </c>
      <c r="B5" s="18"/>
      <c r="C5" s="18"/>
      <c r="D5" s="18"/>
      <c r="E5" s="18"/>
    </row>
    <row r="6" spans="1:6" ht="30" customHeight="1" x14ac:dyDescent="0.25">
      <c r="A6" s="28" t="s">
        <v>20</v>
      </c>
      <c r="B6" s="27">
        <v>2021</v>
      </c>
      <c r="C6" s="27"/>
      <c r="D6" s="27">
        <v>2020</v>
      </c>
      <c r="E6" s="27"/>
    </row>
    <row r="7" spans="1:6" ht="30" customHeight="1" x14ac:dyDescent="0.25">
      <c r="A7" s="31" t="s">
        <v>21</v>
      </c>
      <c r="B7" s="32">
        <v>694156</v>
      </c>
      <c r="C7" s="36">
        <f>B7/$B$7</f>
        <v>1</v>
      </c>
      <c r="D7" s="32">
        <v>586647</v>
      </c>
      <c r="E7" s="34">
        <f>D7/$D$7</f>
        <v>1</v>
      </c>
    </row>
    <row r="8" spans="1:6" ht="30" customHeight="1" x14ac:dyDescent="0.25">
      <c r="A8" s="31" t="s">
        <v>22</v>
      </c>
      <c r="B8" s="32">
        <v>79061</v>
      </c>
      <c r="C8" s="36">
        <f t="shared" ref="C8:C10" si="0">B8/$B$7</f>
        <v>0.1138951474884608</v>
      </c>
      <c r="D8" s="32">
        <v>78522</v>
      </c>
      <c r="E8" s="34">
        <f t="shared" ref="E8:E10" si="1">D8/$D$7</f>
        <v>0.13384880515880931</v>
      </c>
    </row>
    <row r="9" spans="1:6" ht="30" customHeight="1" x14ac:dyDescent="0.25">
      <c r="A9" s="31" t="s">
        <v>23</v>
      </c>
      <c r="B9" s="32">
        <v>71946</v>
      </c>
      <c r="C9" s="36">
        <f t="shared" si="0"/>
        <v>0.10364529010769913</v>
      </c>
      <c r="D9" s="32">
        <v>43223</v>
      </c>
      <c r="E9" s="34">
        <f t="shared" si="1"/>
        <v>7.3678038070594407E-2</v>
      </c>
    </row>
    <row r="10" spans="1:6" ht="30" customHeight="1" x14ac:dyDescent="0.25">
      <c r="A10" s="31" t="s">
        <v>24</v>
      </c>
      <c r="B10" s="32">
        <v>890985</v>
      </c>
      <c r="C10" s="36">
        <f t="shared" si="0"/>
        <v>1.2835515359659788</v>
      </c>
      <c r="D10" s="32">
        <v>737451</v>
      </c>
      <c r="E10" s="34">
        <f t="shared" si="1"/>
        <v>1.2570608901093843</v>
      </c>
    </row>
    <row r="11" spans="1:6" ht="15" customHeight="1" x14ac:dyDescent="0.25">
      <c r="A11" s="8"/>
      <c r="B11" s="9"/>
      <c r="D11" s="10"/>
      <c r="E11" s="10"/>
    </row>
    <row r="12" spans="1:6" ht="30" customHeight="1" x14ac:dyDescent="0.25">
      <c r="A12" s="31" t="s">
        <v>25</v>
      </c>
      <c r="B12" s="32">
        <v>276412</v>
      </c>
      <c r="C12" s="36">
        <f>B12/$B$12</f>
        <v>1</v>
      </c>
      <c r="D12" s="32">
        <v>264297</v>
      </c>
      <c r="E12" s="34">
        <f>D12/$D$12</f>
        <v>1</v>
      </c>
    </row>
    <row r="13" spans="1:6" ht="30" customHeight="1" x14ac:dyDescent="0.25">
      <c r="A13" s="31" t="s">
        <v>26</v>
      </c>
      <c r="B13" s="32">
        <v>888286</v>
      </c>
      <c r="C13" s="36">
        <f t="shared" ref="C13:C17" si="2">B13/$B$12</f>
        <v>3.2136303778417723</v>
      </c>
      <c r="D13" s="32">
        <v>1032909</v>
      </c>
      <c r="E13" s="34">
        <f t="shared" ref="E13:E17" si="3">D13/$D$12</f>
        <v>3.908137436293261</v>
      </c>
    </row>
    <row r="14" spans="1:6" ht="30" customHeight="1" x14ac:dyDescent="0.25">
      <c r="A14" s="31" t="s">
        <v>27</v>
      </c>
      <c r="B14" s="35"/>
      <c r="C14" s="36"/>
      <c r="D14" s="35"/>
      <c r="E14" s="34"/>
    </row>
    <row r="15" spans="1:6" ht="30" customHeight="1" x14ac:dyDescent="0.25">
      <c r="A15" s="31" t="s">
        <v>28</v>
      </c>
      <c r="B15" s="32">
        <v>2635</v>
      </c>
      <c r="C15" s="36">
        <f t="shared" si="2"/>
        <v>9.5328712212204968E-3</v>
      </c>
      <c r="D15" s="32">
        <v>-295978</v>
      </c>
      <c r="E15" s="34">
        <f t="shared" si="3"/>
        <v>-1.1198689353265454</v>
      </c>
    </row>
    <row r="16" spans="1:6" ht="45" customHeight="1" x14ac:dyDescent="0.25">
      <c r="A16" s="31" t="s">
        <v>29</v>
      </c>
      <c r="B16" s="32">
        <v>2699</v>
      </c>
      <c r="C16" s="36">
        <f t="shared" si="2"/>
        <v>9.7644096493639931E-3</v>
      </c>
      <c r="D16" s="32">
        <v>-295458</v>
      </c>
      <c r="E16" s="34">
        <f t="shared" si="3"/>
        <v>-1.117901451775843</v>
      </c>
    </row>
    <row r="17" spans="1:5" ht="30" customHeight="1" x14ac:dyDescent="0.25">
      <c r="A17" s="31" t="s">
        <v>30</v>
      </c>
      <c r="B17" s="32">
        <v>890985</v>
      </c>
      <c r="C17" s="36">
        <f t="shared" si="2"/>
        <v>3.2233947874911366</v>
      </c>
      <c r="D17" s="32">
        <v>737451</v>
      </c>
      <c r="E17" s="34">
        <f t="shared" si="3"/>
        <v>2.7902359845174178</v>
      </c>
    </row>
  </sheetData>
  <mergeCells count="7">
    <mergeCell ref="B6:C6"/>
    <mergeCell ref="D6:E6"/>
    <mergeCell ref="B1:E1"/>
    <mergeCell ref="A2:E2"/>
    <mergeCell ref="A3:E3"/>
    <mergeCell ref="A4:E4"/>
    <mergeCell ref="A5:E5"/>
  </mergeCells>
  <pageMargins left="1" right="1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F18"/>
  <sheetViews>
    <sheetView workbookViewId="0">
      <selection activeCell="D17" sqref="D17"/>
    </sheetView>
  </sheetViews>
  <sheetFormatPr defaultRowHeight="15" x14ac:dyDescent="0.25"/>
  <cols>
    <col min="1" max="1" width="18" customWidth="1"/>
    <col min="2" max="2" width="7" bestFit="1" customWidth="1"/>
    <col min="3" max="3" width="8" bestFit="1" customWidth="1"/>
    <col min="4" max="4" width="11.140625" bestFit="1" customWidth="1"/>
    <col min="5" max="5" width="8.28515625" bestFit="1" customWidth="1"/>
  </cols>
  <sheetData>
    <row r="1" spans="1:6" x14ac:dyDescent="0.25">
      <c r="A1" s="6" t="s">
        <v>2</v>
      </c>
      <c r="B1" s="15" t="s">
        <v>56</v>
      </c>
      <c r="C1" s="16"/>
      <c r="D1" s="16"/>
      <c r="E1" s="17"/>
      <c r="F1" s="6"/>
    </row>
    <row r="2" spans="1:6" x14ac:dyDescent="0.25">
      <c r="A2" s="18"/>
      <c r="B2" s="18"/>
      <c r="C2" s="18"/>
      <c r="D2" s="18"/>
      <c r="E2" s="18"/>
      <c r="F2" s="6"/>
    </row>
    <row r="3" spans="1:6" x14ac:dyDescent="0.25">
      <c r="A3" s="19" t="s">
        <v>32</v>
      </c>
      <c r="B3" s="18"/>
      <c r="C3" s="18"/>
      <c r="D3" s="18"/>
      <c r="E3" s="18"/>
    </row>
    <row r="4" spans="1:6" ht="30" x14ac:dyDescent="0.25">
      <c r="A4" s="1" t="s">
        <v>3</v>
      </c>
      <c r="B4" s="7">
        <v>2021</v>
      </c>
      <c r="C4" s="7">
        <v>2020</v>
      </c>
      <c r="D4" s="12" t="s">
        <v>33</v>
      </c>
      <c r="E4" s="12" t="s">
        <v>34</v>
      </c>
    </row>
    <row r="5" spans="1:6" ht="34.5" x14ac:dyDescent="0.25">
      <c r="A5" s="2" t="s">
        <v>35</v>
      </c>
      <c r="B5" s="3">
        <v>0</v>
      </c>
      <c r="C5" s="3">
        <v>0</v>
      </c>
      <c r="D5" s="3">
        <v>-469.4</v>
      </c>
      <c r="E5" s="4"/>
    </row>
    <row r="6" spans="1:6" x14ac:dyDescent="0.25">
      <c r="A6" s="1" t="s">
        <v>36</v>
      </c>
      <c r="B6" s="20"/>
      <c r="C6" s="20"/>
      <c r="D6" s="20"/>
      <c r="E6" s="20"/>
    </row>
    <row r="7" spans="1:6" ht="34.5" x14ac:dyDescent="0.25">
      <c r="A7" s="2" t="s">
        <v>37</v>
      </c>
      <c r="B7" s="5">
        <v>1</v>
      </c>
      <c r="C7" s="5">
        <v>1</v>
      </c>
      <c r="D7" s="5">
        <v>0.91</v>
      </c>
      <c r="E7" s="4"/>
    </row>
    <row r="8" spans="1:6" x14ac:dyDescent="0.25">
      <c r="A8" s="2" t="s">
        <v>36</v>
      </c>
      <c r="B8" s="20"/>
      <c r="C8" s="20"/>
      <c r="D8" s="20"/>
      <c r="E8" s="20"/>
    </row>
    <row r="9" spans="1:6" ht="34.5" x14ac:dyDescent="0.25">
      <c r="A9" s="2" t="s">
        <v>38</v>
      </c>
      <c r="B9" s="5">
        <f>985818/233767</f>
        <v>4.217096510628104</v>
      </c>
      <c r="C9" s="5">
        <f>676328/285943</f>
        <v>2.3652546136817478</v>
      </c>
      <c r="D9" s="5"/>
      <c r="E9" s="4"/>
    </row>
    <row r="10" spans="1:6" x14ac:dyDescent="0.25">
      <c r="A10" s="2" t="s">
        <v>36</v>
      </c>
      <c r="B10" s="20"/>
      <c r="C10" s="20"/>
      <c r="D10" s="20"/>
      <c r="E10" s="20"/>
    </row>
    <row r="11" spans="1:6" ht="34.5" x14ac:dyDescent="0.25">
      <c r="A11" s="2" t="s">
        <v>39</v>
      </c>
      <c r="B11" s="5">
        <f>365/B9</f>
        <v>86.552441728594928</v>
      </c>
      <c r="C11" s="5">
        <f>365/C9</f>
        <v>154.31742438580096</v>
      </c>
      <c r="D11" s="5"/>
      <c r="E11" s="4"/>
    </row>
    <row r="12" spans="1:6" x14ac:dyDescent="0.25">
      <c r="A12" s="2" t="s">
        <v>36</v>
      </c>
      <c r="B12" s="20"/>
      <c r="C12" s="20"/>
      <c r="D12" s="20"/>
      <c r="E12" s="20"/>
    </row>
    <row r="13" spans="1:6" ht="34.5" x14ac:dyDescent="0.25">
      <c r="A13" s="2" t="s">
        <v>40</v>
      </c>
      <c r="B13" s="37">
        <v>5.2546244972110818</v>
      </c>
      <c r="C13" s="37">
        <v>4.2499085537422623</v>
      </c>
      <c r="D13" s="5">
        <v>0.14000000000000001</v>
      </c>
      <c r="E13" s="4"/>
    </row>
    <row r="14" spans="1:6" x14ac:dyDescent="0.25">
      <c r="A14" s="2" t="s">
        <v>36</v>
      </c>
      <c r="B14" s="20"/>
      <c r="C14" s="20"/>
      <c r="D14" s="20"/>
      <c r="E14" s="20"/>
    </row>
    <row r="15" spans="1:6" ht="49.5" x14ac:dyDescent="0.25">
      <c r="A15" s="2" t="s">
        <v>41</v>
      </c>
      <c r="B15" s="5">
        <f>365/B13</f>
        <v>69.462622913154988</v>
      </c>
      <c r="C15" s="5">
        <f>365/C13</f>
        <v>85.884200891475373</v>
      </c>
      <c r="D15" s="5">
        <v>2626.14</v>
      </c>
      <c r="E15" s="4"/>
    </row>
    <row r="16" spans="1:6" x14ac:dyDescent="0.25">
      <c r="A16" s="2" t="s">
        <v>36</v>
      </c>
      <c r="B16" s="20"/>
      <c r="C16" s="20"/>
      <c r="D16" s="20"/>
      <c r="E16" s="20"/>
    </row>
    <row r="17" spans="1:5" ht="34.5" x14ac:dyDescent="0.25">
      <c r="A17" s="2" t="s">
        <v>42</v>
      </c>
      <c r="B17" s="5">
        <f>365/B15</f>
        <v>5.2546244972110818</v>
      </c>
      <c r="C17" s="5">
        <f>365/C15</f>
        <v>4.2499085537422623</v>
      </c>
      <c r="D17" s="5"/>
      <c r="E17" s="4"/>
    </row>
    <row r="18" spans="1:5" x14ac:dyDescent="0.25">
      <c r="A18" s="11" t="s">
        <v>36</v>
      </c>
      <c r="B18" s="21"/>
      <c r="C18" s="21"/>
      <c r="D18" s="21"/>
      <c r="E18" s="21"/>
    </row>
  </sheetData>
  <mergeCells count="10">
    <mergeCell ref="B10:E10"/>
    <mergeCell ref="B12:E12"/>
    <mergeCell ref="B14:E14"/>
    <mergeCell ref="B18:E18"/>
    <mergeCell ref="B16:E16"/>
    <mergeCell ref="B1:E1"/>
    <mergeCell ref="A2:E2"/>
    <mergeCell ref="A3:E3"/>
    <mergeCell ref="B6:E6"/>
    <mergeCell ref="B8:E8"/>
  </mergeCells>
  <pageMargins left="1" right="1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F18"/>
  <sheetViews>
    <sheetView workbookViewId="0">
      <selection activeCell="B9" sqref="B9"/>
    </sheetView>
  </sheetViews>
  <sheetFormatPr defaultRowHeight="15" x14ac:dyDescent="0.25"/>
  <cols>
    <col min="1" max="1" width="18" customWidth="1"/>
    <col min="2" max="5" width="15.5703125" customWidth="1"/>
  </cols>
  <sheetData>
    <row r="1" spans="1:6" ht="30" customHeight="1" x14ac:dyDescent="0.25">
      <c r="A1" s="6" t="s">
        <v>2</v>
      </c>
      <c r="B1" s="15" t="s">
        <v>56</v>
      </c>
      <c r="C1" s="16"/>
      <c r="D1" s="16"/>
      <c r="E1" s="17"/>
      <c r="F1" s="6"/>
    </row>
    <row r="2" spans="1:6" ht="15" customHeight="1" x14ac:dyDescent="0.25">
      <c r="A2" s="18"/>
      <c r="B2" s="18"/>
      <c r="C2" s="18"/>
      <c r="D2" s="18"/>
      <c r="E2" s="18"/>
      <c r="F2" s="6"/>
    </row>
    <row r="3" spans="1:6" ht="15" customHeight="1" x14ac:dyDescent="0.25">
      <c r="A3" s="19" t="s">
        <v>43</v>
      </c>
      <c r="B3" s="18"/>
      <c r="C3" s="18"/>
      <c r="D3" s="18"/>
      <c r="E3" s="18"/>
    </row>
    <row r="4" spans="1:6" ht="30" customHeight="1" x14ac:dyDescent="0.25">
      <c r="A4" s="1" t="s">
        <v>3</v>
      </c>
      <c r="B4" s="7">
        <v>2021</v>
      </c>
      <c r="C4" s="7">
        <v>2020</v>
      </c>
      <c r="D4" s="12" t="s">
        <v>33</v>
      </c>
      <c r="E4" s="12" t="s">
        <v>34</v>
      </c>
    </row>
    <row r="5" spans="1:6" ht="40.15" customHeight="1" x14ac:dyDescent="0.25">
      <c r="A5" s="2" t="s">
        <v>44</v>
      </c>
      <c r="B5" s="3">
        <v>1</v>
      </c>
      <c r="C5" s="3">
        <v>1</v>
      </c>
      <c r="D5" s="3">
        <v>1</v>
      </c>
      <c r="E5" s="4"/>
    </row>
    <row r="6" spans="1:6" ht="34.9" customHeight="1" x14ac:dyDescent="0.25">
      <c r="A6" s="1" t="s">
        <v>36</v>
      </c>
      <c r="B6" s="20"/>
      <c r="C6" s="20"/>
      <c r="D6" s="20"/>
      <c r="E6" s="20"/>
    </row>
    <row r="7" spans="1:6" ht="40.15" customHeight="1" x14ac:dyDescent="0.25">
      <c r="A7" s="2" t="s">
        <v>45</v>
      </c>
      <c r="B7" s="5">
        <v>-48</v>
      </c>
      <c r="C7" s="5"/>
      <c r="D7" s="5">
        <v>-662.41</v>
      </c>
      <c r="E7" s="4"/>
    </row>
    <row r="8" spans="1:6" ht="34.9" customHeight="1" x14ac:dyDescent="0.25">
      <c r="A8" s="2" t="s">
        <v>36</v>
      </c>
      <c r="B8" s="20"/>
      <c r="C8" s="20"/>
      <c r="D8" s="20"/>
      <c r="E8" s="20"/>
    </row>
    <row r="9" spans="1:6" ht="40.15" customHeight="1" x14ac:dyDescent="0.25">
      <c r="A9" s="2" t="s">
        <v>46</v>
      </c>
      <c r="B9" s="5"/>
      <c r="C9" s="5"/>
      <c r="D9" s="5">
        <v>-1081.5999999999999</v>
      </c>
      <c r="E9" s="4"/>
    </row>
    <row r="10" spans="1:6" ht="34.9" customHeight="1" x14ac:dyDescent="0.25">
      <c r="A10" s="2" t="s">
        <v>36</v>
      </c>
      <c r="B10" s="20"/>
      <c r="C10" s="20"/>
      <c r="D10" s="20"/>
      <c r="E10" s="20"/>
    </row>
    <row r="11" spans="1:6" ht="40.15" customHeight="1" x14ac:dyDescent="0.25">
      <c r="A11" s="13"/>
      <c r="B11" s="9"/>
      <c r="C11" s="9"/>
      <c r="D11" s="9"/>
      <c r="E11" s="10"/>
    </row>
    <row r="12" spans="1:6" ht="34.9" customHeight="1" x14ac:dyDescent="0.25">
      <c r="A12" s="13"/>
      <c r="B12" s="22"/>
      <c r="C12" s="22"/>
      <c r="D12" s="22"/>
      <c r="E12" s="22"/>
    </row>
    <row r="13" spans="1:6" ht="40.15" customHeight="1" x14ac:dyDescent="0.25">
      <c r="A13" s="13"/>
      <c r="B13" s="9"/>
      <c r="C13" s="9"/>
      <c r="D13" s="9"/>
      <c r="E13" s="10"/>
    </row>
    <row r="14" spans="1:6" ht="34.9" customHeight="1" x14ac:dyDescent="0.25">
      <c r="A14" s="13"/>
      <c r="B14" s="22"/>
      <c r="C14" s="22"/>
      <c r="D14" s="22"/>
      <c r="E14" s="22"/>
    </row>
    <row r="15" spans="1:6" ht="40.15" customHeight="1" x14ac:dyDescent="0.25">
      <c r="A15" s="13"/>
      <c r="B15" s="9"/>
      <c r="C15" s="9"/>
      <c r="D15" s="9"/>
      <c r="E15" s="10"/>
    </row>
    <row r="16" spans="1:6" ht="34.9" customHeight="1" x14ac:dyDescent="0.25">
      <c r="A16" s="13"/>
      <c r="B16" s="22"/>
      <c r="C16" s="22"/>
      <c r="D16" s="22"/>
      <c r="E16" s="22"/>
    </row>
    <row r="17" spans="1:5" ht="40.15" customHeight="1" x14ac:dyDescent="0.25">
      <c r="A17" s="13"/>
      <c r="B17" s="9"/>
      <c r="C17" s="9"/>
      <c r="D17" s="9"/>
      <c r="E17" s="10"/>
    </row>
    <row r="18" spans="1:5" ht="34.9" customHeight="1" x14ac:dyDescent="0.25">
      <c r="A18" s="14"/>
      <c r="B18" s="23"/>
      <c r="C18" s="23"/>
      <c r="D18" s="23"/>
      <c r="E18" s="23"/>
    </row>
  </sheetData>
  <mergeCells count="10">
    <mergeCell ref="B12:E12"/>
    <mergeCell ref="B14:E14"/>
    <mergeCell ref="B16:E16"/>
    <mergeCell ref="B18:E18"/>
    <mergeCell ref="B1:E1"/>
    <mergeCell ref="A2:E2"/>
    <mergeCell ref="A3:E3"/>
    <mergeCell ref="B6:E6"/>
    <mergeCell ref="B8:E8"/>
    <mergeCell ref="B10:E10"/>
  </mergeCells>
  <pageMargins left="1" right="1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  <pageSetUpPr fitToPage="1"/>
  </sheetPr>
  <dimension ref="A1:F20"/>
  <sheetViews>
    <sheetView tabSelected="1" workbookViewId="0">
      <selection activeCell="J15" sqref="J15"/>
    </sheetView>
  </sheetViews>
  <sheetFormatPr defaultRowHeight="15" x14ac:dyDescent="0.25"/>
  <cols>
    <col min="1" max="1" width="41.140625" customWidth="1"/>
    <col min="2" max="3" width="15.5703125" customWidth="1"/>
    <col min="4" max="4" width="11.140625" bestFit="1" customWidth="1"/>
    <col min="5" max="5" width="8.28515625" bestFit="1" customWidth="1"/>
  </cols>
  <sheetData>
    <row r="1" spans="1:6" x14ac:dyDescent="0.25">
      <c r="A1" s="6" t="s">
        <v>2</v>
      </c>
      <c r="B1" s="15" t="s">
        <v>56</v>
      </c>
      <c r="C1" s="16"/>
      <c r="D1" s="16"/>
      <c r="E1" s="17"/>
      <c r="F1" s="6"/>
    </row>
    <row r="2" spans="1:6" x14ac:dyDescent="0.25">
      <c r="A2" s="18"/>
      <c r="B2" s="18"/>
      <c r="C2" s="18"/>
      <c r="D2" s="18"/>
      <c r="E2" s="18"/>
      <c r="F2" s="6"/>
    </row>
    <row r="3" spans="1:6" x14ac:dyDescent="0.25">
      <c r="A3" s="19" t="s">
        <v>47</v>
      </c>
      <c r="B3" s="18"/>
      <c r="C3" s="18"/>
      <c r="D3" s="18"/>
      <c r="E3" s="18"/>
    </row>
    <row r="4" spans="1:6" ht="30" x14ac:dyDescent="0.25">
      <c r="A4" s="1" t="s">
        <v>3</v>
      </c>
      <c r="B4" s="7">
        <v>2021</v>
      </c>
      <c r="C4" s="7">
        <v>2020</v>
      </c>
      <c r="D4" s="12" t="s">
        <v>33</v>
      </c>
      <c r="E4" s="12" t="s">
        <v>34</v>
      </c>
    </row>
    <row r="5" spans="1:6" ht="34.5" x14ac:dyDescent="0.25">
      <c r="A5" s="2" t="s">
        <v>48</v>
      </c>
      <c r="B5" s="3"/>
      <c r="C5" s="3"/>
      <c r="D5" s="3"/>
      <c r="E5" s="4"/>
    </row>
    <row r="6" spans="1:6" x14ac:dyDescent="0.25">
      <c r="A6" s="1" t="s">
        <v>36</v>
      </c>
      <c r="B6" s="20"/>
      <c r="C6" s="20"/>
      <c r="D6" s="20"/>
      <c r="E6" s="20"/>
    </row>
    <row r="7" spans="1:6" ht="34.5" x14ac:dyDescent="0.25">
      <c r="A7" s="2" t="s">
        <v>49</v>
      </c>
      <c r="B7" s="5"/>
      <c r="C7" s="5"/>
      <c r="D7" s="5"/>
      <c r="E7" s="4"/>
    </row>
    <row r="8" spans="1:6" x14ac:dyDescent="0.25">
      <c r="A8" s="2" t="s">
        <v>36</v>
      </c>
      <c r="B8" s="20"/>
      <c r="C8" s="20"/>
      <c r="D8" s="20"/>
      <c r="E8" s="20"/>
    </row>
    <row r="9" spans="1:6" ht="34.5" x14ac:dyDescent="0.25">
      <c r="A9" s="2" t="s">
        <v>50</v>
      </c>
      <c r="B9" s="38">
        <v>0.48062740833699491</v>
      </c>
      <c r="C9" s="38">
        <v>0.47346983261969638</v>
      </c>
      <c r="D9" s="39">
        <v>0.7</v>
      </c>
      <c r="E9" s="40"/>
    </row>
    <row r="10" spans="1:6" x14ac:dyDescent="0.25">
      <c r="A10" s="2" t="s">
        <v>36</v>
      </c>
      <c r="B10" s="41"/>
      <c r="C10" s="41"/>
      <c r="D10" s="41"/>
      <c r="E10" s="41"/>
    </row>
    <row r="11" spans="1:6" ht="34.5" x14ac:dyDescent="0.25">
      <c r="A11" s="2" t="s">
        <v>51</v>
      </c>
      <c r="B11" s="38">
        <v>0.32484376432357936</v>
      </c>
      <c r="C11" s="38">
        <v>0.29606617360840792</v>
      </c>
      <c r="D11" s="39">
        <v>-0.12</v>
      </c>
      <c r="E11" s="40"/>
    </row>
    <row r="12" spans="1:6" x14ac:dyDescent="0.25">
      <c r="A12" s="2" t="s">
        <v>36</v>
      </c>
      <c r="B12" s="41"/>
      <c r="C12" s="41"/>
      <c r="D12" s="41"/>
      <c r="E12" s="41"/>
    </row>
    <row r="13" spans="1:6" ht="34.5" x14ac:dyDescent="0.25">
      <c r="A13" s="2" t="s">
        <v>52</v>
      </c>
      <c r="B13" s="38">
        <v>0.6920251182679843</v>
      </c>
      <c r="C13" s="38">
        <v>0.51569121202629054</v>
      </c>
      <c r="D13" s="39">
        <v>0.06</v>
      </c>
      <c r="E13" s="40"/>
    </row>
    <row r="14" spans="1:6" x14ac:dyDescent="0.25">
      <c r="A14" s="2" t="s">
        <v>36</v>
      </c>
      <c r="B14" s="20"/>
      <c r="C14" s="20"/>
      <c r="D14" s="20"/>
      <c r="E14" s="20"/>
    </row>
    <row r="15" spans="1:6" ht="34.5" x14ac:dyDescent="0.25">
      <c r="A15" s="2" t="s">
        <v>53</v>
      </c>
      <c r="B15" s="5"/>
      <c r="C15" s="5"/>
      <c r="D15" s="5"/>
      <c r="E15" s="4"/>
    </row>
    <row r="16" spans="1:6" x14ac:dyDescent="0.25">
      <c r="A16" s="2" t="s">
        <v>36</v>
      </c>
      <c r="B16" s="20"/>
      <c r="C16" s="20"/>
      <c r="D16" s="20"/>
      <c r="E16" s="20"/>
    </row>
    <row r="17" spans="1:5" ht="34.5" x14ac:dyDescent="0.25">
      <c r="A17" s="2" t="s">
        <v>54</v>
      </c>
      <c r="B17" s="5"/>
      <c r="C17" s="5"/>
      <c r="D17" s="5"/>
      <c r="E17" s="4"/>
    </row>
    <row r="18" spans="1:5" x14ac:dyDescent="0.25">
      <c r="A18" s="2" t="s">
        <v>36</v>
      </c>
      <c r="B18" s="24"/>
      <c r="C18" s="25"/>
      <c r="D18" s="25"/>
      <c r="E18" s="26"/>
    </row>
    <row r="19" spans="1:5" ht="34.5" x14ac:dyDescent="0.25">
      <c r="A19" s="2" t="s">
        <v>55</v>
      </c>
      <c r="B19" s="5"/>
      <c r="C19" s="5"/>
      <c r="D19" s="5"/>
      <c r="E19" s="4"/>
    </row>
    <row r="20" spans="1:5" x14ac:dyDescent="0.25">
      <c r="A20" s="11" t="s">
        <v>36</v>
      </c>
      <c r="B20" s="21"/>
      <c r="C20" s="21"/>
      <c r="D20" s="21"/>
      <c r="E20" s="21"/>
    </row>
  </sheetData>
  <mergeCells count="11">
    <mergeCell ref="B12:E12"/>
    <mergeCell ref="B14:E14"/>
    <mergeCell ref="B16:E16"/>
    <mergeCell ref="B20:E20"/>
    <mergeCell ref="B18:E18"/>
    <mergeCell ref="B10:E10"/>
    <mergeCell ref="B1:E1"/>
    <mergeCell ref="A2:E2"/>
    <mergeCell ref="A3:E3"/>
    <mergeCell ref="B6:E6"/>
    <mergeCell ref="B8:E8"/>
  </mergeCells>
  <pageMargins left="1" right="1" top="1" bottom="1" header="0.5" footer="0.5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1E74301CDD244ABF062E5C7E4FB0C" ma:contentTypeVersion="10" ma:contentTypeDescription="Create a new document." ma:contentTypeScope="" ma:versionID="bff3f2b9fb84990c52493f492494f7ee">
  <xsd:schema xmlns:xsd="http://www.w3.org/2001/XMLSchema" xmlns:xs="http://www.w3.org/2001/XMLSchema" xmlns:p="http://schemas.microsoft.com/office/2006/metadata/properties" xmlns:ns3="40c0b89d-d756-45c4-92e5-35044b316c6c" targetNamespace="http://schemas.microsoft.com/office/2006/metadata/properties" ma:root="true" ma:fieldsID="90de167ce9cdcd9e146a2a4caf5c83fe" ns3:_="">
    <xsd:import namespace="40c0b89d-d756-45c4-92e5-35044b316c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0b89d-d756-45c4-92e5-35044b316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D6AB55-74DA-44F1-8807-B70F733E9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75573D-5D0C-45D5-A6CF-26B679BE147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0c0b89d-d756-45c4-92e5-35044b316c6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4D26DA-7841-470C-8196-CBC8ED729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0b89d-d756-45c4-92e5-35044b316c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Income Statement Trend</vt:lpstr>
      <vt:lpstr>Balance Sheet Trend</vt:lpstr>
      <vt:lpstr>Income Statement Common-size</vt:lpstr>
      <vt:lpstr>Balance Sheet Common-size</vt:lpstr>
      <vt:lpstr>Liquidity Ratios</vt:lpstr>
      <vt:lpstr>Solvency Ratios</vt:lpstr>
      <vt:lpstr>Profitability Ratios</vt:lpstr>
      <vt:lpstr>'Balance Sheet Common-size'!Print_Area</vt:lpstr>
      <vt:lpstr>'Balance Sheet Trend'!Print_Area</vt:lpstr>
      <vt:lpstr>'Income Statement Common-size'!Print_Area</vt:lpstr>
      <vt:lpstr>'Income Statement Trend'!Print_Area</vt:lpstr>
      <vt:lpstr>'Liquidity Ratios'!Print_Area</vt:lpstr>
      <vt:lpstr>'Profitability Ratios'!Print_Area</vt:lpstr>
      <vt:lpstr>'Solvency Ratios'!Print_Area</vt:lpstr>
    </vt:vector>
  </TitlesOfParts>
  <Company>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Bailey</dc:creator>
  <cp:lastModifiedBy>ethan dunzer</cp:lastModifiedBy>
  <cp:lastPrinted>2020-03-10T18:52:37Z</cp:lastPrinted>
  <dcterms:created xsi:type="dcterms:W3CDTF">2020-03-09T17:49:02Z</dcterms:created>
  <dcterms:modified xsi:type="dcterms:W3CDTF">2021-12-15T00:30:15Z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0x0101006751E74301CDD244ABF062E5C7E4FB0C</vt:lpwstr>
  </property>
</Properties>
</file>