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IDS5501\Unidad II\"/>
    </mc:Choice>
  </mc:AlternateContent>
  <bookViews>
    <workbookView xWindow="0" yWindow="0" windowWidth="20730" windowHeight="8835" activeTab="3"/>
  </bookViews>
  <sheets>
    <sheet name="Presupuesto" sheetId="2" r:id="rId1"/>
    <sheet name="Hoja1" sheetId="3" r:id="rId2"/>
    <sheet name="Hoja2" sheetId="4" r:id="rId3"/>
    <sheet name="Hoja3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5" l="1"/>
  <c r="E6" i="5"/>
  <c r="F14" i="5"/>
  <c r="E8" i="5"/>
  <c r="E9" i="5"/>
  <c r="E10" i="5"/>
  <c r="E7" i="5"/>
  <c r="C7" i="5"/>
  <c r="H13" i="4" l="1"/>
  <c r="G13" i="4"/>
  <c r="G4" i="4"/>
  <c r="F15" i="3"/>
  <c r="G12" i="4"/>
  <c r="D11" i="4"/>
  <c r="F14" i="3"/>
  <c r="G6" i="4"/>
  <c r="G7" i="4"/>
  <c r="G8" i="4"/>
  <c r="G5" i="4"/>
  <c r="G15" i="3" l="1"/>
  <c r="K22" i="2"/>
  <c r="K25" i="2"/>
  <c r="K21" i="2"/>
  <c r="L7" i="2"/>
  <c r="G5" i="3"/>
  <c r="F7" i="3"/>
  <c r="F8" i="3"/>
  <c r="F9" i="3"/>
  <c r="F6" i="3"/>
  <c r="F8" i="2" l="1"/>
  <c r="F9" i="2"/>
  <c r="F7" i="2"/>
  <c r="C5" i="2"/>
  <c r="J14" i="2"/>
  <c r="F22" i="2"/>
  <c r="I10" i="2"/>
  <c r="L10" i="2" s="1"/>
  <c r="F19" i="2" s="1"/>
  <c r="I8" i="2"/>
  <c r="L8" i="2" s="1"/>
  <c r="J16" i="2" s="1"/>
  <c r="I9" i="2"/>
  <c r="I7" i="2"/>
  <c r="J15" i="2" s="1"/>
  <c r="F16" i="2" l="1"/>
  <c r="J18" i="2"/>
  <c r="L9" i="2"/>
  <c r="J17" i="2" s="1"/>
  <c r="F17" i="2"/>
  <c r="F18" i="2" l="1"/>
</calcChain>
</file>

<file path=xl/sharedStrings.xml><?xml version="1.0" encoding="utf-8"?>
<sst xmlns="http://schemas.openxmlformats.org/spreadsheetml/2006/main" count="92" uniqueCount="59">
  <si>
    <t>Teléfono</t>
  </si>
  <si>
    <t>Internet</t>
  </si>
  <si>
    <t>Impuestos</t>
  </si>
  <si>
    <t>Otros</t>
  </si>
  <si>
    <t>Ingresos Mensuales</t>
  </si>
  <si>
    <t>Mes 1</t>
  </si>
  <si>
    <t>Mes 2</t>
  </si>
  <si>
    <t>Mes 3</t>
  </si>
  <si>
    <t>Mes 4</t>
  </si>
  <si>
    <t>Gastos Mensuales</t>
  </si>
  <si>
    <t>Ejemplos</t>
  </si>
  <si>
    <t>Luz</t>
  </si>
  <si>
    <t>Agua</t>
  </si>
  <si>
    <t>Oficina</t>
  </si>
  <si>
    <t>RRHH</t>
  </si>
  <si>
    <t>50% Comienzo</t>
  </si>
  <si>
    <t>50% Entrega</t>
  </si>
  <si>
    <t>Flujo Ingresos</t>
  </si>
  <si>
    <t>Mes</t>
  </si>
  <si>
    <t>Valor</t>
  </si>
  <si>
    <t>Flujo de Egresos</t>
  </si>
  <si>
    <t>Flujo Efectivo Neto</t>
  </si>
  <si>
    <t>f1</t>
  </si>
  <si>
    <t>f2</t>
  </si>
  <si>
    <t>f3</t>
  </si>
  <si>
    <t>f4</t>
  </si>
  <si>
    <t>n</t>
  </si>
  <si>
    <t>i</t>
  </si>
  <si>
    <t>IO</t>
  </si>
  <si>
    <t>VAN</t>
  </si>
  <si>
    <t>TIR</t>
  </si>
  <si>
    <t>Viáticos</t>
  </si>
  <si>
    <t>Inversión Inicial:</t>
  </si>
  <si>
    <t>Formulación de Datos</t>
  </si>
  <si>
    <t>vida útil del proyecto (4 meses)</t>
  </si>
  <si>
    <t>tasa de interés 10%</t>
  </si>
  <si>
    <t>inversión inicial</t>
  </si>
  <si>
    <t>Movilización</t>
  </si>
  <si>
    <t xml:space="preserve">Acuerdo por el desarrollo: </t>
  </si>
  <si>
    <t>Inv. Inicial</t>
  </si>
  <si>
    <t>Ingresos</t>
  </si>
  <si>
    <t>INGRESOS</t>
  </si>
  <si>
    <t>EGRESOS</t>
  </si>
  <si>
    <t>MES 1</t>
  </si>
  <si>
    <t>MES 2</t>
  </si>
  <si>
    <t>MES 3</t>
  </si>
  <si>
    <t>MES 4</t>
  </si>
  <si>
    <t>DIFERENCIA</t>
  </si>
  <si>
    <t>N</t>
  </si>
  <si>
    <t>Tasa Interes</t>
  </si>
  <si>
    <t>Egresos</t>
  </si>
  <si>
    <t>Diferencia</t>
  </si>
  <si>
    <t>Inversion Inicial</t>
  </si>
  <si>
    <t>N meses</t>
  </si>
  <si>
    <t xml:space="preserve">Tasa de Interes </t>
  </si>
  <si>
    <t>Gastos</t>
  </si>
  <si>
    <t>Capital</t>
  </si>
  <si>
    <t>Vta</t>
  </si>
  <si>
    <t>interes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</si>
</sst>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_-&quot;$&quot;\ * #,##0_-;\-&quot;$&quot;\ * #,##0_-;_-&quot;$&quot;\ * &quot;-&quot;??_-;_-@_-"/>
    <numFmt numFmtId="167" formatCode="#,##0_ ;\-#,##0\ "/>
    <numFmt numFmtId="168" formatCode="#,##0.00_ ;\-#,##0.00\ "/>
    <numFmt numFmtId="169" formatCode="_-* #,##0.000_-;\-* #,##0.000_-;_-* &quot;-&quot;??_-;_-@_-"/>
  </numFmts>
  <fonts count="11" x14ac:knownFonts="1">
    <font>
      <sz val="10"/>
      <color theme="1" tint="0.34998626667073579"/>
      <name val="Arial"/>
      <family val="2"/>
      <scheme val="minor"/>
    </font>
    <font>
      <i/>
      <sz val="16"/>
      <color theme="1" tint="0.499984740745262"/>
      <name val="Arial"/>
      <family val="2"/>
      <scheme val="major"/>
    </font>
    <font>
      <b/>
      <sz val="11"/>
      <color theme="1"/>
      <name val="Arial"/>
      <family val="2"/>
      <scheme val="minor"/>
    </font>
    <font>
      <sz val="24"/>
      <color theme="6"/>
      <name val="Arial"/>
      <family val="2"/>
      <scheme val="major"/>
    </font>
    <font>
      <b/>
      <sz val="56"/>
      <color theme="6"/>
      <name val="Arial"/>
      <family val="2"/>
      <scheme val="major"/>
    </font>
    <font>
      <b/>
      <sz val="10"/>
      <color theme="6"/>
      <name val="Arial"/>
      <family val="2"/>
      <scheme val="major"/>
    </font>
    <font>
      <b/>
      <sz val="10"/>
      <color theme="4"/>
      <name val="Arial"/>
      <family val="2"/>
      <scheme val="major"/>
    </font>
    <font>
      <sz val="10"/>
      <color theme="1" tint="0.34998626667073579"/>
      <name val="Arial"/>
      <family val="2"/>
      <scheme val="minor"/>
    </font>
    <font>
      <b/>
      <sz val="10"/>
      <color theme="1" tint="0.34998626667073579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0"/>
      <color rgb="FFFF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Protection="0">
      <alignment horizontal="left" vertical="top"/>
    </xf>
    <xf numFmtId="0" fontId="3" fillId="0" borderId="0" applyNumberFormat="0" applyFill="0" applyProtection="0">
      <alignment horizontal="left"/>
    </xf>
    <xf numFmtId="0" fontId="4" fillId="0" borderId="0" applyNumberFormat="0" applyFill="0" applyProtection="0">
      <alignment horizontal="left" vertical="center"/>
    </xf>
    <xf numFmtId="0" fontId="5" fillId="0" borderId="0" applyNumberFormat="0" applyFill="0" applyProtection="0">
      <alignment horizontal="left" indent="1"/>
    </xf>
    <xf numFmtId="0" fontId="6" fillId="0" borderId="0" applyNumberFormat="0" applyFill="0" applyBorder="0" applyAlignment="0" applyProtection="0"/>
    <xf numFmtId="0" fontId="2" fillId="0" borderId="0" applyNumberFormat="0" applyFill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23">
    <xf numFmtId="0" fontId="0" fillId="0" borderId="0" xfId="0"/>
    <xf numFmtId="165" fontId="0" fillId="0" borderId="0" xfId="7" applyNumberFormat="1" applyFont="1"/>
    <xf numFmtId="165" fontId="0" fillId="0" borderId="1" xfId="7" applyNumberFormat="1" applyFont="1" applyBorder="1"/>
    <xf numFmtId="165" fontId="0" fillId="0" borderId="1" xfId="7" applyNumberFormat="1" applyFont="1" applyBorder="1" applyAlignment="1">
      <alignment horizontal="center"/>
    </xf>
    <xf numFmtId="165" fontId="0" fillId="0" borderId="1" xfId="7" applyNumberFormat="1" applyFont="1" applyBorder="1" applyAlignment="1">
      <alignment horizontal="left"/>
    </xf>
    <xf numFmtId="165" fontId="0" fillId="0" borderId="1" xfId="7" applyNumberFormat="1" applyFont="1" applyBorder="1" applyAlignment="1">
      <alignment horizontal="center" vertical="center"/>
    </xf>
    <xf numFmtId="165" fontId="0" fillId="2" borderId="0" xfId="7" applyNumberFormat="1" applyFont="1" applyFill="1"/>
    <xf numFmtId="164" fontId="0" fillId="0" borderId="1" xfId="7" applyNumberFormat="1" applyFont="1" applyBorder="1"/>
    <xf numFmtId="165" fontId="8" fillId="2" borderId="1" xfId="7" applyNumberFormat="1" applyFont="1" applyFill="1" applyBorder="1"/>
    <xf numFmtId="2" fontId="8" fillId="2" borderId="1" xfId="7" applyNumberFormat="1" applyFont="1" applyFill="1" applyBorder="1"/>
    <xf numFmtId="165" fontId="8" fillId="3" borderId="0" xfId="7" applyNumberFormat="1" applyFont="1" applyFill="1"/>
    <xf numFmtId="165" fontId="8" fillId="3" borderId="1" xfId="7" applyNumberFormat="1" applyFont="1" applyFill="1" applyBorder="1" applyAlignment="1">
      <alignment horizontal="center"/>
    </xf>
    <xf numFmtId="165" fontId="8" fillId="3" borderId="1" xfId="7" applyNumberFormat="1" applyFont="1" applyFill="1" applyBorder="1"/>
    <xf numFmtId="166" fontId="0" fillId="0" borderId="0" xfId="8" applyNumberFormat="1" applyFont="1"/>
    <xf numFmtId="166" fontId="9" fillId="0" borderId="0" xfId="8" applyNumberFormat="1" applyFont="1"/>
    <xf numFmtId="167" fontId="0" fillId="0" borderId="0" xfId="8" applyNumberFormat="1" applyFont="1"/>
    <xf numFmtId="168" fontId="0" fillId="0" borderId="0" xfId="8" applyNumberFormat="1" applyFont="1"/>
    <xf numFmtId="169" fontId="0" fillId="0" borderId="0" xfId="7" applyNumberFormat="1" applyFont="1"/>
    <xf numFmtId="9" fontId="0" fillId="0" borderId="0" xfId="7" applyNumberFormat="1" applyFont="1"/>
    <xf numFmtId="166" fontId="10" fillId="0" borderId="0" xfId="8" applyNumberFormat="1" applyFont="1"/>
    <xf numFmtId="43" fontId="0" fillId="0" borderId="0" xfId="7" applyFont="1"/>
    <xf numFmtId="165" fontId="0" fillId="0" borderId="0" xfId="7" applyNumberFormat="1" applyFont="1" applyAlignment="1">
      <alignment horizontal="center"/>
    </xf>
    <xf numFmtId="165" fontId="8" fillId="3" borderId="1" xfId="7" applyNumberFormat="1" applyFont="1" applyFill="1" applyBorder="1" applyAlignment="1">
      <alignment horizontal="center"/>
    </xf>
  </cellXfs>
  <cellStyles count="9">
    <cellStyle name="Encabezado 1" xfId="2" builtinId="16" customBuiltin="1"/>
    <cellStyle name="Encabezado 4" xfId="5" builtinId="19" customBuiltin="1"/>
    <cellStyle name="Millares" xfId="7" builtinId="3"/>
    <cellStyle name="Moneda" xfId="8" builtinId="4"/>
    <cellStyle name="Normal" xfId="0" builtinId="0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6" builtinId="25" customBuiltin="1"/>
  </cellStyles>
  <dxfs count="3">
    <dxf>
      <font>
        <b/>
        <i val="0"/>
        <color theme="1" tint="0.24994659260841701"/>
      </font>
      <fill>
        <patternFill>
          <bgColor theme="2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i val="0"/>
      </font>
      <border>
        <bottom style="thin">
          <color theme="1" tint="0.499984740745262"/>
        </bottom>
      </border>
    </dxf>
    <dxf>
      <border>
        <horizontal style="thin">
          <color theme="0" tint="-0.24994659260841701"/>
        </horizontal>
      </border>
    </dxf>
  </dxfs>
  <tableStyles count="1" defaultPivotStyle="PivotStyleLight16">
    <tableStyle name="Tabla de presupuesto" pivot="0" count="3">
      <tableStyleElement type="wholeTable" dxfId="2"/>
      <tableStyleElement type="headerRow" dxfId="1"/>
      <tableStyleElement type="total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Family Budget">
      <a:dk1>
        <a:sysClr val="windowText" lastClr="000000"/>
      </a:dk1>
      <a:lt1>
        <a:sysClr val="window" lastClr="FFFFFF"/>
      </a:lt1>
      <a:dk2>
        <a:srgbClr val="2D1739"/>
      </a:dk2>
      <a:lt2>
        <a:srgbClr val="EAEAEA"/>
      </a:lt2>
      <a:accent1>
        <a:srgbClr val="D12F2F"/>
      </a:accent1>
      <a:accent2>
        <a:srgbClr val="F1740D"/>
      </a:accent2>
      <a:accent3>
        <a:srgbClr val="934EBA"/>
      </a:accent3>
      <a:accent4>
        <a:srgbClr val="3084AA"/>
      </a:accent4>
      <a:accent5>
        <a:srgbClr val="60A846"/>
      </a:accent5>
      <a:accent6>
        <a:srgbClr val="C2513E"/>
      </a:accent6>
      <a:hlink>
        <a:srgbClr val="00B0F0"/>
      </a:hlink>
      <a:folHlink>
        <a:srgbClr val="934EBA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A19" zoomScale="130" zoomScaleNormal="130" workbookViewId="0">
      <selection activeCell="A29" sqref="A29"/>
    </sheetView>
  </sheetViews>
  <sheetFormatPr baseColWidth="10" defaultRowHeight="12.75" x14ac:dyDescent="0.2"/>
  <cols>
    <col min="1" max="1" width="23" style="1" customWidth="1"/>
    <col min="2" max="2" width="11.28515625" style="1" bestFit="1" customWidth="1"/>
    <col min="3" max="3" width="12.85546875" style="1" bestFit="1" customWidth="1"/>
    <col min="4" max="4" width="5" style="1" customWidth="1"/>
    <col min="5" max="16384" width="11.42578125" style="1"/>
  </cols>
  <sheetData>
    <row r="1" spans="1:12" x14ac:dyDescent="0.2">
      <c r="A1" s="1" t="s">
        <v>32</v>
      </c>
      <c r="B1" s="1">
        <v>1000000</v>
      </c>
    </row>
    <row r="2" spans="1:12" x14ac:dyDescent="0.2">
      <c r="A2" s="1" t="s">
        <v>38</v>
      </c>
      <c r="B2" s="1">
        <v>15000000</v>
      </c>
    </row>
    <row r="4" spans="1:12" x14ac:dyDescent="0.2">
      <c r="A4" s="10" t="s">
        <v>4</v>
      </c>
    </row>
    <row r="5" spans="1:12" x14ac:dyDescent="0.2">
      <c r="A5" s="1" t="s">
        <v>15</v>
      </c>
      <c r="B5" s="6">
        <v>7500000</v>
      </c>
      <c r="C5" s="1">
        <f>B5/3</f>
        <v>2500000</v>
      </c>
      <c r="E5" s="22" t="s">
        <v>17</v>
      </c>
      <c r="F5" s="22"/>
      <c r="H5" s="22" t="s">
        <v>20</v>
      </c>
      <c r="I5" s="22"/>
      <c r="K5" s="22" t="s">
        <v>21</v>
      </c>
      <c r="L5" s="22"/>
    </row>
    <row r="6" spans="1:12" x14ac:dyDescent="0.2">
      <c r="A6" s="1" t="s">
        <v>5</v>
      </c>
      <c r="B6" s="1">
        <v>2500000</v>
      </c>
      <c r="E6" s="11" t="s">
        <v>18</v>
      </c>
      <c r="F6" s="11" t="s">
        <v>19</v>
      </c>
      <c r="H6" s="11" t="s">
        <v>18</v>
      </c>
      <c r="I6" s="11" t="s">
        <v>19</v>
      </c>
      <c r="K6" s="11" t="s">
        <v>18</v>
      </c>
      <c r="L6" s="12" t="s">
        <v>19</v>
      </c>
    </row>
    <row r="7" spans="1:12" x14ac:dyDescent="0.2">
      <c r="A7" s="1" t="s">
        <v>6</v>
      </c>
      <c r="B7" s="1">
        <v>2500000</v>
      </c>
      <c r="E7" s="5">
        <v>1</v>
      </c>
      <c r="F7" s="3">
        <f>B6</f>
        <v>2500000</v>
      </c>
      <c r="H7" s="5">
        <v>1</v>
      </c>
      <c r="I7" s="3">
        <f>B13</f>
        <v>1500000</v>
      </c>
      <c r="K7" s="5">
        <v>1</v>
      </c>
      <c r="L7" s="2">
        <f>F7-I7</f>
        <v>1000000</v>
      </c>
    </row>
    <row r="8" spans="1:12" x14ac:dyDescent="0.2">
      <c r="A8" s="1" t="s">
        <v>7</v>
      </c>
      <c r="B8" s="1">
        <v>2500000</v>
      </c>
      <c r="E8" s="4">
        <v>2</v>
      </c>
      <c r="F8" s="3">
        <f t="shared" ref="F8:F9" si="0">B7</f>
        <v>2500000</v>
      </c>
      <c r="H8" s="4">
        <v>2</v>
      </c>
      <c r="I8" s="3">
        <f t="shared" ref="I8:I9" si="1">B14</f>
        <v>1700000</v>
      </c>
      <c r="K8" s="4">
        <v>2</v>
      </c>
      <c r="L8" s="2">
        <f t="shared" ref="L8:L10" si="2">F8-I8</f>
        <v>800000</v>
      </c>
    </row>
    <row r="9" spans="1:12" x14ac:dyDescent="0.2">
      <c r="A9" s="1" t="s">
        <v>8</v>
      </c>
      <c r="B9" s="1">
        <v>7500000</v>
      </c>
      <c r="C9" s="1" t="s">
        <v>16</v>
      </c>
      <c r="E9" s="4">
        <v>3</v>
      </c>
      <c r="F9" s="3">
        <f t="shared" si="0"/>
        <v>2500000</v>
      </c>
      <c r="H9" s="4">
        <v>3</v>
      </c>
      <c r="I9" s="3">
        <f t="shared" si="1"/>
        <v>2400000</v>
      </c>
      <c r="K9" s="4">
        <v>3</v>
      </c>
      <c r="L9" s="2">
        <f t="shared" si="2"/>
        <v>100000</v>
      </c>
    </row>
    <row r="10" spans="1:12" x14ac:dyDescent="0.2">
      <c r="E10" s="4">
        <v>4</v>
      </c>
      <c r="F10" s="3">
        <v>7500000</v>
      </c>
      <c r="H10" s="4">
        <v>4</v>
      </c>
      <c r="I10" s="3">
        <f>B16</f>
        <v>3100000</v>
      </c>
      <c r="K10" s="4">
        <v>4</v>
      </c>
      <c r="L10" s="2">
        <f t="shared" si="2"/>
        <v>4400000</v>
      </c>
    </row>
    <row r="11" spans="1:12" x14ac:dyDescent="0.2">
      <c r="A11" s="10" t="s">
        <v>9</v>
      </c>
    </row>
    <row r="13" spans="1:12" x14ac:dyDescent="0.2">
      <c r="A13" s="1" t="s">
        <v>5</v>
      </c>
      <c r="B13" s="1">
        <v>1500000</v>
      </c>
    </row>
    <row r="14" spans="1:12" x14ac:dyDescent="0.2">
      <c r="A14" s="1" t="s">
        <v>6</v>
      </c>
      <c r="B14" s="1">
        <v>1700000</v>
      </c>
      <c r="J14" s="1">
        <f>-B1</f>
        <v>-1000000</v>
      </c>
      <c r="K14" s="1" t="s">
        <v>28</v>
      </c>
    </row>
    <row r="15" spans="1:12" x14ac:dyDescent="0.2">
      <c r="A15" s="1" t="s">
        <v>7</v>
      </c>
      <c r="B15" s="1">
        <v>2400000</v>
      </c>
      <c r="E15" s="22" t="s">
        <v>33</v>
      </c>
      <c r="F15" s="22"/>
      <c r="J15" s="1">
        <f>L7</f>
        <v>1000000</v>
      </c>
    </row>
    <row r="16" spans="1:12" x14ac:dyDescent="0.2">
      <c r="A16" s="1" t="s">
        <v>8</v>
      </c>
      <c r="B16" s="1">
        <v>3100000</v>
      </c>
      <c r="E16" s="2" t="s">
        <v>22</v>
      </c>
      <c r="F16" s="2">
        <f>L7</f>
        <v>1000000</v>
      </c>
      <c r="J16" s="1">
        <f t="shared" ref="J16:J18" si="3">L8</f>
        <v>800000</v>
      </c>
    </row>
    <row r="17" spans="1:11" x14ac:dyDescent="0.2">
      <c r="E17" s="2" t="s">
        <v>23</v>
      </c>
      <c r="F17" s="2">
        <f t="shared" ref="F17:F19" si="4">L8</f>
        <v>800000</v>
      </c>
      <c r="J17" s="1">
        <f t="shared" si="3"/>
        <v>100000</v>
      </c>
    </row>
    <row r="18" spans="1:11" x14ac:dyDescent="0.2">
      <c r="E18" s="2" t="s">
        <v>24</v>
      </c>
      <c r="F18" s="2">
        <f t="shared" si="4"/>
        <v>100000</v>
      </c>
      <c r="J18" s="1">
        <f t="shared" si="3"/>
        <v>4400000</v>
      </c>
    </row>
    <row r="19" spans="1:11" x14ac:dyDescent="0.2">
      <c r="A19" s="10" t="s">
        <v>10</v>
      </c>
      <c r="E19" s="2" t="s">
        <v>25</v>
      </c>
      <c r="F19" s="2">
        <f t="shared" si="4"/>
        <v>4400000</v>
      </c>
    </row>
    <row r="20" spans="1:11" x14ac:dyDescent="0.2">
      <c r="E20" s="2" t="s">
        <v>26</v>
      </c>
      <c r="F20" s="2">
        <v>4</v>
      </c>
      <c r="G20" s="1" t="s">
        <v>34</v>
      </c>
    </row>
    <row r="21" spans="1:11" x14ac:dyDescent="0.2">
      <c r="A21" s="1" t="s">
        <v>14</v>
      </c>
      <c r="E21" s="2" t="s">
        <v>27</v>
      </c>
      <c r="F21" s="7">
        <v>0.1</v>
      </c>
      <c r="G21" s="1" t="s">
        <v>35</v>
      </c>
      <c r="J21" s="8" t="s">
        <v>29</v>
      </c>
      <c r="K21" s="8">
        <f>NPV(F21,J15:J18)-J14</f>
        <v>5650638.6175807649</v>
      </c>
    </row>
    <row r="22" spans="1:11" x14ac:dyDescent="0.2">
      <c r="A22" s="1" t="s">
        <v>0</v>
      </c>
      <c r="E22" s="2" t="s">
        <v>28</v>
      </c>
      <c r="F22" s="2">
        <f>B1</f>
        <v>1000000</v>
      </c>
      <c r="G22" s="1" t="s">
        <v>36</v>
      </c>
      <c r="J22" s="8" t="s">
        <v>30</v>
      </c>
      <c r="K22" s="9">
        <f>IRR(J14:J18)</f>
        <v>0.98787323698268148</v>
      </c>
    </row>
    <row r="23" spans="1:11" x14ac:dyDescent="0.2">
      <c r="A23" s="1" t="s">
        <v>11</v>
      </c>
    </row>
    <row r="24" spans="1:11" x14ac:dyDescent="0.2">
      <c r="A24" s="1" t="s">
        <v>12</v>
      </c>
    </row>
    <row r="25" spans="1:11" x14ac:dyDescent="0.2">
      <c r="A25" s="1" t="s">
        <v>1</v>
      </c>
      <c r="J25" s="1" t="s">
        <v>29</v>
      </c>
      <c r="K25" s="1">
        <f>NPV(F21,J15:J18)-J14</f>
        <v>5650638.6175807649</v>
      </c>
    </row>
    <row r="26" spans="1:11" x14ac:dyDescent="0.2">
      <c r="A26" s="1" t="s">
        <v>37</v>
      </c>
    </row>
    <row r="27" spans="1:11" x14ac:dyDescent="0.2">
      <c r="A27" s="1" t="s">
        <v>31</v>
      </c>
    </row>
    <row r="28" spans="1:11" x14ac:dyDescent="0.2">
      <c r="A28" s="1" t="s">
        <v>2</v>
      </c>
    </row>
    <row r="29" spans="1:11" x14ac:dyDescent="0.2">
      <c r="A29" s="1" t="s">
        <v>13</v>
      </c>
    </row>
    <row r="30" spans="1:11" x14ac:dyDescent="0.2">
      <c r="A30" s="1" t="s">
        <v>3</v>
      </c>
    </row>
  </sheetData>
  <mergeCells count="4">
    <mergeCell ref="E5:F5"/>
    <mergeCell ref="H5:I5"/>
    <mergeCell ref="K5:L5"/>
    <mergeCell ref="E15:F15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="145" zoomScaleNormal="145" workbookViewId="0">
      <selection activeCell="H11" sqref="H11"/>
    </sheetView>
  </sheetViews>
  <sheetFormatPr baseColWidth="10" defaultRowHeight="12.75" x14ac:dyDescent="0.2"/>
  <cols>
    <col min="1" max="1" width="11.42578125" style="13"/>
    <col min="2" max="2" width="14.42578125" style="13" bestFit="1" customWidth="1"/>
    <col min="3" max="3" width="11.42578125" style="13"/>
    <col min="4" max="4" width="12.28515625" style="13" bestFit="1" customWidth="1"/>
    <col min="5" max="5" width="11.42578125" style="13"/>
    <col min="6" max="6" width="13.5703125" style="13" bestFit="1" customWidth="1"/>
    <col min="7" max="7" width="13.140625" style="13" customWidth="1"/>
    <col min="8" max="16384" width="11.42578125" style="13"/>
  </cols>
  <sheetData>
    <row r="1" spans="1:7" x14ac:dyDescent="0.2">
      <c r="A1" s="13" t="s">
        <v>39</v>
      </c>
      <c r="B1" s="13">
        <v>500000</v>
      </c>
    </row>
    <row r="2" spans="1:7" x14ac:dyDescent="0.2">
      <c r="A2" s="13" t="s">
        <v>40</v>
      </c>
      <c r="B2" s="13">
        <v>20000000</v>
      </c>
    </row>
    <row r="5" spans="1:7" x14ac:dyDescent="0.2">
      <c r="B5" s="13" t="s">
        <v>41</v>
      </c>
      <c r="D5" s="13" t="s">
        <v>42</v>
      </c>
      <c r="F5" s="13" t="s">
        <v>47</v>
      </c>
      <c r="G5" s="13">
        <f>-(500000)</f>
        <v>-500000</v>
      </c>
    </row>
    <row r="6" spans="1:7" x14ac:dyDescent="0.2">
      <c r="A6" s="13" t="s">
        <v>43</v>
      </c>
      <c r="B6" s="13">
        <v>3333334</v>
      </c>
      <c r="D6" s="13">
        <v>2500000</v>
      </c>
      <c r="F6" s="13">
        <f>B6-D6</f>
        <v>833334</v>
      </c>
      <c r="G6" s="13">
        <v>833334</v>
      </c>
    </row>
    <row r="7" spans="1:7" x14ac:dyDescent="0.2">
      <c r="A7" s="13" t="s">
        <v>44</v>
      </c>
      <c r="B7" s="13">
        <v>3333333</v>
      </c>
      <c r="D7" s="13">
        <v>1800000</v>
      </c>
      <c r="F7" s="13">
        <f t="shared" ref="F7:F9" si="0">B7-D7</f>
        <v>1533333</v>
      </c>
      <c r="G7" s="13">
        <v>1533333</v>
      </c>
    </row>
    <row r="8" spans="1:7" x14ac:dyDescent="0.2">
      <c r="A8" s="13" t="s">
        <v>45</v>
      </c>
      <c r="B8" s="13">
        <v>3333333</v>
      </c>
      <c r="D8" s="13">
        <v>5000000</v>
      </c>
      <c r="F8" s="14">
        <f t="shared" si="0"/>
        <v>-1666667</v>
      </c>
      <c r="G8" s="13">
        <v>-1666667</v>
      </c>
    </row>
    <row r="9" spans="1:7" x14ac:dyDescent="0.2">
      <c r="A9" s="13" t="s">
        <v>46</v>
      </c>
      <c r="B9" s="13">
        <v>10000000</v>
      </c>
      <c r="D9" s="13">
        <v>3000000</v>
      </c>
      <c r="F9" s="13">
        <f t="shared" si="0"/>
        <v>7000000</v>
      </c>
      <c r="G9" s="13">
        <v>7000000</v>
      </c>
    </row>
    <row r="12" spans="1:7" x14ac:dyDescent="0.2">
      <c r="A12" s="1" t="s">
        <v>14</v>
      </c>
    </row>
    <row r="13" spans="1:7" x14ac:dyDescent="0.2">
      <c r="A13" s="1" t="s">
        <v>0</v>
      </c>
    </row>
    <row r="14" spans="1:7" x14ac:dyDescent="0.2">
      <c r="A14" s="1" t="s">
        <v>11</v>
      </c>
      <c r="E14" s="13" t="s">
        <v>29</v>
      </c>
      <c r="F14" s="13">
        <f>NPV(D16,G6:G9)-G5</f>
        <v>7448548.480502787</v>
      </c>
    </row>
    <row r="15" spans="1:7" x14ac:dyDescent="0.2">
      <c r="A15" s="1" t="s">
        <v>12</v>
      </c>
      <c r="C15" s="13" t="s">
        <v>48</v>
      </c>
      <c r="D15" s="15">
        <v>4</v>
      </c>
      <c r="E15" s="13" t="s">
        <v>30</v>
      </c>
      <c r="F15" s="18">
        <f>IRR(G5:G9)</f>
        <v>1.9010771569663212</v>
      </c>
      <c r="G15" s="17">
        <f>F15/100</f>
        <v>1.9010771569663212E-2</v>
      </c>
    </row>
    <row r="16" spans="1:7" x14ac:dyDescent="0.2">
      <c r="A16" s="1" t="s">
        <v>1</v>
      </c>
      <c r="C16" s="13" t="s">
        <v>49</v>
      </c>
      <c r="D16" s="16">
        <v>0.03</v>
      </c>
    </row>
    <row r="17" spans="1:1" x14ac:dyDescent="0.2">
      <c r="A17" s="1" t="s">
        <v>37</v>
      </c>
    </row>
    <row r="18" spans="1:1" x14ac:dyDescent="0.2">
      <c r="A18" s="1" t="s">
        <v>31</v>
      </c>
    </row>
    <row r="19" spans="1:1" x14ac:dyDescent="0.2">
      <c r="A19" s="1" t="s">
        <v>2</v>
      </c>
    </row>
    <row r="20" spans="1:1" x14ac:dyDescent="0.2">
      <c r="A20" s="1" t="s">
        <v>13</v>
      </c>
    </row>
    <row r="21" spans="1:1" x14ac:dyDescent="0.2">
      <c r="A21" s="1" t="s">
        <v>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Normal="100" workbookViewId="0">
      <selection activeCell="N23" sqref="N23"/>
    </sheetView>
  </sheetViews>
  <sheetFormatPr baseColWidth="10" defaultRowHeight="12.75" x14ac:dyDescent="0.2"/>
  <cols>
    <col min="1" max="1" width="14.5703125" style="13" bestFit="1" customWidth="1"/>
    <col min="2" max="2" width="11.42578125" style="13"/>
    <col min="3" max="3" width="14.42578125" style="13" bestFit="1" customWidth="1"/>
    <col min="4" max="4" width="11.42578125" style="13"/>
    <col min="5" max="5" width="12.28515625" style="13" bestFit="1" customWidth="1"/>
    <col min="6" max="6" width="11.42578125" style="13"/>
    <col min="7" max="7" width="12.28515625" style="13" bestFit="1" customWidth="1"/>
    <col min="8" max="16384" width="11.42578125" style="13"/>
  </cols>
  <sheetData>
    <row r="1" spans="1:8" x14ac:dyDescent="0.2">
      <c r="A1" s="13" t="s">
        <v>52</v>
      </c>
      <c r="B1" s="13">
        <v>40000</v>
      </c>
    </row>
    <row r="3" spans="1:8" x14ac:dyDescent="0.2">
      <c r="A3" s="13" t="s">
        <v>18</v>
      </c>
      <c r="C3" s="13" t="s">
        <v>40</v>
      </c>
      <c r="E3" s="13" t="s">
        <v>50</v>
      </c>
      <c r="G3" s="13" t="s">
        <v>51</v>
      </c>
    </row>
    <row r="4" spans="1:8" x14ac:dyDescent="0.2">
      <c r="G4" s="13">
        <f>-(40000)</f>
        <v>-40000</v>
      </c>
    </row>
    <row r="5" spans="1:8" x14ac:dyDescent="0.2">
      <c r="A5" s="21">
        <v>1</v>
      </c>
      <c r="C5" s="13">
        <v>2500000</v>
      </c>
      <c r="E5" s="13">
        <v>2000000</v>
      </c>
      <c r="G5" s="13">
        <f>C5-E5</f>
        <v>500000</v>
      </c>
    </row>
    <row r="6" spans="1:8" x14ac:dyDescent="0.2">
      <c r="A6" s="21">
        <v>2</v>
      </c>
      <c r="C6" s="13">
        <v>2500000</v>
      </c>
      <c r="E6" s="13">
        <v>3000000</v>
      </c>
      <c r="G6" s="19">
        <f t="shared" ref="G6:G8" si="0">C6-E6</f>
        <v>-500000</v>
      </c>
    </row>
    <row r="7" spans="1:8" x14ac:dyDescent="0.2">
      <c r="A7" s="21">
        <v>3</v>
      </c>
      <c r="C7" s="13">
        <v>2500000</v>
      </c>
      <c r="E7" s="13">
        <v>3000000</v>
      </c>
      <c r="G7" s="19">
        <f t="shared" si="0"/>
        <v>-500000</v>
      </c>
    </row>
    <row r="8" spans="1:8" x14ac:dyDescent="0.2">
      <c r="A8" s="21">
        <v>4</v>
      </c>
      <c r="C8" s="13">
        <v>7500000</v>
      </c>
      <c r="E8" s="13">
        <v>1000000</v>
      </c>
      <c r="G8" s="13">
        <f t="shared" si="0"/>
        <v>6500000</v>
      </c>
    </row>
    <row r="11" spans="1:8" x14ac:dyDescent="0.2">
      <c r="C11" s="13" t="s">
        <v>52</v>
      </c>
      <c r="D11" s="13">
        <f>-(40000)</f>
        <v>-40000</v>
      </c>
    </row>
    <row r="12" spans="1:8" x14ac:dyDescent="0.2">
      <c r="C12" s="13" t="s">
        <v>53</v>
      </c>
      <c r="D12" s="13">
        <v>4</v>
      </c>
      <c r="F12" s="13" t="s">
        <v>29</v>
      </c>
      <c r="G12" s="13">
        <f>NPV(D13,G5:G8)-D11</f>
        <v>4145252.373471756</v>
      </c>
    </row>
    <row r="13" spans="1:8" x14ac:dyDescent="0.2">
      <c r="C13" s="13" t="s">
        <v>54</v>
      </c>
      <c r="D13" s="20">
        <v>0.1</v>
      </c>
      <c r="F13" s="13" t="s">
        <v>30</v>
      </c>
      <c r="G13" s="20">
        <f>IRR(G4:G8)</f>
        <v>10.418569731602382</v>
      </c>
      <c r="H13" s="17">
        <f>G13/100</f>
        <v>0.10418569731602383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tabSelected="1" zoomScale="130" zoomScaleNormal="130" workbookViewId="0">
      <selection activeCell="E18" sqref="E18"/>
    </sheetView>
  </sheetViews>
  <sheetFormatPr baseColWidth="10" defaultRowHeight="12.75" x14ac:dyDescent="0.2"/>
  <cols>
    <col min="1" max="1" width="13.28515625" style="13" bestFit="1" customWidth="1"/>
    <col min="2" max="2" width="14.85546875" style="13" bestFit="1" customWidth="1"/>
    <col min="3" max="4" width="13.28515625" style="13" bestFit="1" customWidth="1"/>
    <col min="5" max="6" width="12.28515625" style="13" bestFit="1" customWidth="1"/>
    <col min="7" max="16384" width="11.42578125" style="13"/>
  </cols>
  <sheetData>
    <row r="2" spans="1:6" x14ac:dyDescent="0.2">
      <c r="A2" s="13" t="s">
        <v>56</v>
      </c>
      <c r="B2" s="13">
        <v>2000000</v>
      </c>
    </row>
    <row r="3" spans="1:6" x14ac:dyDescent="0.2">
      <c r="A3" s="13" t="s">
        <v>57</v>
      </c>
      <c r="B3" s="13">
        <v>20000000</v>
      </c>
    </row>
    <row r="5" spans="1:6" x14ac:dyDescent="0.2">
      <c r="A5" s="13">
        <v>10000000</v>
      </c>
      <c r="E5" s="13" t="s">
        <v>51</v>
      </c>
    </row>
    <row r="6" spans="1:6" x14ac:dyDescent="0.2">
      <c r="A6" s="13" t="s">
        <v>18</v>
      </c>
      <c r="C6" s="13" t="s">
        <v>40</v>
      </c>
      <c r="D6" s="13" t="s">
        <v>55</v>
      </c>
      <c r="E6" s="13">
        <f>-B2</f>
        <v>-2000000</v>
      </c>
    </row>
    <row r="7" spans="1:6" x14ac:dyDescent="0.2">
      <c r="A7" s="13">
        <v>1</v>
      </c>
      <c r="C7" s="13">
        <f>A5/3</f>
        <v>3333333.3333333335</v>
      </c>
      <c r="D7" s="13">
        <v>1000000</v>
      </c>
      <c r="E7" s="13">
        <f>C7-D7</f>
        <v>2333333.3333333335</v>
      </c>
    </row>
    <row r="8" spans="1:6" x14ac:dyDescent="0.2">
      <c r="A8" s="13">
        <v>2</v>
      </c>
      <c r="C8" s="13">
        <v>3333333.3333333335</v>
      </c>
      <c r="D8" s="13">
        <v>4000000</v>
      </c>
      <c r="E8" s="14">
        <f t="shared" ref="E8:E10" si="0">C8-D8</f>
        <v>-666666.66666666651</v>
      </c>
    </row>
    <row r="9" spans="1:6" x14ac:dyDescent="0.2">
      <c r="A9" s="13">
        <v>3</v>
      </c>
      <c r="C9" s="13">
        <v>3333333</v>
      </c>
      <c r="D9" s="13">
        <v>3000000</v>
      </c>
      <c r="E9" s="13">
        <f t="shared" si="0"/>
        <v>333333</v>
      </c>
    </row>
    <row r="10" spans="1:6" x14ac:dyDescent="0.2">
      <c r="A10" s="13">
        <v>4</v>
      </c>
      <c r="C10" s="13">
        <v>10000000</v>
      </c>
      <c r="D10" s="13">
        <v>1000000</v>
      </c>
      <c r="E10" s="13">
        <f t="shared" si="0"/>
        <v>9000000</v>
      </c>
    </row>
    <row r="13" spans="1:6" x14ac:dyDescent="0.2">
      <c r="B13" s="13" t="s">
        <v>53</v>
      </c>
      <c r="C13" s="13">
        <v>4</v>
      </c>
    </row>
    <row r="14" spans="1:6" x14ac:dyDescent="0.2">
      <c r="B14" s="13" t="s">
        <v>58</v>
      </c>
      <c r="C14" s="20">
        <v>0.1</v>
      </c>
      <c r="E14" s="13" t="s">
        <v>29</v>
      </c>
      <c r="F14" s="13">
        <f>NPV(C14,E7:E10)-E6</f>
        <v>9967807.0486988574</v>
      </c>
    </row>
    <row r="15" spans="1:6" x14ac:dyDescent="0.2">
      <c r="E15" s="13" t="s">
        <v>30</v>
      </c>
      <c r="F15" s="20">
        <f>IRR(E6:E10)</f>
        <v>0.80202317989967065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Presupuesto</vt:lpstr>
      <vt:lpstr>Hoja1</vt:lpstr>
      <vt:lpstr>Hoja2</vt:lpstr>
      <vt:lpstr>Hoja3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Duoc</cp:lastModifiedBy>
  <cp:revision/>
  <dcterms:created xsi:type="dcterms:W3CDTF">2014-07-29T20:18:36Z</dcterms:created>
  <dcterms:modified xsi:type="dcterms:W3CDTF">2016-05-19T21:30:18Z</dcterms:modified>
  <cp:category/>
  <cp:contentStatus/>
</cp:coreProperties>
</file>