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_ACC" sheetId="1" r:id="rId4"/>
    <sheet state="visible" name="ADMIN" sheetId="2" r:id="rId5"/>
    <sheet state="visible" name="TRANSACTION_ACTOR" sheetId="3" r:id="rId6"/>
    <sheet state="visible" name="RESTAURANT" sheetId="4" r:id="rId7"/>
    <sheet state="visible" name="RESTAURANT_OPERATING_HOURS" sheetId="5" r:id="rId8"/>
    <sheet state="visible" name="RESTAURANT_CATEGORY" sheetId="6" r:id="rId9"/>
    <sheet state="visible" name="FOOD_CATEGORY" sheetId="7" r:id="rId10"/>
    <sheet state="visible" name="COURIER" sheetId="8" r:id="rId11"/>
    <sheet state="visible" name="FOOD" sheetId="9" r:id="rId12"/>
    <sheet state="visible" name="INGREDIENTS" sheetId="10" r:id="rId13"/>
    <sheet state="visible" name="FOOD_INGREDIENT" sheetId="11" r:id="rId14"/>
    <sheet state="visible" name="PAYMENT_METHOD" sheetId="12" r:id="rId15"/>
    <sheet state="visible" name="DELIVERY_FEE_PER_KM" sheetId="13" r:id="rId16"/>
    <sheet state="visible" name="CUSTOMER" sheetId="14" r:id="rId17"/>
    <sheet state="visible" name="PAYMENT_STATUS" sheetId="15" r:id="rId18"/>
    <sheet state="visible" name="TRANSACTION_STATUS" sheetId="16" r:id="rId19"/>
    <sheet state="visible" name="TRANSACTION_FOOD" sheetId="17" r:id="rId20"/>
    <sheet state="visible" name="TRANSACTION" sheetId="18" r:id="rId21"/>
    <sheet state="visible" name="TRANSACTION_HISTORY" sheetId="19" r:id="rId22"/>
    <sheet state="visible" name="PROMO" sheetId="20" r:id="rId23"/>
    <sheet state="visible" name="MIN_TRANSACTION_PROMO" sheetId="21" r:id="rId24"/>
    <sheet state="visible" name="SPECIAL_DAY_PROMO" sheetId="22" r:id="rId25"/>
    <sheet state="visible" name="RESTAURANT_PROMO" sheetId="23" r:id="rId26"/>
  </sheets>
  <definedNames/>
  <calcPr/>
</workbook>
</file>

<file path=xl/sharedStrings.xml><?xml version="1.0" encoding="utf-8"?>
<sst xmlns="http://schemas.openxmlformats.org/spreadsheetml/2006/main" count="1121" uniqueCount="564">
  <si>
    <t>Email</t>
  </si>
  <si>
    <t>Password</t>
  </si>
  <si>
    <t>PhoneNum</t>
  </si>
  <si>
    <t>Fname</t>
  </si>
  <si>
    <t>Lname</t>
  </si>
  <si>
    <t>eclibbery0@cisco.com</t>
  </si>
  <si>
    <t>4ihCBC</t>
  </si>
  <si>
    <t>3112589459</t>
  </si>
  <si>
    <t>Emmi</t>
  </si>
  <si>
    <t>Clibbery</t>
  </si>
  <si>
    <t>olowthian1@parallels.com</t>
  </si>
  <si>
    <t>ORJhH31Y</t>
  </si>
  <si>
    <t>3824762971</t>
  </si>
  <si>
    <t>Ophelia</t>
  </si>
  <si>
    <t>Lowthian</t>
  </si>
  <si>
    <t>awilshaw2@about.me</t>
  </si>
  <si>
    <t>RYaSpb9rJvQo</t>
  </si>
  <si>
    <t>6311864984</t>
  </si>
  <si>
    <t>Antonius</t>
  </si>
  <si>
    <t>Wilshaw</t>
  </si>
  <si>
    <t>jcarrodus3@redcross.org</t>
  </si>
  <si>
    <t>m8EqD1Ueh3</t>
  </si>
  <si>
    <t>1622201048</t>
  </si>
  <si>
    <t>Jill</t>
  </si>
  <si>
    <t>Carrodus</t>
  </si>
  <si>
    <t>kbutterfield4@cam.ac.uk</t>
  </si>
  <si>
    <t>DopOnw3eTimD</t>
  </si>
  <si>
    <t>7531097680</t>
  </si>
  <si>
    <t>Keefer</t>
  </si>
  <si>
    <t>Butterfield</t>
  </si>
  <si>
    <t>zmandre5@cafepress.com</t>
  </si>
  <si>
    <t>2OEEGF</t>
  </si>
  <si>
    <t>2336907982</t>
  </si>
  <si>
    <t>Zia</t>
  </si>
  <si>
    <t>Mandre</t>
  </si>
  <si>
    <t>ecosterd6@goo.ne.jp</t>
  </si>
  <si>
    <t>yKhbNJQ</t>
  </si>
  <si>
    <t>2867478186</t>
  </si>
  <si>
    <t>Erek</t>
  </si>
  <si>
    <t>Costerd</t>
  </si>
  <si>
    <t>djoel7@google.nl</t>
  </si>
  <si>
    <t>pltnrTr9Ia</t>
  </si>
  <si>
    <t>6344702588</t>
  </si>
  <si>
    <t>Dannel</t>
  </si>
  <si>
    <t>Joel</t>
  </si>
  <si>
    <t>estorton8@comsenz.com</t>
  </si>
  <si>
    <t>kEtl567</t>
  </si>
  <si>
    <t>6369716408</t>
  </si>
  <si>
    <t>Ellissa</t>
  </si>
  <si>
    <t>Storton</t>
  </si>
  <si>
    <t>vbestwerthick9@gov.uk</t>
  </si>
  <si>
    <t>t3SSAWOW</t>
  </si>
  <si>
    <t>3045789153</t>
  </si>
  <si>
    <t>Vinnie</t>
  </si>
  <si>
    <t>Bestwerthick</t>
  </si>
  <si>
    <t>acardenosaa@earthlink.net</t>
  </si>
  <si>
    <t>eJFqMQ</t>
  </si>
  <si>
    <t>2662706779</t>
  </si>
  <si>
    <t>Arvy</t>
  </si>
  <si>
    <t>Cardenosa</t>
  </si>
  <si>
    <t>scutillb@vinaora.com</t>
  </si>
  <si>
    <t>qhWa8J</t>
  </si>
  <si>
    <t>7083297155</t>
  </si>
  <si>
    <t>Shane</t>
  </si>
  <si>
    <t>Cutill</t>
  </si>
  <si>
    <t>gtinseyc@tuttocitta.it</t>
  </si>
  <si>
    <t>tvuxpx</t>
  </si>
  <si>
    <t>5148258341</t>
  </si>
  <si>
    <t>Goddart</t>
  </si>
  <si>
    <t>Tinsey</t>
  </si>
  <si>
    <t>efavilld@dell.com</t>
  </si>
  <si>
    <t>3WljVdvJ</t>
  </si>
  <si>
    <t>5035698815</t>
  </si>
  <si>
    <t>Editha</t>
  </si>
  <si>
    <t>Favill</t>
  </si>
  <si>
    <t>ecraydone@theatlantic.com</t>
  </si>
  <si>
    <t>cyvCjj73xa</t>
  </si>
  <si>
    <t>6214095822</t>
  </si>
  <si>
    <t>Enrica</t>
  </si>
  <si>
    <t>Craydon</t>
  </si>
  <si>
    <t>tchristenef@army.mil</t>
  </si>
  <si>
    <t>BuA9Mbkv93h</t>
  </si>
  <si>
    <t>5685336311</t>
  </si>
  <si>
    <t>Tony</t>
  </si>
  <si>
    <t>Christene</t>
  </si>
  <si>
    <t>cwaszczykg@mediafire.com</t>
  </si>
  <si>
    <t>oWxb7NBeUbJ9</t>
  </si>
  <si>
    <t>2859778017</t>
  </si>
  <si>
    <t>Crissy</t>
  </si>
  <si>
    <t>Waszczyk</t>
  </si>
  <si>
    <t>brishworthh@miitbeian.gov.cn</t>
  </si>
  <si>
    <t>rlc1aO7xbz3N</t>
  </si>
  <si>
    <t>9978935937</t>
  </si>
  <si>
    <t>Brenda</t>
  </si>
  <si>
    <t>Rishworth</t>
  </si>
  <si>
    <t>vvandenhofi@indiatimes.com</t>
  </si>
  <si>
    <t>HjpvzhfU</t>
  </si>
  <si>
    <t>5823641991</t>
  </si>
  <si>
    <t>Vassili</t>
  </si>
  <si>
    <t>Van den Hof</t>
  </si>
  <si>
    <t>qwakelingj@zimbio.com</t>
  </si>
  <si>
    <t>Z9yCdy</t>
  </si>
  <si>
    <t>1155978355</t>
  </si>
  <si>
    <t>Quintilla</t>
  </si>
  <si>
    <t>Wakeling</t>
  </si>
  <si>
    <t>pyarek@tuttocitta.it</t>
  </si>
  <si>
    <t>TVQTVLNM1</t>
  </si>
  <si>
    <t>4752809971</t>
  </si>
  <si>
    <t>Phineas</t>
  </si>
  <si>
    <t>Yare</t>
  </si>
  <si>
    <t>bgrievesl@wordpress.com</t>
  </si>
  <si>
    <t>rqVvBDXC</t>
  </si>
  <si>
    <t>7039991267</t>
  </si>
  <si>
    <t>Brenden</t>
  </si>
  <si>
    <t>Grieves</t>
  </si>
  <si>
    <t>mliccardim@addthis.com</t>
  </si>
  <si>
    <t>qZuxw8vMBGsQ</t>
  </si>
  <si>
    <t>8081080960</t>
  </si>
  <si>
    <t>Meggy</t>
  </si>
  <si>
    <t>Liccardi</t>
  </si>
  <si>
    <t>smerceyn@mapy.cz</t>
  </si>
  <si>
    <t>mS7m38MKwYU</t>
  </si>
  <si>
    <t>9268598156</t>
  </si>
  <si>
    <t>Susann</t>
  </si>
  <si>
    <t>Mercey</t>
  </si>
  <si>
    <t>bcasacchiao@geocities.jp</t>
  </si>
  <si>
    <t>YVzRZj0lUKW7</t>
  </si>
  <si>
    <t>4123057237</t>
  </si>
  <si>
    <t>Billie</t>
  </si>
  <si>
    <t>Casacchia</t>
  </si>
  <si>
    <t>ctindlep@feedburner.com</t>
  </si>
  <si>
    <t>xi2DEPwx</t>
  </si>
  <si>
    <t>4644601691</t>
  </si>
  <si>
    <t>Chalmers</t>
  </si>
  <si>
    <t>Tindle</t>
  </si>
  <si>
    <t>rborlandq@webs.com</t>
  </si>
  <si>
    <t>JRXgTyTVk</t>
  </si>
  <si>
    <t>Rebeca</t>
  </si>
  <si>
    <t>Borland</t>
  </si>
  <si>
    <t>kcastagner@stanford.edu</t>
  </si>
  <si>
    <t>lzOS304</t>
  </si>
  <si>
    <t>Kane</t>
  </si>
  <si>
    <t>Castagne</t>
  </si>
  <si>
    <t>stucks@nationalgeographic.com</t>
  </si>
  <si>
    <t>nGL08Szbr</t>
  </si>
  <si>
    <t>Salaidh</t>
  </si>
  <si>
    <t>Tuck</t>
  </si>
  <si>
    <t>jebbuttt@ovh.net</t>
  </si>
  <si>
    <t>Lfmtoyj2ni0</t>
  </si>
  <si>
    <t>Janette</t>
  </si>
  <si>
    <t>Ebbutt</t>
  </si>
  <si>
    <t>gironu@xrea.com</t>
  </si>
  <si>
    <t>pnpxvnSE11</t>
  </si>
  <si>
    <t>George</t>
  </si>
  <si>
    <t>Iron</t>
  </si>
  <si>
    <t>lsandeyv@yellowbook.com</t>
  </si>
  <si>
    <t>CsvgstSRww</t>
  </si>
  <si>
    <t>Lin</t>
  </si>
  <si>
    <t>Sandey</t>
  </si>
  <si>
    <t>dbarnettw@imageshack.us</t>
  </si>
  <si>
    <t>B7MHESFkp</t>
  </si>
  <si>
    <t>Dallon</t>
  </si>
  <si>
    <t>Barnett</t>
  </si>
  <si>
    <t>tvigarx@imgur.com</t>
  </si>
  <si>
    <t>yk4SdUhvuiU</t>
  </si>
  <si>
    <t>Tootsie</t>
  </si>
  <si>
    <t>Vigar</t>
  </si>
  <si>
    <t>jwandsy@ihg.com</t>
  </si>
  <si>
    <t>vXGvSY</t>
  </si>
  <si>
    <t>Jerrie</t>
  </si>
  <si>
    <t>Wands</t>
  </si>
  <si>
    <t>kmcdermottrowz@google.co.uk</t>
  </si>
  <si>
    <t>hVtI8Z2d</t>
  </si>
  <si>
    <t>Kain</t>
  </si>
  <si>
    <t>McDermott-Row</t>
  </si>
  <si>
    <t>lsanderson10@cam.ac.uk</t>
  </si>
  <si>
    <t>MUsi9Qf5</t>
  </si>
  <si>
    <t>Lesly</t>
  </si>
  <si>
    <t>Sanderson</t>
  </si>
  <si>
    <t>cmeatcher11@deliciousdays.com</t>
  </si>
  <si>
    <t>5EueIb6Vaq6</t>
  </si>
  <si>
    <t>Celisse</t>
  </si>
  <si>
    <t>Meatcher</t>
  </si>
  <si>
    <t>hbellchamber12@wiley.com</t>
  </si>
  <si>
    <t>D1MQPW2</t>
  </si>
  <si>
    <t>Harrison</t>
  </si>
  <si>
    <t>Bellchamber</t>
  </si>
  <si>
    <t>cgoodread13@hugedomains.com</t>
  </si>
  <si>
    <t>8wALWCC</t>
  </si>
  <si>
    <t>Clay</t>
  </si>
  <si>
    <t>Goodread</t>
  </si>
  <si>
    <t>hlownes14@yolasite.com</t>
  </si>
  <si>
    <t>GVFJDMdFr</t>
  </si>
  <si>
    <t>Helen-elizabeth</t>
  </si>
  <si>
    <t>Lownes</t>
  </si>
  <si>
    <t>alantry15@youtu.be</t>
  </si>
  <si>
    <t>DkmKNy0Sl</t>
  </si>
  <si>
    <t>Anselm</t>
  </si>
  <si>
    <t>Lantry</t>
  </si>
  <si>
    <t>eprimett16@tumblr.com</t>
  </si>
  <si>
    <t>7Rh7aCD</t>
  </si>
  <si>
    <t>Emmalyn</t>
  </si>
  <si>
    <t>Primett</t>
  </si>
  <si>
    <t>egolledge17@harvard.edu</t>
  </si>
  <si>
    <t>vJbJrUZKmTY2</t>
  </si>
  <si>
    <t>Eba</t>
  </si>
  <si>
    <t>Golledge</t>
  </si>
  <si>
    <t>lobispo18@cornell.edu</t>
  </si>
  <si>
    <t>mReDjxmIyv</t>
  </si>
  <si>
    <t>Lissa</t>
  </si>
  <si>
    <t>Obispo</t>
  </si>
  <si>
    <t>NIK</t>
  </si>
  <si>
    <t>BankName</t>
  </si>
  <si>
    <t>AccountNo</t>
  </si>
  <si>
    <t>RestoPay</t>
  </si>
  <si>
    <t>AdminId</t>
  </si>
  <si>
    <t>6944428483436901</t>
  </si>
  <si>
    <t>BCA</t>
  </si>
  <si>
    <t>6598703736999154</t>
  </si>
  <si>
    <t>8073014204799137</t>
  </si>
  <si>
    <t>BNI</t>
  </si>
  <si>
    <t>9392173763907738</t>
  </si>
  <si>
    <t>MANDIRI</t>
  </si>
  <si>
    <t>9916836340330542</t>
  </si>
  <si>
    <t>BRI</t>
  </si>
  <si>
    <t>7122066732672256</t>
  </si>
  <si>
    <t>4837972819648851</t>
  </si>
  <si>
    <t>9993120925305212</t>
  </si>
  <si>
    <t>CIMB</t>
  </si>
  <si>
    <t>3854511336135941</t>
  </si>
  <si>
    <t>7371281203210164</t>
  </si>
  <si>
    <t>4462883173905348</t>
  </si>
  <si>
    <t>9338469176643732</t>
  </si>
  <si>
    <t>8028921004165409</t>
  </si>
  <si>
    <t>8185803233843922</t>
  </si>
  <si>
    <t>9739838696830966</t>
  </si>
  <si>
    <t>9841465640366453</t>
  </si>
  <si>
    <t>9016713196310897</t>
  </si>
  <si>
    <t>2281138984254599</t>
  </si>
  <si>
    <t>7943570707172799</t>
  </si>
  <si>
    <t>7459621916969757</t>
  </si>
  <si>
    <t>2130649103594117</t>
  </si>
  <si>
    <t>8181384464390068</t>
  </si>
  <si>
    <t>2137850867615788</t>
  </si>
  <si>
    <t>4118676100969636</t>
  </si>
  <si>
    <t>9112792661728895</t>
  </si>
  <si>
    <t>7424825263482585</t>
  </si>
  <si>
    <t>1772569432199822</t>
  </si>
  <si>
    <t>6869326298110539</t>
  </si>
  <si>
    <t>4810606214654054</t>
  </si>
  <si>
    <t>5579239399934826</t>
  </si>
  <si>
    <t>4207531361822717</t>
  </si>
  <si>
    <t>9049905109844172</t>
  </si>
  <si>
    <t>4227296852688809</t>
  </si>
  <si>
    <t>RName</t>
  </si>
  <si>
    <t>RBranch</t>
  </si>
  <si>
    <t>RPhoneNum</t>
  </si>
  <si>
    <t>Street</t>
  </si>
  <si>
    <t>District</t>
  </si>
  <si>
    <t>City</t>
  </si>
  <si>
    <t>Province</t>
  </si>
  <si>
    <t>Rating</t>
  </si>
  <si>
    <t>RCategory</t>
  </si>
  <si>
    <t>Feedburner Eats</t>
  </si>
  <si>
    <t>Jl Semarang 136-B</t>
  </si>
  <si>
    <t>Bubutan</t>
  </si>
  <si>
    <t>Surabaya</t>
  </si>
  <si>
    <t>Jawa Timur</t>
  </si>
  <si>
    <t>RC3</t>
  </si>
  <si>
    <t>Warung Webs</t>
  </si>
  <si>
    <t>Jl Pluit Karang Cantik XIII</t>
  </si>
  <si>
    <t>Penjaringan</t>
  </si>
  <si>
    <t>Jakarta</t>
  </si>
  <si>
    <t>DKI Jakarta</t>
  </si>
  <si>
    <t>Stanford Resto</t>
  </si>
  <si>
    <t>Jl HR Rasuna Said Kav 1</t>
  </si>
  <si>
    <t>Setiabudi</t>
  </si>
  <si>
    <t>RC4</t>
  </si>
  <si>
    <t>NatGeo Eats</t>
  </si>
  <si>
    <t>Jl Letjen Haryono MT 992-994</t>
  </si>
  <si>
    <t>Semarang Selatan</t>
  </si>
  <si>
    <t>Semarang</t>
  </si>
  <si>
    <t>Jawa Tengah</t>
  </si>
  <si>
    <t>Ovh Diner</t>
  </si>
  <si>
    <t>Jl Kedoya Utr 4</t>
  </si>
  <si>
    <t>Kebon Jeruk</t>
  </si>
  <si>
    <t>RC2</t>
  </si>
  <si>
    <t>RM Xrea</t>
  </si>
  <si>
    <t>Jl Jend Gatot Subroto 152 A</t>
  </si>
  <si>
    <t>Medan Kota</t>
  </si>
  <si>
    <t>Medan</t>
  </si>
  <si>
    <t>Sumatera Utara</t>
  </si>
  <si>
    <t>Warteg Yellowbook</t>
  </si>
  <si>
    <t>Jl Sultan Agung 34</t>
  </si>
  <si>
    <t>Pakualaman</t>
  </si>
  <si>
    <t>Yogyakarta</t>
  </si>
  <si>
    <t>DI Yogyakarta</t>
  </si>
  <si>
    <t>RC5</t>
  </si>
  <si>
    <t>Image Shack</t>
  </si>
  <si>
    <t>Jl Baruna II 2</t>
  </si>
  <si>
    <t>Pademangan</t>
  </si>
  <si>
    <t>Warmindo Imgur</t>
  </si>
  <si>
    <t>Jl Pancoran 42 A</t>
  </si>
  <si>
    <t>Taman Sari</t>
  </si>
  <si>
    <t>RC1</t>
  </si>
  <si>
    <t>Warkop Ihg</t>
  </si>
  <si>
    <t>Jl Jend A Yani 238</t>
  </si>
  <si>
    <t>Kacapiring</t>
  </si>
  <si>
    <t>Bandung</t>
  </si>
  <si>
    <t>Jawa Barat</t>
  </si>
  <si>
    <t>Name</t>
  </si>
  <si>
    <t>Branch</t>
  </si>
  <si>
    <t>Day</t>
  </si>
  <si>
    <t>StartHours</t>
  </si>
  <si>
    <t>EndHours</t>
  </si>
  <si>
    <t>Senin</t>
  </si>
  <si>
    <t>Selasa</t>
  </si>
  <si>
    <t>Rabu</t>
  </si>
  <si>
    <t>Kamis</t>
  </si>
  <si>
    <t>Jumat</t>
  </si>
  <si>
    <t>Sabtu</t>
  </si>
  <si>
    <t>Minggu</t>
  </si>
  <si>
    <t>Id</t>
  </si>
  <si>
    <t>Padang</t>
  </si>
  <si>
    <t>Java</t>
  </si>
  <si>
    <t>Western</t>
  </si>
  <si>
    <t>Japanese</t>
  </si>
  <si>
    <t>Thai</t>
  </si>
  <si>
    <t>id</t>
  </si>
  <si>
    <t>PlateNum</t>
  </si>
  <si>
    <t>DrivingLicenseNum</t>
  </si>
  <si>
    <t>VehicleType</t>
  </si>
  <si>
    <t>VehicleBrand</t>
  </si>
  <si>
    <t>B6808ZM</t>
  </si>
  <si>
    <t>Motor</t>
  </si>
  <si>
    <t>Honda</t>
  </si>
  <si>
    <t>AD4078HS</t>
  </si>
  <si>
    <t>Mobil</t>
  </si>
  <si>
    <t>Hyundai</t>
  </si>
  <si>
    <t>B5097LT</t>
  </si>
  <si>
    <t>Yamaha</t>
  </si>
  <si>
    <t>F6924LP</t>
  </si>
  <si>
    <t>Suzuki</t>
  </si>
  <si>
    <t>D9873IDR</t>
  </si>
  <si>
    <t>Kawasaki</t>
  </si>
  <si>
    <t>AA3526UOE</t>
  </si>
  <si>
    <t>Toyota</t>
  </si>
  <si>
    <t>F8823FQ</t>
  </si>
  <si>
    <t>BK3071BTK</t>
  </si>
  <si>
    <t>D8898SHA</t>
  </si>
  <si>
    <t>BB9030TVR</t>
  </si>
  <si>
    <t>FoodName</t>
  </si>
  <si>
    <t>Description</t>
  </si>
  <si>
    <t>Stock</t>
  </si>
  <si>
    <t>Price</t>
  </si>
  <si>
    <t>FCategory</t>
  </si>
  <si>
    <t>Risotto</t>
  </si>
  <si>
    <t>Fluffy and warm risotto</t>
  </si>
  <si>
    <t>Casserole</t>
  </si>
  <si>
    <t>Calming casserole</t>
  </si>
  <si>
    <t>Carbonara</t>
  </si>
  <si>
    <t>Soothing carbonara</t>
  </si>
  <si>
    <t>Warm and fluffy risotto</t>
  </si>
  <si>
    <t>Delightful casserole</t>
  </si>
  <si>
    <t>Creamy carbonara</t>
  </si>
  <si>
    <t>Salmon Sashimi</t>
  </si>
  <si>
    <t>Fresh cuts of salmon</t>
  </si>
  <si>
    <t>Yakisoba</t>
  </si>
  <si>
    <t>Chill and cold noodles</t>
  </si>
  <si>
    <t>Tuna Nigiri</t>
  </si>
  <si>
    <t>Thin slice of tuna over rice</t>
  </si>
  <si>
    <t>Rujak Cingur</t>
  </si>
  <si>
    <t>Fruits and veggies with sauce</t>
  </si>
  <si>
    <t>Rawon</t>
  </si>
  <si>
    <t>Hearty beef stew</t>
  </si>
  <si>
    <t>Gudeg</t>
  </si>
  <si>
    <t>Sweet and filling</t>
  </si>
  <si>
    <t>Pad Thai</t>
  </si>
  <si>
    <t>Spicy stir-fried noodles</t>
  </si>
  <si>
    <t>Tom Yum</t>
  </si>
  <si>
    <t>Warm and sour soup</t>
  </si>
  <si>
    <t>Som Tam</t>
  </si>
  <si>
    <t>Papaya salad</t>
  </si>
  <si>
    <t>Rendang Sapi</t>
  </si>
  <si>
    <t>Dry and flavorful beef</t>
  </si>
  <si>
    <t>Dendeng Batoko</t>
  </si>
  <si>
    <t>Spicy and flavorful beef slices</t>
  </si>
  <si>
    <t>Ikan Asam Padeh</t>
  </si>
  <si>
    <t>Sour and spicy fish</t>
  </si>
  <si>
    <t>Telur</t>
  </si>
  <si>
    <t>Tomat</t>
  </si>
  <si>
    <t>Kentang</t>
  </si>
  <si>
    <t>Nasi</t>
  </si>
  <si>
    <t>Bawang Bombay</t>
  </si>
  <si>
    <t>Bawang Putih</t>
  </si>
  <si>
    <t>Bawang Merah</t>
  </si>
  <si>
    <t>Kecap Asin</t>
  </si>
  <si>
    <t>Kecap Manis</t>
  </si>
  <si>
    <t>Jamur</t>
  </si>
  <si>
    <t>Saus Tiram</t>
  </si>
  <si>
    <t>Tepung</t>
  </si>
  <si>
    <t>Daging Ikan</t>
  </si>
  <si>
    <t>Daging Sapi</t>
  </si>
  <si>
    <t>Daging Ayam</t>
  </si>
  <si>
    <t>Wortel</t>
  </si>
  <si>
    <t>Daun Bawang</t>
  </si>
  <si>
    <t>Kaldu Ayam</t>
  </si>
  <si>
    <t>Roti</t>
  </si>
  <si>
    <t>Brokoli</t>
  </si>
  <si>
    <t>Rname</t>
  </si>
  <si>
    <t>Rbranch</t>
  </si>
  <si>
    <t>Ingredient</t>
  </si>
  <si>
    <t>GoPay</t>
  </si>
  <si>
    <t>QRIS</t>
  </si>
  <si>
    <t>Cash</t>
  </si>
  <si>
    <t>Dana</t>
  </si>
  <si>
    <t>ShopeePay</t>
  </si>
  <si>
    <t>MotorFee</t>
  </si>
  <si>
    <t>CarFee</t>
  </si>
  <si>
    <t>Kalimantan Timur</t>
  </si>
  <si>
    <t>Aceh</t>
  </si>
  <si>
    <t>Bangka Belitung</t>
  </si>
  <si>
    <t>Sulawesi Tengah</t>
  </si>
  <si>
    <t>Bengkulu</t>
  </si>
  <si>
    <t>Bali</t>
  </si>
  <si>
    <t>Birthdate</t>
  </si>
  <si>
    <t>Sex</t>
  </si>
  <si>
    <t>M</t>
  </si>
  <si>
    <t>F</t>
  </si>
  <si>
    <t>635690f2fc13ae44b700022c</t>
  </si>
  <si>
    <t>Paid</t>
  </si>
  <si>
    <t>635690f2fc13ae44b700022d</t>
  </si>
  <si>
    <t>Unpaid</t>
  </si>
  <si>
    <t>635690f2fc13ae44b700022e</t>
  </si>
  <si>
    <t>Failed</t>
  </si>
  <si>
    <t>63569189fc13ae3f8d0000ef</t>
  </si>
  <si>
    <t>Completed</t>
  </si>
  <si>
    <t>63569189fc13ae3f8d0000f0</t>
  </si>
  <si>
    <t>Processing</t>
  </si>
  <si>
    <t>63569189fc13ae3f8d0000f1</t>
  </si>
  <si>
    <t>Pending</t>
  </si>
  <si>
    <t>63569189fc13ae3f8d0000f2</t>
  </si>
  <si>
    <t>Cancelled</t>
  </si>
  <si>
    <t>63569189fc13ae3f8d0000f3</t>
  </si>
  <si>
    <t>Refunded</t>
  </si>
  <si>
    <t>Datetime</t>
  </si>
  <si>
    <t>Amount</t>
  </si>
  <si>
    <t>Note</t>
  </si>
  <si>
    <t>Extra Sauce</t>
  </si>
  <si>
    <t>No onion</t>
  </si>
  <si>
    <t>No spicy</t>
  </si>
  <si>
    <t>Extra Cheese</t>
  </si>
  <si>
    <t>TotalFood</t>
  </si>
  <si>
    <t>TotalDiscount</t>
  </si>
  <si>
    <t>DeliveryFee</t>
  </si>
  <si>
    <t>TotalPrice</t>
  </si>
  <si>
    <t>PmId</t>
  </si>
  <si>
    <t>PsId</t>
  </si>
  <si>
    <t>DfId</t>
  </si>
  <si>
    <t>CourierId</t>
  </si>
  <si>
    <t>Jln. Penyu No. 02</t>
  </si>
  <si>
    <t>Air Putih</t>
  </si>
  <si>
    <t>Batubara</t>
  </si>
  <si>
    <t>Jln. Kemayoran No. 37</t>
  </si>
  <si>
    <t>Pandau Hulu</t>
  </si>
  <si>
    <t>Jln. Basdat No. 86</t>
  </si>
  <si>
    <t>Tambora</t>
  </si>
  <si>
    <t>Angke</t>
  </si>
  <si>
    <t>Jakarta Barat</t>
  </si>
  <si>
    <t>Jln. Soekarno Baru No. 57</t>
  </si>
  <si>
    <t>Johar Baru</t>
  </si>
  <si>
    <t>Jakarta Tengah</t>
  </si>
  <si>
    <t>Jln. Masyarakat No. 59</t>
  </si>
  <si>
    <t>Anggana</t>
  </si>
  <si>
    <t>Kutai Kartanegara</t>
  </si>
  <si>
    <t>Jln. Merdeka Lama No. 10</t>
  </si>
  <si>
    <t>Muara Komam</t>
  </si>
  <si>
    <t>Paser</t>
  </si>
  <si>
    <t>Jln. Lee Hiong Hee No. 98</t>
  </si>
  <si>
    <t>Air Buaya</t>
  </si>
  <si>
    <t>Buru</t>
  </si>
  <si>
    <t>Maluku</t>
  </si>
  <si>
    <t>Jln. Tiduran No. 100</t>
  </si>
  <si>
    <t>Anyar</t>
  </si>
  <si>
    <t>Serang</t>
  </si>
  <si>
    <t>Banten</t>
  </si>
  <si>
    <t>Jln. Kuku No. 7</t>
  </si>
  <si>
    <t>Binuang</t>
  </si>
  <si>
    <t>Polewali Mandar</t>
  </si>
  <si>
    <t>Sulawesi Barat</t>
  </si>
  <si>
    <t xml:space="preserve">Jln. Kebahagiaan No. 29 </t>
  </si>
  <si>
    <t>Dliingo</t>
  </si>
  <si>
    <t>Bantul</t>
  </si>
  <si>
    <t>D.I.Y</t>
  </si>
  <si>
    <t>TsId</t>
  </si>
  <si>
    <t>DatetimeStatus</t>
  </si>
  <si>
    <t>id_promo</t>
  </si>
  <si>
    <t>PromoName</t>
  </si>
  <si>
    <t>Discount</t>
  </si>
  <si>
    <t>P1</t>
  </si>
  <si>
    <t>tumblr day</t>
  </si>
  <si>
    <t>P2</t>
  </si>
  <si>
    <t>tasty</t>
  </si>
  <si>
    <t>P3</t>
  </si>
  <si>
    <t>golden</t>
  </si>
  <si>
    <t>P4</t>
  </si>
  <si>
    <t>howard</t>
  </si>
  <si>
    <t>P5</t>
  </si>
  <si>
    <t>hoky</t>
  </si>
  <si>
    <t>P6</t>
  </si>
  <si>
    <t>mulaiajadulu</t>
  </si>
  <si>
    <t>P7</t>
  </si>
  <si>
    <t>hariindah</t>
  </si>
  <si>
    <t>P8</t>
  </si>
  <si>
    <t>genz</t>
  </si>
  <si>
    <t>P9</t>
  </si>
  <si>
    <t>pahlawan</t>
  </si>
  <si>
    <t>P10</t>
  </si>
  <si>
    <t>buatkamu</t>
  </si>
  <si>
    <t>P11</t>
  </si>
  <si>
    <t>halloween</t>
  </si>
  <si>
    <t>P12</t>
  </si>
  <si>
    <t>valentine</t>
  </si>
  <si>
    <t>P13</t>
  </si>
  <si>
    <t>harisantri</t>
  </si>
  <si>
    <t>P14</t>
  </si>
  <si>
    <t>patahati</t>
  </si>
  <si>
    <t>P15</t>
  </si>
  <si>
    <t>kasihsayang</t>
  </si>
  <si>
    <t>P16</t>
  </si>
  <si>
    <t>mantanterindah</t>
  </si>
  <si>
    <t>P17</t>
  </si>
  <si>
    <t>temantan</t>
  </si>
  <si>
    <t>P18</t>
  </si>
  <si>
    <t>cashback10k</t>
  </si>
  <si>
    <t>P19</t>
  </si>
  <si>
    <t>makanterus</t>
  </si>
  <si>
    <t>P20</t>
  </si>
  <si>
    <t>stopdiet</t>
  </si>
  <si>
    <t xml:space="preserve">id_min_transaction_promo </t>
  </si>
  <si>
    <t>MinimumTransactionNum</t>
  </si>
  <si>
    <t>id_special_day_promo</t>
  </si>
  <si>
    <t>Date</t>
  </si>
  <si>
    <t>Pid</t>
  </si>
  <si>
    <t>start</t>
  </si>
  <si>
    <t>end</t>
  </si>
  <si>
    <t>02/02/2022 12:00</t>
  </si>
  <si>
    <t>08/02/2022 00:00</t>
  </si>
  <si>
    <t>03/01/2022 00:00</t>
  </si>
  <si>
    <t>05/01/2022 12:00</t>
  </si>
  <si>
    <t>15/03/2021 00:00</t>
  </si>
  <si>
    <t>15/03/2021 21:00</t>
  </si>
  <si>
    <t>02/08/2021 00:00</t>
  </si>
  <si>
    <t>04/08/2021 12:00</t>
  </si>
  <si>
    <t>28/12/2021 00:00</t>
  </si>
  <si>
    <t>29/12/2021 00:00</t>
  </si>
  <si>
    <t>12/08/2022 00:00</t>
  </si>
  <si>
    <t>12/08/2022 21:00</t>
  </si>
  <si>
    <t>13/08/2022 12:00</t>
  </si>
  <si>
    <t>27/08/2022 00:00</t>
  </si>
  <si>
    <t>22/03/2022 00:00</t>
  </si>
  <si>
    <t>29/03/2022 12:00</t>
  </si>
  <si>
    <t>28/03/2022 00:00</t>
  </si>
  <si>
    <t>10/04/2022 12:00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</si>
</sst>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yyyy-mm-dd"/>
    <numFmt numFmtId="166" formatCode="yyyy-m-d"/>
    <numFmt numFmtId="167" formatCode="dd/MM/yyyy"/>
  </numFmts>
  <fonts count="22">
    <font>
      <sz val="10.0"/>
      <color rgb="FF000000"/>
      <name val="Arial"/>
      <scheme val="minor"/>
    </font>
    <font>
      <b/>
      <u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u/>
      <color theme="1"/>
      <name val="Arial"/>
    </font>
    <font>
      <b/>
      <color theme="1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b/>
      <u/>
      <color theme="1"/>
      <name val="Arial"/>
      <scheme val="minor"/>
    </font>
    <font>
      <sz val="11.0"/>
      <color rgb="FF000000"/>
      <name val="Calibri"/>
    </font>
    <font>
      <b/>
      <u/>
      <color theme="1"/>
      <name val="Arial"/>
      <scheme val="minor"/>
    </font>
    <font>
      <b/>
      <u/>
      <sz val="10.0"/>
      <color rgb="FF000000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u/>
      <sz val="10.0"/>
      <color rgb="FF000000"/>
      <name val="Arial"/>
    </font>
    <font>
      <sz val="10.0"/>
      <color rgb="FF000000"/>
      <name val="Arial"/>
    </font>
    <font>
      <b/>
      <u/>
      <sz val="10.0"/>
      <color rgb="FF000000"/>
      <name val="Arial"/>
    </font>
    <font>
      <b/>
      <u/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 shrinkToFit="0" vertical="bottom" wrapText="0"/>
    </xf>
    <xf borderId="1" fillId="0" fontId="3" numFmtId="49" xfId="0" applyAlignment="1" applyBorder="1" applyFont="1" applyNumberFormat="1">
      <alignment horizontal="right" readingOrder="0" shrinkToFit="0" vertical="bottom" wrapText="0"/>
    </xf>
    <xf borderId="1" fillId="0" fontId="3" numFmtId="1" xfId="0" applyAlignment="1" applyBorder="1" applyFont="1" applyNumberFormat="1">
      <alignment horizontal="right" readingOrder="0" shrinkToFit="0" vertical="bottom" wrapText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vertical="bottom" wrapText="0"/>
    </xf>
    <xf borderId="1" fillId="0" fontId="7" numFmtId="1" xfId="0" applyAlignment="1" applyBorder="1" applyFont="1" applyNumberFormat="1">
      <alignment horizontal="right" readingOrder="0" shrinkToFit="0" vertical="bottom" wrapText="0"/>
    </xf>
    <xf borderId="1" fillId="0" fontId="8" numFmtId="0" xfId="0" applyAlignment="1" applyBorder="1" applyFont="1">
      <alignment readingOrder="0"/>
    </xf>
    <xf borderId="1" fillId="0" fontId="8" numFmtId="1" xfId="0" applyAlignment="1" applyBorder="1" applyFont="1" applyNumberFormat="1">
      <alignment readingOrder="0"/>
    </xf>
    <xf borderId="1" fillId="0" fontId="9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1" fillId="0" fontId="8" numFmtId="21" xfId="0" applyAlignment="1" applyBorder="1" applyFont="1" applyNumberFormat="1">
      <alignment readingOrder="0"/>
    </xf>
    <xf borderId="1" fillId="0" fontId="8" numFmtId="21" xfId="0" applyBorder="1" applyFont="1" applyNumberFormat="1"/>
    <xf borderId="1" fillId="0" fontId="8" numFmtId="0" xfId="0" applyBorder="1" applyFont="1"/>
    <xf borderId="1" fillId="0" fontId="11" numFmtId="0" xfId="0" applyAlignment="1" applyBorder="1" applyFont="1">
      <alignment horizontal="right" readingOrder="0" shrinkToFit="0" vertical="bottom" wrapText="0"/>
    </xf>
    <xf borderId="1" fillId="0" fontId="8" numFmtId="0" xfId="0" applyAlignment="1" applyBorder="1" applyFont="1">
      <alignment horizontal="left" readingOrder="0"/>
    </xf>
    <xf borderId="1" fillId="0" fontId="12" numFmtId="0" xfId="0" applyAlignment="1" applyBorder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11" numFmtId="164" xfId="0" applyAlignment="1" applyBorder="1" applyFont="1" applyNumberFormat="1">
      <alignment horizontal="right" readingOrder="0" shrinkToFit="0" vertical="bottom" wrapText="0"/>
    </xf>
    <xf borderId="1" fillId="0" fontId="11" numFmtId="0" xfId="0" applyAlignment="1" applyBorder="1" applyFont="1">
      <alignment readingOrder="0" shrinkToFit="0" vertical="bottom" wrapText="0"/>
    </xf>
    <xf borderId="1" fillId="0" fontId="13" numFmtId="0" xfId="0" applyAlignment="1" applyBorder="1" applyFont="1">
      <alignment horizontal="left" readingOrder="0" shrinkToFit="0" wrapText="1"/>
    </xf>
    <xf borderId="1" fillId="0" fontId="14" numFmtId="0" xfId="0" applyAlignment="1" applyBorder="1" applyFont="1">
      <alignment horizontal="left" readingOrder="0" shrinkToFit="0" wrapText="1"/>
    </xf>
    <xf borderId="0" fillId="0" fontId="15" numFmtId="0" xfId="0" applyFont="1"/>
    <xf borderId="1" fillId="0" fontId="6" numFmtId="0" xfId="0" applyAlignment="1" applyBorder="1" applyFont="1">
      <alignment horizontal="left" readingOrder="0" shrinkToFit="0" vertical="bottom" wrapText="0"/>
    </xf>
    <xf borderId="1" fillId="0" fontId="8" numFmtId="165" xfId="0" applyAlignment="1" applyBorder="1" applyFont="1" applyNumberFormat="1">
      <alignment horizontal="left" readingOrder="0"/>
    </xf>
    <xf borderId="1" fillId="0" fontId="15" numFmtId="0" xfId="0" applyAlignment="1" applyBorder="1" applyFont="1">
      <alignment readingOrder="0"/>
    </xf>
    <xf borderId="1" fillId="0" fontId="15" numFmtId="0" xfId="0" applyBorder="1" applyFont="1"/>
    <xf borderId="1" fillId="0" fontId="8" numFmtId="166" xfId="0" applyAlignment="1" applyBorder="1" applyFont="1" applyNumberFormat="1">
      <alignment horizontal="left" readingOrder="0"/>
    </xf>
    <xf borderId="0" fillId="0" fontId="8" numFmtId="165" xfId="0" applyAlignment="1" applyFont="1" applyNumberFormat="1">
      <alignment horizontal="left" readingOrder="0"/>
    </xf>
    <xf borderId="1" fillId="0" fontId="8" numFmtId="0" xfId="0" applyAlignment="1" applyBorder="1" applyFont="1">
      <alignment horizontal="left"/>
    </xf>
    <xf borderId="2" fillId="0" fontId="16" numFmtId="0" xfId="0" applyAlignment="1" applyBorder="1" applyFont="1">
      <alignment horizontal="left" readingOrder="0" shrinkToFit="0" wrapText="1"/>
    </xf>
    <xf borderId="1" fillId="0" fontId="17" numFmtId="0" xfId="0" applyAlignment="1" applyBorder="1" applyFont="1">
      <alignment horizontal="left" readingOrder="0" shrinkToFit="0" wrapText="1"/>
    </xf>
    <xf borderId="0" fillId="0" fontId="18" numFmtId="0" xfId="0" applyAlignment="1" applyFont="1">
      <alignment horizontal="left" readingOrder="0" shrinkToFit="0" wrapText="1"/>
    </xf>
    <xf borderId="0" fillId="0" fontId="14" numFmtId="0" xfId="0" applyAlignment="1" applyFont="1">
      <alignment horizontal="left" readingOrder="0" shrinkToFit="0" wrapText="1"/>
    </xf>
    <xf borderId="0" fillId="0" fontId="15" numFmtId="0" xfId="0" applyAlignment="1" applyFont="1">
      <alignment readingOrder="0"/>
    </xf>
    <xf borderId="1" fillId="2" fontId="0" numFmtId="0" xfId="0" applyAlignment="1" applyBorder="1" applyFill="1" applyFont="1">
      <alignment readingOrder="0"/>
    </xf>
    <xf borderId="0" fillId="0" fontId="8" numFmtId="0" xfId="0" applyAlignment="1" applyFont="1">
      <alignment horizontal="left" readingOrder="0"/>
    </xf>
    <xf borderId="0" fillId="0" fontId="19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0" numFmtId="167" xfId="0" applyAlignment="1" applyBorder="1" applyFont="1" applyNumberFormat="1">
      <alignment horizontal="right" vertical="bottom"/>
    </xf>
    <xf borderId="3" fillId="0" fontId="20" numFmtId="167" xfId="0" applyAlignment="1" applyBorder="1" applyFont="1" applyNumberFormat="1">
      <alignment horizontal="right" vertical="bottom"/>
    </xf>
    <xf borderId="1" fillId="0" fontId="20" numFmtId="49" xfId="0" applyAlignment="1" applyBorder="1" applyFont="1" applyNumberFormat="1">
      <alignment vertical="bottom"/>
    </xf>
    <xf borderId="4" fillId="0" fontId="20" numFmtId="49" xfId="0" applyAlignment="1" applyBorder="1" applyFont="1" applyNumberFormat="1">
      <alignment readingOrder="0" vertical="bottom"/>
    </xf>
    <xf borderId="3" fillId="0" fontId="20" numFmtId="49" xfId="0" applyAlignment="1" applyBorder="1" applyFont="1" applyNumberFormat="1">
      <alignment vertical="bottom"/>
    </xf>
    <xf borderId="5" fillId="0" fontId="20" numFmtId="49" xfId="0" applyAlignment="1" applyBorder="1" applyFont="1" applyNumberFormat="1">
      <alignment readingOrder="0" vertical="bottom"/>
    </xf>
    <xf borderId="1" fillId="0" fontId="20" numFmtId="49" xfId="0" applyAlignment="1" applyBorder="1" applyFont="1" applyNumberFormat="1">
      <alignment readingOrder="0"/>
    </xf>
    <xf borderId="1" fillId="0" fontId="20" numFmtId="49" xfId="0" applyAlignment="1" applyBorder="1" applyFont="1" applyNumberFormat="1">
      <alignment readingOrder="0" vertical="bottom"/>
    </xf>
    <xf borderId="4" fillId="0" fontId="20" numFmtId="49" xfId="0" applyAlignment="1" applyBorder="1" applyFont="1" applyNumberFormat="1">
      <alignment vertical="bottom"/>
    </xf>
    <xf borderId="3" fillId="0" fontId="20" numFmtId="49" xfId="0" applyAlignment="1" applyBorder="1" applyFont="1" applyNumberFormat="1">
      <alignment readingOrder="0" vertical="bottom"/>
    </xf>
    <xf borderId="1" fillId="2" fontId="21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19.25"/>
    <col customWidth="1" min="3" max="3" width="15.75"/>
    <col customWidth="1" min="4" max="4" width="16.25"/>
    <col customWidth="1" min="5" max="5" width="17.63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customHeight="1">
      <c r="A2" s="3" t="s">
        <v>5</v>
      </c>
      <c r="B2" s="3" t="s">
        <v>6</v>
      </c>
      <c r="C2" s="4" t="s">
        <v>7</v>
      </c>
      <c r="D2" s="3" t="s">
        <v>8</v>
      </c>
      <c r="E2" s="3" t="s">
        <v>9</v>
      </c>
    </row>
    <row r="3" ht="15.75" customHeight="1">
      <c r="A3" s="3" t="s">
        <v>10</v>
      </c>
      <c r="B3" s="3" t="s">
        <v>11</v>
      </c>
      <c r="C3" s="4" t="s">
        <v>12</v>
      </c>
      <c r="D3" s="3" t="s">
        <v>13</v>
      </c>
      <c r="E3" s="3" t="s">
        <v>14</v>
      </c>
    </row>
    <row r="4" ht="15.75" customHeight="1">
      <c r="A4" s="3" t="s">
        <v>15</v>
      </c>
      <c r="B4" s="3" t="s">
        <v>16</v>
      </c>
      <c r="C4" s="4" t="s">
        <v>17</v>
      </c>
      <c r="D4" s="3" t="s">
        <v>18</v>
      </c>
      <c r="E4" s="3" t="s">
        <v>19</v>
      </c>
    </row>
    <row r="5" ht="15.75" customHeight="1">
      <c r="A5" s="3" t="s">
        <v>20</v>
      </c>
      <c r="B5" s="3" t="s">
        <v>21</v>
      </c>
      <c r="C5" s="4" t="s">
        <v>22</v>
      </c>
      <c r="D5" s="3" t="s">
        <v>23</v>
      </c>
      <c r="E5" s="3" t="s">
        <v>24</v>
      </c>
    </row>
    <row r="6" ht="15.75" customHeight="1">
      <c r="A6" s="3" t="s">
        <v>25</v>
      </c>
      <c r="B6" s="3" t="s">
        <v>26</v>
      </c>
      <c r="C6" s="4" t="s">
        <v>27</v>
      </c>
      <c r="D6" s="3" t="s">
        <v>28</v>
      </c>
      <c r="E6" s="3" t="s">
        <v>29</v>
      </c>
    </row>
    <row r="7" ht="15.75" customHeight="1">
      <c r="A7" s="3" t="s">
        <v>30</v>
      </c>
      <c r="B7" s="3" t="s">
        <v>31</v>
      </c>
      <c r="C7" s="4" t="s">
        <v>32</v>
      </c>
      <c r="D7" s="3" t="s">
        <v>33</v>
      </c>
      <c r="E7" s="3" t="s">
        <v>34</v>
      </c>
    </row>
    <row r="8" ht="15.75" customHeight="1">
      <c r="A8" s="3" t="s">
        <v>35</v>
      </c>
      <c r="B8" s="3" t="s">
        <v>36</v>
      </c>
      <c r="C8" s="4" t="s">
        <v>37</v>
      </c>
      <c r="D8" s="3" t="s">
        <v>38</v>
      </c>
      <c r="E8" s="3" t="s">
        <v>39</v>
      </c>
    </row>
    <row r="9" ht="15.75" customHeight="1">
      <c r="A9" s="3" t="s">
        <v>40</v>
      </c>
      <c r="B9" s="3" t="s">
        <v>41</v>
      </c>
      <c r="C9" s="4" t="s">
        <v>42</v>
      </c>
      <c r="D9" s="3" t="s">
        <v>43</v>
      </c>
      <c r="E9" s="3" t="s">
        <v>44</v>
      </c>
    </row>
    <row r="10" ht="15.75" customHeight="1">
      <c r="A10" s="3" t="s">
        <v>45</v>
      </c>
      <c r="B10" s="3" t="s">
        <v>46</v>
      </c>
      <c r="C10" s="4" t="s">
        <v>47</v>
      </c>
      <c r="D10" s="3" t="s">
        <v>48</v>
      </c>
      <c r="E10" s="3" t="s">
        <v>49</v>
      </c>
    </row>
    <row r="11" ht="15.75" customHeight="1">
      <c r="A11" s="3" t="s">
        <v>50</v>
      </c>
      <c r="B11" s="3" t="s">
        <v>51</v>
      </c>
      <c r="C11" s="4" t="s">
        <v>52</v>
      </c>
      <c r="D11" s="3" t="s">
        <v>53</v>
      </c>
      <c r="E11" s="3" t="s">
        <v>54</v>
      </c>
    </row>
    <row r="12" ht="15.75" customHeight="1">
      <c r="A12" s="3" t="s">
        <v>55</v>
      </c>
      <c r="B12" s="3" t="s">
        <v>56</v>
      </c>
      <c r="C12" s="4" t="s">
        <v>57</v>
      </c>
      <c r="D12" s="3" t="s">
        <v>58</v>
      </c>
      <c r="E12" s="3" t="s">
        <v>59</v>
      </c>
    </row>
    <row r="13" ht="15.75" customHeight="1">
      <c r="A13" s="3" t="s">
        <v>60</v>
      </c>
      <c r="B13" s="3" t="s">
        <v>61</v>
      </c>
      <c r="C13" s="4" t="s">
        <v>62</v>
      </c>
      <c r="D13" s="3" t="s">
        <v>63</v>
      </c>
      <c r="E13" s="3" t="s">
        <v>64</v>
      </c>
    </row>
    <row r="14" ht="15.75" customHeight="1">
      <c r="A14" s="3" t="s">
        <v>65</v>
      </c>
      <c r="B14" s="3" t="s">
        <v>66</v>
      </c>
      <c r="C14" s="4" t="s">
        <v>67</v>
      </c>
      <c r="D14" s="3" t="s">
        <v>68</v>
      </c>
      <c r="E14" s="3" t="s">
        <v>69</v>
      </c>
    </row>
    <row r="15" ht="15.75" customHeight="1">
      <c r="A15" s="3" t="s">
        <v>70</v>
      </c>
      <c r="B15" s="3" t="s">
        <v>71</v>
      </c>
      <c r="C15" s="4" t="s">
        <v>72</v>
      </c>
      <c r="D15" s="3" t="s">
        <v>73</v>
      </c>
      <c r="E15" s="3" t="s">
        <v>74</v>
      </c>
    </row>
    <row r="16" ht="15.75" customHeight="1">
      <c r="A16" s="3" t="s">
        <v>75</v>
      </c>
      <c r="B16" s="3" t="s">
        <v>76</v>
      </c>
      <c r="C16" s="4" t="s">
        <v>77</v>
      </c>
      <c r="D16" s="3" t="s">
        <v>78</v>
      </c>
      <c r="E16" s="3" t="s">
        <v>79</v>
      </c>
    </row>
    <row r="17" ht="15.75" customHeight="1">
      <c r="A17" s="3" t="s">
        <v>80</v>
      </c>
      <c r="B17" s="3" t="s">
        <v>81</v>
      </c>
      <c r="C17" s="4" t="s">
        <v>82</v>
      </c>
      <c r="D17" s="3" t="s">
        <v>83</v>
      </c>
      <c r="E17" s="3" t="s">
        <v>84</v>
      </c>
    </row>
    <row r="18" ht="15.75" customHeight="1">
      <c r="A18" s="3" t="s">
        <v>85</v>
      </c>
      <c r="B18" s="3" t="s">
        <v>86</v>
      </c>
      <c r="C18" s="4" t="s">
        <v>87</v>
      </c>
      <c r="D18" s="3" t="s">
        <v>88</v>
      </c>
      <c r="E18" s="3" t="s">
        <v>89</v>
      </c>
    </row>
    <row r="19" ht="15.75" customHeight="1">
      <c r="A19" s="3" t="s">
        <v>90</v>
      </c>
      <c r="B19" s="3" t="s">
        <v>91</v>
      </c>
      <c r="C19" s="4" t="s">
        <v>92</v>
      </c>
      <c r="D19" s="3" t="s">
        <v>93</v>
      </c>
      <c r="E19" s="3" t="s">
        <v>94</v>
      </c>
    </row>
    <row r="20" ht="15.75" customHeight="1">
      <c r="A20" s="3" t="s">
        <v>95</v>
      </c>
      <c r="B20" s="3" t="s">
        <v>96</v>
      </c>
      <c r="C20" s="4" t="s">
        <v>97</v>
      </c>
      <c r="D20" s="3" t="s">
        <v>98</v>
      </c>
      <c r="E20" s="3" t="s">
        <v>99</v>
      </c>
    </row>
    <row r="21" ht="15.75" customHeight="1">
      <c r="A21" s="3" t="s">
        <v>100</v>
      </c>
      <c r="B21" s="3" t="s">
        <v>101</v>
      </c>
      <c r="C21" s="4" t="s">
        <v>102</v>
      </c>
      <c r="D21" s="3" t="s">
        <v>103</v>
      </c>
      <c r="E21" s="3" t="s">
        <v>104</v>
      </c>
    </row>
    <row r="22" ht="15.75" customHeight="1">
      <c r="A22" s="3" t="s">
        <v>105</v>
      </c>
      <c r="B22" s="3" t="s">
        <v>106</v>
      </c>
      <c r="C22" s="4" t="s">
        <v>107</v>
      </c>
      <c r="D22" s="3" t="s">
        <v>108</v>
      </c>
      <c r="E22" s="3" t="s">
        <v>109</v>
      </c>
    </row>
    <row r="23" ht="15.75" customHeight="1">
      <c r="A23" s="3" t="s">
        <v>110</v>
      </c>
      <c r="B23" s="3" t="s">
        <v>111</v>
      </c>
      <c r="C23" s="4" t="s">
        <v>112</v>
      </c>
      <c r="D23" s="3" t="s">
        <v>113</v>
      </c>
      <c r="E23" s="3" t="s">
        <v>114</v>
      </c>
    </row>
    <row r="24" ht="15.75" customHeight="1">
      <c r="A24" s="3" t="s">
        <v>115</v>
      </c>
      <c r="B24" s="3" t="s">
        <v>116</v>
      </c>
      <c r="C24" s="4" t="s">
        <v>117</v>
      </c>
      <c r="D24" s="3" t="s">
        <v>118</v>
      </c>
      <c r="E24" s="3" t="s">
        <v>119</v>
      </c>
    </row>
    <row r="25" ht="15.75" customHeight="1">
      <c r="A25" s="3" t="s">
        <v>120</v>
      </c>
      <c r="B25" s="3" t="s">
        <v>121</v>
      </c>
      <c r="C25" s="4" t="s">
        <v>122</v>
      </c>
      <c r="D25" s="3" t="s">
        <v>123</v>
      </c>
      <c r="E25" s="3" t="s">
        <v>124</v>
      </c>
    </row>
    <row r="26" ht="15.75" customHeight="1">
      <c r="A26" s="3" t="s">
        <v>125</v>
      </c>
      <c r="B26" s="3" t="s">
        <v>126</v>
      </c>
      <c r="C26" s="4" t="s">
        <v>127</v>
      </c>
      <c r="D26" s="3" t="s">
        <v>128</v>
      </c>
      <c r="E26" s="3" t="s">
        <v>129</v>
      </c>
    </row>
    <row r="27" ht="15.75" customHeight="1">
      <c r="A27" s="3" t="s">
        <v>130</v>
      </c>
      <c r="B27" s="3" t="s">
        <v>131</v>
      </c>
      <c r="C27" s="4" t="s">
        <v>132</v>
      </c>
      <c r="D27" s="3" t="s">
        <v>133</v>
      </c>
      <c r="E27" s="3" t="s">
        <v>134</v>
      </c>
    </row>
    <row r="28" ht="15.75" customHeight="1">
      <c r="A28" s="3" t="s">
        <v>135</v>
      </c>
      <c r="B28" s="3" t="s">
        <v>136</v>
      </c>
      <c r="C28" s="5">
        <v>6.768077374E9</v>
      </c>
      <c r="D28" s="3" t="s">
        <v>137</v>
      </c>
      <c r="E28" s="3" t="s">
        <v>138</v>
      </c>
    </row>
    <row r="29" ht="15.75" customHeight="1">
      <c r="A29" s="3" t="s">
        <v>139</v>
      </c>
      <c r="B29" s="3" t="s">
        <v>140</v>
      </c>
      <c r="C29" s="5">
        <v>5.167970156E9</v>
      </c>
      <c r="D29" s="3" t="s">
        <v>141</v>
      </c>
      <c r="E29" s="3" t="s">
        <v>142</v>
      </c>
    </row>
    <row r="30" ht="15.75" customHeight="1">
      <c r="A30" s="3" t="s">
        <v>143</v>
      </c>
      <c r="B30" s="3" t="s">
        <v>144</v>
      </c>
      <c r="C30" s="5">
        <v>8.357271165E9</v>
      </c>
      <c r="D30" s="3" t="s">
        <v>145</v>
      </c>
      <c r="E30" s="3" t="s">
        <v>146</v>
      </c>
    </row>
    <row r="31" ht="15.75" customHeight="1">
      <c r="A31" s="3" t="s">
        <v>147</v>
      </c>
      <c r="B31" s="3" t="s">
        <v>148</v>
      </c>
      <c r="C31" s="5">
        <v>5.12849496E9</v>
      </c>
      <c r="D31" s="3" t="s">
        <v>149</v>
      </c>
      <c r="E31" s="3" t="s">
        <v>150</v>
      </c>
    </row>
    <row r="32" ht="15.75" customHeight="1">
      <c r="A32" s="3" t="s">
        <v>151</v>
      </c>
      <c r="B32" s="3" t="s">
        <v>152</v>
      </c>
      <c r="C32" s="5">
        <v>7.265906742E9</v>
      </c>
      <c r="D32" s="3" t="s">
        <v>153</v>
      </c>
      <c r="E32" s="3" t="s">
        <v>154</v>
      </c>
    </row>
    <row r="33" ht="15.75" customHeight="1">
      <c r="A33" s="3" t="s">
        <v>155</v>
      </c>
      <c r="B33" s="3" t="s">
        <v>156</v>
      </c>
      <c r="C33" s="5">
        <v>2.624520099E9</v>
      </c>
      <c r="D33" s="3" t="s">
        <v>157</v>
      </c>
      <c r="E33" s="3" t="s">
        <v>158</v>
      </c>
    </row>
    <row r="34" ht="15.75" customHeight="1">
      <c r="A34" s="3" t="s">
        <v>159</v>
      </c>
      <c r="B34" s="3" t="s">
        <v>160</v>
      </c>
      <c r="C34" s="5">
        <v>7.242013498E9</v>
      </c>
      <c r="D34" s="3" t="s">
        <v>161</v>
      </c>
      <c r="E34" s="3" t="s">
        <v>162</v>
      </c>
    </row>
    <row r="35" ht="15.75" customHeight="1">
      <c r="A35" s="3" t="s">
        <v>163</v>
      </c>
      <c r="B35" s="3" t="s">
        <v>164</v>
      </c>
      <c r="C35" s="5">
        <v>4.952548685E9</v>
      </c>
      <c r="D35" s="3" t="s">
        <v>165</v>
      </c>
      <c r="E35" s="3" t="s">
        <v>166</v>
      </c>
    </row>
    <row r="36" ht="15.75" customHeight="1">
      <c r="A36" s="3" t="s">
        <v>167</v>
      </c>
      <c r="B36" s="3" t="s">
        <v>168</v>
      </c>
      <c r="C36" s="5">
        <v>4.662887178E9</v>
      </c>
      <c r="D36" s="3" t="s">
        <v>169</v>
      </c>
      <c r="E36" s="3" t="s">
        <v>170</v>
      </c>
    </row>
    <row r="37" ht="15.75" customHeight="1">
      <c r="A37" s="3" t="s">
        <v>171</v>
      </c>
      <c r="B37" s="3" t="s">
        <v>172</v>
      </c>
      <c r="C37" s="5">
        <v>2.549232944E9</v>
      </c>
      <c r="D37" s="3" t="s">
        <v>173</v>
      </c>
      <c r="E37" s="3" t="s">
        <v>174</v>
      </c>
    </row>
    <row r="38" ht="15.75" customHeight="1">
      <c r="A38" s="3" t="s">
        <v>175</v>
      </c>
      <c r="B38" s="3" t="s">
        <v>176</v>
      </c>
      <c r="C38" s="5">
        <v>3.331770021E9</v>
      </c>
      <c r="D38" s="3" t="s">
        <v>177</v>
      </c>
      <c r="E38" s="3" t="s">
        <v>178</v>
      </c>
    </row>
    <row r="39" ht="15.75" customHeight="1">
      <c r="A39" s="3" t="s">
        <v>179</v>
      </c>
      <c r="B39" s="3" t="s">
        <v>180</v>
      </c>
      <c r="C39" s="5">
        <v>5.055057379E9</v>
      </c>
      <c r="D39" s="3" t="s">
        <v>181</v>
      </c>
      <c r="E39" s="3" t="s">
        <v>182</v>
      </c>
    </row>
    <row r="40" ht="15.75" customHeight="1">
      <c r="A40" s="3" t="s">
        <v>183</v>
      </c>
      <c r="B40" s="3" t="s">
        <v>184</v>
      </c>
      <c r="C40" s="5">
        <v>5.986152852E9</v>
      </c>
      <c r="D40" s="3" t="s">
        <v>185</v>
      </c>
      <c r="E40" s="3" t="s">
        <v>186</v>
      </c>
    </row>
    <row r="41" ht="15.75" customHeight="1">
      <c r="A41" s="3" t="s">
        <v>187</v>
      </c>
      <c r="B41" s="3" t="s">
        <v>188</v>
      </c>
      <c r="C41" s="5">
        <v>9.224972919E9</v>
      </c>
      <c r="D41" s="3" t="s">
        <v>189</v>
      </c>
      <c r="E41" s="3" t="s">
        <v>190</v>
      </c>
    </row>
    <row r="42" ht="15.75" customHeight="1">
      <c r="A42" s="3" t="s">
        <v>191</v>
      </c>
      <c r="B42" s="3" t="s">
        <v>192</v>
      </c>
      <c r="C42" s="5">
        <v>2.639309671E9</v>
      </c>
      <c r="D42" s="3" t="s">
        <v>193</v>
      </c>
      <c r="E42" s="3" t="s">
        <v>194</v>
      </c>
    </row>
    <row r="43" ht="15.75" customHeight="1">
      <c r="A43" s="3" t="s">
        <v>195</v>
      </c>
      <c r="B43" s="3" t="s">
        <v>196</v>
      </c>
      <c r="C43" s="5">
        <v>2.158450657E9</v>
      </c>
      <c r="D43" s="3" t="s">
        <v>197</v>
      </c>
      <c r="E43" s="3" t="s">
        <v>198</v>
      </c>
    </row>
    <row r="44" ht="15.75" customHeight="1">
      <c r="A44" s="3" t="s">
        <v>199</v>
      </c>
      <c r="B44" s="3" t="s">
        <v>200</v>
      </c>
      <c r="C44" s="5">
        <v>9.71547771E9</v>
      </c>
      <c r="D44" s="3" t="s">
        <v>201</v>
      </c>
      <c r="E44" s="3" t="s">
        <v>202</v>
      </c>
    </row>
    <row r="45" ht="15.75" customHeight="1">
      <c r="A45" s="3" t="s">
        <v>203</v>
      </c>
      <c r="B45" s="3" t="s">
        <v>204</v>
      </c>
      <c r="C45" s="5">
        <v>1.977650643E9</v>
      </c>
      <c r="D45" s="3" t="s">
        <v>205</v>
      </c>
      <c r="E45" s="3" t="s">
        <v>206</v>
      </c>
    </row>
    <row r="46" ht="15.75" customHeight="1">
      <c r="A46" s="3" t="s">
        <v>207</v>
      </c>
      <c r="B46" s="3" t="s">
        <v>208</v>
      </c>
      <c r="C46" s="5">
        <v>3.679530899E9</v>
      </c>
      <c r="D46" s="3" t="s">
        <v>209</v>
      </c>
      <c r="E46" s="3" t="s">
        <v>210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5.13"/>
  </cols>
  <sheetData>
    <row r="1">
      <c r="A1" s="14" t="s">
        <v>322</v>
      </c>
      <c r="B1" s="2" t="s">
        <v>310</v>
      </c>
    </row>
    <row r="2">
      <c r="A2" s="19">
        <v>1.0</v>
      </c>
      <c r="B2" s="19" t="s">
        <v>389</v>
      </c>
    </row>
    <row r="3">
      <c r="A3" s="19">
        <v>2.0</v>
      </c>
      <c r="B3" s="19" t="s">
        <v>390</v>
      </c>
    </row>
    <row r="4">
      <c r="A4" s="19">
        <v>3.0</v>
      </c>
      <c r="B4" s="19" t="s">
        <v>391</v>
      </c>
    </row>
    <row r="5">
      <c r="A5" s="19">
        <v>4.0</v>
      </c>
      <c r="B5" s="19" t="s">
        <v>392</v>
      </c>
    </row>
    <row r="6">
      <c r="A6" s="19">
        <v>5.0</v>
      </c>
      <c r="B6" s="19" t="s">
        <v>393</v>
      </c>
    </row>
    <row r="7">
      <c r="A7" s="19">
        <v>6.0</v>
      </c>
      <c r="B7" s="19" t="s">
        <v>394</v>
      </c>
    </row>
    <row r="8">
      <c r="A8" s="19">
        <v>7.0</v>
      </c>
      <c r="B8" s="19" t="s">
        <v>395</v>
      </c>
    </row>
    <row r="9">
      <c r="A9" s="19">
        <v>8.0</v>
      </c>
      <c r="B9" s="19" t="s">
        <v>396</v>
      </c>
    </row>
    <row r="10">
      <c r="A10" s="19">
        <v>9.0</v>
      </c>
      <c r="B10" s="19" t="s">
        <v>397</v>
      </c>
    </row>
    <row r="11">
      <c r="A11" s="19">
        <v>10.0</v>
      </c>
      <c r="B11" s="19" t="s">
        <v>398</v>
      </c>
    </row>
    <row r="12">
      <c r="A12" s="19">
        <v>11.0</v>
      </c>
      <c r="B12" s="19" t="s">
        <v>399</v>
      </c>
    </row>
    <row r="13">
      <c r="A13" s="19">
        <v>12.0</v>
      </c>
      <c r="B13" s="19" t="s">
        <v>400</v>
      </c>
    </row>
    <row r="14">
      <c r="A14" s="19">
        <v>13.0</v>
      </c>
      <c r="B14" s="19" t="s">
        <v>401</v>
      </c>
    </row>
    <row r="15">
      <c r="A15" s="19">
        <v>14.0</v>
      </c>
      <c r="B15" s="19" t="s">
        <v>402</v>
      </c>
    </row>
    <row r="16">
      <c r="A16" s="19">
        <v>15.0</v>
      </c>
      <c r="B16" s="19" t="s">
        <v>403</v>
      </c>
    </row>
    <row r="17">
      <c r="A17" s="19">
        <v>16.0</v>
      </c>
      <c r="B17" s="19" t="s">
        <v>404</v>
      </c>
    </row>
    <row r="18">
      <c r="A18" s="19">
        <v>17.0</v>
      </c>
      <c r="B18" s="19" t="s">
        <v>405</v>
      </c>
    </row>
    <row r="19">
      <c r="A19" s="19">
        <v>18.0</v>
      </c>
      <c r="B19" s="19" t="s">
        <v>406</v>
      </c>
    </row>
    <row r="20">
      <c r="A20" s="19">
        <v>19.0</v>
      </c>
      <c r="B20" s="19" t="s">
        <v>407</v>
      </c>
    </row>
    <row r="21">
      <c r="A21" s="19">
        <v>20.0</v>
      </c>
      <c r="B21" s="19" t="s">
        <v>408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75"/>
    <col customWidth="1" min="3" max="3" width="17.75"/>
    <col customWidth="1" min="4" max="4" width="17.88"/>
  </cols>
  <sheetData>
    <row r="1">
      <c r="A1" s="14" t="s">
        <v>409</v>
      </c>
      <c r="B1" s="14" t="s">
        <v>410</v>
      </c>
      <c r="C1" s="14" t="s">
        <v>351</v>
      </c>
      <c r="D1" s="14" t="s">
        <v>411</v>
      </c>
    </row>
    <row r="2">
      <c r="A2" s="10" t="s">
        <v>263</v>
      </c>
      <c r="B2" s="17" t="str">
        <f>VLOOKUP(A2, RESTAURANT!$A$1:$J$11, 2, FALSE)</f>
        <v>Bubutan</v>
      </c>
      <c r="C2" s="10" t="s">
        <v>356</v>
      </c>
      <c r="D2" s="10">
        <v>4.0</v>
      </c>
    </row>
    <row r="3">
      <c r="A3" s="10" t="s">
        <v>263</v>
      </c>
      <c r="B3" s="17" t="str">
        <f>VLOOKUP(A3, RESTAURANT!$A$1:$J$11, 2, FALSE)</f>
        <v>Bubutan</v>
      </c>
      <c r="C3" s="10" t="s">
        <v>356</v>
      </c>
      <c r="D3" s="10">
        <v>7.0</v>
      </c>
    </row>
    <row r="4">
      <c r="A4" s="10" t="s">
        <v>263</v>
      </c>
      <c r="B4" s="17" t="str">
        <f>VLOOKUP(A4, RESTAURANT!$A$1:$J$11, 2, FALSE)</f>
        <v>Bubutan</v>
      </c>
      <c r="C4" s="10" t="s">
        <v>356</v>
      </c>
      <c r="D4" s="10">
        <v>10.0</v>
      </c>
    </row>
    <row r="5">
      <c r="A5" s="10" t="s">
        <v>263</v>
      </c>
      <c r="B5" s="17" t="str">
        <f>VLOOKUP(A5, RESTAURANT!$A$1:$J$11, 2, FALSE)</f>
        <v>Bubutan</v>
      </c>
      <c r="C5" s="10" t="s">
        <v>356</v>
      </c>
      <c r="D5" s="10">
        <v>18.0</v>
      </c>
    </row>
    <row r="6">
      <c r="A6" s="10" t="s">
        <v>274</v>
      </c>
      <c r="B6" s="17" t="str">
        <f>VLOOKUP(A6, RESTAURANT!$A$1:$J$11, 2, FALSE)</f>
        <v>Setiabudi</v>
      </c>
      <c r="C6" s="10" t="s">
        <v>365</v>
      </c>
      <c r="D6" s="10">
        <v>13.0</v>
      </c>
    </row>
    <row r="7">
      <c r="A7" s="10" t="s">
        <v>274</v>
      </c>
      <c r="B7" s="17" t="str">
        <f>VLOOKUP(A7, RESTAURANT!$A$1:$J$11, 2, FALSE)</f>
        <v>Setiabudi</v>
      </c>
      <c r="C7" s="10" t="s">
        <v>365</v>
      </c>
      <c r="D7" s="10">
        <v>8.0</v>
      </c>
    </row>
    <row r="8">
      <c r="A8" s="10" t="s">
        <v>301</v>
      </c>
      <c r="B8" s="17" t="str">
        <f>VLOOKUP(A8, RESTAURANT!$A$1:$J$11, 2, FALSE)</f>
        <v>Taman Sari</v>
      </c>
      <c r="C8" s="10" t="s">
        <v>383</v>
      </c>
      <c r="D8" s="10">
        <v>2.0</v>
      </c>
    </row>
    <row r="9">
      <c r="A9" s="10" t="s">
        <v>301</v>
      </c>
      <c r="B9" s="17" t="str">
        <f>VLOOKUP(A9, RESTAURANT!$A$1:$J$11, 2, FALSE)</f>
        <v>Taman Sari</v>
      </c>
      <c r="C9" s="10" t="s">
        <v>383</v>
      </c>
      <c r="D9" s="10">
        <v>3.0</v>
      </c>
    </row>
    <row r="10">
      <c r="A10" s="10" t="s">
        <v>301</v>
      </c>
      <c r="B10" s="17" t="str">
        <f>VLOOKUP(A10, RESTAURANT!$A$1:$J$11, 2, FALSE)</f>
        <v>Taman Sari</v>
      </c>
      <c r="C10" s="10" t="s">
        <v>383</v>
      </c>
      <c r="D10" s="10">
        <v>6.0</v>
      </c>
    </row>
    <row r="11">
      <c r="A11" s="10" t="s">
        <v>301</v>
      </c>
      <c r="B11" s="17" t="str">
        <f>VLOOKUP(A11, RESTAURANT!$A$1:$J$11, 2, FALSE)</f>
        <v>Taman Sari</v>
      </c>
      <c r="C11" s="10" t="s">
        <v>383</v>
      </c>
      <c r="D11" s="10">
        <v>7.0</v>
      </c>
    </row>
    <row r="12">
      <c r="A12" s="10" t="s">
        <v>301</v>
      </c>
      <c r="B12" s="17" t="str">
        <f>VLOOKUP(A12, RESTAURANT!$A$1:$J$11, 2, FALSE)</f>
        <v>Taman Sari</v>
      </c>
      <c r="C12" s="10" t="s">
        <v>383</v>
      </c>
      <c r="D12" s="10">
        <v>8.0</v>
      </c>
    </row>
    <row r="13">
      <c r="A13" s="10" t="s">
        <v>301</v>
      </c>
      <c r="B13" s="17" t="str">
        <f>VLOOKUP(A13, RESTAURANT!$A$1:$J$11, 2, FALSE)</f>
        <v>Taman Sari</v>
      </c>
      <c r="C13" s="10" t="s">
        <v>383</v>
      </c>
      <c r="D13" s="10">
        <v>12.0</v>
      </c>
    </row>
    <row r="14">
      <c r="A14" s="10" t="s">
        <v>301</v>
      </c>
      <c r="B14" s="17" t="str">
        <f>VLOOKUP(A14, RESTAURANT!$A$1:$J$11, 2, FALSE)</f>
        <v>Taman Sari</v>
      </c>
      <c r="C14" s="10" t="s">
        <v>383</v>
      </c>
      <c r="D14" s="10">
        <v>14.0</v>
      </c>
    </row>
    <row r="15">
      <c r="A15" s="10" t="s">
        <v>301</v>
      </c>
      <c r="B15" s="17" t="str">
        <f>VLOOKUP(A15, RESTAURANT!$A$1:$J$11, 2, FALSE)</f>
        <v>Taman Sari</v>
      </c>
      <c r="C15" s="10" t="s">
        <v>383</v>
      </c>
      <c r="D15" s="10">
        <v>16.0</v>
      </c>
    </row>
    <row r="16">
      <c r="A16" s="10" t="s">
        <v>269</v>
      </c>
      <c r="B16" s="17" t="str">
        <f>VLOOKUP(A16, RESTAURANT!$A$1:$J$11, 2, FALSE)</f>
        <v>Penjaringan</v>
      </c>
      <c r="C16" s="10" t="s">
        <v>360</v>
      </c>
      <c r="D16" s="10">
        <v>1.0</v>
      </c>
    </row>
    <row r="17">
      <c r="A17" s="10" t="s">
        <v>269</v>
      </c>
      <c r="B17" s="17" t="str">
        <f>VLOOKUP(A17, RESTAURANT!$A$1:$J$11, 2, FALSE)</f>
        <v>Penjaringan</v>
      </c>
      <c r="C17" s="10" t="s">
        <v>360</v>
      </c>
      <c r="D17" s="10">
        <v>2.0</v>
      </c>
    </row>
    <row r="18">
      <c r="A18" s="10" t="s">
        <v>269</v>
      </c>
      <c r="B18" s="17" t="str">
        <f>VLOOKUP(A18, RESTAURANT!$A$1:$J$11, 2, FALSE)</f>
        <v>Penjaringan</v>
      </c>
      <c r="C18" s="10" t="s">
        <v>360</v>
      </c>
      <c r="D18" s="10">
        <v>6.0</v>
      </c>
    </row>
    <row r="19">
      <c r="A19" s="10" t="s">
        <v>269</v>
      </c>
      <c r="B19" s="17" t="str">
        <f>VLOOKUP(A19, RESTAURANT!$A$1:$J$11, 2, FALSE)</f>
        <v>Penjaringan</v>
      </c>
      <c r="C19" s="10" t="s">
        <v>360</v>
      </c>
      <c r="D19" s="10">
        <v>15.0</v>
      </c>
    </row>
    <row r="20">
      <c r="A20" s="10" t="s">
        <v>269</v>
      </c>
      <c r="B20" s="17" t="str">
        <f>VLOOKUP(A20, RESTAURANT!$A$1:$J$11, 2, FALSE)</f>
        <v>Penjaringan</v>
      </c>
      <c r="C20" s="10" t="s">
        <v>360</v>
      </c>
      <c r="D20" s="10">
        <v>17.0</v>
      </c>
    </row>
    <row r="21">
      <c r="A21" s="10" t="s">
        <v>263</v>
      </c>
      <c r="B21" s="17" t="str">
        <f>VLOOKUP(A21, RESTAURANT!$A$1:$J$11, 2, FALSE)</f>
        <v>Bubutan</v>
      </c>
      <c r="C21" s="10" t="s">
        <v>360</v>
      </c>
      <c r="D21" s="10">
        <v>1.0</v>
      </c>
    </row>
    <row r="22">
      <c r="A22" s="10" t="s">
        <v>263</v>
      </c>
      <c r="B22" s="17" t="str">
        <f>VLOOKUP(A22, RESTAURANT!$A$1:$J$11, 2, FALSE)</f>
        <v>Bubutan</v>
      </c>
      <c r="C22" s="10" t="s">
        <v>360</v>
      </c>
      <c r="D22" s="10">
        <v>2.0</v>
      </c>
    </row>
    <row r="23">
      <c r="A23" s="10" t="s">
        <v>263</v>
      </c>
      <c r="B23" s="17" t="str">
        <f>VLOOKUP(A23, RESTAURANT!$A$1:$J$11, 2, FALSE)</f>
        <v>Bubutan</v>
      </c>
      <c r="C23" s="10" t="s">
        <v>360</v>
      </c>
      <c r="D23" s="10">
        <v>6.0</v>
      </c>
    </row>
    <row r="24">
      <c r="A24" s="10" t="s">
        <v>263</v>
      </c>
      <c r="B24" s="17" t="str">
        <f>VLOOKUP(A24, RESTAURANT!$A$1:$J$11, 2, FALSE)</f>
        <v>Bubutan</v>
      </c>
      <c r="C24" s="10" t="s">
        <v>360</v>
      </c>
      <c r="D24" s="10">
        <v>15.0</v>
      </c>
    </row>
    <row r="25">
      <c r="A25" s="10" t="s">
        <v>263</v>
      </c>
      <c r="B25" s="17" t="str">
        <f>VLOOKUP(A25, RESTAURANT!$A$1:$J$11, 2, FALSE)</f>
        <v>Bubutan</v>
      </c>
      <c r="C25" s="10" t="s">
        <v>360</v>
      </c>
      <c r="D25" s="10">
        <v>17.0</v>
      </c>
    </row>
    <row r="26">
      <c r="A26" s="10" t="s">
        <v>263</v>
      </c>
      <c r="B26" s="17" t="str">
        <f>VLOOKUP(A26, RESTAURANT!$A$1:$J$11, 2, FALSE)</f>
        <v>Bubutan</v>
      </c>
      <c r="C26" s="10" t="s">
        <v>358</v>
      </c>
      <c r="D26" s="10">
        <v>1.0</v>
      </c>
    </row>
    <row r="27">
      <c r="A27" s="10" t="s">
        <v>263</v>
      </c>
      <c r="B27" s="17" t="str">
        <f>VLOOKUP(A27, RESTAURANT!$A$1:$J$11, 2, FALSE)</f>
        <v>Bubutan</v>
      </c>
      <c r="C27" s="10" t="s">
        <v>358</v>
      </c>
      <c r="D27" s="10">
        <v>2.0</v>
      </c>
    </row>
    <row r="28">
      <c r="A28" s="10" t="s">
        <v>263</v>
      </c>
      <c r="B28" s="17" t="str">
        <f>VLOOKUP(A28, RESTAURANT!$A$1:$J$11, 2, FALSE)</f>
        <v>Bubutan</v>
      </c>
      <c r="C28" s="10" t="s">
        <v>358</v>
      </c>
      <c r="D28" s="10">
        <v>3.0</v>
      </c>
    </row>
    <row r="29">
      <c r="A29" s="10" t="s">
        <v>263</v>
      </c>
      <c r="B29" s="17" t="str">
        <f>VLOOKUP(A29, RESTAURANT!$A$1:$J$11, 2, FALSE)</f>
        <v>Bubutan</v>
      </c>
      <c r="C29" s="10" t="s">
        <v>358</v>
      </c>
      <c r="D29" s="10">
        <v>5.0</v>
      </c>
    </row>
    <row r="30">
      <c r="A30" s="10" t="s">
        <v>263</v>
      </c>
      <c r="B30" s="17" t="str">
        <f>VLOOKUP(A30, RESTAURANT!$A$1:$J$11, 2, FALSE)</f>
        <v>Bubutan</v>
      </c>
      <c r="C30" s="10" t="s">
        <v>358</v>
      </c>
      <c r="D30" s="10">
        <v>10.0</v>
      </c>
    </row>
    <row r="31">
      <c r="A31" s="10" t="s">
        <v>263</v>
      </c>
      <c r="B31" s="17" t="str">
        <f>VLOOKUP(A31, RESTAURANT!$A$1:$J$11, 2, FALSE)</f>
        <v>Bubutan</v>
      </c>
      <c r="C31" s="10" t="s">
        <v>358</v>
      </c>
      <c r="D31" s="10">
        <v>15.0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38"/>
  </cols>
  <sheetData>
    <row r="1">
      <c r="A1" s="20" t="s">
        <v>322</v>
      </c>
      <c r="B1" s="21" t="s">
        <v>310</v>
      </c>
    </row>
    <row r="2">
      <c r="A2" s="19">
        <v>1.0</v>
      </c>
      <c r="B2" s="19" t="s">
        <v>412</v>
      </c>
    </row>
    <row r="3">
      <c r="A3" s="19">
        <v>2.0</v>
      </c>
      <c r="B3" s="19" t="s">
        <v>413</v>
      </c>
    </row>
    <row r="4">
      <c r="A4" s="19">
        <v>3.0</v>
      </c>
      <c r="B4" s="19" t="s">
        <v>414</v>
      </c>
    </row>
    <row r="5">
      <c r="A5" s="19">
        <v>4.0</v>
      </c>
      <c r="B5" s="19" t="s">
        <v>415</v>
      </c>
    </row>
    <row r="6">
      <c r="A6" s="19">
        <v>5.0</v>
      </c>
      <c r="B6" s="19" t="s">
        <v>416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6.38"/>
  </cols>
  <sheetData>
    <row r="1">
      <c r="A1" s="21" t="s">
        <v>322</v>
      </c>
      <c r="B1" s="21" t="s">
        <v>260</v>
      </c>
      <c r="C1" s="21" t="s">
        <v>417</v>
      </c>
      <c r="D1" s="21" t="s">
        <v>418</v>
      </c>
    </row>
    <row r="2">
      <c r="A2" s="19">
        <v>1.0</v>
      </c>
      <c r="B2" s="19" t="s">
        <v>267</v>
      </c>
      <c r="C2" s="19">
        <v>13000.0</v>
      </c>
      <c r="D2" s="19">
        <v>20000.0</v>
      </c>
    </row>
    <row r="3">
      <c r="A3" s="19">
        <v>2.0</v>
      </c>
      <c r="B3" s="19" t="s">
        <v>309</v>
      </c>
      <c r="C3" s="19">
        <v>14000.0</v>
      </c>
      <c r="D3" s="19">
        <v>30000.0</v>
      </c>
    </row>
    <row r="4">
      <c r="A4" s="19">
        <v>3.0</v>
      </c>
      <c r="B4" s="19" t="s">
        <v>419</v>
      </c>
      <c r="C4" s="19">
        <v>10000.0</v>
      </c>
      <c r="D4" s="19">
        <v>15000.0</v>
      </c>
    </row>
    <row r="5">
      <c r="A5" s="19">
        <v>4.0</v>
      </c>
      <c r="B5" s="19" t="s">
        <v>291</v>
      </c>
      <c r="C5" s="19">
        <v>10000.0</v>
      </c>
      <c r="D5" s="19">
        <v>14000.0</v>
      </c>
    </row>
    <row r="6">
      <c r="A6" s="19">
        <v>5.0</v>
      </c>
      <c r="B6" s="19" t="s">
        <v>420</v>
      </c>
      <c r="C6" s="19">
        <v>10000.0</v>
      </c>
      <c r="D6" s="19">
        <v>13000.0</v>
      </c>
    </row>
    <row r="7">
      <c r="A7" s="19">
        <v>6.0</v>
      </c>
      <c r="B7" s="19" t="s">
        <v>272</v>
      </c>
      <c r="C7" s="19">
        <v>20000.0</v>
      </c>
      <c r="D7" s="19">
        <v>30000.0</v>
      </c>
    </row>
    <row r="8">
      <c r="A8" s="19">
        <v>7.0</v>
      </c>
      <c r="B8" s="19" t="s">
        <v>421</v>
      </c>
      <c r="C8" s="19">
        <v>11000.0</v>
      </c>
      <c r="D8" s="19">
        <v>20000.0</v>
      </c>
    </row>
    <row r="9">
      <c r="A9" s="19">
        <v>8.0</v>
      </c>
      <c r="B9" s="19" t="s">
        <v>422</v>
      </c>
      <c r="C9" s="19">
        <v>10000.0</v>
      </c>
      <c r="D9" s="19">
        <v>18000.0</v>
      </c>
    </row>
    <row r="10">
      <c r="A10" s="19">
        <v>9.0</v>
      </c>
      <c r="B10" s="19" t="s">
        <v>423</v>
      </c>
      <c r="C10" s="19">
        <v>13000.0</v>
      </c>
      <c r="D10" s="19">
        <v>20000.0</v>
      </c>
    </row>
    <row r="11">
      <c r="A11" s="19">
        <v>10.0</v>
      </c>
      <c r="B11" s="19" t="s">
        <v>424</v>
      </c>
      <c r="C11" s="19">
        <v>50000.0</v>
      </c>
      <c r="D11" s="19">
        <v>100000.0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</cols>
  <sheetData>
    <row r="1">
      <c r="A1" s="6" t="s">
        <v>0</v>
      </c>
      <c r="B1" s="7" t="s">
        <v>425</v>
      </c>
      <c r="C1" s="7" t="s">
        <v>426</v>
      </c>
    </row>
    <row r="2">
      <c r="A2" s="8" t="s">
        <v>30</v>
      </c>
      <c r="B2" s="22">
        <v>39876.0</v>
      </c>
      <c r="C2" s="23" t="s">
        <v>427</v>
      </c>
    </row>
    <row r="3">
      <c r="A3" s="8" t="s">
        <v>35</v>
      </c>
      <c r="B3" s="22">
        <v>34016.0</v>
      </c>
      <c r="C3" s="23" t="s">
        <v>428</v>
      </c>
    </row>
    <row r="4">
      <c r="A4" s="8" t="s">
        <v>40</v>
      </c>
      <c r="B4" s="22">
        <v>33872.0</v>
      </c>
      <c r="C4" s="23" t="s">
        <v>427</v>
      </c>
    </row>
    <row r="5">
      <c r="A5" s="8" t="s">
        <v>45</v>
      </c>
      <c r="B5" s="22">
        <v>37095.0</v>
      </c>
      <c r="C5" s="23" t="s">
        <v>428</v>
      </c>
    </row>
    <row r="6">
      <c r="A6" s="8" t="s">
        <v>50</v>
      </c>
      <c r="B6" s="22">
        <v>39867.0</v>
      </c>
      <c r="C6" s="23" t="s">
        <v>427</v>
      </c>
    </row>
    <row r="7">
      <c r="A7" s="8" t="s">
        <v>55</v>
      </c>
      <c r="B7" s="22">
        <v>40372.0</v>
      </c>
      <c r="C7" s="23" t="s">
        <v>428</v>
      </c>
    </row>
    <row r="8">
      <c r="A8" s="8" t="s">
        <v>60</v>
      </c>
      <c r="B8" s="22">
        <v>36923.0</v>
      </c>
      <c r="C8" s="23" t="s">
        <v>428</v>
      </c>
    </row>
    <row r="9">
      <c r="A9" s="8" t="s">
        <v>65</v>
      </c>
      <c r="B9" s="22">
        <v>34032.0</v>
      </c>
      <c r="C9" s="23" t="s">
        <v>427</v>
      </c>
    </row>
    <row r="10">
      <c r="A10" s="8" t="s">
        <v>70</v>
      </c>
      <c r="B10" s="22">
        <v>40328.0</v>
      </c>
      <c r="C10" s="23" t="s">
        <v>427</v>
      </c>
    </row>
    <row r="11">
      <c r="A11" s="8" t="s">
        <v>75</v>
      </c>
      <c r="B11" s="22">
        <v>36568.0</v>
      </c>
      <c r="C11" s="23" t="s">
        <v>427</v>
      </c>
    </row>
    <row r="12">
      <c r="A12" s="8" t="s">
        <v>80</v>
      </c>
      <c r="B12" s="22">
        <v>38394.0</v>
      </c>
      <c r="C12" s="23" t="s">
        <v>427</v>
      </c>
    </row>
    <row r="13">
      <c r="A13" s="8" t="s">
        <v>85</v>
      </c>
      <c r="B13" s="22">
        <v>36191.0</v>
      </c>
      <c r="C13" s="23" t="s">
        <v>428</v>
      </c>
    </row>
    <row r="14">
      <c r="A14" s="8" t="s">
        <v>90</v>
      </c>
      <c r="B14" s="22">
        <v>39732.0</v>
      </c>
      <c r="C14" s="23" t="s">
        <v>427</v>
      </c>
    </row>
    <row r="15">
      <c r="A15" s="8" t="s">
        <v>95</v>
      </c>
      <c r="B15" s="22">
        <v>35598.0</v>
      </c>
      <c r="C15" s="23" t="s">
        <v>427</v>
      </c>
    </row>
    <row r="16">
      <c r="A16" s="8" t="s">
        <v>100</v>
      </c>
      <c r="B16" s="22">
        <v>39817.0</v>
      </c>
      <c r="C16" s="23" t="s">
        <v>427</v>
      </c>
    </row>
    <row r="17">
      <c r="A17" s="8" t="s">
        <v>105</v>
      </c>
      <c r="B17" s="22">
        <v>36171.0</v>
      </c>
      <c r="C17" s="23" t="s">
        <v>428</v>
      </c>
    </row>
    <row r="18">
      <c r="A18" s="8" t="s">
        <v>110</v>
      </c>
      <c r="B18" s="22">
        <v>36342.0</v>
      </c>
      <c r="C18" s="23" t="s">
        <v>428</v>
      </c>
    </row>
    <row r="19">
      <c r="A19" s="8" t="s">
        <v>115</v>
      </c>
      <c r="B19" s="22">
        <v>39627.0</v>
      </c>
      <c r="C19" s="23" t="s">
        <v>427</v>
      </c>
    </row>
    <row r="20">
      <c r="A20" s="8" t="s">
        <v>120</v>
      </c>
      <c r="B20" s="22">
        <v>38009.0</v>
      </c>
      <c r="C20" s="23" t="s">
        <v>427</v>
      </c>
    </row>
    <row r="21">
      <c r="A21" s="8" t="s">
        <v>125</v>
      </c>
      <c r="B21" s="22">
        <v>35773.0</v>
      </c>
      <c r="C21" s="23" t="s">
        <v>427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5"/>
  </cols>
  <sheetData>
    <row r="1">
      <c r="A1" s="6" t="s">
        <v>322</v>
      </c>
      <c r="B1" s="7" t="s">
        <v>310</v>
      </c>
    </row>
    <row r="2">
      <c r="A2" s="10" t="s">
        <v>429</v>
      </c>
      <c r="B2" s="10" t="s">
        <v>430</v>
      </c>
    </row>
    <row r="3">
      <c r="A3" s="10" t="s">
        <v>431</v>
      </c>
      <c r="B3" s="10" t="s">
        <v>432</v>
      </c>
    </row>
    <row r="4">
      <c r="A4" s="10" t="s">
        <v>433</v>
      </c>
      <c r="B4" s="10" t="s">
        <v>434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75"/>
  </cols>
  <sheetData>
    <row r="1">
      <c r="A1" s="6" t="s">
        <v>322</v>
      </c>
      <c r="B1" s="7" t="s">
        <v>310</v>
      </c>
    </row>
    <row r="2">
      <c r="A2" s="10" t="s">
        <v>435</v>
      </c>
      <c r="B2" s="10" t="s">
        <v>436</v>
      </c>
    </row>
    <row r="3">
      <c r="A3" s="10" t="s">
        <v>437</v>
      </c>
      <c r="B3" s="10" t="s">
        <v>438</v>
      </c>
    </row>
    <row r="4">
      <c r="A4" s="10" t="s">
        <v>439</v>
      </c>
      <c r="B4" s="10" t="s">
        <v>440</v>
      </c>
    </row>
    <row r="5">
      <c r="A5" s="10" t="s">
        <v>441</v>
      </c>
      <c r="B5" s="10" t="s">
        <v>442</v>
      </c>
    </row>
    <row r="6">
      <c r="A6" s="10" t="s">
        <v>443</v>
      </c>
      <c r="B6" s="10" t="s">
        <v>444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25"/>
  </cols>
  <sheetData>
    <row r="1">
      <c r="A1" s="24" t="s">
        <v>0</v>
      </c>
      <c r="B1" s="24" t="s">
        <v>445</v>
      </c>
      <c r="C1" s="24" t="s">
        <v>254</v>
      </c>
      <c r="D1" s="24" t="s">
        <v>255</v>
      </c>
      <c r="E1" s="24" t="s">
        <v>351</v>
      </c>
      <c r="F1" s="25" t="s">
        <v>446</v>
      </c>
      <c r="G1" s="25" t="s">
        <v>447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7" t="s">
        <v>30</v>
      </c>
      <c r="B2" s="28">
        <v>42939.0</v>
      </c>
      <c r="C2" s="10" t="s">
        <v>263</v>
      </c>
      <c r="D2" s="17" t="str">
        <f>VLOOKUP(C2, RESTAURANT!$A$1:$J$11, 2, FALSE)</f>
        <v>Bubutan</v>
      </c>
      <c r="E2" s="10" t="s">
        <v>356</v>
      </c>
      <c r="F2" s="29">
        <v>7.0</v>
      </c>
      <c r="G2" s="29" t="s">
        <v>448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7" t="s">
        <v>35</v>
      </c>
      <c r="B3" s="28">
        <v>44195.0</v>
      </c>
      <c r="C3" s="10" t="s">
        <v>269</v>
      </c>
      <c r="D3" s="17" t="str">
        <f>VLOOKUP(C3, RESTAURANT!$A$1:$J$11, 2, FALSE)</f>
        <v>Penjaringan</v>
      </c>
      <c r="E3" s="10" t="s">
        <v>358</v>
      </c>
      <c r="F3" s="29">
        <v>1.0</v>
      </c>
      <c r="G3" s="29" t="s">
        <v>449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7" t="s">
        <v>40</v>
      </c>
      <c r="B4" s="28">
        <v>44474.0</v>
      </c>
      <c r="C4" s="10" t="s">
        <v>274</v>
      </c>
      <c r="D4" s="17" t="str">
        <f>VLOOKUP(C4, RESTAURANT!$A$1:$J$11, 2, FALSE)</f>
        <v>Setiabudi</v>
      </c>
      <c r="E4" s="10" t="s">
        <v>369</v>
      </c>
      <c r="F4" s="29">
        <v>5.0</v>
      </c>
      <c r="G4" s="30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7" t="s">
        <v>45</v>
      </c>
      <c r="B5" s="31">
        <v>43232.0</v>
      </c>
      <c r="C5" s="10" t="s">
        <v>278</v>
      </c>
      <c r="D5" s="17" t="str">
        <f>VLOOKUP(C5, RESTAURANT!$A$1:$J$11, 2, FALSE)</f>
        <v>Semarang Selatan</v>
      </c>
      <c r="E5" s="10" t="s">
        <v>365</v>
      </c>
      <c r="F5" s="29">
        <v>2.0</v>
      </c>
      <c r="G5" s="29" t="s">
        <v>450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7" t="s">
        <v>50</v>
      </c>
      <c r="B6" s="32">
        <v>43748.0</v>
      </c>
      <c r="C6" s="10" t="s">
        <v>283</v>
      </c>
      <c r="D6" s="17" t="str">
        <f>VLOOKUP(C6, RESTAURANT!$A$1:$J$11, 2, FALSE)</f>
        <v>Kebon Jeruk</v>
      </c>
      <c r="E6" s="10" t="s">
        <v>375</v>
      </c>
      <c r="F6" s="29">
        <v>7.0</v>
      </c>
      <c r="G6" s="17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7" t="s">
        <v>55</v>
      </c>
      <c r="B7" s="28">
        <v>42860.0</v>
      </c>
      <c r="C7" s="10" t="s">
        <v>269</v>
      </c>
      <c r="D7" s="17" t="str">
        <f>VLOOKUP(C7, RESTAURANT!$A$1:$J$11, 2, FALSE)</f>
        <v>Penjaringan</v>
      </c>
      <c r="E7" s="10" t="s">
        <v>360</v>
      </c>
      <c r="F7" s="29">
        <v>6.0</v>
      </c>
      <c r="G7" s="30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7" t="s">
        <v>60</v>
      </c>
      <c r="B8" s="28">
        <v>44688.0</v>
      </c>
      <c r="C8" s="10" t="s">
        <v>287</v>
      </c>
      <c r="D8" s="17" t="str">
        <f>VLOOKUP(C8, RESTAURANT!$A$1:$J$11, 2, FALSE)</f>
        <v>Medan Kota</v>
      </c>
      <c r="E8" s="10" t="s">
        <v>371</v>
      </c>
      <c r="F8" s="29">
        <v>9.0</v>
      </c>
      <c r="G8" s="29" t="s">
        <v>448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7" t="s">
        <v>65</v>
      </c>
      <c r="B9" s="28">
        <v>44814.0</v>
      </c>
      <c r="C9" s="10" t="s">
        <v>292</v>
      </c>
      <c r="D9" s="17" t="str">
        <f>VLOOKUP(C9, RESTAURANT!$A$1:$J$11, 2, FALSE)</f>
        <v>Pakualaman</v>
      </c>
      <c r="E9" s="10" t="s">
        <v>379</v>
      </c>
      <c r="F9" s="29">
        <v>3.0</v>
      </c>
      <c r="G9" s="30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7" t="s">
        <v>70</v>
      </c>
      <c r="B10" s="28">
        <v>44220.0</v>
      </c>
      <c r="C10" s="10" t="s">
        <v>298</v>
      </c>
      <c r="D10" s="17" t="str">
        <f>VLOOKUP(C10, RESTAURANT!$A$1:$J$11, 2, FALSE)</f>
        <v>Pademangan</v>
      </c>
      <c r="E10" s="10" t="s">
        <v>377</v>
      </c>
      <c r="F10" s="29">
        <v>2.0</v>
      </c>
      <c r="G10" s="29" t="s">
        <v>451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7" t="s">
        <v>75</v>
      </c>
      <c r="B11" s="28">
        <v>44509.0</v>
      </c>
      <c r="C11" s="10" t="s">
        <v>301</v>
      </c>
      <c r="D11" s="17" t="str">
        <f>VLOOKUP(C11, RESTAURANT!$A$1:$J$11, 2, FALSE)</f>
        <v>Taman Sari</v>
      </c>
      <c r="E11" s="10" t="s">
        <v>385</v>
      </c>
      <c r="F11" s="29">
        <v>1.0</v>
      </c>
      <c r="G11" s="30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6"/>
      <c r="B12" s="26"/>
      <c r="C12" s="13"/>
      <c r="E12" s="13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6"/>
      <c r="B13" s="26"/>
      <c r="C13" s="13"/>
      <c r="E13" s="13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6"/>
      <c r="B14" s="26"/>
      <c r="C14" s="13"/>
      <c r="E14" s="13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6"/>
      <c r="B15" s="26"/>
      <c r="C15" s="13"/>
      <c r="E15" s="13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6"/>
      <c r="B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6"/>
      <c r="B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6"/>
      <c r="B18" s="26"/>
      <c r="C18" s="13"/>
      <c r="E18" s="13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6"/>
      <c r="B19" s="26"/>
      <c r="C19" s="13"/>
      <c r="E19" s="13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6"/>
      <c r="B20" s="26"/>
      <c r="C20" s="13"/>
      <c r="E20" s="13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6"/>
      <c r="B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6"/>
      <c r="B22" s="26"/>
      <c r="C22" s="13"/>
      <c r="E22" s="13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6"/>
      <c r="B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6"/>
      <c r="B24" s="26"/>
      <c r="C24" s="13"/>
      <c r="E24" s="13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6"/>
      <c r="B25" s="26"/>
      <c r="C25" s="13"/>
      <c r="E25" s="13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6"/>
      <c r="B26" s="26"/>
      <c r="C26" s="13"/>
      <c r="E26" s="13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6"/>
      <c r="B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6"/>
      <c r="B28" s="26"/>
      <c r="C28" s="13"/>
      <c r="E28" s="13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6"/>
      <c r="B29" s="26"/>
      <c r="C29" s="13"/>
      <c r="E29" s="13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6"/>
      <c r="B30" s="26"/>
      <c r="C30" s="13"/>
      <c r="E30" s="13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6"/>
      <c r="B31" s="26"/>
      <c r="C31" s="13"/>
      <c r="E31" s="13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13"/>
    <col customWidth="1" min="3" max="3" width="31.5"/>
    <col customWidth="1" min="5" max="5" width="17.25"/>
    <col customWidth="1" min="6" max="6" width="25.0"/>
    <col customWidth="1" min="13" max="13" width="27.63"/>
    <col customWidth="1" min="15" max="15" width="28.88"/>
  </cols>
  <sheetData>
    <row r="1">
      <c r="A1" s="20" t="s">
        <v>0</v>
      </c>
      <c r="B1" s="20" t="s">
        <v>445</v>
      </c>
      <c r="C1" s="21" t="s">
        <v>257</v>
      </c>
      <c r="D1" s="21" t="s">
        <v>258</v>
      </c>
      <c r="E1" s="21" t="s">
        <v>259</v>
      </c>
      <c r="F1" s="21" t="s">
        <v>260</v>
      </c>
      <c r="G1" s="21" t="s">
        <v>452</v>
      </c>
      <c r="H1" s="21" t="s">
        <v>453</v>
      </c>
      <c r="I1" s="21" t="s">
        <v>454</v>
      </c>
      <c r="J1" s="21" t="s">
        <v>455</v>
      </c>
      <c r="K1" s="21" t="s">
        <v>261</v>
      </c>
      <c r="L1" s="21" t="s">
        <v>456</v>
      </c>
      <c r="M1" s="21" t="s">
        <v>457</v>
      </c>
      <c r="N1" s="21" t="s">
        <v>458</v>
      </c>
      <c r="O1" s="21" t="s">
        <v>459</v>
      </c>
    </row>
    <row r="2">
      <c r="A2" s="27" t="s">
        <v>30</v>
      </c>
      <c r="B2" s="28">
        <v>42939.0</v>
      </c>
      <c r="C2" s="19" t="s">
        <v>460</v>
      </c>
      <c r="D2" s="19" t="s">
        <v>461</v>
      </c>
      <c r="E2" s="19" t="s">
        <v>462</v>
      </c>
      <c r="F2" s="19" t="s">
        <v>291</v>
      </c>
      <c r="G2" s="19">
        <v>120000.0</v>
      </c>
      <c r="H2" s="19">
        <v>1000.0</v>
      </c>
      <c r="I2" s="19">
        <v>12939.0</v>
      </c>
      <c r="J2" s="33">
        <f t="shared" ref="J2:J11" si="1">SUM(G2,-H2,I2)</f>
        <v>131939</v>
      </c>
      <c r="K2" s="19">
        <v>5.0</v>
      </c>
      <c r="L2" s="19">
        <v>1.0</v>
      </c>
      <c r="M2" s="10" t="s">
        <v>429</v>
      </c>
      <c r="N2" s="19">
        <v>3.0</v>
      </c>
      <c r="O2" s="8" t="s">
        <v>171</v>
      </c>
    </row>
    <row r="3">
      <c r="A3" s="27" t="s">
        <v>35</v>
      </c>
      <c r="B3" s="28">
        <v>44195.0</v>
      </c>
      <c r="C3" s="19" t="s">
        <v>463</v>
      </c>
      <c r="D3" s="19" t="s">
        <v>464</v>
      </c>
      <c r="E3" s="19" t="s">
        <v>290</v>
      </c>
      <c r="F3" s="19" t="s">
        <v>291</v>
      </c>
      <c r="G3" s="19">
        <v>100000.0</v>
      </c>
      <c r="H3" s="19">
        <v>32000.0</v>
      </c>
      <c r="I3" s="19">
        <v>15424.0</v>
      </c>
      <c r="J3" s="33">
        <f t="shared" si="1"/>
        <v>83424</v>
      </c>
      <c r="K3" s="19">
        <v>5.0</v>
      </c>
      <c r="L3" s="19">
        <v>1.0</v>
      </c>
      <c r="M3" s="10" t="s">
        <v>431</v>
      </c>
      <c r="N3" s="19">
        <v>1.0</v>
      </c>
      <c r="O3" s="8" t="s">
        <v>175</v>
      </c>
    </row>
    <row r="4">
      <c r="A4" s="27" t="s">
        <v>40</v>
      </c>
      <c r="B4" s="28">
        <v>44474.0</v>
      </c>
      <c r="C4" s="19" t="s">
        <v>465</v>
      </c>
      <c r="D4" s="19" t="s">
        <v>466</v>
      </c>
      <c r="E4" s="19" t="s">
        <v>467</v>
      </c>
      <c r="F4" s="19" t="s">
        <v>468</v>
      </c>
      <c r="G4" s="19">
        <v>59000.0</v>
      </c>
      <c r="H4" s="19">
        <v>32100.0</v>
      </c>
      <c r="I4" s="19">
        <v>13114.0</v>
      </c>
      <c r="J4" s="33">
        <f t="shared" si="1"/>
        <v>40014</v>
      </c>
      <c r="K4" s="19">
        <v>4.0</v>
      </c>
      <c r="L4" s="19">
        <v>2.0</v>
      </c>
      <c r="M4" s="10" t="s">
        <v>431</v>
      </c>
      <c r="N4" s="19">
        <v>2.0</v>
      </c>
      <c r="O4" s="8" t="s">
        <v>179</v>
      </c>
    </row>
    <row r="5">
      <c r="A5" s="27" t="s">
        <v>45</v>
      </c>
      <c r="B5" s="31">
        <v>43232.0</v>
      </c>
      <c r="C5" s="19" t="s">
        <v>469</v>
      </c>
      <c r="D5" s="19" t="s">
        <v>470</v>
      </c>
      <c r="E5" s="19" t="s">
        <v>470</v>
      </c>
      <c r="F5" s="19" t="s">
        <v>471</v>
      </c>
      <c r="G5" s="19">
        <v>34000.0</v>
      </c>
      <c r="H5" s="19">
        <v>10102.0</v>
      </c>
      <c r="I5" s="19">
        <v>15341.0</v>
      </c>
      <c r="J5" s="33">
        <f t="shared" si="1"/>
        <v>39239</v>
      </c>
      <c r="K5" s="19">
        <v>3.0</v>
      </c>
      <c r="L5" s="19">
        <v>1.0</v>
      </c>
      <c r="M5" s="10" t="s">
        <v>429</v>
      </c>
      <c r="N5" s="19">
        <v>5.0</v>
      </c>
      <c r="O5" s="8" t="s">
        <v>183</v>
      </c>
    </row>
    <row r="6">
      <c r="A6" s="27" t="s">
        <v>50</v>
      </c>
      <c r="B6" s="32">
        <v>43748.0</v>
      </c>
      <c r="C6" s="19" t="s">
        <v>472</v>
      </c>
      <c r="D6" s="19" t="s">
        <v>473</v>
      </c>
      <c r="E6" s="19" t="s">
        <v>474</v>
      </c>
      <c r="F6" s="19" t="s">
        <v>419</v>
      </c>
      <c r="G6" s="19">
        <v>55900.0</v>
      </c>
      <c r="H6" s="19">
        <v>12041.0</v>
      </c>
      <c r="I6" s="19">
        <v>54253.0</v>
      </c>
      <c r="J6" s="33">
        <f t="shared" si="1"/>
        <v>98112</v>
      </c>
      <c r="K6" s="19">
        <v>4.0</v>
      </c>
      <c r="L6" s="19">
        <v>3.0</v>
      </c>
      <c r="M6" s="19" t="s">
        <v>429</v>
      </c>
      <c r="N6" s="19">
        <v>4.0</v>
      </c>
      <c r="O6" s="8" t="s">
        <v>187</v>
      </c>
    </row>
    <row r="7">
      <c r="A7" s="27" t="s">
        <v>55</v>
      </c>
      <c r="B7" s="28">
        <v>42860.0</v>
      </c>
      <c r="C7" s="19" t="s">
        <v>475</v>
      </c>
      <c r="D7" s="19" t="s">
        <v>476</v>
      </c>
      <c r="E7" s="19" t="s">
        <v>477</v>
      </c>
      <c r="F7" s="19" t="s">
        <v>419</v>
      </c>
      <c r="G7" s="19">
        <v>300040.0</v>
      </c>
      <c r="H7" s="19">
        <v>15103.0</v>
      </c>
      <c r="I7" s="19">
        <v>12142.0</v>
      </c>
      <c r="J7" s="33">
        <f t="shared" si="1"/>
        <v>297079</v>
      </c>
      <c r="K7" s="19">
        <v>5.0</v>
      </c>
      <c r="L7" s="19">
        <v>1.0</v>
      </c>
      <c r="M7" s="19" t="s">
        <v>429</v>
      </c>
      <c r="N7" s="19">
        <v>7.0</v>
      </c>
      <c r="O7" s="8" t="s">
        <v>191</v>
      </c>
    </row>
    <row r="8">
      <c r="A8" s="27" t="s">
        <v>60</v>
      </c>
      <c r="B8" s="28">
        <v>44688.0</v>
      </c>
      <c r="C8" s="19" t="s">
        <v>478</v>
      </c>
      <c r="D8" s="19" t="s">
        <v>479</v>
      </c>
      <c r="E8" s="19" t="s">
        <v>480</v>
      </c>
      <c r="F8" s="19" t="s">
        <v>481</v>
      </c>
      <c r="G8" s="19">
        <v>50190.0</v>
      </c>
      <c r="H8" s="19">
        <v>12901.0</v>
      </c>
      <c r="I8" s="19">
        <v>15251.0</v>
      </c>
      <c r="J8" s="33">
        <f t="shared" si="1"/>
        <v>52540</v>
      </c>
      <c r="K8" s="19">
        <v>4.0</v>
      </c>
      <c r="L8" s="19">
        <v>1.0</v>
      </c>
      <c r="M8" s="19" t="s">
        <v>429</v>
      </c>
      <c r="N8" s="19">
        <v>9.0</v>
      </c>
      <c r="O8" s="8" t="s">
        <v>195</v>
      </c>
    </row>
    <row r="9">
      <c r="A9" s="27" t="s">
        <v>65</v>
      </c>
      <c r="B9" s="28">
        <v>44814.0</v>
      </c>
      <c r="C9" s="19" t="s">
        <v>482</v>
      </c>
      <c r="D9" s="19" t="s">
        <v>483</v>
      </c>
      <c r="E9" s="19" t="s">
        <v>484</v>
      </c>
      <c r="F9" s="19" t="s">
        <v>485</v>
      </c>
      <c r="G9" s="19">
        <v>20000.0</v>
      </c>
      <c r="H9" s="19">
        <v>0.0</v>
      </c>
      <c r="I9" s="19">
        <v>15345.0</v>
      </c>
      <c r="J9" s="33">
        <f t="shared" si="1"/>
        <v>35345</v>
      </c>
      <c r="K9" s="19">
        <v>5.0</v>
      </c>
      <c r="L9" s="19">
        <v>5.0</v>
      </c>
      <c r="M9" s="10" t="s">
        <v>433</v>
      </c>
      <c r="N9" s="19">
        <v>8.0</v>
      </c>
      <c r="O9" s="8" t="s">
        <v>199</v>
      </c>
    </row>
    <row r="10">
      <c r="A10" s="27" t="s">
        <v>70</v>
      </c>
      <c r="B10" s="28">
        <v>44220.0</v>
      </c>
      <c r="C10" s="19" t="s">
        <v>486</v>
      </c>
      <c r="D10" s="19" t="s">
        <v>487</v>
      </c>
      <c r="E10" s="19" t="s">
        <v>488</v>
      </c>
      <c r="F10" s="19" t="s">
        <v>489</v>
      </c>
      <c r="G10" s="19">
        <v>68900.0</v>
      </c>
      <c r="H10" s="19">
        <v>12310.0</v>
      </c>
      <c r="I10" s="19">
        <v>63565.0</v>
      </c>
      <c r="J10" s="33">
        <f t="shared" si="1"/>
        <v>120155</v>
      </c>
      <c r="K10" s="19">
        <v>1.0</v>
      </c>
      <c r="L10" s="19">
        <v>4.0</v>
      </c>
      <c r="M10" s="10" t="s">
        <v>431</v>
      </c>
      <c r="N10" s="19">
        <v>6.0</v>
      </c>
      <c r="O10" s="8" t="s">
        <v>203</v>
      </c>
    </row>
    <row r="11">
      <c r="A11" s="27" t="s">
        <v>75</v>
      </c>
      <c r="B11" s="28">
        <v>44509.0</v>
      </c>
      <c r="C11" s="19" t="s">
        <v>490</v>
      </c>
      <c r="D11" s="19" t="s">
        <v>491</v>
      </c>
      <c r="E11" s="19" t="s">
        <v>492</v>
      </c>
      <c r="F11" s="19" t="s">
        <v>493</v>
      </c>
      <c r="G11" s="19">
        <v>79000.0</v>
      </c>
      <c r="H11" s="19">
        <v>3100.0</v>
      </c>
      <c r="I11" s="19">
        <v>12415.0</v>
      </c>
      <c r="J11" s="33">
        <f t="shared" si="1"/>
        <v>88315</v>
      </c>
      <c r="K11" s="19">
        <v>2.0</v>
      </c>
      <c r="L11" s="19">
        <v>3.0</v>
      </c>
      <c r="M11" s="10" t="s">
        <v>433</v>
      </c>
      <c r="N11" s="19">
        <v>10.0</v>
      </c>
      <c r="O11" s="8" t="s">
        <v>207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63"/>
    <col customWidth="1" min="3" max="3" width="22.75"/>
  </cols>
  <sheetData>
    <row r="1">
      <c r="A1" s="24" t="s">
        <v>0</v>
      </c>
      <c r="B1" s="34" t="s">
        <v>445</v>
      </c>
      <c r="C1" s="24" t="s">
        <v>494</v>
      </c>
      <c r="D1" s="35" t="s">
        <v>495</v>
      </c>
      <c r="E1" s="36"/>
      <c r="F1" s="37"/>
      <c r="G1" s="37"/>
    </row>
    <row r="2">
      <c r="A2" s="27" t="s">
        <v>30</v>
      </c>
      <c r="B2" s="28">
        <v>42939.0</v>
      </c>
      <c r="C2" s="10" t="s">
        <v>435</v>
      </c>
      <c r="D2" s="28">
        <v>42941.0</v>
      </c>
      <c r="E2" s="26"/>
      <c r="F2" s="38"/>
      <c r="G2" s="38"/>
    </row>
    <row r="3">
      <c r="A3" s="27" t="s">
        <v>35</v>
      </c>
      <c r="B3" s="28">
        <v>44195.0</v>
      </c>
      <c r="C3" s="10" t="s">
        <v>441</v>
      </c>
      <c r="D3" s="28">
        <v>44196.0</v>
      </c>
      <c r="E3" s="26"/>
      <c r="F3" s="38"/>
      <c r="G3" s="38"/>
    </row>
    <row r="4">
      <c r="A4" s="27" t="s">
        <v>40</v>
      </c>
      <c r="B4" s="28">
        <v>44474.0</v>
      </c>
      <c r="C4" s="10" t="s">
        <v>435</v>
      </c>
      <c r="D4" s="28">
        <v>44477.0</v>
      </c>
      <c r="E4" s="26"/>
      <c r="F4" s="38"/>
      <c r="G4" s="26"/>
    </row>
    <row r="5">
      <c r="A5" s="27" t="s">
        <v>45</v>
      </c>
      <c r="B5" s="31">
        <v>43232.0</v>
      </c>
      <c r="C5" s="10" t="s">
        <v>441</v>
      </c>
      <c r="D5" s="31">
        <v>43235.0</v>
      </c>
      <c r="E5" s="26"/>
      <c r="F5" s="38"/>
      <c r="G5" s="38"/>
    </row>
    <row r="6">
      <c r="A6" s="27" t="s">
        <v>50</v>
      </c>
      <c r="B6" s="32">
        <v>43748.0</v>
      </c>
      <c r="C6" s="10" t="s">
        <v>437</v>
      </c>
      <c r="D6" s="28">
        <v>43750.0</v>
      </c>
      <c r="E6" s="26"/>
      <c r="F6" s="38"/>
    </row>
    <row r="7">
      <c r="A7" s="27" t="s">
        <v>55</v>
      </c>
      <c r="B7" s="28">
        <v>42860.0</v>
      </c>
      <c r="C7" s="10" t="s">
        <v>441</v>
      </c>
      <c r="D7" s="28">
        <v>42861.0</v>
      </c>
      <c r="E7" s="26"/>
      <c r="F7" s="38"/>
      <c r="G7" s="26"/>
    </row>
    <row r="8">
      <c r="A8" s="27" t="s">
        <v>60</v>
      </c>
      <c r="B8" s="28">
        <v>44688.0</v>
      </c>
      <c r="C8" s="10" t="s">
        <v>443</v>
      </c>
      <c r="D8" s="28">
        <v>44695.0</v>
      </c>
      <c r="E8" s="26"/>
      <c r="F8" s="38"/>
      <c r="G8" s="38"/>
    </row>
    <row r="9">
      <c r="A9" s="27" t="s">
        <v>65</v>
      </c>
      <c r="B9" s="28">
        <v>44814.0</v>
      </c>
      <c r="C9" s="10" t="s">
        <v>439</v>
      </c>
      <c r="D9" s="28">
        <v>44818.0</v>
      </c>
      <c r="E9" s="26"/>
      <c r="F9" s="38"/>
      <c r="G9" s="26"/>
    </row>
    <row r="10">
      <c r="A10" s="27" t="s">
        <v>70</v>
      </c>
      <c r="B10" s="28">
        <v>44220.0</v>
      </c>
      <c r="C10" s="10" t="s">
        <v>435</v>
      </c>
      <c r="D10" s="28">
        <v>44222.0</v>
      </c>
      <c r="E10" s="26"/>
      <c r="F10" s="38"/>
      <c r="G10" s="38"/>
    </row>
    <row r="11">
      <c r="A11" s="27" t="s">
        <v>75</v>
      </c>
      <c r="B11" s="28">
        <v>44509.0</v>
      </c>
      <c r="C11" s="10" t="s">
        <v>443</v>
      </c>
      <c r="D11" s="28">
        <v>44512.0</v>
      </c>
      <c r="E11" s="26"/>
      <c r="F11" s="38"/>
      <c r="G11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1.38"/>
  </cols>
  <sheetData>
    <row r="1">
      <c r="A1" s="1" t="s">
        <v>0</v>
      </c>
    </row>
    <row r="2">
      <c r="A2" s="3" t="s">
        <v>5</v>
      </c>
    </row>
    <row r="3">
      <c r="A3" s="3" t="s">
        <v>10</v>
      </c>
    </row>
    <row r="4">
      <c r="A4" s="3" t="s">
        <v>15</v>
      </c>
    </row>
    <row r="5">
      <c r="A5" s="3" t="s">
        <v>20</v>
      </c>
    </row>
    <row r="6">
      <c r="A6" s="3" t="s">
        <v>25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496</v>
      </c>
      <c r="B1" s="2" t="s">
        <v>497</v>
      </c>
      <c r="C1" s="2" t="s">
        <v>498</v>
      </c>
    </row>
    <row r="2">
      <c r="A2" s="19" t="s">
        <v>499</v>
      </c>
      <c r="B2" s="10" t="s">
        <v>500</v>
      </c>
      <c r="C2" s="39">
        <v>64.0</v>
      </c>
    </row>
    <row r="3">
      <c r="A3" s="19" t="s">
        <v>501</v>
      </c>
      <c r="B3" s="10" t="s">
        <v>502</v>
      </c>
      <c r="C3" s="10">
        <v>91.0</v>
      </c>
    </row>
    <row r="4">
      <c r="A4" s="19" t="s">
        <v>503</v>
      </c>
      <c r="B4" s="10" t="s">
        <v>504</v>
      </c>
      <c r="C4" s="10">
        <v>48.0</v>
      </c>
    </row>
    <row r="5">
      <c r="A5" s="19" t="s">
        <v>505</v>
      </c>
      <c r="B5" s="10" t="s">
        <v>506</v>
      </c>
      <c r="C5" s="10">
        <v>71.0</v>
      </c>
    </row>
    <row r="6">
      <c r="A6" s="19" t="s">
        <v>507</v>
      </c>
      <c r="B6" s="10" t="s">
        <v>508</v>
      </c>
      <c r="C6" s="10">
        <v>26.0</v>
      </c>
    </row>
    <row r="7">
      <c r="A7" s="19" t="s">
        <v>509</v>
      </c>
      <c r="B7" s="10" t="s">
        <v>510</v>
      </c>
      <c r="C7" s="10">
        <v>7.0</v>
      </c>
    </row>
    <row r="8">
      <c r="A8" s="19" t="s">
        <v>511</v>
      </c>
      <c r="B8" s="10" t="s">
        <v>512</v>
      </c>
      <c r="C8" s="10">
        <v>93.0</v>
      </c>
    </row>
    <row r="9">
      <c r="A9" s="19" t="s">
        <v>513</v>
      </c>
      <c r="B9" s="10" t="s">
        <v>514</v>
      </c>
      <c r="C9" s="10">
        <v>37.0</v>
      </c>
    </row>
    <row r="10">
      <c r="A10" s="19" t="s">
        <v>515</v>
      </c>
      <c r="B10" s="10" t="s">
        <v>516</v>
      </c>
      <c r="C10" s="10">
        <v>5.0</v>
      </c>
    </row>
    <row r="11">
      <c r="A11" s="19" t="s">
        <v>517</v>
      </c>
      <c r="B11" s="10" t="s">
        <v>518</v>
      </c>
      <c r="C11" s="10">
        <v>74.0</v>
      </c>
    </row>
    <row r="12">
      <c r="A12" s="19" t="s">
        <v>519</v>
      </c>
      <c r="B12" s="10" t="s">
        <v>520</v>
      </c>
      <c r="C12" s="10">
        <v>33.0</v>
      </c>
    </row>
    <row r="13">
      <c r="A13" s="19" t="s">
        <v>521</v>
      </c>
      <c r="B13" s="10" t="s">
        <v>522</v>
      </c>
      <c r="C13" s="10">
        <v>32.0</v>
      </c>
    </row>
    <row r="14">
      <c r="A14" s="19" t="s">
        <v>523</v>
      </c>
      <c r="B14" s="10" t="s">
        <v>524</v>
      </c>
      <c r="C14" s="10">
        <v>10.0</v>
      </c>
    </row>
    <row r="15">
      <c r="A15" s="19" t="s">
        <v>525</v>
      </c>
      <c r="B15" s="10" t="s">
        <v>526</v>
      </c>
      <c r="C15" s="10">
        <v>81.0</v>
      </c>
    </row>
    <row r="16">
      <c r="A16" s="19" t="s">
        <v>527</v>
      </c>
      <c r="B16" s="10" t="s">
        <v>528</v>
      </c>
      <c r="C16" s="10">
        <v>30.0</v>
      </c>
    </row>
    <row r="17">
      <c r="A17" s="19" t="s">
        <v>529</v>
      </c>
      <c r="B17" s="10" t="s">
        <v>530</v>
      </c>
      <c r="C17" s="10">
        <v>11.0</v>
      </c>
    </row>
    <row r="18">
      <c r="A18" s="19" t="s">
        <v>531</v>
      </c>
      <c r="B18" s="10" t="s">
        <v>532</v>
      </c>
      <c r="C18" s="10">
        <v>44.0</v>
      </c>
    </row>
    <row r="19">
      <c r="A19" s="19" t="s">
        <v>533</v>
      </c>
      <c r="B19" s="10" t="s">
        <v>534</v>
      </c>
      <c r="C19" s="10">
        <v>58.0</v>
      </c>
    </row>
    <row r="20">
      <c r="A20" s="19" t="s">
        <v>535</v>
      </c>
      <c r="B20" s="10" t="s">
        <v>536</v>
      </c>
      <c r="C20" s="10">
        <v>66.0</v>
      </c>
    </row>
    <row r="21">
      <c r="A21" s="19" t="s">
        <v>537</v>
      </c>
      <c r="B21" s="10" t="s">
        <v>538</v>
      </c>
      <c r="C21" s="10">
        <v>67.0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88"/>
    <col customWidth="1" min="2" max="2" width="22.5"/>
  </cols>
  <sheetData>
    <row r="1">
      <c r="A1" s="1" t="s">
        <v>539</v>
      </c>
      <c r="B1" s="2" t="s">
        <v>540</v>
      </c>
    </row>
    <row r="2">
      <c r="A2" s="19" t="s">
        <v>499</v>
      </c>
      <c r="B2" s="10">
        <v>170000.0</v>
      </c>
    </row>
    <row r="3">
      <c r="A3" s="19" t="s">
        <v>519</v>
      </c>
      <c r="B3" s="10">
        <v>50000.0</v>
      </c>
    </row>
    <row r="4">
      <c r="A4" s="19" t="s">
        <v>503</v>
      </c>
      <c r="B4" s="10">
        <v>125000.0</v>
      </c>
    </row>
    <row r="5">
      <c r="A5" s="19" t="s">
        <v>523</v>
      </c>
      <c r="B5" s="10">
        <v>300000.0</v>
      </c>
    </row>
    <row r="6">
      <c r="A6" s="19" t="s">
        <v>507</v>
      </c>
      <c r="B6" s="10">
        <v>250000.0</v>
      </c>
    </row>
    <row r="7">
      <c r="A7" s="19" t="s">
        <v>527</v>
      </c>
      <c r="B7" s="10">
        <v>400000.0</v>
      </c>
    </row>
    <row r="8">
      <c r="A8" s="19" t="s">
        <v>511</v>
      </c>
      <c r="B8" s="10">
        <v>350000.0</v>
      </c>
    </row>
    <row r="9">
      <c r="A9" s="19" t="s">
        <v>531</v>
      </c>
      <c r="B9" s="10">
        <v>430000.0</v>
      </c>
    </row>
    <row r="10">
      <c r="A10" s="19" t="s">
        <v>515</v>
      </c>
      <c r="B10" s="10">
        <v>100000.0</v>
      </c>
    </row>
    <row r="11">
      <c r="A11" s="19" t="s">
        <v>535</v>
      </c>
      <c r="B11" s="10">
        <v>110000.0</v>
      </c>
    </row>
    <row r="12">
      <c r="A12" s="40"/>
    </row>
    <row r="13">
      <c r="A13" s="40"/>
    </row>
    <row r="14">
      <c r="A14" s="40"/>
    </row>
    <row r="15">
      <c r="A15" s="40"/>
    </row>
    <row r="16">
      <c r="A16" s="40"/>
    </row>
    <row r="17">
      <c r="A17" s="40"/>
    </row>
    <row r="18">
      <c r="A18" s="40"/>
    </row>
    <row r="19">
      <c r="A19" s="40"/>
    </row>
    <row r="20">
      <c r="A20" s="40"/>
    </row>
    <row r="21">
      <c r="A21" s="40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38"/>
  </cols>
  <sheetData>
    <row r="1">
      <c r="A1" s="41" t="s">
        <v>541</v>
      </c>
      <c r="B1" s="42" t="s">
        <v>542</v>
      </c>
    </row>
    <row r="2">
      <c r="A2" s="19" t="s">
        <v>501</v>
      </c>
      <c r="B2" s="43">
        <v>44785.0</v>
      </c>
    </row>
    <row r="3">
      <c r="A3" s="19" t="s">
        <v>521</v>
      </c>
      <c r="B3" s="44">
        <v>44164.0</v>
      </c>
    </row>
    <row r="4">
      <c r="A4" s="19" t="s">
        <v>505</v>
      </c>
      <c r="B4" s="44">
        <v>44270.0</v>
      </c>
    </row>
    <row r="5">
      <c r="A5" s="19" t="s">
        <v>525</v>
      </c>
      <c r="B5" s="44">
        <v>44147.0</v>
      </c>
    </row>
    <row r="6">
      <c r="A6" s="19" t="s">
        <v>509</v>
      </c>
      <c r="B6" s="44">
        <v>44314.0</v>
      </c>
    </row>
    <row r="7">
      <c r="A7" s="19" t="s">
        <v>529</v>
      </c>
      <c r="B7" s="44">
        <v>44317.0</v>
      </c>
    </row>
    <row r="8">
      <c r="A8" s="19" t="s">
        <v>513</v>
      </c>
      <c r="B8" s="44">
        <v>44408.0</v>
      </c>
    </row>
    <row r="9">
      <c r="A9" s="19" t="s">
        <v>533</v>
      </c>
      <c r="B9" s="44">
        <v>43936.0</v>
      </c>
    </row>
    <row r="10">
      <c r="A10" s="19" t="s">
        <v>517</v>
      </c>
      <c r="B10" s="44">
        <v>44533.0</v>
      </c>
    </row>
    <row r="11">
      <c r="A11" s="19" t="s">
        <v>537</v>
      </c>
      <c r="B11" s="44">
        <v>44167.0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75"/>
    <col customWidth="1" min="3" max="3" width="13.88"/>
    <col customWidth="1" min="5" max="5" width="15.0"/>
    <col customWidth="1" min="6" max="6" width="13.63"/>
  </cols>
  <sheetData>
    <row r="1">
      <c r="A1" s="2" t="s">
        <v>409</v>
      </c>
      <c r="B1" s="2" t="s">
        <v>255</v>
      </c>
      <c r="C1" s="2" t="s">
        <v>351</v>
      </c>
      <c r="D1" s="2" t="s">
        <v>543</v>
      </c>
      <c r="E1" s="2" t="s">
        <v>544</v>
      </c>
      <c r="F1" s="2" t="s">
        <v>545</v>
      </c>
    </row>
    <row r="2">
      <c r="A2" s="10" t="s">
        <v>269</v>
      </c>
      <c r="B2" s="17" t="str">
        <f>VLOOKUP(A2, RESTAURANT!$A$1:$J$11, 2, FALSE)</f>
        <v>Penjaringan</v>
      </c>
      <c r="C2" s="10" t="s">
        <v>356</v>
      </c>
      <c r="D2" s="19" t="s">
        <v>503</v>
      </c>
      <c r="E2" s="45" t="s">
        <v>546</v>
      </c>
      <c r="F2" s="46" t="s">
        <v>547</v>
      </c>
    </row>
    <row r="3">
      <c r="A3" s="10" t="s">
        <v>263</v>
      </c>
      <c r="B3" s="17" t="str">
        <f>VLOOKUP(A3, RESTAURANT!$A$1:$J$11, 2, FALSE)</f>
        <v>Bubutan</v>
      </c>
      <c r="C3" s="10" t="s">
        <v>360</v>
      </c>
      <c r="D3" s="19" t="s">
        <v>503</v>
      </c>
      <c r="E3" s="47" t="s">
        <v>548</v>
      </c>
      <c r="F3" s="48" t="s">
        <v>549</v>
      </c>
    </row>
    <row r="4">
      <c r="A4" s="10" t="s">
        <v>292</v>
      </c>
      <c r="B4" s="17" t="str">
        <f>VLOOKUP(A4, RESTAURANT!$A$1:$J$11, 2, FALSE)</f>
        <v>Pakualaman</v>
      </c>
      <c r="C4" s="10" t="s">
        <v>381</v>
      </c>
      <c r="D4" s="19" t="s">
        <v>505</v>
      </c>
      <c r="E4" s="49" t="s">
        <v>550</v>
      </c>
      <c r="F4" s="49" t="s">
        <v>551</v>
      </c>
    </row>
    <row r="5">
      <c r="A5" s="10" t="s">
        <v>298</v>
      </c>
      <c r="B5" s="17" t="str">
        <f>VLOOKUP(A5, RESTAURANT!$A$1:$J$11, 2, FALSE)</f>
        <v>Pademangan</v>
      </c>
      <c r="C5" s="10" t="s">
        <v>377</v>
      </c>
      <c r="D5" s="19" t="s">
        <v>503</v>
      </c>
      <c r="E5" s="45" t="s">
        <v>552</v>
      </c>
      <c r="F5" s="46" t="s">
        <v>553</v>
      </c>
    </row>
    <row r="6">
      <c r="A6" s="10" t="s">
        <v>301</v>
      </c>
      <c r="B6" s="17" t="str">
        <f>VLOOKUP(A6, RESTAURANT!$A$1:$J$11, 2, FALSE)</f>
        <v>Taman Sari</v>
      </c>
      <c r="C6" s="10" t="s">
        <v>387</v>
      </c>
      <c r="D6" s="19" t="s">
        <v>505</v>
      </c>
      <c r="E6" s="49" t="s">
        <v>550</v>
      </c>
      <c r="F6" s="49" t="s">
        <v>551</v>
      </c>
    </row>
    <row r="7">
      <c r="A7" s="10" t="s">
        <v>305</v>
      </c>
      <c r="B7" s="17" t="str">
        <f>VLOOKUP(A7, RESTAURANT!$A$1:$J$11, 2, FALSE)</f>
        <v>Kacapiring</v>
      </c>
      <c r="C7" s="10" t="s">
        <v>383</v>
      </c>
      <c r="D7" s="19" t="s">
        <v>507</v>
      </c>
      <c r="E7" s="50" t="s">
        <v>554</v>
      </c>
      <c r="F7" s="51" t="s">
        <v>555</v>
      </c>
    </row>
    <row r="8">
      <c r="A8" s="10" t="s">
        <v>283</v>
      </c>
      <c r="B8" s="17" t="str">
        <f>VLOOKUP(A8, RESTAURANT!$A$1:$J$11, 2, FALSE)</f>
        <v>Kebon Jeruk</v>
      </c>
      <c r="C8" s="10" t="s">
        <v>375</v>
      </c>
      <c r="D8" s="19" t="s">
        <v>501</v>
      </c>
      <c r="E8" s="49" t="s">
        <v>556</v>
      </c>
      <c r="F8" s="49" t="s">
        <v>557</v>
      </c>
    </row>
    <row r="9">
      <c r="A9" s="10" t="s">
        <v>287</v>
      </c>
      <c r="B9" s="17" t="str">
        <f>VLOOKUP(A9, RESTAURANT!$A$1:$J$11, 2, FALSE)</f>
        <v>Medan Kota</v>
      </c>
      <c r="C9" s="10" t="s">
        <v>371</v>
      </c>
      <c r="D9" s="19" t="s">
        <v>531</v>
      </c>
      <c r="E9" s="45" t="s">
        <v>558</v>
      </c>
      <c r="F9" s="46" t="s">
        <v>559</v>
      </c>
    </row>
    <row r="10">
      <c r="A10" s="10" t="s">
        <v>278</v>
      </c>
      <c r="B10" s="17" t="str">
        <f>VLOOKUP(A10, RESTAURANT!$A$1:$J$11, 2, FALSE)</f>
        <v>Semarang Selatan</v>
      </c>
      <c r="C10" s="10" t="s">
        <v>367</v>
      </c>
      <c r="D10" s="19" t="s">
        <v>531</v>
      </c>
      <c r="E10" s="52" t="s">
        <v>560</v>
      </c>
      <c r="F10" s="48" t="s">
        <v>561</v>
      </c>
    </row>
    <row r="11">
      <c r="A11" s="10" t="s">
        <v>278</v>
      </c>
      <c r="B11" s="17" t="str">
        <f>VLOOKUP(A11, RESTAURANT!$A$1:$J$11, 2, FALSE)</f>
        <v>Semarang Selatan</v>
      </c>
      <c r="C11" s="10" t="s">
        <v>369</v>
      </c>
      <c r="D11" s="53" t="s">
        <v>535</v>
      </c>
      <c r="E11" s="47" t="s">
        <v>562</v>
      </c>
      <c r="F11" s="48" t="s">
        <v>563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21.88"/>
    <col customWidth="1" min="3" max="3" width="15.75"/>
    <col customWidth="1" min="4" max="4" width="16.25"/>
    <col customWidth="1" min="5" max="5" width="17.63"/>
    <col customWidth="1" min="6" max="6" width="37.25"/>
  </cols>
  <sheetData>
    <row r="1" ht="15.75" customHeight="1">
      <c r="A1" s="6" t="s">
        <v>0</v>
      </c>
      <c r="B1" s="7" t="s">
        <v>211</v>
      </c>
      <c r="C1" s="7" t="s">
        <v>212</v>
      </c>
      <c r="D1" s="7" t="s">
        <v>213</v>
      </c>
      <c r="E1" s="7" t="s">
        <v>214</v>
      </c>
      <c r="F1" s="2" t="s">
        <v>215</v>
      </c>
    </row>
    <row r="2" ht="15.75" customHeight="1">
      <c r="A2" s="8" t="s">
        <v>30</v>
      </c>
      <c r="B2" s="9" t="s">
        <v>216</v>
      </c>
      <c r="C2" s="10" t="s">
        <v>217</v>
      </c>
      <c r="D2" s="11">
        <v>6.32099774E8</v>
      </c>
      <c r="E2" s="11">
        <v>9355541.0</v>
      </c>
      <c r="F2" s="12" t="s">
        <v>5</v>
      </c>
    </row>
    <row r="3" ht="15.75" customHeight="1">
      <c r="A3" s="8" t="s">
        <v>35</v>
      </c>
      <c r="B3" s="9" t="s">
        <v>218</v>
      </c>
      <c r="C3" s="10" t="s">
        <v>217</v>
      </c>
      <c r="D3" s="11">
        <v>8.89098935E8</v>
      </c>
      <c r="E3" s="11">
        <v>7696029.0</v>
      </c>
      <c r="F3" s="3" t="s">
        <v>10</v>
      </c>
    </row>
    <row r="4" ht="15.75" customHeight="1">
      <c r="A4" s="8" t="s">
        <v>40</v>
      </c>
      <c r="B4" s="9" t="s">
        <v>219</v>
      </c>
      <c r="C4" s="10" t="s">
        <v>220</v>
      </c>
      <c r="D4" s="11">
        <v>8.92244888E8</v>
      </c>
      <c r="E4" s="11">
        <v>6198574.0</v>
      </c>
      <c r="F4" s="3" t="s">
        <v>15</v>
      </c>
    </row>
    <row r="5" ht="15.75" customHeight="1">
      <c r="A5" s="8" t="s">
        <v>45</v>
      </c>
      <c r="B5" s="9" t="s">
        <v>221</v>
      </c>
      <c r="C5" s="10" t="s">
        <v>222</v>
      </c>
      <c r="D5" s="11">
        <v>8.20825064E8</v>
      </c>
      <c r="E5" s="11">
        <v>2561942.0</v>
      </c>
      <c r="F5" s="3" t="s">
        <v>20</v>
      </c>
    </row>
    <row r="6" ht="15.75" customHeight="1">
      <c r="A6" s="8" t="s">
        <v>50</v>
      </c>
      <c r="B6" s="9" t="s">
        <v>223</v>
      </c>
      <c r="C6" s="10" t="s">
        <v>224</v>
      </c>
      <c r="D6" s="11">
        <v>4.74900059E8</v>
      </c>
      <c r="E6" s="11">
        <v>3625881.0</v>
      </c>
      <c r="F6" s="3" t="s">
        <v>25</v>
      </c>
    </row>
    <row r="7" ht="15.75" customHeight="1">
      <c r="A7" s="8" t="s">
        <v>55</v>
      </c>
      <c r="B7" s="9" t="s">
        <v>225</v>
      </c>
      <c r="C7" s="10" t="s">
        <v>217</v>
      </c>
      <c r="D7" s="11">
        <v>1.57106833E8</v>
      </c>
      <c r="E7" s="11">
        <v>8473136.0</v>
      </c>
      <c r="F7" s="12" t="s">
        <v>5</v>
      </c>
    </row>
    <row r="8" ht="15.75" customHeight="1">
      <c r="A8" s="8" t="s">
        <v>60</v>
      </c>
      <c r="B8" s="9" t="s">
        <v>226</v>
      </c>
      <c r="C8" s="10" t="s">
        <v>220</v>
      </c>
      <c r="D8" s="11">
        <v>6.18796287E8</v>
      </c>
      <c r="E8" s="11">
        <v>5272643.0</v>
      </c>
      <c r="F8" s="3" t="s">
        <v>10</v>
      </c>
    </row>
    <row r="9" ht="15.75" customHeight="1">
      <c r="A9" s="8" t="s">
        <v>65</v>
      </c>
      <c r="B9" s="9" t="s">
        <v>227</v>
      </c>
      <c r="C9" s="10" t="s">
        <v>228</v>
      </c>
      <c r="D9" s="11">
        <v>1.60665202E8</v>
      </c>
      <c r="E9" s="11">
        <v>455596.0</v>
      </c>
      <c r="F9" s="3" t="s">
        <v>15</v>
      </c>
    </row>
    <row r="10" ht="15.75" customHeight="1">
      <c r="A10" s="8" t="s">
        <v>70</v>
      </c>
      <c r="B10" s="9" t="s">
        <v>229</v>
      </c>
      <c r="C10" s="10" t="s">
        <v>224</v>
      </c>
      <c r="D10" s="11">
        <v>8.95861772E8</v>
      </c>
      <c r="E10" s="11">
        <v>2876138.0</v>
      </c>
      <c r="F10" s="3" t="s">
        <v>20</v>
      </c>
    </row>
    <row r="11" ht="15.75" customHeight="1">
      <c r="A11" s="8" t="s">
        <v>75</v>
      </c>
      <c r="B11" s="9">
        <v>3.62997339769704E15</v>
      </c>
      <c r="C11" s="10" t="s">
        <v>222</v>
      </c>
      <c r="D11" s="11">
        <v>5.24768873E8</v>
      </c>
      <c r="E11" s="11">
        <v>6513939.0</v>
      </c>
      <c r="F11" s="3" t="s">
        <v>25</v>
      </c>
    </row>
    <row r="12" ht="15.75" customHeight="1">
      <c r="A12" s="8" t="s">
        <v>80</v>
      </c>
      <c r="B12" s="9" t="s">
        <v>230</v>
      </c>
      <c r="C12" s="10" t="s">
        <v>224</v>
      </c>
      <c r="D12" s="11">
        <v>4.40267675E8</v>
      </c>
      <c r="E12" s="11">
        <v>3150001.0</v>
      </c>
      <c r="F12" s="12" t="s">
        <v>5</v>
      </c>
    </row>
    <row r="13" ht="15.75" customHeight="1">
      <c r="A13" s="8" t="s">
        <v>85</v>
      </c>
      <c r="B13" s="9" t="s">
        <v>231</v>
      </c>
      <c r="C13" s="10" t="s">
        <v>228</v>
      </c>
      <c r="D13" s="11">
        <v>6.14606205E8</v>
      </c>
      <c r="E13" s="11">
        <v>1540871.0</v>
      </c>
      <c r="F13" s="3" t="s">
        <v>10</v>
      </c>
    </row>
    <row r="14" ht="15.75" customHeight="1">
      <c r="A14" s="8" t="s">
        <v>90</v>
      </c>
      <c r="B14" s="9" t="s">
        <v>232</v>
      </c>
      <c r="C14" s="10" t="s">
        <v>217</v>
      </c>
      <c r="D14" s="11">
        <v>1.90199884E8</v>
      </c>
      <c r="E14" s="11">
        <v>5817162.0</v>
      </c>
      <c r="F14" s="3" t="s">
        <v>15</v>
      </c>
    </row>
    <row r="15" ht="15.75" customHeight="1">
      <c r="A15" s="8" t="s">
        <v>95</v>
      </c>
      <c r="B15" s="9" t="s">
        <v>233</v>
      </c>
      <c r="C15" s="10" t="s">
        <v>220</v>
      </c>
      <c r="D15" s="11">
        <v>2.90162928E8</v>
      </c>
      <c r="E15" s="11">
        <v>1168687.0</v>
      </c>
      <c r="F15" s="3" t="s">
        <v>20</v>
      </c>
    </row>
    <row r="16" ht="15.75" customHeight="1">
      <c r="A16" s="8" t="s">
        <v>100</v>
      </c>
      <c r="B16" s="9" t="s">
        <v>234</v>
      </c>
      <c r="C16" s="10" t="s">
        <v>220</v>
      </c>
      <c r="D16" s="11">
        <v>9.38350715E8</v>
      </c>
      <c r="E16" s="11">
        <v>3186746.0</v>
      </c>
      <c r="F16" s="3" t="s">
        <v>25</v>
      </c>
    </row>
    <row r="17" ht="15.75" customHeight="1">
      <c r="A17" s="8" t="s">
        <v>105</v>
      </c>
      <c r="B17" s="9">
        <v>4.14473447188726E15</v>
      </c>
      <c r="C17" s="10" t="s">
        <v>220</v>
      </c>
      <c r="D17" s="11">
        <v>3.94873917E8</v>
      </c>
      <c r="E17" s="11">
        <v>120938.0</v>
      </c>
      <c r="F17" s="12" t="s">
        <v>5</v>
      </c>
    </row>
    <row r="18" ht="15.75" customHeight="1">
      <c r="A18" s="8" t="s">
        <v>110</v>
      </c>
      <c r="B18" s="9" t="s">
        <v>235</v>
      </c>
      <c r="C18" s="10" t="s">
        <v>222</v>
      </c>
      <c r="D18" s="11">
        <v>5.51552952E8</v>
      </c>
      <c r="E18" s="11">
        <v>4355379.0</v>
      </c>
      <c r="F18" s="3" t="s">
        <v>10</v>
      </c>
    </row>
    <row r="19" ht="15.75" customHeight="1">
      <c r="A19" s="8" t="s">
        <v>115</v>
      </c>
      <c r="B19" s="9" t="s">
        <v>236</v>
      </c>
      <c r="C19" s="10" t="s">
        <v>228</v>
      </c>
      <c r="D19" s="11">
        <v>8.28288253E8</v>
      </c>
      <c r="E19" s="11">
        <v>7679049.0</v>
      </c>
      <c r="F19" s="3" t="s">
        <v>15</v>
      </c>
    </row>
    <row r="20" ht="15.75" customHeight="1">
      <c r="A20" s="8" t="s">
        <v>120</v>
      </c>
      <c r="B20" s="9" t="s">
        <v>237</v>
      </c>
      <c r="C20" s="10" t="s">
        <v>222</v>
      </c>
      <c r="D20" s="11">
        <v>9.15918554E8</v>
      </c>
      <c r="E20" s="11">
        <v>2232100.0</v>
      </c>
      <c r="F20" s="3" t="s">
        <v>20</v>
      </c>
    </row>
    <row r="21" ht="15.75" customHeight="1">
      <c r="A21" s="8" t="s">
        <v>125</v>
      </c>
      <c r="B21" s="9">
        <v>7.14538187856158E15</v>
      </c>
      <c r="C21" s="10" t="s">
        <v>224</v>
      </c>
      <c r="D21" s="11">
        <v>6.72552707E8</v>
      </c>
      <c r="E21" s="11">
        <v>9096914.0</v>
      </c>
      <c r="F21" s="3" t="s">
        <v>25</v>
      </c>
    </row>
    <row r="22" ht="15.75" customHeight="1">
      <c r="A22" s="8" t="s">
        <v>130</v>
      </c>
      <c r="B22" s="9" t="s">
        <v>238</v>
      </c>
      <c r="C22" s="10" t="s">
        <v>228</v>
      </c>
      <c r="D22" s="11">
        <v>7.82470843E8</v>
      </c>
      <c r="E22" s="11">
        <v>2711522.0</v>
      </c>
      <c r="F22" s="12" t="s">
        <v>5</v>
      </c>
    </row>
    <row r="23" ht="15.75" customHeight="1">
      <c r="A23" s="8" t="s">
        <v>135</v>
      </c>
      <c r="B23" s="9" t="s">
        <v>239</v>
      </c>
      <c r="C23" s="10" t="s">
        <v>217</v>
      </c>
      <c r="D23" s="11">
        <v>6.18456476E8</v>
      </c>
      <c r="E23" s="11">
        <v>8128675.0</v>
      </c>
      <c r="F23" s="3" t="s">
        <v>10</v>
      </c>
    </row>
    <row r="24" ht="15.75" customHeight="1">
      <c r="A24" s="8" t="s">
        <v>139</v>
      </c>
      <c r="B24" s="9">
        <v>7.58572499907961E15</v>
      </c>
      <c r="C24" s="10" t="s">
        <v>222</v>
      </c>
      <c r="D24" s="11">
        <v>6.93355137E8</v>
      </c>
      <c r="E24" s="11">
        <v>9419291.0</v>
      </c>
      <c r="F24" s="3" t="s">
        <v>15</v>
      </c>
    </row>
    <row r="25" ht="15.75" customHeight="1">
      <c r="A25" s="8" t="s">
        <v>143</v>
      </c>
      <c r="B25" s="9" t="s">
        <v>240</v>
      </c>
      <c r="C25" s="10" t="s">
        <v>222</v>
      </c>
      <c r="D25" s="11">
        <v>1.55342137E8</v>
      </c>
      <c r="E25" s="11">
        <v>7007091.0</v>
      </c>
      <c r="F25" s="3" t="s">
        <v>20</v>
      </c>
    </row>
    <row r="26" ht="15.75" customHeight="1">
      <c r="A26" s="8" t="s">
        <v>147</v>
      </c>
      <c r="B26" s="9" t="s">
        <v>241</v>
      </c>
      <c r="C26" s="10" t="s">
        <v>217</v>
      </c>
      <c r="D26" s="11">
        <v>9.12854236E8</v>
      </c>
      <c r="E26" s="11">
        <v>8501991.0</v>
      </c>
      <c r="F26" s="3" t="s">
        <v>25</v>
      </c>
    </row>
    <row r="27" ht="15.75" customHeight="1">
      <c r="A27" s="8" t="s">
        <v>151</v>
      </c>
      <c r="B27" s="9" t="s">
        <v>242</v>
      </c>
      <c r="C27" s="10" t="s">
        <v>224</v>
      </c>
      <c r="D27" s="11">
        <v>8.37177987E8</v>
      </c>
      <c r="E27" s="11">
        <v>8360719.0</v>
      </c>
      <c r="F27" s="12" t="s">
        <v>5</v>
      </c>
    </row>
    <row r="28" ht="15.75" customHeight="1">
      <c r="A28" s="8" t="s">
        <v>155</v>
      </c>
      <c r="B28" s="9" t="s">
        <v>243</v>
      </c>
      <c r="C28" s="10" t="s">
        <v>224</v>
      </c>
      <c r="D28" s="11">
        <v>5.43378332E8</v>
      </c>
      <c r="E28" s="11">
        <v>6744889.0</v>
      </c>
      <c r="F28" s="3" t="s">
        <v>10</v>
      </c>
    </row>
    <row r="29" ht="15.75" customHeight="1">
      <c r="A29" s="8" t="s">
        <v>159</v>
      </c>
      <c r="B29" s="9">
        <v>6.17445116738075E15</v>
      </c>
      <c r="C29" s="10" t="s">
        <v>220</v>
      </c>
      <c r="D29" s="11">
        <v>5.36287208E8</v>
      </c>
      <c r="E29" s="11">
        <v>3283794.0</v>
      </c>
      <c r="F29" s="3" t="s">
        <v>15</v>
      </c>
    </row>
    <row r="30" ht="15.75" customHeight="1">
      <c r="A30" s="8" t="s">
        <v>163</v>
      </c>
      <c r="B30" s="9">
        <v>8.194601851764E15</v>
      </c>
      <c r="C30" s="10" t="s">
        <v>220</v>
      </c>
      <c r="D30" s="11">
        <v>7.06242072E8</v>
      </c>
      <c r="E30" s="11">
        <v>362215.0</v>
      </c>
      <c r="F30" s="3" t="s">
        <v>20</v>
      </c>
    </row>
    <row r="31" ht="15.75" customHeight="1">
      <c r="A31" s="8" t="s">
        <v>167</v>
      </c>
      <c r="B31" s="9" t="s">
        <v>244</v>
      </c>
      <c r="C31" s="10" t="s">
        <v>220</v>
      </c>
      <c r="D31" s="11">
        <v>4.05872506E8</v>
      </c>
      <c r="E31" s="11">
        <v>2186589.0</v>
      </c>
      <c r="F31" s="3" t="s">
        <v>25</v>
      </c>
    </row>
    <row r="32" ht="15.75" customHeight="1">
      <c r="A32" s="8" t="s">
        <v>171</v>
      </c>
      <c r="B32" s="9" t="s">
        <v>245</v>
      </c>
      <c r="C32" s="10" t="s">
        <v>228</v>
      </c>
      <c r="D32" s="11">
        <v>7.59732747E8</v>
      </c>
      <c r="E32" s="11">
        <v>7305648.0</v>
      </c>
      <c r="F32" s="12" t="s">
        <v>5</v>
      </c>
    </row>
    <row r="33" ht="15.75" customHeight="1">
      <c r="A33" s="8" t="s">
        <v>175</v>
      </c>
      <c r="B33" s="9" t="s">
        <v>246</v>
      </c>
      <c r="C33" s="10" t="s">
        <v>228</v>
      </c>
      <c r="D33" s="11">
        <v>7.64343639E8</v>
      </c>
      <c r="E33" s="11">
        <v>394481.0</v>
      </c>
      <c r="F33" s="3" t="s">
        <v>10</v>
      </c>
    </row>
    <row r="34" ht="15.75" customHeight="1">
      <c r="A34" s="8" t="s">
        <v>179</v>
      </c>
      <c r="B34" s="9">
        <v>2.31176252403502E15</v>
      </c>
      <c r="C34" s="10" t="s">
        <v>220</v>
      </c>
      <c r="D34" s="11">
        <v>5.81445087E8</v>
      </c>
      <c r="E34" s="11">
        <v>7691537.0</v>
      </c>
      <c r="F34" s="3" t="s">
        <v>15</v>
      </c>
    </row>
    <row r="35" ht="15.75" customHeight="1">
      <c r="A35" s="8" t="s">
        <v>183</v>
      </c>
      <c r="B35" s="9" t="s">
        <v>247</v>
      </c>
      <c r="C35" s="10" t="s">
        <v>222</v>
      </c>
      <c r="D35" s="11">
        <v>6.62048181E8</v>
      </c>
      <c r="E35" s="11">
        <v>2557840.0</v>
      </c>
      <c r="F35" s="3" t="s">
        <v>20</v>
      </c>
    </row>
    <row r="36" ht="15.75" customHeight="1">
      <c r="A36" s="8" t="s">
        <v>187</v>
      </c>
      <c r="B36" s="9" t="s">
        <v>248</v>
      </c>
      <c r="C36" s="10" t="s">
        <v>217</v>
      </c>
      <c r="D36" s="11">
        <v>7.74924277E8</v>
      </c>
      <c r="E36" s="11">
        <v>8919473.0</v>
      </c>
      <c r="F36" s="3" t="s">
        <v>25</v>
      </c>
    </row>
    <row r="37" ht="15.75" customHeight="1">
      <c r="A37" s="8" t="s">
        <v>191</v>
      </c>
      <c r="B37" s="9" t="s">
        <v>249</v>
      </c>
      <c r="C37" s="10" t="s">
        <v>224</v>
      </c>
      <c r="D37" s="11">
        <v>7.98676021E8</v>
      </c>
      <c r="E37" s="11">
        <v>5061661.0</v>
      </c>
      <c r="F37" s="12" t="s">
        <v>5</v>
      </c>
    </row>
    <row r="38" ht="15.75" customHeight="1">
      <c r="A38" s="8" t="s">
        <v>195</v>
      </c>
      <c r="B38" s="9" t="s">
        <v>250</v>
      </c>
      <c r="C38" s="10" t="s">
        <v>222</v>
      </c>
      <c r="D38" s="11">
        <v>1.4003723E7</v>
      </c>
      <c r="E38" s="11">
        <v>8262041.0</v>
      </c>
      <c r="F38" s="3" t="s">
        <v>10</v>
      </c>
    </row>
    <row r="39" ht="15.75" customHeight="1">
      <c r="A39" s="8" t="s">
        <v>199</v>
      </c>
      <c r="B39" s="9" t="s">
        <v>251</v>
      </c>
      <c r="C39" s="10" t="s">
        <v>217</v>
      </c>
      <c r="D39" s="11">
        <v>9.26569823E8</v>
      </c>
      <c r="E39" s="11">
        <v>3297509.0</v>
      </c>
      <c r="F39" s="3" t="s">
        <v>15</v>
      </c>
    </row>
    <row r="40" ht="15.75" customHeight="1">
      <c r="A40" s="8" t="s">
        <v>203</v>
      </c>
      <c r="B40" s="9" t="s">
        <v>252</v>
      </c>
      <c r="C40" s="10" t="s">
        <v>224</v>
      </c>
      <c r="D40" s="11">
        <v>1.0970952E8</v>
      </c>
      <c r="E40" s="11">
        <v>8639226.0</v>
      </c>
      <c r="F40" s="3" t="s">
        <v>20</v>
      </c>
    </row>
    <row r="41" ht="15.75" customHeight="1">
      <c r="A41" s="8" t="s">
        <v>207</v>
      </c>
      <c r="B41" s="9" t="s">
        <v>253</v>
      </c>
      <c r="C41" s="10" t="s">
        <v>220</v>
      </c>
      <c r="D41" s="11">
        <v>1.29419978E8</v>
      </c>
      <c r="E41" s="11">
        <v>765959.0</v>
      </c>
      <c r="F41" s="3" t="s">
        <v>25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3" max="3" width="29.75"/>
    <col customWidth="1" min="4" max="4" width="18.38"/>
    <col customWidth="1" min="5" max="5" width="41.63"/>
    <col customWidth="1" min="6" max="6" width="16.5"/>
    <col customWidth="1" min="8" max="8" width="15.25"/>
  </cols>
  <sheetData>
    <row r="1">
      <c r="A1" s="1" t="s">
        <v>254</v>
      </c>
      <c r="B1" s="1" t="s">
        <v>255</v>
      </c>
      <c r="C1" s="2" t="s">
        <v>0</v>
      </c>
      <c r="D1" s="2" t="s">
        <v>256</v>
      </c>
      <c r="E1" s="2" t="s">
        <v>257</v>
      </c>
      <c r="F1" s="2" t="s">
        <v>258</v>
      </c>
      <c r="G1" s="2" t="s">
        <v>259</v>
      </c>
      <c r="H1" s="2" t="s">
        <v>260</v>
      </c>
      <c r="I1" s="2" t="s">
        <v>261</v>
      </c>
      <c r="J1" s="2" t="s">
        <v>262</v>
      </c>
    </row>
    <row r="2">
      <c r="A2" s="10" t="s">
        <v>263</v>
      </c>
      <c r="B2" s="10" t="str">
        <f t="shared" ref="B2:B11" si="1">F2</f>
        <v>Bubutan</v>
      </c>
      <c r="C2" s="8" t="s">
        <v>130</v>
      </c>
      <c r="D2" s="10">
        <v>2.158139651E9</v>
      </c>
      <c r="E2" s="10" t="s">
        <v>264</v>
      </c>
      <c r="F2" s="10" t="s">
        <v>265</v>
      </c>
      <c r="G2" s="10" t="s">
        <v>266</v>
      </c>
      <c r="H2" s="10" t="s">
        <v>267</v>
      </c>
      <c r="I2" s="10">
        <v>10.0</v>
      </c>
      <c r="J2" s="10" t="s">
        <v>268</v>
      </c>
    </row>
    <row r="3">
      <c r="A3" s="10" t="s">
        <v>269</v>
      </c>
      <c r="B3" s="10" t="str">
        <f t="shared" si="1"/>
        <v>Penjaringan</v>
      </c>
      <c r="C3" s="8" t="s">
        <v>135</v>
      </c>
      <c r="D3" s="10">
        <v>5.052407045E9</v>
      </c>
      <c r="E3" s="10" t="s">
        <v>270</v>
      </c>
      <c r="F3" s="10" t="s">
        <v>271</v>
      </c>
      <c r="G3" s="10" t="s">
        <v>272</v>
      </c>
      <c r="H3" s="10" t="s">
        <v>273</v>
      </c>
      <c r="I3" s="10">
        <v>1.0</v>
      </c>
      <c r="J3" s="10" t="s">
        <v>268</v>
      </c>
    </row>
    <row r="4">
      <c r="A4" s="10" t="s">
        <v>274</v>
      </c>
      <c r="B4" s="10" t="str">
        <f t="shared" si="1"/>
        <v>Setiabudi</v>
      </c>
      <c r="C4" s="8" t="s">
        <v>139</v>
      </c>
      <c r="D4" s="10">
        <v>5.053797983E9</v>
      </c>
      <c r="E4" s="10" t="s">
        <v>275</v>
      </c>
      <c r="F4" s="10" t="s">
        <v>276</v>
      </c>
      <c r="G4" s="10" t="s">
        <v>272</v>
      </c>
      <c r="H4" s="10" t="s">
        <v>273</v>
      </c>
      <c r="I4" s="10">
        <v>2.0</v>
      </c>
      <c r="J4" s="10" t="s">
        <v>277</v>
      </c>
    </row>
    <row r="5">
      <c r="A5" s="10" t="s">
        <v>278</v>
      </c>
      <c r="B5" s="10" t="str">
        <f t="shared" si="1"/>
        <v>Semarang Selatan</v>
      </c>
      <c r="C5" s="8" t="s">
        <v>143</v>
      </c>
      <c r="D5" s="10">
        <v>3.708693106E9</v>
      </c>
      <c r="E5" s="10" t="s">
        <v>279</v>
      </c>
      <c r="F5" s="10" t="s">
        <v>280</v>
      </c>
      <c r="G5" s="10" t="s">
        <v>281</v>
      </c>
      <c r="H5" s="10" t="s">
        <v>282</v>
      </c>
      <c r="I5" s="10">
        <v>3.0</v>
      </c>
      <c r="J5" s="10" t="s">
        <v>277</v>
      </c>
    </row>
    <row r="6">
      <c r="A6" s="10" t="s">
        <v>283</v>
      </c>
      <c r="B6" s="10" t="str">
        <f t="shared" si="1"/>
        <v>Kebon Jeruk</v>
      </c>
      <c r="C6" s="8" t="s">
        <v>147</v>
      </c>
      <c r="D6" s="10">
        <v>4.437408211E9</v>
      </c>
      <c r="E6" s="10" t="s">
        <v>284</v>
      </c>
      <c r="F6" s="10" t="s">
        <v>285</v>
      </c>
      <c r="G6" s="10" t="s">
        <v>272</v>
      </c>
      <c r="H6" s="10" t="s">
        <v>273</v>
      </c>
      <c r="I6" s="10">
        <v>4.0</v>
      </c>
      <c r="J6" s="10" t="s">
        <v>286</v>
      </c>
    </row>
    <row r="7">
      <c r="A7" s="10" t="s">
        <v>287</v>
      </c>
      <c r="B7" s="10" t="str">
        <f t="shared" si="1"/>
        <v>Medan Kota</v>
      </c>
      <c r="C7" s="8" t="s">
        <v>151</v>
      </c>
      <c r="D7" s="10">
        <v>2.397527263E9</v>
      </c>
      <c r="E7" s="10" t="s">
        <v>288</v>
      </c>
      <c r="F7" s="10" t="s">
        <v>289</v>
      </c>
      <c r="G7" s="10" t="s">
        <v>290</v>
      </c>
      <c r="H7" s="13" t="s">
        <v>291</v>
      </c>
      <c r="I7" s="10">
        <v>5.0</v>
      </c>
      <c r="J7" s="10" t="s">
        <v>286</v>
      </c>
    </row>
    <row r="8">
      <c r="A8" s="10" t="s">
        <v>292</v>
      </c>
      <c r="B8" s="10" t="str">
        <f t="shared" si="1"/>
        <v>Pakualaman</v>
      </c>
      <c r="C8" s="8" t="s">
        <v>155</v>
      </c>
      <c r="D8" s="10">
        <v>8.009742944E9</v>
      </c>
      <c r="E8" s="10" t="s">
        <v>293</v>
      </c>
      <c r="F8" s="10" t="s">
        <v>294</v>
      </c>
      <c r="G8" s="10" t="s">
        <v>295</v>
      </c>
      <c r="H8" s="10" t="s">
        <v>296</v>
      </c>
      <c r="I8" s="10">
        <v>6.0</v>
      </c>
      <c r="J8" s="10" t="s">
        <v>297</v>
      </c>
    </row>
    <row r="9">
      <c r="A9" s="10" t="s">
        <v>298</v>
      </c>
      <c r="B9" s="10" t="str">
        <f t="shared" si="1"/>
        <v>Pademangan</v>
      </c>
      <c r="C9" s="8" t="s">
        <v>159</v>
      </c>
      <c r="D9" s="10">
        <v>6.028283069E9</v>
      </c>
      <c r="E9" s="13" t="s">
        <v>299</v>
      </c>
      <c r="F9" s="10" t="s">
        <v>300</v>
      </c>
      <c r="G9" s="10" t="s">
        <v>272</v>
      </c>
      <c r="H9" s="10" t="s">
        <v>273</v>
      </c>
      <c r="I9" s="10">
        <v>7.0</v>
      </c>
      <c r="J9" s="10" t="s">
        <v>297</v>
      </c>
    </row>
    <row r="10">
      <c r="A10" s="10" t="s">
        <v>301</v>
      </c>
      <c r="B10" s="10" t="str">
        <f t="shared" si="1"/>
        <v>Taman Sari</v>
      </c>
      <c r="C10" s="8" t="s">
        <v>163</v>
      </c>
      <c r="D10" s="10">
        <v>6.857081354E9</v>
      </c>
      <c r="E10" s="13" t="s">
        <v>302</v>
      </c>
      <c r="F10" s="10" t="s">
        <v>303</v>
      </c>
      <c r="G10" s="10" t="s">
        <v>272</v>
      </c>
      <c r="H10" s="10" t="s">
        <v>273</v>
      </c>
      <c r="I10" s="10">
        <v>8.0</v>
      </c>
      <c r="J10" s="10" t="s">
        <v>304</v>
      </c>
    </row>
    <row r="11">
      <c r="A11" s="10" t="s">
        <v>305</v>
      </c>
      <c r="B11" s="10" t="str">
        <f t="shared" si="1"/>
        <v>Kacapiring</v>
      </c>
      <c r="C11" s="8" t="s">
        <v>167</v>
      </c>
      <c r="D11" s="10">
        <v>9.897877032E9</v>
      </c>
      <c r="E11" s="10" t="s">
        <v>306</v>
      </c>
      <c r="F11" s="10" t="s">
        <v>307</v>
      </c>
      <c r="G11" s="10" t="s">
        <v>308</v>
      </c>
      <c r="H11" s="10" t="s">
        <v>309</v>
      </c>
      <c r="I11" s="10">
        <v>9.0</v>
      </c>
      <c r="J11" s="10" t="s">
        <v>304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15.13"/>
  </cols>
  <sheetData>
    <row r="1">
      <c r="A1" s="1" t="s">
        <v>310</v>
      </c>
      <c r="B1" s="14" t="s">
        <v>311</v>
      </c>
      <c r="C1" s="14" t="s">
        <v>312</v>
      </c>
      <c r="D1" s="2" t="s">
        <v>313</v>
      </c>
      <c r="E1" s="2" t="s">
        <v>314</v>
      </c>
    </row>
    <row r="2">
      <c r="A2" s="10" t="s">
        <v>263</v>
      </c>
      <c r="B2" s="10" t="str">
        <f>VLOOKUP(A2, RESTAURANT!$A$1:$J$11, 2, FALSE)</f>
        <v>Bubutan</v>
      </c>
      <c r="C2" s="10" t="s">
        <v>315</v>
      </c>
      <c r="D2" s="15">
        <f t="shared" ref="D2:D31" si="1">TIME(7 + MOD(ROW(D2),3),0,0)</f>
        <v>0.375</v>
      </c>
      <c r="E2" s="16">
        <f t="shared" ref="E2:E31" si="2">(D2 + TIME(12, 0, 0))</f>
        <v>0.875</v>
      </c>
    </row>
    <row r="3">
      <c r="A3" s="10" t="s">
        <v>263</v>
      </c>
      <c r="B3" s="10" t="str">
        <f>VLOOKUP(A3, RESTAURANT!$A$1:$J$11, 2, FALSE)</f>
        <v>Bubutan</v>
      </c>
      <c r="C3" s="10" t="s">
        <v>316</v>
      </c>
      <c r="D3" s="15">
        <f t="shared" si="1"/>
        <v>0.2916666667</v>
      </c>
      <c r="E3" s="16">
        <f t="shared" si="2"/>
        <v>0.7916666667</v>
      </c>
    </row>
    <row r="4">
      <c r="A4" s="10" t="s">
        <v>263</v>
      </c>
      <c r="B4" s="10" t="str">
        <f>VLOOKUP(A4, RESTAURANT!$A$1:$J$11, 2, FALSE)</f>
        <v>Bubutan</v>
      </c>
      <c r="C4" s="10" t="s">
        <v>317</v>
      </c>
      <c r="D4" s="15">
        <f t="shared" si="1"/>
        <v>0.3333333333</v>
      </c>
      <c r="E4" s="16">
        <f t="shared" si="2"/>
        <v>0.8333333333</v>
      </c>
    </row>
    <row r="5">
      <c r="A5" s="10" t="s">
        <v>269</v>
      </c>
      <c r="B5" s="10" t="str">
        <f>VLOOKUP(A5, RESTAURANT!$A$1:$J$11, 2, FALSE)</f>
        <v>Penjaringan</v>
      </c>
      <c r="C5" s="10" t="s">
        <v>318</v>
      </c>
      <c r="D5" s="15">
        <f t="shared" si="1"/>
        <v>0.375</v>
      </c>
      <c r="E5" s="16">
        <f t="shared" si="2"/>
        <v>0.875</v>
      </c>
    </row>
    <row r="6">
      <c r="A6" s="10" t="s">
        <v>269</v>
      </c>
      <c r="B6" s="10" t="str">
        <f>VLOOKUP(A6, RESTAURANT!$A$1:$J$11, 2, FALSE)</f>
        <v>Penjaringan</v>
      </c>
      <c r="C6" s="10" t="s">
        <v>319</v>
      </c>
      <c r="D6" s="15">
        <f t="shared" si="1"/>
        <v>0.2916666667</v>
      </c>
      <c r="E6" s="16">
        <f t="shared" si="2"/>
        <v>0.7916666667</v>
      </c>
    </row>
    <row r="7">
      <c r="A7" s="10" t="s">
        <v>269</v>
      </c>
      <c r="B7" s="10" t="str">
        <f>VLOOKUP(A7, RESTAURANT!$A$1:$J$11, 2, FALSE)</f>
        <v>Penjaringan</v>
      </c>
      <c r="C7" s="10" t="s">
        <v>320</v>
      </c>
      <c r="D7" s="15">
        <f t="shared" si="1"/>
        <v>0.3333333333</v>
      </c>
      <c r="E7" s="16">
        <f t="shared" si="2"/>
        <v>0.8333333333</v>
      </c>
    </row>
    <row r="8">
      <c r="A8" s="10" t="s">
        <v>274</v>
      </c>
      <c r="B8" s="17" t="str">
        <f>VLOOKUP(A8, RESTAURANT!$A$1:$J$11, 2, FALSE)</f>
        <v>Setiabudi</v>
      </c>
      <c r="C8" s="10" t="s">
        <v>321</v>
      </c>
      <c r="D8" s="15">
        <f t="shared" si="1"/>
        <v>0.375</v>
      </c>
      <c r="E8" s="16">
        <f t="shared" si="2"/>
        <v>0.875</v>
      </c>
    </row>
    <row r="9">
      <c r="A9" s="10" t="s">
        <v>274</v>
      </c>
      <c r="B9" s="17" t="str">
        <f>VLOOKUP(A9, RESTAURANT!$A$1:$J$11, 2, FALSE)</f>
        <v>Setiabudi</v>
      </c>
      <c r="C9" s="10" t="s">
        <v>315</v>
      </c>
      <c r="D9" s="15">
        <f t="shared" si="1"/>
        <v>0.2916666667</v>
      </c>
      <c r="E9" s="16">
        <f t="shared" si="2"/>
        <v>0.7916666667</v>
      </c>
    </row>
    <row r="10">
      <c r="A10" s="10" t="s">
        <v>274</v>
      </c>
      <c r="B10" s="17" t="str">
        <f>VLOOKUP(A10, RESTAURANT!$A$1:$J$11, 2, FALSE)</f>
        <v>Setiabudi</v>
      </c>
      <c r="C10" s="10" t="s">
        <v>316</v>
      </c>
      <c r="D10" s="15">
        <f t="shared" si="1"/>
        <v>0.3333333333</v>
      </c>
      <c r="E10" s="16">
        <f t="shared" si="2"/>
        <v>0.8333333333</v>
      </c>
    </row>
    <row r="11">
      <c r="A11" s="10" t="s">
        <v>278</v>
      </c>
      <c r="B11" s="17" t="str">
        <f>VLOOKUP(A11, RESTAURANT!$A$1:$J$11, 2, FALSE)</f>
        <v>Semarang Selatan</v>
      </c>
      <c r="C11" s="10" t="s">
        <v>317</v>
      </c>
      <c r="D11" s="15">
        <f t="shared" si="1"/>
        <v>0.375</v>
      </c>
      <c r="E11" s="16">
        <f t="shared" si="2"/>
        <v>0.875</v>
      </c>
    </row>
    <row r="12">
      <c r="A12" s="10" t="s">
        <v>278</v>
      </c>
      <c r="B12" s="17" t="str">
        <f>VLOOKUP(A12, RESTAURANT!$A$1:$J$11, 2, FALSE)</f>
        <v>Semarang Selatan</v>
      </c>
      <c r="C12" s="10" t="s">
        <v>318</v>
      </c>
      <c r="D12" s="15">
        <f t="shared" si="1"/>
        <v>0.2916666667</v>
      </c>
      <c r="E12" s="16">
        <f t="shared" si="2"/>
        <v>0.7916666667</v>
      </c>
    </row>
    <row r="13">
      <c r="A13" s="10" t="s">
        <v>278</v>
      </c>
      <c r="B13" s="17" t="str">
        <f>VLOOKUP(A13, RESTAURANT!$A$1:$J$11, 2, FALSE)</f>
        <v>Semarang Selatan</v>
      </c>
      <c r="C13" s="10" t="s">
        <v>319</v>
      </c>
      <c r="D13" s="15">
        <f t="shared" si="1"/>
        <v>0.3333333333</v>
      </c>
      <c r="E13" s="16">
        <f t="shared" si="2"/>
        <v>0.8333333333</v>
      </c>
    </row>
    <row r="14">
      <c r="A14" s="10" t="s">
        <v>283</v>
      </c>
      <c r="B14" s="17" t="str">
        <f>VLOOKUP(A14, RESTAURANT!$A$1:$J$11, 2, FALSE)</f>
        <v>Kebon Jeruk</v>
      </c>
      <c r="C14" s="10" t="s">
        <v>320</v>
      </c>
      <c r="D14" s="15">
        <f t="shared" si="1"/>
        <v>0.375</v>
      </c>
      <c r="E14" s="16">
        <f t="shared" si="2"/>
        <v>0.875</v>
      </c>
    </row>
    <row r="15">
      <c r="A15" s="10" t="s">
        <v>283</v>
      </c>
      <c r="B15" s="17" t="str">
        <f>VLOOKUP(A15, RESTAURANT!$A$1:$J$11, 2, FALSE)</f>
        <v>Kebon Jeruk</v>
      </c>
      <c r="C15" s="10" t="s">
        <v>321</v>
      </c>
      <c r="D15" s="15">
        <f t="shared" si="1"/>
        <v>0.2916666667</v>
      </c>
      <c r="E15" s="16">
        <f t="shared" si="2"/>
        <v>0.7916666667</v>
      </c>
    </row>
    <row r="16">
      <c r="A16" s="10" t="s">
        <v>283</v>
      </c>
      <c r="B16" s="17" t="str">
        <f>VLOOKUP(A16, RESTAURANT!$A$1:$J$11, 2, FALSE)</f>
        <v>Kebon Jeruk</v>
      </c>
      <c r="C16" s="10" t="s">
        <v>315</v>
      </c>
      <c r="D16" s="15">
        <f t="shared" si="1"/>
        <v>0.3333333333</v>
      </c>
      <c r="E16" s="16">
        <f t="shared" si="2"/>
        <v>0.8333333333</v>
      </c>
    </row>
    <row r="17">
      <c r="A17" s="10" t="s">
        <v>287</v>
      </c>
      <c r="B17" s="17" t="str">
        <f>VLOOKUP(A17, RESTAURANT!$A$1:$J$11, 2, FALSE)</f>
        <v>Medan Kota</v>
      </c>
      <c r="C17" s="10" t="s">
        <v>316</v>
      </c>
      <c r="D17" s="15">
        <f t="shared" si="1"/>
        <v>0.375</v>
      </c>
      <c r="E17" s="16">
        <f t="shared" si="2"/>
        <v>0.875</v>
      </c>
    </row>
    <row r="18">
      <c r="A18" s="10" t="s">
        <v>287</v>
      </c>
      <c r="B18" s="17" t="str">
        <f>VLOOKUP(A18, RESTAURANT!$A$1:$J$11, 2, FALSE)</f>
        <v>Medan Kota</v>
      </c>
      <c r="C18" s="10" t="s">
        <v>317</v>
      </c>
      <c r="D18" s="15">
        <f t="shared" si="1"/>
        <v>0.2916666667</v>
      </c>
      <c r="E18" s="16">
        <f t="shared" si="2"/>
        <v>0.7916666667</v>
      </c>
    </row>
    <row r="19">
      <c r="A19" s="10" t="s">
        <v>287</v>
      </c>
      <c r="B19" s="17" t="str">
        <f>VLOOKUP(A19, RESTAURANT!$A$1:$J$11, 2, FALSE)</f>
        <v>Medan Kota</v>
      </c>
      <c r="C19" s="10" t="s">
        <v>318</v>
      </c>
      <c r="D19" s="15">
        <f t="shared" si="1"/>
        <v>0.3333333333</v>
      </c>
      <c r="E19" s="16">
        <f t="shared" si="2"/>
        <v>0.8333333333</v>
      </c>
    </row>
    <row r="20">
      <c r="A20" s="10" t="s">
        <v>292</v>
      </c>
      <c r="B20" s="17" t="str">
        <f>VLOOKUP(A20, RESTAURANT!$A$1:$J$11, 2, FALSE)</f>
        <v>Pakualaman</v>
      </c>
      <c r="C20" s="10" t="s">
        <v>319</v>
      </c>
      <c r="D20" s="15">
        <f t="shared" si="1"/>
        <v>0.375</v>
      </c>
      <c r="E20" s="16">
        <f t="shared" si="2"/>
        <v>0.875</v>
      </c>
    </row>
    <row r="21">
      <c r="A21" s="10" t="s">
        <v>292</v>
      </c>
      <c r="B21" s="17" t="str">
        <f>VLOOKUP(A21, RESTAURANT!$A$1:$J$11, 2, FALSE)</f>
        <v>Pakualaman</v>
      </c>
      <c r="C21" s="10" t="s">
        <v>320</v>
      </c>
      <c r="D21" s="15">
        <f t="shared" si="1"/>
        <v>0.2916666667</v>
      </c>
      <c r="E21" s="16">
        <f t="shared" si="2"/>
        <v>0.7916666667</v>
      </c>
    </row>
    <row r="22">
      <c r="A22" s="10" t="s">
        <v>292</v>
      </c>
      <c r="B22" s="17" t="str">
        <f>VLOOKUP(A22, RESTAURANT!$A$1:$J$11, 2, FALSE)</f>
        <v>Pakualaman</v>
      </c>
      <c r="C22" s="10" t="s">
        <v>321</v>
      </c>
      <c r="D22" s="15">
        <f t="shared" si="1"/>
        <v>0.3333333333</v>
      </c>
      <c r="E22" s="16">
        <f t="shared" si="2"/>
        <v>0.8333333333</v>
      </c>
    </row>
    <row r="23">
      <c r="A23" s="10" t="s">
        <v>298</v>
      </c>
      <c r="B23" s="17" t="str">
        <f>VLOOKUP(A23, RESTAURANT!$A$1:$J$11, 2, FALSE)</f>
        <v>Pademangan</v>
      </c>
      <c r="C23" s="10" t="s">
        <v>315</v>
      </c>
      <c r="D23" s="15">
        <f t="shared" si="1"/>
        <v>0.375</v>
      </c>
      <c r="E23" s="16">
        <f t="shared" si="2"/>
        <v>0.875</v>
      </c>
    </row>
    <row r="24">
      <c r="A24" s="10" t="s">
        <v>298</v>
      </c>
      <c r="B24" s="17" t="str">
        <f>VLOOKUP(A24, RESTAURANT!$A$1:$J$11, 2, FALSE)</f>
        <v>Pademangan</v>
      </c>
      <c r="C24" s="10" t="s">
        <v>316</v>
      </c>
      <c r="D24" s="15">
        <f t="shared" si="1"/>
        <v>0.2916666667</v>
      </c>
      <c r="E24" s="16">
        <f t="shared" si="2"/>
        <v>0.7916666667</v>
      </c>
    </row>
    <row r="25">
      <c r="A25" s="10" t="s">
        <v>298</v>
      </c>
      <c r="B25" s="17" t="str">
        <f>VLOOKUP(A25, RESTAURANT!$A$1:$J$11, 2, FALSE)</f>
        <v>Pademangan</v>
      </c>
      <c r="C25" s="10" t="s">
        <v>317</v>
      </c>
      <c r="D25" s="15">
        <f t="shared" si="1"/>
        <v>0.3333333333</v>
      </c>
      <c r="E25" s="16">
        <f t="shared" si="2"/>
        <v>0.8333333333</v>
      </c>
    </row>
    <row r="26">
      <c r="A26" s="10" t="s">
        <v>301</v>
      </c>
      <c r="B26" s="17" t="str">
        <f>VLOOKUP(A26, RESTAURANT!$A$1:$J$11, 2, FALSE)</f>
        <v>Taman Sari</v>
      </c>
      <c r="C26" s="10" t="s">
        <v>318</v>
      </c>
      <c r="D26" s="15">
        <f t="shared" si="1"/>
        <v>0.375</v>
      </c>
      <c r="E26" s="16">
        <f t="shared" si="2"/>
        <v>0.875</v>
      </c>
    </row>
    <row r="27">
      <c r="A27" s="10" t="s">
        <v>301</v>
      </c>
      <c r="B27" s="17" t="str">
        <f>VLOOKUP(A27, RESTAURANT!$A$1:$J$11, 2, FALSE)</f>
        <v>Taman Sari</v>
      </c>
      <c r="C27" s="10" t="s">
        <v>319</v>
      </c>
      <c r="D27" s="15">
        <f t="shared" si="1"/>
        <v>0.2916666667</v>
      </c>
      <c r="E27" s="16">
        <f t="shared" si="2"/>
        <v>0.7916666667</v>
      </c>
    </row>
    <row r="28">
      <c r="A28" s="10" t="s">
        <v>301</v>
      </c>
      <c r="B28" s="17" t="str">
        <f>VLOOKUP(A28, RESTAURANT!$A$1:$J$11, 2, FALSE)</f>
        <v>Taman Sari</v>
      </c>
      <c r="C28" s="10" t="s">
        <v>320</v>
      </c>
      <c r="D28" s="15">
        <f t="shared" si="1"/>
        <v>0.3333333333</v>
      </c>
      <c r="E28" s="16">
        <f t="shared" si="2"/>
        <v>0.8333333333</v>
      </c>
    </row>
    <row r="29">
      <c r="A29" s="10" t="s">
        <v>305</v>
      </c>
      <c r="B29" s="17" t="str">
        <f>VLOOKUP(A29, RESTAURANT!$A$1:$J$11, 2, FALSE)</f>
        <v>Kacapiring</v>
      </c>
      <c r="C29" s="10" t="s">
        <v>321</v>
      </c>
      <c r="D29" s="15">
        <f t="shared" si="1"/>
        <v>0.375</v>
      </c>
      <c r="E29" s="16">
        <f t="shared" si="2"/>
        <v>0.875</v>
      </c>
    </row>
    <row r="30">
      <c r="A30" s="10" t="s">
        <v>305</v>
      </c>
      <c r="B30" s="17" t="str">
        <f>VLOOKUP(A30, RESTAURANT!$A$1:$J$11, 2, FALSE)</f>
        <v>Kacapiring</v>
      </c>
      <c r="C30" s="10" t="s">
        <v>315</v>
      </c>
      <c r="D30" s="15">
        <f t="shared" si="1"/>
        <v>0.2916666667</v>
      </c>
      <c r="E30" s="16">
        <f t="shared" si="2"/>
        <v>0.7916666667</v>
      </c>
    </row>
    <row r="31">
      <c r="A31" s="10" t="s">
        <v>305</v>
      </c>
      <c r="B31" s="17" t="str">
        <f>VLOOKUP(A31, RESTAURANT!$A$1:$J$11, 2, FALSE)</f>
        <v>Kacapiring</v>
      </c>
      <c r="C31" s="10" t="s">
        <v>316</v>
      </c>
      <c r="D31" s="15">
        <f t="shared" si="1"/>
        <v>0.3333333333</v>
      </c>
      <c r="E31" s="16">
        <f t="shared" si="2"/>
        <v>0.8333333333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322</v>
      </c>
      <c r="B1" s="2" t="s">
        <v>310</v>
      </c>
    </row>
    <row r="2">
      <c r="A2" s="17" t="str">
        <f t="shared" ref="A2:A6" si="1">CONCATENATE("RC", ROW(A2) - 1)</f>
        <v>RC1</v>
      </c>
      <c r="B2" s="10" t="s">
        <v>323</v>
      </c>
    </row>
    <row r="3">
      <c r="A3" s="17" t="str">
        <f t="shared" si="1"/>
        <v>RC2</v>
      </c>
      <c r="B3" s="10" t="s">
        <v>324</v>
      </c>
    </row>
    <row r="4">
      <c r="A4" s="17" t="str">
        <f t="shared" si="1"/>
        <v>RC3</v>
      </c>
      <c r="B4" s="10" t="s">
        <v>325</v>
      </c>
    </row>
    <row r="5">
      <c r="A5" s="17" t="str">
        <f t="shared" si="1"/>
        <v>RC4</v>
      </c>
      <c r="B5" s="10" t="s">
        <v>326</v>
      </c>
    </row>
    <row r="6">
      <c r="A6" s="17" t="str">
        <f t="shared" si="1"/>
        <v>RC5</v>
      </c>
      <c r="B6" s="10" t="s">
        <v>327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328</v>
      </c>
      <c r="B1" s="2" t="s">
        <v>310</v>
      </c>
    </row>
    <row r="2">
      <c r="A2" s="17" t="str">
        <f t="shared" ref="A2:A6" si="1">CONCATENATE("FC", ROW(A2) - 1)</f>
        <v>FC1</v>
      </c>
      <c r="B2" s="10" t="s">
        <v>323</v>
      </c>
    </row>
    <row r="3">
      <c r="A3" s="17" t="str">
        <f t="shared" si="1"/>
        <v>FC2</v>
      </c>
      <c r="B3" s="10" t="s">
        <v>324</v>
      </c>
    </row>
    <row r="4">
      <c r="A4" s="17" t="str">
        <f t="shared" si="1"/>
        <v>FC3</v>
      </c>
      <c r="B4" s="10" t="s">
        <v>325</v>
      </c>
    </row>
    <row r="5">
      <c r="A5" s="17" t="str">
        <f t="shared" si="1"/>
        <v>FC4</v>
      </c>
      <c r="B5" s="10" t="s">
        <v>326</v>
      </c>
    </row>
    <row r="6">
      <c r="A6" s="17" t="str">
        <f t="shared" si="1"/>
        <v>FC5</v>
      </c>
      <c r="B6" s="10" t="s">
        <v>327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12.38"/>
    <col customWidth="1" min="3" max="3" width="21.63"/>
    <col customWidth="1" min="4" max="4" width="16.5"/>
    <col customWidth="1" min="5" max="5" width="15.13"/>
  </cols>
  <sheetData>
    <row r="1">
      <c r="A1" s="6" t="s">
        <v>0</v>
      </c>
      <c r="B1" s="7" t="s">
        <v>329</v>
      </c>
      <c r="C1" s="7" t="s">
        <v>330</v>
      </c>
      <c r="D1" s="7" t="s">
        <v>331</v>
      </c>
      <c r="E1" s="7" t="s">
        <v>332</v>
      </c>
    </row>
    <row r="2">
      <c r="A2" s="8" t="s">
        <v>171</v>
      </c>
      <c r="B2" s="18" t="s">
        <v>333</v>
      </c>
      <c r="C2" s="18">
        <v>1.507607059E9</v>
      </c>
      <c r="D2" s="10" t="s">
        <v>334</v>
      </c>
      <c r="E2" s="10" t="s">
        <v>335</v>
      </c>
    </row>
    <row r="3">
      <c r="A3" s="8" t="s">
        <v>175</v>
      </c>
      <c r="B3" s="18" t="s">
        <v>336</v>
      </c>
      <c r="C3" s="18">
        <v>1.035965856E9</v>
      </c>
      <c r="D3" s="10" t="s">
        <v>337</v>
      </c>
      <c r="E3" s="10" t="s">
        <v>338</v>
      </c>
    </row>
    <row r="4">
      <c r="A4" s="8" t="s">
        <v>179</v>
      </c>
      <c r="B4" s="18" t="s">
        <v>339</v>
      </c>
      <c r="C4" s="18">
        <v>1.057722535E9</v>
      </c>
      <c r="D4" s="10" t="s">
        <v>334</v>
      </c>
      <c r="E4" s="10" t="s">
        <v>340</v>
      </c>
    </row>
    <row r="5">
      <c r="A5" s="8" t="s">
        <v>183</v>
      </c>
      <c r="B5" s="18" t="s">
        <v>341</v>
      </c>
      <c r="C5" s="18">
        <v>1.343338222E9</v>
      </c>
      <c r="D5" s="10" t="s">
        <v>334</v>
      </c>
      <c r="E5" s="10" t="s">
        <v>342</v>
      </c>
    </row>
    <row r="6">
      <c r="A6" s="8" t="s">
        <v>187</v>
      </c>
      <c r="B6" s="18" t="s">
        <v>343</v>
      </c>
      <c r="C6" s="18">
        <v>1.738610293E9</v>
      </c>
      <c r="D6" s="10" t="s">
        <v>334</v>
      </c>
      <c r="E6" s="10" t="s">
        <v>344</v>
      </c>
    </row>
    <row r="7">
      <c r="A7" s="8" t="s">
        <v>191</v>
      </c>
      <c r="B7" s="18" t="s">
        <v>345</v>
      </c>
      <c r="C7" s="18">
        <v>1.324184572E9</v>
      </c>
      <c r="D7" s="10" t="s">
        <v>337</v>
      </c>
      <c r="E7" s="10" t="s">
        <v>346</v>
      </c>
    </row>
    <row r="8">
      <c r="A8" s="8" t="s">
        <v>195</v>
      </c>
      <c r="B8" s="18" t="s">
        <v>347</v>
      </c>
      <c r="C8" s="18">
        <v>1.260113534E9</v>
      </c>
      <c r="D8" s="10" t="s">
        <v>334</v>
      </c>
      <c r="E8" s="10" t="s">
        <v>335</v>
      </c>
    </row>
    <row r="9">
      <c r="A9" s="8" t="s">
        <v>199</v>
      </c>
      <c r="B9" s="18" t="s">
        <v>348</v>
      </c>
      <c r="C9" s="18">
        <v>1.452226835E9</v>
      </c>
      <c r="D9" s="10" t="s">
        <v>334</v>
      </c>
      <c r="E9" s="10" t="s">
        <v>340</v>
      </c>
    </row>
    <row r="10">
      <c r="A10" s="8" t="s">
        <v>203</v>
      </c>
      <c r="B10" s="18" t="s">
        <v>349</v>
      </c>
      <c r="C10" s="18">
        <v>2.0858535E9</v>
      </c>
      <c r="D10" s="10" t="s">
        <v>334</v>
      </c>
      <c r="E10" s="10" t="s">
        <v>340</v>
      </c>
    </row>
    <row r="11">
      <c r="A11" s="8" t="s">
        <v>207</v>
      </c>
      <c r="B11" s="18" t="s">
        <v>350</v>
      </c>
      <c r="C11" s="18">
        <v>1.317866437E9</v>
      </c>
      <c r="D11" s="10" t="s">
        <v>337</v>
      </c>
      <c r="E11" s="10" t="s">
        <v>346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5.38"/>
    <col customWidth="1" min="3" max="3" width="16.63"/>
    <col customWidth="1" min="4" max="4" width="23.25"/>
  </cols>
  <sheetData>
    <row r="1">
      <c r="A1" s="14" t="s">
        <v>254</v>
      </c>
      <c r="B1" s="14" t="s">
        <v>255</v>
      </c>
      <c r="C1" s="14" t="s">
        <v>351</v>
      </c>
      <c r="D1" s="2" t="s">
        <v>352</v>
      </c>
      <c r="E1" s="2" t="s">
        <v>353</v>
      </c>
      <c r="F1" s="2" t="s">
        <v>354</v>
      </c>
      <c r="G1" s="2" t="s">
        <v>355</v>
      </c>
    </row>
    <row r="2">
      <c r="A2" s="10" t="s">
        <v>263</v>
      </c>
      <c r="B2" s="17" t="str">
        <f>VLOOKUP(A2, RESTAURANT!$A$1:$J$11, 2, FALSE)</f>
        <v>Bubutan</v>
      </c>
      <c r="C2" s="10" t="s">
        <v>356</v>
      </c>
      <c r="D2" s="10" t="s">
        <v>357</v>
      </c>
      <c r="E2" s="17">
        <f t="shared" ref="E2:E31" si="1">SUM(5, MOD(ROW(E2), 10))</f>
        <v>7</v>
      </c>
      <c r="F2" s="10">
        <v>20000.0</v>
      </c>
      <c r="G2" s="17" t="str">
        <f>REPLACE(VLOOKUP(A2, RESTAURANT!$A$1:$J$11, 10, FALSE), 1, 1, "F")</f>
        <v>FC3</v>
      </c>
    </row>
    <row r="3">
      <c r="A3" s="10" t="s">
        <v>263</v>
      </c>
      <c r="B3" s="17" t="str">
        <f>VLOOKUP(A3, RESTAURANT!$A$1:$J$11, 2, FALSE)</f>
        <v>Bubutan</v>
      </c>
      <c r="C3" s="10" t="s">
        <v>358</v>
      </c>
      <c r="D3" s="10" t="s">
        <v>359</v>
      </c>
      <c r="E3" s="17">
        <f t="shared" si="1"/>
        <v>8</v>
      </c>
      <c r="F3" s="10">
        <v>25000.0</v>
      </c>
      <c r="G3" s="17" t="str">
        <f>REPLACE(VLOOKUP(A3, RESTAURANT!$A$1:$J$11, 10, FALSE), 1, 1, "F")</f>
        <v>FC3</v>
      </c>
    </row>
    <row r="4">
      <c r="A4" s="10" t="s">
        <v>263</v>
      </c>
      <c r="B4" s="17" t="str">
        <f>VLOOKUP(A4, RESTAURANT!$A$1:$J$11, 2, FALSE)</f>
        <v>Bubutan</v>
      </c>
      <c r="C4" s="10" t="s">
        <v>360</v>
      </c>
      <c r="D4" s="10" t="s">
        <v>361</v>
      </c>
      <c r="E4" s="17">
        <f t="shared" si="1"/>
        <v>9</v>
      </c>
      <c r="F4" s="10">
        <v>28000.0</v>
      </c>
      <c r="G4" s="17" t="str">
        <f>REPLACE(VLOOKUP(A4, RESTAURANT!$A$1:$J$11, 10, FALSE), 1, 1, "F")</f>
        <v>FC3</v>
      </c>
    </row>
    <row r="5">
      <c r="A5" s="10" t="s">
        <v>269</v>
      </c>
      <c r="B5" s="17" t="str">
        <f>VLOOKUP(A5, RESTAURANT!$A$1:$J$11, 2, FALSE)</f>
        <v>Penjaringan</v>
      </c>
      <c r="C5" s="10" t="s">
        <v>356</v>
      </c>
      <c r="D5" s="10" t="s">
        <v>362</v>
      </c>
      <c r="E5" s="17">
        <f t="shared" si="1"/>
        <v>10</v>
      </c>
      <c r="F5" s="10">
        <v>18000.0</v>
      </c>
      <c r="G5" s="17" t="str">
        <f>REPLACE(VLOOKUP(A5, RESTAURANT!$A$1:$J$11, 10, FALSE), 1, 1, "F")</f>
        <v>FC3</v>
      </c>
    </row>
    <row r="6">
      <c r="A6" s="10" t="s">
        <v>269</v>
      </c>
      <c r="B6" s="17" t="str">
        <f>VLOOKUP(A6, RESTAURANT!$A$1:$J$11, 2, FALSE)</f>
        <v>Penjaringan</v>
      </c>
      <c r="C6" s="10" t="s">
        <v>358</v>
      </c>
      <c r="D6" s="10" t="s">
        <v>363</v>
      </c>
      <c r="E6" s="17">
        <f t="shared" si="1"/>
        <v>11</v>
      </c>
      <c r="F6" s="10">
        <v>29000.0</v>
      </c>
      <c r="G6" s="17" t="str">
        <f>REPLACE(VLOOKUP(A6, RESTAURANT!$A$1:$J$11, 10, FALSE), 1, 1, "F")</f>
        <v>FC3</v>
      </c>
    </row>
    <row r="7">
      <c r="A7" s="10" t="s">
        <v>269</v>
      </c>
      <c r="B7" s="17" t="str">
        <f>VLOOKUP(A7, RESTAURANT!$A$1:$J$11, 2, FALSE)</f>
        <v>Penjaringan</v>
      </c>
      <c r="C7" s="10" t="s">
        <v>360</v>
      </c>
      <c r="D7" s="10" t="s">
        <v>364</v>
      </c>
      <c r="E7" s="17">
        <f t="shared" si="1"/>
        <v>12</v>
      </c>
      <c r="F7" s="10">
        <v>24000.0</v>
      </c>
      <c r="G7" s="17" t="str">
        <f>REPLACE(VLOOKUP(A7, RESTAURANT!$A$1:$J$11, 10, FALSE), 1, 1, "F")</f>
        <v>FC3</v>
      </c>
    </row>
    <row r="8">
      <c r="A8" s="10" t="s">
        <v>274</v>
      </c>
      <c r="B8" s="17" t="str">
        <f>VLOOKUP(A8, RESTAURANT!$A$1:$J$11, 2, FALSE)</f>
        <v>Setiabudi</v>
      </c>
      <c r="C8" s="10" t="s">
        <v>365</v>
      </c>
      <c r="D8" s="10" t="s">
        <v>366</v>
      </c>
      <c r="E8" s="17">
        <f t="shared" si="1"/>
        <v>13</v>
      </c>
      <c r="F8" s="10">
        <v>45000.0</v>
      </c>
      <c r="G8" s="17" t="str">
        <f>REPLACE(VLOOKUP(A8, RESTAURANT!$A$1:$J$11, 10, FALSE), 1, 1, "F")</f>
        <v>FC4</v>
      </c>
    </row>
    <row r="9">
      <c r="A9" s="10" t="s">
        <v>274</v>
      </c>
      <c r="B9" s="17" t="str">
        <f>VLOOKUP(A9, RESTAURANT!$A$1:$J$11, 2, FALSE)</f>
        <v>Setiabudi</v>
      </c>
      <c r="C9" s="10" t="s">
        <v>367</v>
      </c>
      <c r="D9" s="10" t="s">
        <v>368</v>
      </c>
      <c r="E9" s="17">
        <f t="shared" si="1"/>
        <v>14</v>
      </c>
      <c r="F9" s="10">
        <v>48000.0</v>
      </c>
      <c r="G9" s="17" t="str">
        <f>REPLACE(VLOOKUP(A9, RESTAURANT!$A$1:$J$11, 10, FALSE), 1, 1, "F")</f>
        <v>FC4</v>
      </c>
    </row>
    <row r="10">
      <c r="A10" s="10" t="s">
        <v>274</v>
      </c>
      <c r="B10" s="17" t="str">
        <f>VLOOKUP(A10, RESTAURANT!$A$1:$J$11, 2, FALSE)</f>
        <v>Setiabudi</v>
      </c>
      <c r="C10" s="10" t="s">
        <v>369</v>
      </c>
      <c r="D10" s="10" t="s">
        <v>370</v>
      </c>
      <c r="E10" s="17">
        <f t="shared" si="1"/>
        <v>5</v>
      </c>
      <c r="F10" s="10">
        <v>30000.0</v>
      </c>
      <c r="G10" s="17" t="str">
        <f>REPLACE(VLOOKUP(A10, RESTAURANT!$A$1:$J$11, 10, FALSE), 1, 1, "F")</f>
        <v>FC4</v>
      </c>
    </row>
    <row r="11">
      <c r="A11" s="10" t="s">
        <v>278</v>
      </c>
      <c r="B11" s="17" t="str">
        <f>VLOOKUP(A11, RESTAURANT!$A$1:$J$11, 2, FALSE)</f>
        <v>Semarang Selatan</v>
      </c>
      <c r="C11" s="10" t="s">
        <v>365</v>
      </c>
      <c r="D11" s="10" t="s">
        <v>366</v>
      </c>
      <c r="E11" s="17">
        <f t="shared" si="1"/>
        <v>6</v>
      </c>
      <c r="F11" s="10">
        <v>45000.0</v>
      </c>
      <c r="G11" s="17" t="str">
        <f>REPLACE(VLOOKUP(A11, RESTAURANT!$A$1:$J$11, 10, FALSE), 1, 1, "F")</f>
        <v>FC4</v>
      </c>
    </row>
    <row r="12">
      <c r="A12" s="10" t="s">
        <v>278</v>
      </c>
      <c r="B12" s="17" t="str">
        <f>VLOOKUP(A12, RESTAURANT!$A$1:$J$11, 2, FALSE)</f>
        <v>Semarang Selatan</v>
      </c>
      <c r="C12" s="10" t="s">
        <v>367</v>
      </c>
      <c r="D12" s="10" t="s">
        <v>368</v>
      </c>
      <c r="E12" s="17">
        <f t="shared" si="1"/>
        <v>7</v>
      </c>
      <c r="F12" s="10">
        <v>48000.0</v>
      </c>
      <c r="G12" s="17" t="str">
        <f>REPLACE(VLOOKUP(A12, RESTAURANT!$A$1:$J$11, 10, FALSE), 1, 1, "F")</f>
        <v>FC4</v>
      </c>
    </row>
    <row r="13">
      <c r="A13" s="10" t="s">
        <v>278</v>
      </c>
      <c r="B13" s="17" t="str">
        <f>VLOOKUP(A13, RESTAURANT!$A$1:$J$11, 2, FALSE)</f>
        <v>Semarang Selatan</v>
      </c>
      <c r="C13" s="10" t="s">
        <v>369</v>
      </c>
      <c r="D13" s="10" t="s">
        <v>370</v>
      </c>
      <c r="E13" s="17">
        <f t="shared" si="1"/>
        <v>8</v>
      </c>
      <c r="F13" s="10">
        <v>30000.0</v>
      </c>
      <c r="G13" s="17" t="str">
        <f>REPLACE(VLOOKUP(A13, RESTAURANT!$A$1:$J$11, 10, FALSE), 1, 1, "F")</f>
        <v>FC4</v>
      </c>
    </row>
    <row r="14">
      <c r="A14" s="10" t="s">
        <v>283</v>
      </c>
      <c r="B14" s="17" t="str">
        <f>VLOOKUP(A14, RESTAURANT!$A$1:$J$11, 2, FALSE)</f>
        <v>Kebon Jeruk</v>
      </c>
      <c r="C14" s="10" t="s">
        <v>371</v>
      </c>
      <c r="D14" s="10" t="s">
        <v>372</v>
      </c>
      <c r="E14" s="17">
        <f t="shared" si="1"/>
        <v>9</v>
      </c>
      <c r="F14" s="10">
        <v>15000.0</v>
      </c>
      <c r="G14" s="17" t="str">
        <f>REPLACE(VLOOKUP(A14, RESTAURANT!$A$1:$J$11, 10, FALSE), 1, 1, "F")</f>
        <v>FC2</v>
      </c>
    </row>
    <row r="15">
      <c r="A15" s="10" t="s">
        <v>283</v>
      </c>
      <c r="B15" s="17" t="str">
        <f>VLOOKUP(A15, RESTAURANT!$A$1:$J$11, 2, FALSE)</f>
        <v>Kebon Jeruk</v>
      </c>
      <c r="C15" s="10" t="s">
        <v>373</v>
      </c>
      <c r="D15" s="10" t="s">
        <v>374</v>
      </c>
      <c r="E15" s="17">
        <f t="shared" si="1"/>
        <v>10</v>
      </c>
      <c r="F15" s="10">
        <v>20000.0</v>
      </c>
      <c r="G15" s="17" t="str">
        <f>REPLACE(VLOOKUP(A15, RESTAURANT!$A$1:$J$11, 10, FALSE), 1, 1, "F")</f>
        <v>FC2</v>
      </c>
    </row>
    <row r="16">
      <c r="A16" s="10" t="s">
        <v>283</v>
      </c>
      <c r="B16" s="17" t="str">
        <f>VLOOKUP(A16, RESTAURANT!$A$1:$J$11, 2, FALSE)</f>
        <v>Kebon Jeruk</v>
      </c>
      <c r="C16" s="10" t="s">
        <v>375</v>
      </c>
      <c r="D16" s="10" t="s">
        <v>376</v>
      </c>
      <c r="E16" s="17">
        <f t="shared" si="1"/>
        <v>11</v>
      </c>
      <c r="F16" s="10">
        <v>22000.0</v>
      </c>
      <c r="G16" s="17" t="str">
        <f>REPLACE(VLOOKUP(A16, RESTAURANT!$A$1:$J$11, 10, FALSE), 1, 1, "F")</f>
        <v>FC2</v>
      </c>
    </row>
    <row r="17">
      <c r="A17" s="10" t="s">
        <v>287</v>
      </c>
      <c r="B17" s="17" t="str">
        <f>VLOOKUP(A17, RESTAURANT!$A$1:$J$11, 2, FALSE)</f>
        <v>Medan Kota</v>
      </c>
      <c r="C17" s="10" t="s">
        <v>371</v>
      </c>
      <c r="D17" s="10" t="s">
        <v>372</v>
      </c>
      <c r="E17" s="17">
        <f t="shared" si="1"/>
        <v>12</v>
      </c>
      <c r="F17" s="10">
        <v>15000.0</v>
      </c>
      <c r="G17" s="17" t="str">
        <f>REPLACE(VLOOKUP(A17, RESTAURANT!$A$1:$J$11, 10, FALSE), 1, 1, "F")</f>
        <v>FC2</v>
      </c>
    </row>
    <row r="18">
      <c r="A18" s="10" t="s">
        <v>287</v>
      </c>
      <c r="B18" s="17" t="str">
        <f>VLOOKUP(A18, RESTAURANT!$A$1:$J$11, 2, FALSE)</f>
        <v>Medan Kota</v>
      </c>
      <c r="C18" s="10" t="s">
        <v>373</v>
      </c>
      <c r="D18" s="10" t="s">
        <v>374</v>
      </c>
      <c r="E18" s="17">
        <f t="shared" si="1"/>
        <v>13</v>
      </c>
      <c r="F18" s="10">
        <v>20000.0</v>
      </c>
      <c r="G18" s="17" t="str">
        <f>REPLACE(VLOOKUP(A18, RESTAURANT!$A$1:$J$11, 10, FALSE), 1, 1, "F")</f>
        <v>FC2</v>
      </c>
    </row>
    <row r="19">
      <c r="A19" s="10" t="s">
        <v>287</v>
      </c>
      <c r="B19" s="17" t="str">
        <f>VLOOKUP(A19, RESTAURANT!$A$1:$J$11, 2, FALSE)</f>
        <v>Medan Kota</v>
      </c>
      <c r="C19" s="10" t="s">
        <v>375</v>
      </c>
      <c r="D19" s="10" t="s">
        <v>376</v>
      </c>
      <c r="E19" s="17">
        <f t="shared" si="1"/>
        <v>14</v>
      </c>
      <c r="F19" s="10">
        <v>22000.0</v>
      </c>
      <c r="G19" s="17" t="str">
        <f>REPLACE(VLOOKUP(A19, RESTAURANT!$A$1:$J$11, 10, FALSE), 1, 1, "F")</f>
        <v>FC2</v>
      </c>
    </row>
    <row r="20">
      <c r="A20" s="10" t="s">
        <v>292</v>
      </c>
      <c r="B20" s="17" t="str">
        <f>VLOOKUP(A20, RESTAURANT!$A$1:$J$11, 2, FALSE)</f>
        <v>Pakualaman</v>
      </c>
      <c r="C20" s="10" t="s">
        <v>377</v>
      </c>
      <c r="D20" s="10" t="s">
        <v>378</v>
      </c>
      <c r="E20" s="17">
        <f t="shared" si="1"/>
        <v>5</v>
      </c>
      <c r="F20" s="10">
        <v>34000.0</v>
      </c>
      <c r="G20" s="17" t="str">
        <f>REPLACE(VLOOKUP(A20, RESTAURANT!$A$1:$J$11, 10, FALSE), 1, 1, "F")</f>
        <v>FC5</v>
      </c>
    </row>
    <row r="21">
      <c r="A21" s="10" t="s">
        <v>292</v>
      </c>
      <c r="B21" s="17" t="str">
        <f>VLOOKUP(A21, RESTAURANT!$A$1:$J$11, 2, FALSE)</f>
        <v>Pakualaman</v>
      </c>
      <c r="C21" s="10" t="s">
        <v>379</v>
      </c>
      <c r="D21" s="10" t="s">
        <v>380</v>
      </c>
      <c r="E21" s="17">
        <f t="shared" si="1"/>
        <v>6</v>
      </c>
      <c r="F21" s="10">
        <v>24000.0</v>
      </c>
      <c r="G21" s="17" t="str">
        <f>REPLACE(VLOOKUP(A21, RESTAURANT!$A$1:$J$11, 10, FALSE), 1, 1, "F")</f>
        <v>FC5</v>
      </c>
    </row>
    <row r="22">
      <c r="A22" s="10" t="s">
        <v>292</v>
      </c>
      <c r="B22" s="17" t="str">
        <f>VLOOKUP(A22, RESTAURANT!$A$1:$J$11, 2, FALSE)</f>
        <v>Pakualaman</v>
      </c>
      <c r="C22" s="10" t="s">
        <v>381</v>
      </c>
      <c r="D22" s="10" t="s">
        <v>382</v>
      </c>
      <c r="E22" s="17">
        <f t="shared" si="1"/>
        <v>7</v>
      </c>
      <c r="F22" s="10">
        <v>20000.0</v>
      </c>
      <c r="G22" s="17" t="str">
        <f>REPLACE(VLOOKUP(A22, RESTAURANT!$A$1:$J$11, 10, FALSE), 1, 1, "F")</f>
        <v>FC5</v>
      </c>
    </row>
    <row r="23">
      <c r="A23" s="10" t="s">
        <v>298</v>
      </c>
      <c r="B23" s="17" t="str">
        <f>VLOOKUP(A23, RESTAURANT!$A$1:$J$11, 2, FALSE)</f>
        <v>Pademangan</v>
      </c>
      <c r="C23" s="10" t="s">
        <v>377</v>
      </c>
      <c r="D23" s="10" t="s">
        <v>378</v>
      </c>
      <c r="E23" s="17">
        <f t="shared" si="1"/>
        <v>8</v>
      </c>
      <c r="F23" s="10">
        <v>34000.0</v>
      </c>
      <c r="G23" s="17" t="str">
        <f>REPLACE(VLOOKUP(A23, RESTAURANT!$A$1:$J$11, 10, FALSE), 1, 1, "F")</f>
        <v>FC5</v>
      </c>
    </row>
    <row r="24">
      <c r="A24" s="10" t="s">
        <v>298</v>
      </c>
      <c r="B24" s="17" t="str">
        <f>VLOOKUP(A24, RESTAURANT!$A$1:$J$11, 2, FALSE)</f>
        <v>Pademangan</v>
      </c>
      <c r="C24" s="10" t="s">
        <v>379</v>
      </c>
      <c r="D24" s="10" t="s">
        <v>380</v>
      </c>
      <c r="E24" s="17">
        <f t="shared" si="1"/>
        <v>9</v>
      </c>
      <c r="F24" s="10">
        <v>24000.0</v>
      </c>
      <c r="G24" s="17" t="str">
        <f>REPLACE(VLOOKUP(A24, RESTAURANT!$A$1:$J$11, 10, FALSE), 1, 1, "F")</f>
        <v>FC5</v>
      </c>
    </row>
    <row r="25">
      <c r="A25" s="10" t="s">
        <v>298</v>
      </c>
      <c r="B25" s="17" t="str">
        <f>VLOOKUP(A25, RESTAURANT!$A$1:$J$11, 2, FALSE)</f>
        <v>Pademangan</v>
      </c>
      <c r="C25" s="10" t="s">
        <v>381</v>
      </c>
      <c r="D25" s="10" t="s">
        <v>382</v>
      </c>
      <c r="E25" s="17">
        <f t="shared" si="1"/>
        <v>10</v>
      </c>
      <c r="F25" s="10">
        <v>20000.0</v>
      </c>
      <c r="G25" s="17" t="str">
        <f>REPLACE(VLOOKUP(A25, RESTAURANT!$A$1:$J$11, 10, FALSE), 1, 1, "F")</f>
        <v>FC5</v>
      </c>
    </row>
    <row r="26">
      <c r="A26" s="10" t="s">
        <v>301</v>
      </c>
      <c r="B26" s="17" t="str">
        <f>VLOOKUP(A26, RESTAURANT!$A$1:$J$11, 2, FALSE)</f>
        <v>Taman Sari</v>
      </c>
      <c r="C26" s="10" t="s">
        <v>383</v>
      </c>
      <c r="D26" s="10" t="s">
        <v>384</v>
      </c>
      <c r="E26" s="17">
        <f t="shared" si="1"/>
        <v>11</v>
      </c>
      <c r="F26" s="10">
        <v>20000.0</v>
      </c>
      <c r="G26" s="17" t="str">
        <f>REPLACE(VLOOKUP(A26, RESTAURANT!$A$1:$J$11, 10, FALSE), 1, 1, "F")</f>
        <v>FC1</v>
      </c>
    </row>
    <row r="27">
      <c r="A27" s="10" t="s">
        <v>301</v>
      </c>
      <c r="B27" s="17" t="str">
        <f>VLOOKUP(A27, RESTAURANT!$A$1:$J$11, 2, FALSE)</f>
        <v>Taman Sari</v>
      </c>
      <c r="C27" s="10" t="s">
        <v>385</v>
      </c>
      <c r="D27" s="10" t="s">
        <v>386</v>
      </c>
      <c r="E27" s="17">
        <f t="shared" si="1"/>
        <v>12</v>
      </c>
      <c r="F27" s="10">
        <v>20000.0</v>
      </c>
      <c r="G27" s="17" t="str">
        <f>REPLACE(VLOOKUP(A27, RESTAURANT!$A$1:$J$11, 10, FALSE), 1, 1, "F")</f>
        <v>FC1</v>
      </c>
    </row>
    <row r="28">
      <c r="A28" s="10" t="s">
        <v>301</v>
      </c>
      <c r="B28" s="17" t="str">
        <f>VLOOKUP(A28, RESTAURANT!$A$1:$J$11, 2, FALSE)</f>
        <v>Taman Sari</v>
      </c>
      <c r="C28" s="10" t="s">
        <v>387</v>
      </c>
      <c r="D28" s="10" t="s">
        <v>388</v>
      </c>
      <c r="E28" s="17">
        <f t="shared" si="1"/>
        <v>13</v>
      </c>
      <c r="F28" s="10">
        <v>20000.0</v>
      </c>
      <c r="G28" s="17" t="str">
        <f>REPLACE(VLOOKUP(A28, RESTAURANT!$A$1:$J$11, 10, FALSE), 1, 1, "F")</f>
        <v>FC1</v>
      </c>
    </row>
    <row r="29">
      <c r="A29" s="10" t="s">
        <v>305</v>
      </c>
      <c r="B29" s="17" t="str">
        <f>VLOOKUP(A29, RESTAURANT!$A$1:$J$11, 2, FALSE)</f>
        <v>Kacapiring</v>
      </c>
      <c r="C29" s="10" t="s">
        <v>383</v>
      </c>
      <c r="D29" s="10" t="s">
        <v>384</v>
      </c>
      <c r="E29" s="17">
        <f t="shared" si="1"/>
        <v>14</v>
      </c>
      <c r="F29" s="10">
        <v>30000.0</v>
      </c>
      <c r="G29" s="17" t="str">
        <f>REPLACE(VLOOKUP(A29, RESTAURANT!$A$1:$J$11, 10, FALSE), 1, 1, "F")</f>
        <v>FC1</v>
      </c>
    </row>
    <row r="30">
      <c r="A30" s="10" t="s">
        <v>305</v>
      </c>
      <c r="B30" s="17" t="str">
        <f>VLOOKUP(A30, RESTAURANT!$A$1:$J$11, 2, FALSE)</f>
        <v>Kacapiring</v>
      </c>
      <c r="C30" s="10" t="s">
        <v>385</v>
      </c>
      <c r="D30" s="10" t="s">
        <v>386</v>
      </c>
      <c r="E30" s="17">
        <f t="shared" si="1"/>
        <v>5</v>
      </c>
      <c r="F30" s="10">
        <v>30000.0</v>
      </c>
      <c r="G30" s="17" t="str">
        <f>REPLACE(VLOOKUP(A30, RESTAURANT!$A$1:$J$11, 10, FALSE), 1, 1, "F")</f>
        <v>FC1</v>
      </c>
    </row>
    <row r="31">
      <c r="A31" s="10" t="s">
        <v>305</v>
      </c>
      <c r="B31" s="17" t="str">
        <f>VLOOKUP(A31, RESTAURANT!$A$1:$J$11, 2, FALSE)</f>
        <v>Kacapiring</v>
      </c>
      <c r="C31" s="10" t="s">
        <v>387</v>
      </c>
      <c r="D31" s="10" t="s">
        <v>384</v>
      </c>
      <c r="E31" s="17">
        <f t="shared" si="1"/>
        <v>6</v>
      </c>
      <c r="F31" s="10">
        <v>30000.0</v>
      </c>
      <c r="G31" s="17" t="str">
        <f>REPLACE(VLOOKUP(A31, RESTAURANT!$A$1:$J$11, 10, FALSE), 1, 1, "F")</f>
        <v>FC1</v>
      </c>
    </row>
  </sheetData>
  <drawing r:id="rId1"/>
</worksheet>
</file>