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ze_000.BRAINIAC5\workspace\saludable\data\"/>
    </mc:Choice>
  </mc:AlternateContent>
  <bookViews>
    <workbookView xWindow="0" yWindow="0" windowWidth="20490" windowHeight="7755"/>
  </bookViews>
  <sheets>
    <sheet name="PUC" sheetId="2" r:id="rId1"/>
    <sheet name="Keys" sheetId="3" r:id="rId2"/>
  </sheets>
  <definedNames>
    <definedName name="_xlnm._FilterDatabase" localSheetId="0" hidden="1">PUC!$A$1:$I$413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3" i="2" l="1"/>
  <c r="H454" i="2"/>
  <c r="H455" i="2"/>
  <c r="H456" i="2"/>
  <c r="H457" i="2"/>
  <c r="H458" i="2"/>
  <c r="H459" i="2"/>
  <c r="H460" i="2"/>
  <c r="H461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</calcChain>
</file>

<file path=xl/sharedStrings.xml><?xml version="1.0" encoding="utf-8"?>
<sst xmlns="http://schemas.openxmlformats.org/spreadsheetml/2006/main" count="608" uniqueCount="211">
  <si>
    <t>Gastos de personal</t>
  </si>
  <si>
    <t>Salario integral</t>
  </si>
  <si>
    <t>Sueldos</t>
  </si>
  <si>
    <t>Jornales</t>
  </si>
  <si>
    <t>Horas extras y recargos</t>
  </si>
  <si>
    <t>Comisiones</t>
  </si>
  <si>
    <t>Viáticos</t>
  </si>
  <si>
    <t>Incapacidades</t>
  </si>
  <si>
    <t>Auxilio de transporte</t>
  </si>
  <si>
    <t>Cesantías</t>
  </si>
  <si>
    <t>Intereses sobre cesantías</t>
  </si>
  <si>
    <t>Prima de servicios</t>
  </si>
  <si>
    <t>Vacaciones</t>
  </si>
  <si>
    <t>Primas extralegales</t>
  </si>
  <si>
    <t>Auxilios</t>
  </si>
  <si>
    <t>Bonificaciones</t>
  </si>
  <si>
    <t>Dotación y suministro a trabajadores</t>
  </si>
  <si>
    <t>Seguros</t>
  </si>
  <si>
    <t>Cuotas partes pensiones de jubilación</t>
  </si>
  <si>
    <t>Amortización cálculo actuarial pensiones de jubilación</t>
  </si>
  <si>
    <t>Pensiones de jubilación</t>
  </si>
  <si>
    <t>Indemnizaciones laborales</t>
  </si>
  <si>
    <t>Amortización bonos pensionales</t>
  </si>
  <si>
    <t>Amortización títulos pensionales</t>
  </si>
  <si>
    <t>Capacitación al personal</t>
  </si>
  <si>
    <t>Gastos deportivos y de recreación</t>
  </si>
  <si>
    <t>Aportes a administradoras de riesgos profesionales, ARP</t>
  </si>
  <si>
    <t>Aportes a entidades promotoras de salud, EPS</t>
  </si>
  <si>
    <t>Aportes a fondos de pensiones y/o cesantías</t>
  </si>
  <si>
    <t>Aportes cajas de compensación familiar</t>
  </si>
  <si>
    <t>Aportes ICBF</t>
  </si>
  <si>
    <t>SENA</t>
  </si>
  <si>
    <t>Aportes sindicales</t>
  </si>
  <si>
    <t>Gastos médicos y drogas</t>
  </si>
  <si>
    <t>Otros</t>
  </si>
  <si>
    <t>Ajustes por inflación</t>
  </si>
  <si>
    <t>Honorarios</t>
  </si>
  <si>
    <t>Junta directiva</t>
  </si>
  <si>
    <t>Revisoría fiscal</t>
  </si>
  <si>
    <t>Auditoría externa</t>
  </si>
  <si>
    <t>Avalúos</t>
  </si>
  <si>
    <t>Asesoría jurídica</t>
  </si>
  <si>
    <t>Asesoría financiera</t>
  </si>
  <si>
    <t>Asesoría técnica</t>
  </si>
  <si>
    <t>Impuestos</t>
  </si>
  <si>
    <t>Industria y comercio</t>
  </si>
  <si>
    <t>De timbres</t>
  </si>
  <si>
    <t>A la propiedad raíz</t>
  </si>
  <si>
    <t>Derechos sobre instrumentos públicos</t>
  </si>
  <si>
    <t>De valorización</t>
  </si>
  <si>
    <t>De turismo</t>
  </si>
  <si>
    <t>Tasa por utilización de puertos</t>
  </si>
  <si>
    <t>De vehículos</t>
  </si>
  <si>
    <t>De espectáculos públicos</t>
  </si>
  <si>
    <t>Cuotas de fomento</t>
  </si>
  <si>
    <t>IVA descontable</t>
  </si>
  <si>
    <t>Arrendamientos</t>
  </si>
  <si>
    <t>Terrenos</t>
  </si>
  <si>
    <t>Construcciones y edificaciones</t>
  </si>
  <si>
    <t>Maquinaria y equipo</t>
  </si>
  <si>
    <t>Equipo de oficina</t>
  </si>
  <si>
    <t>Equipo de computación y comunicación</t>
  </si>
  <si>
    <t>Equipo médico-científico</t>
  </si>
  <si>
    <t>Equipo de hoteles y restaurantes</t>
  </si>
  <si>
    <t>Flota y equipo de transporte</t>
  </si>
  <si>
    <t>Flota y equipo fluvial y/o marítimo</t>
  </si>
  <si>
    <t>Flota y equipo aéreo</t>
  </si>
  <si>
    <t>Flota y equipo férreo</t>
  </si>
  <si>
    <t>Acueductos, plantas y redes</t>
  </si>
  <si>
    <t>Aeródromos</t>
  </si>
  <si>
    <t>Semovientes</t>
  </si>
  <si>
    <t>Contribuciones y afiliaciones</t>
  </si>
  <si>
    <t>Contribuciones</t>
  </si>
  <si>
    <t>Afiliaciones y sostenimiento</t>
  </si>
  <si>
    <t>Manejo</t>
  </si>
  <si>
    <t>Cumplimiento</t>
  </si>
  <si>
    <t>Corriente débil</t>
  </si>
  <si>
    <t>Vida colectiva</t>
  </si>
  <si>
    <t>Incendio</t>
  </si>
  <si>
    <t>Terremoto</t>
  </si>
  <si>
    <t>Sustracción y hurto</t>
  </si>
  <si>
    <t>Responsabilidad civil y extracontractual</t>
  </si>
  <si>
    <t>Vuelo</t>
  </si>
  <si>
    <t>Rotura de maquinaria</t>
  </si>
  <si>
    <t>Obligatorio accidente de tránsito</t>
  </si>
  <si>
    <t>Lucro cesante</t>
  </si>
  <si>
    <t>Transporte de mercancía</t>
  </si>
  <si>
    <t>Servicios</t>
  </si>
  <si>
    <t>Aseo y vigilancia</t>
  </si>
  <si>
    <t>Temporales</t>
  </si>
  <si>
    <t>Asistencia técnica</t>
  </si>
  <si>
    <t>Procesamiento electrónico de datos</t>
  </si>
  <si>
    <t>Acueducto y alcantarillado</t>
  </si>
  <si>
    <t>Energía eléctrica</t>
  </si>
  <si>
    <t>Teléfono</t>
  </si>
  <si>
    <t>Correo, portes y telegramas</t>
  </si>
  <si>
    <t>Fax y télex</t>
  </si>
  <si>
    <t>Transporte, fletes y acarreos</t>
  </si>
  <si>
    <t>Gas</t>
  </si>
  <si>
    <t>Gastos legales</t>
  </si>
  <si>
    <t>Notariales</t>
  </si>
  <si>
    <t>Registro mercantil</t>
  </si>
  <si>
    <t>Trámites y licencias</t>
  </si>
  <si>
    <t>Aduaneros</t>
  </si>
  <si>
    <t>Consulares</t>
  </si>
  <si>
    <t>Mantenimiento y reparaciones</t>
  </si>
  <si>
    <t>Armamento de vigilancia</t>
  </si>
  <si>
    <t>Vías de comunicación</t>
  </si>
  <si>
    <t>Adecuación e instalación</t>
  </si>
  <si>
    <t>Instalaciones eléctricas</t>
  </si>
  <si>
    <t>Arreglos ornamentales</t>
  </si>
  <si>
    <t>Reparaciones locativas</t>
  </si>
  <si>
    <t>Gastos de viaje</t>
  </si>
  <si>
    <t>Alojamiento y manutención</t>
  </si>
  <si>
    <t>Pasajes fluviales y/o marítimos</t>
  </si>
  <si>
    <t>Pasajes aéreos</t>
  </si>
  <si>
    <t>Pasajes terrestres</t>
  </si>
  <si>
    <t>Pasajes férreos</t>
  </si>
  <si>
    <t>Depreciaciones</t>
  </si>
  <si>
    <t>Amortizaciones</t>
  </si>
  <si>
    <t>Intangibles</t>
  </si>
  <si>
    <t>Cargos diferidos</t>
  </si>
  <si>
    <t>Otras</t>
  </si>
  <si>
    <t>Diversos</t>
  </si>
  <si>
    <t>Libros, suscripciones, periódicos y revistas</t>
  </si>
  <si>
    <t>Música ambiental</t>
  </si>
  <si>
    <t>Gastos de representación y relaciones públicas</t>
  </si>
  <si>
    <t>Elementos de aseo y cafetería</t>
  </si>
  <si>
    <t>Útiles, papelería y fotocopias</t>
  </si>
  <si>
    <t>Combustibles y lubricantes</t>
  </si>
  <si>
    <t>Envases y empaques</t>
  </si>
  <si>
    <t>Taxis y buses</t>
  </si>
  <si>
    <t>Estampillas</t>
  </si>
  <si>
    <t>Microfilmación</t>
  </si>
  <si>
    <t>Casino y restaurante</t>
  </si>
  <si>
    <t>Parqueaderos</t>
  </si>
  <si>
    <t>Indemnización por daños a terceros</t>
  </si>
  <si>
    <t>Pólvora y similares</t>
  </si>
  <si>
    <t>Provisiones</t>
  </si>
  <si>
    <t>Inversiones</t>
  </si>
  <si>
    <t>Deudores</t>
  </si>
  <si>
    <t>Propiedades, planta y equipo</t>
  </si>
  <si>
    <t>Otros activos</t>
  </si>
  <si>
    <t>Operacionales de ventas</t>
  </si>
  <si>
    <t>Licores</t>
  </si>
  <si>
    <t>Cervezas</t>
  </si>
  <si>
    <t>Cigarrillos</t>
  </si>
  <si>
    <t>Publicidad, propaganda y promoción</t>
  </si>
  <si>
    <t>Financieros-reajuste del sistema</t>
  </si>
  <si>
    <t>rdidas método de participación</t>
  </si>
  <si>
    <t>De sociedades anónimas y/o asimiladas</t>
  </si>
  <si>
    <t>De sociedades limitadas y/o asimiladas</t>
  </si>
  <si>
    <t>Inventarios</t>
  </si>
  <si>
    <t>No operacionales</t>
  </si>
  <si>
    <t>Financieros</t>
  </si>
  <si>
    <t>Gastos bancarios</t>
  </si>
  <si>
    <t>Reajuste monetario-UPAC (hoy UVR)</t>
  </si>
  <si>
    <t>Intereses</t>
  </si>
  <si>
    <t>Diferencia en cambio</t>
  </si>
  <si>
    <t>Gastos en negociación certificados de cambio</t>
  </si>
  <si>
    <t>Descuentos comerciales condicionados</t>
  </si>
  <si>
    <t>Gastos manejo y emisión de bonos</t>
  </si>
  <si>
    <t>Prima amortizada</t>
  </si>
  <si>
    <t>Pérdida en venta y retiro de bienes</t>
  </si>
  <si>
    <t>Venta de inversiones</t>
  </si>
  <si>
    <t>Venta de cartera</t>
  </si>
  <si>
    <t>Venta de propiedades, planta y equipo</t>
  </si>
  <si>
    <t>Venta de intangibles</t>
  </si>
  <si>
    <t>Venta de otros activos</t>
  </si>
  <si>
    <t>Retiro de propiedades, planta y equipo</t>
  </si>
  <si>
    <t>Retiro de otros activos</t>
  </si>
  <si>
    <t>Pérdidas por siniestros</t>
  </si>
  <si>
    <t>Pérdidas método de participación</t>
  </si>
  <si>
    <t>Costas y procesos judiciales</t>
  </si>
  <si>
    <t>Actividades culturales y cívicas</t>
  </si>
  <si>
    <t>Costos y gastos de ejercicios anteriores</t>
  </si>
  <si>
    <t>Impuestos asumidos</t>
  </si>
  <si>
    <t>Gastos diversos</t>
  </si>
  <si>
    <t>Demandas laborales</t>
  </si>
  <si>
    <t>Demandas por incumplimiento de contratos</t>
  </si>
  <si>
    <t>Indemnizaciones</t>
  </si>
  <si>
    <t>Multas, sanciones y litigios</t>
  </si>
  <si>
    <t>Donaciones</t>
  </si>
  <si>
    <t>Constitución de garantías</t>
  </si>
  <si>
    <t>Amortización de bienes entregados en comodato</t>
  </si>
  <si>
    <t>Impuesto de renta y complementarios</t>
  </si>
  <si>
    <t>Ganancias y pérdidas</t>
  </si>
  <si>
    <t>Operacionales de administración</t>
  </si>
  <si>
    <t>Clase</t>
  </si>
  <si>
    <t>Grupo</t>
  </si>
  <si>
    <t>Cuenta</t>
  </si>
  <si>
    <t>Subcuenta</t>
  </si>
  <si>
    <t>Costos de producción o de operación</t>
  </si>
  <si>
    <t>Materia prima</t>
  </si>
  <si>
    <t>Mano de obra directa</t>
  </si>
  <si>
    <t>Costos indirectos</t>
  </si>
  <si>
    <t>Contratos de servicios</t>
  </si>
  <si>
    <t>PUC</t>
  </si>
  <si>
    <t>GRUPO</t>
  </si>
  <si>
    <t>CLASE</t>
  </si>
  <si>
    <t>CUENTA</t>
  </si>
  <si>
    <t>SUBCUENTA</t>
  </si>
  <si>
    <t>Gastos</t>
  </si>
  <si>
    <t>Clase_Nombre</t>
  </si>
  <si>
    <t>Grupo_Nombre</t>
  </si>
  <si>
    <t>Cuenta_Nombre</t>
  </si>
  <si>
    <t>Subcuenta_Nombre</t>
  </si>
  <si>
    <t>id</t>
  </si>
  <si>
    <t>Gastos extraordinarios</t>
  </si>
  <si>
    <t>nombre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</si>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</sst>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3"/>
  <sheetViews>
    <sheetView tabSelected="1" workbookViewId="0">
      <selection activeCell="I463" sqref="A1:J463"/>
    </sheetView>
  </sheetViews>
  <sheetFormatPr defaultRowHeight="15" x14ac:dyDescent="0.25"/>
  <cols>
    <col min="1" max="1" width="10" bestFit="1" customWidth="1"/>
    <col min="2" max="2" width="52.140625" bestFit="1" customWidth="1"/>
    <col min="6" max="6" width="10.28515625" bestFit="1" customWidth="1"/>
    <col min="7" max="7" width="13.85546875" customWidth="1"/>
    <col min="8" max="8" width="17.140625" customWidth="1"/>
    <col min="9" max="9" width="22.42578125" customWidth="1"/>
    <col min="10" max="10" width="18.85546875" bestFit="1" customWidth="1"/>
  </cols>
  <sheetData>
    <row r="1" spans="1:10" x14ac:dyDescent="0.25">
      <c r="A1" t="s">
        <v>207</v>
      </c>
      <c r="B1" t="s">
        <v>209</v>
      </c>
      <c r="C1" t="s">
        <v>188</v>
      </c>
      <c r="D1" t="s">
        <v>189</v>
      </c>
      <c r="E1" t="s">
        <v>190</v>
      </c>
      <c r="F1" t="s">
        <v>191</v>
      </c>
      <c r="G1" t="s">
        <v>203</v>
      </c>
      <c r="H1" t="s">
        <v>204</v>
      </c>
      <c r="I1" t="s">
        <v>205</v>
      </c>
      <c r="J1" t="s">
        <v>206</v>
      </c>
    </row>
    <row r="2" spans="1:10" x14ac:dyDescent="0.25">
      <c r="A2" s="1">
        <v>510503</v>
      </c>
      <c r="B2" t="s">
        <v>1</v>
      </c>
      <c r="C2" s="2">
        <v>5</v>
      </c>
      <c r="D2" s="2">
        <v>51</v>
      </c>
      <c r="E2" s="2">
        <v>5105</v>
      </c>
      <c r="F2" s="2">
        <v>510503</v>
      </c>
      <c r="G2" t="str">
        <f>VLOOKUP(C2,Keys!A$2:B$3,2,)</f>
        <v>Gastos</v>
      </c>
      <c r="H2" t="str">
        <f>VLOOKUP(D2,Keys!D$2:E$10,2,0)</f>
        <v>Operacionales de administración</v>
      </c>
      <c r="I2" t="str">
        <f>VLOOKUP(E2,Keys!G$2:H$40,2,0)</f>
        <v>Gastos de personal</v>
      </c>
      <c r="J2" t="str">
        <f>B2</f>
        <v>Salario integral</v>
      </c>
    </row>
    <row r="3" spans="1:10" x14ac:dyDescent="0.25">
      <c r="A3" s="1">
        <v>510506</v>
      </c>
      <c r="B3" t="s">
        <v>2</v>
      </c>
      <c r="C3" s="2">
        <v>5</v>
      </c>
      <c r="D3" s="2">
        <v>51</v>
      </c>
      <c r="E3" s="2">
        <v>5105</v>
      </c>
      <c r="F3" s="2">
        <v>510506</v>
      </c>
      <c r="G3" t="str">
        <f>VLOOKUP(C3,Keys!A$2:B$3,2,)</f>
        <v>Gastos</v>
      </c>
      <c r="H3" t="str">
        <f>VLOOKUP(D3,Keys!D$2:E$10,2,0)</f>
        <v>Operacionales de administración</v>
      </c>
      <c r="I3" t="str">
        <f>VLOOKUP(E3,Keys!G$2:H$40,2,0)</f>
        <v>Gastos de personal</v>
      </c>
      <c r="J3" t="str">
        <f t="shared" ref="J3:J66" si="0">B3</f>
        <v>Sueldos</v>
      </c>
    </row>
    <row r="4" spans="1:10" x14ac:dyDescent="0.25">
      <c r="A4" s="1">
        <v>510512</v>
      </c>
      <c r="B4" t="s">
        <v>3</v>
      </c>
      <c r="C4" s="2">
        <v>5</v>
      </c>
      <c r="D4" s="2">
        <v>51</v>
      </c>
      <c r="E4" s="2">
        <v>5105</v>
      </c>
      <c r="F4" s="2">
        <v>510512</v>
      </c>
      <c r="G4" t="str">
        <f>VLOOKUP(C4,Keys!A$2:B$3,2,)</f>
        <v>Gastos</v>
      </c>
      <c r="H4" t="str">
        <f>VLOOKUP(D4,Keys!D$2:E$10,2,0)</f>
        <v>Operacionales de administración</v>
      </c>
      <c r="I4" t="str">
        <f>VLOOKUP(E4,Keys!G$2:H$40,2,0)</f>
        <v>Gastos de personal</v>
      </c>
      <c r="J4" t="str">
        <f t="shared" si="0"/>
        <v>Jornales</v>
      </c>
    </row>
    <row r="5" spans="1:10" x14ac:dyDescent="0.25">
      <c r="A5" s="1">
        <v>510515</v>
      </c>
      <c r="B5" t="s">
        <v>4</v>
      </c>
      <c r="C5" s="2">
        <v>5</v>
      </c>
      <c r="D5" s="2">
        <v>51</v>
      </c>
      <c r="E5" s="2">
        <v>5105</v>
      </c>
      <c r="F5" s="2">
        <v>510515</v>
      </c>
      <c r="G5" t="str">
        <f>VLOOKUP(C5,Keys!A$2:B$3,2,)</f>
        <v>Gastos</v>
      </c>
      <c r="H5" t="str">
        <f>VLOOKUP(D5,Keys!D$2:E$10,2,0)</f>
        <v>Operacionales de administración</v>
      </c>
      <c r="I5" t="str">
        <f>VLOOKUP(E5,Keys!G$2:H$40,2,0)</f>
        <v>Gastos de personal</v>
      </c>
      <c r="J5" t="str">
        <f t="shared" si="0"/>
        <v>Horas extras y recargos</v>
      </c>
    </row>
    <row r="6" spans="1:10" x14ac:dyDescent="0.25">
      <c r="A6" s="1">
        <v>510518</v>
      </c>
      <c r="B6" t="s">
        <v>5</v>
      </c>
      <c r="C6" s="2">
        <v>5</v>
      </c>
      <c r="D6" s="2">
        <v>51</v>
      </c>
      <c r="E6" s="2">
        <v>5105</v>
      </c>
      <c r="F6" s="2">
        <v>510518</v>
      </c>
      <c r="G6" t="str">
        <f>VLOOKUP(C6,Keys!A$2:B$3,2,)</f>
        <v>Gastos</v>
      </c>
      <c r="H6" t="str">
        <f>VLOOKUP(D6,Keys!D$2:E$10,2,0)</f>
        <v>Operacionales de administración</v>
      </c>
      <c r="I6" t="str">
        <f>VLOOKUP(E6,Keys!G$2:H$40,2,0)</f>
        <v>Gastos de personal</v>
      </c>
      <c r="J6" t="str">
        <f t="shared" si="0"/>
        <v>Comisiones</v>
      </c>
    </row>
    <row r="7" spans="1:10" x14ac:dyDescent="0.25">
      <c r="A7" s="1">
        <v>510521</v>
      </c>
      <c r="B7" t="s">
        <v>6</v>
      </c>
      <c r="C7" s="2">
        <v>5</v>
      </c>
      <c r="D7" s="2">
        <v>51</v>
      </c>
      <c r="E7" s="2">
        <v>5105</v>
      </c>
      <c r="F7" s="2">
        <v>510521</v>
      </c>
      <c r="G7" t="str">
        <f>VLOOKUP(C7,Keys!A$2:B$3,2,)</f>
        <v>Gastos</v>
      </c>
      <c r="H7" t="str">
        <f>VLOOKUP(D7,Keys!D$2:E$10,2,0)</f>
        <v>Operacionales de administración</v>
      </c>
      <c r="I7" t="str">
        <f>VLOOKUP(E7,Keys!G$2:H$40,2,0)</f>
        <v>Gastos de personal</v>
      </c>
      <c r="J7" t="str">
        <f t="shared" si="0"/>
        <v>Viáticos</v>
      </c>
    </row>
    <row r="8" spans="1:10" x14ac:dyDescent="0.25">
      <c r="A8" s="1">
        <v>510524</v>
      </c>
      <c r="B8" t="s">
        <v>7</v>
      </c>
      <c r="C8" s="2">
        <v>5</v>
      </c>
      <c r="D8" s="2">
        <v>51</v>
      </c>
      <c r="E8" s="2">
        <v>5105</v>
      </c>
      <c r="F8" s="2">
        <v>510524</v>
      </c>
      <c r="G8" t="str">
        <f>VLOOKUP(C8,Keys!A$2:B$3,2,)</f>
        <v>Gastos</v>
      </c>
      <c r="H8" t="str">
        <f>VLOOKUP(D8,Keys!D$2:E$10,2,0)</f>
        <v>Operacionales de administración</v>
      </c>
      <c r="I8" t="str">
        <f>VLOOKUP(E8,Keys!G$2:H$40,2,0)</f>
        <v>Gastos de personal</v>
      </c>
      <c r="J8" t="str">
        <f t="shared" si="0"/>
        <v>Incapacidades</v>
      </c>
    </row>
    <row r="9" spans="1:10" x14ac:dyDescent="0.25">
      <c r="A9" s="1">
        <v>510527</v>
      </c>
      <c r="B9" t="s">
        <v>8</v>
      </c>
      <c r="C9" s="2">
        <v>5</v>
      </c>
      <c r="D9" s="2">
        <v>51</v>
      </c>
      <c r="E9" s="2">
        <v>5105</v>
      </c>
      <c r="F9" s="2">
        <v>510527</v>
      </c>
      <c r="G9" t="str">
        <f>VLOOKUP(C9,Keys!A$2:B$3,2,)</f>
        <v>Gastos</v>
      </c>
      <c r="H9" t="str">
        <f>VLOOKUP(D9,Keys!D$2:E$10,2,0)</f>
        <v>Operacionales de administración</v>
      </c>
      <c r="I9" t="str">
        <f>VLOOKUP(E9,Keys!G$2:H$40,2,0)</f>
        <v>Gastos de personal</v>
      </c>
      <c r="J9" t="str">
        <f t="shared" si="0"/>
        <v>Auxilio de transporte</v>
      </c>
    </row>
    <row r="10" spans="1:10" x14ac:dyDescent="0.25">
      <c r="A10" s="1">
        <v>510530</v>
      </c>
      <c r="B10" t="s">
        <v>9</v>
      </c>
      <c r="C10" s="2">
        <v>5</v>
      </c>
      <c r="D10" s="2">
        <v>51</v>
      </c>
      <c r="E10" s="2">
        <v>5105</v>
      </c>
      <c r="F10" s="2">
        <v>510530</v>
      </c>
      <c r="G10" t="str">
        <f>VLOOKUP(C10,Keys!A$2:B$3,2,)</f>
        <v>Gastos</v>
      </c>
      <c r="H10" t="str">
        <f>VLOOKUP(D10,Keys!D$2:E$10,2,0)</f>
        <v>Operacionales de administración</v>
      </c>
      <c r="I10" t="str">
        <f>VLOOKUP(E10,Keys!G$2:H$40,2,0)</f>
        <v>Gastos de personal</v>
      </c>
      <c r="J10" t="str">
        <f t="shared" si="0"/>
        <v>Cesantías</v>
      </c>
    </row>
    <row r="11" spans="1:10" x14ac:dyDescent="0.25">
      <c r="A11" s="1">
        <v>510533</v>
      </c>
      <c r="B11" t="s">
        <v>10</v>
      </c>
      <c r="C11" s="2">
        <v>5</v>
      </c>
      <c r="D11" s="2">
        <v>51</v>
      </c>
      <c r="E11" s="2">
        <v>5105</v>
      </c>
      <c r="F11" s="2">
        <v>510533</v>
      </c>
      <c r="G11" t="str">
        <f>VLOOKUP(C11,Keys!A$2:B$3,2,)</f>
        <v>Gastos</v>
      </c>
      <c r="H11" t="str">
        <f>VLOOKUP(D11,Keys!D$2:E$10,2,0)</f>
        <v>Operacionales de administración</v>
      </c>
      <c r="I11" t="str">
        <f>VLOOKUP(E11,Keys!G$2:H$40,2,0)</f>
        <v>Gastos de personal</v>
      </c>
      <c r="J11" t="str">
        <f t="shared" si="0"/>
        <v>Intereses sobre cesantías</v>
      </c>
    </row>
    <row r="12" spans="1:10" x14ac:dyDescent="0.25">
      <c r="A12" s="1">
        <v>510536</v>
      </c>
      <c r="B12" t="s">
        <v>11</v>
      </c>
      <c r="C12" s="2">
        <v>5</v>
      </c>
      <c r="D12" s="2">
        <v>51</v>
      </c>
      <c r="E12" s="2">
        <v>5105</v>
      </c>
      <c r="F12" s="2">
        <v>510536</v>
      </c>
      <c r="G12" t="str">
        <f>VLOOKUP(C12,Keys!A$2:B$3,2,)</f>
        <v>Gastos</v>
      </c>
      <c r="H12" t="str">
        <f>VLOOKUP(D12,Keys!D$2:E$10,2,0)</f>
        <v>Operacionales de administración</v>
      </c>
      <c r="I12" t="str">
        <f>VLOOKUP(E12,Keys!G$2:H$40,2,0)</f>
        <v>Gastos de personal</v>
      </c>
      <c r="J12" t="str">
        <f t="shared" si="0"/>
        <v>Prima de servicios</v>
      </c>
    </row>
    <row r="13" spans="1:10" x14ac:dyDescent="0.25">
      <c r="A13" s="1">
        <v>510539</v>
      </c>
      <c r="B13" t="s">
        <v>12</v>
      </c>
      <c r="C13" s="2">
        <v>5</v>
      </c>
      <c r="D13" s="2">
        <v>51</v>
      </c>
      <c r="E13" s="2">
        <v>5105</v>
      </c>
      <c r="F13" s="2">
        <v>510539</v>
      </c>
      <c r="G13" t="str">
        <f>VLOOKUP(C13,Keys!A$2:B$3,2,)</f>
        <v>Gastos</v>
      </c>
      <c r="H13" t="str">
        <f>VLOOKUP(D13,Keys!D$2:E$10,2,0)</f>
        <v>Operacionales de administración</v>
      </c>
      <c r="I13" t="str">
        <f>VLOOKUP(E13,Keys!G$2:H$40,2,0)</f>
        <v>Gastos de personal</v>
      </c>
      <c r="J13" t="str">
        <f t="shared" si="0"/>
        <v>Vacaciones</v>
      </c>
    </row>
    <row r="14" spans="1:10" x14ac:dyDescent="0.25">
      <c r="A14" s="1">
        <v>510542</v>
      </c>
      <c r="B14" t="s">
        <v>13</v>
      </c>
      <c r="C14" s="2">
        <v>5</v>
      </c>
      <c r="D14" s="2">
        <v>51</v>
      </c>
      <c r="E14" s="2">
        <v>5105</v>
      </c>
      <c r="F14" s="2">
        <v>510542</v>
      </c>
      <c r="G14" t="str">
        <f>VLOOKUP(C14,Keys!A$2:B$3,2,)</f>
        <v>Gastos</v>
      </c>
      <c r="H14" t="str">
        <f>VLOOKUP(D14,Keys!D$2:E$10,2,0)</f>
        <v>Operacionales de administración</v>
      </c>
      <c r="I14" t="str">
        <f>VLOOKUP(E14,Keys!G$2:H$40,2,0)</f>
        <v>Gastos de personal</v>
      </c>
      <c r="J14" t="str">
        <f t="shared" si="0"/>
        <v>Primas extralegales</v>
      </c>
    </row>
    <row r="15" spans="1:10" x14ac:dyDescent="0.25">
      <c r="A15" s="1">
        <v>510545</v>
      </c>
      <c r="B15" t="s">
        <v>14</v>
      </c>
      <c r="C15" s="2">
        <v>5</v>
      </c>
      <c r="D15" s="2">
        <v>51</v>
      </c>
      <c r="E15" s="2">
        <v>5105</v>
      </c>
      <c r="F15" s="2">
        <v>510545</v>
      </c>
      <c r="G15" t="str">
        <f>VLOOKUP(C15,Keys!A$2:B$3,2,)</f>
        <v>Gastos</v>
      </c>
      <c r="H15" t="str">
        <f>VLOOKUP(D15,Keys!D$2:E$10,2,0)</f>
        <v>Operacionales de administración</v>
      </c>
      <c r="I15" t="str">
        <f>VLOOKUP(E15,Keys!G$2:H$40,2,0)</f>
        <v>Gastos de personal</v>
      </c>
      <c r="J15" t="str">
        <f t="shared" si="0"/>
        <v>Auxilios</v>
      </c>
    </row>
    <row r="16" spans="1:10" x14ac:dyDescent="0.25">
      <c r="A16" s="1">
        <v>510548</v>
      </c>
      <c r="B16" t="s">
        <v>15</v>
      </c>
      <c r="C16" s="2">
        <v>5</v>
      </c>
      <c r="D16" s="2">
        <v>51</v>
      </c>
      <c r="E16" s="2">
        <v>5105</v>
      </c>
      <c r="F16" s="2">
        <v>510548</v>
      </c>
      <c r="G16" t="str">
        <f>VLOOKUP(C16,Keys!A$2:B$3,2,)</f>
        <v>Gastos</v>
      </c>
      <c r="H16" t="str">
        <f>VLOOKUP(D16,Keys!D$2:E$10,2,0)</f>
        <v>Operacionales de administración</v>
      </c>
      <c r="I16" t="str">
        <f>VLOOKUP(E16,Keys!G$2:H$40,2,0)</f>
        <v>Gastos de personal</v>
      </c>
      <c r="J16" t="str">
        <f t="shared" si="0"/>
        <v>Bonificaciones</v>
      </c>
    </row>
    <row r="17" spans="1:10" x14ac:dyDescent="0.25">
      <c r="A17" s="1">
        <v>510551</v>
      </c>
      <c r="B17" t="s">
        <v>16</v>
      </c>
      <c r="C17" s="2">
        <v>5</v>
      </c>
      <c r="D17" s="2">
        <v>51</v>
      </c>
      <c r="E17" s="2">
        <v>5105</v>
      </c>
      <c r="F17" s="2">
        <v>510551</v>
      </c>
      <c r="G17" t="str">
        <f>VLOOKUP(C17,Keys!A$2:B$3,2,)</f>
        <v>Gastos</v>
      </c>
      <c r="H17" t="str">
        <f>VLOOKUP(D17,Keys!D$2:E$10,2,0)</f>
        <v>Operacionales de administración</v>
      </c>
      <c r="I17" t="str">
        <f>VLOOKUP(E17,Keys!G$2:H$40,2,0)</f>
        <v>Gastos de personal</v>
      </c>
      <c r="J17" t="str">
        <f t="shared" si="0"/>
        <v>Dotación y suministro a trabajadores</v>
      </c>
    </row>
    <row r="18" spans="1:10" x14ac:dyDescent="0.25">
      <c r="A18" s="1">
        <v>510554</v>
      </c>
      <c r="B18" t="s">
        <v>17</v>
      </c>
      <c r="C18" s="2">
        <v>5</v>
      </c>
      <c r="D18" s="2">
        <v>51</v>
      </c>
      <c r="E18" s="2">
        <v>5105</v>
      </c>
      <c r="F18" s="2">
        <v>510554</v>
      </c>
      <c r="G18" t="str">
        <f>VLOOKUP(C18,Keys!A$2:B$3,2,)</f>
        <v>Gastos</v>
      </c>
      <c r="H18" t="str">
        <f>VLOOKUP(D18,Keys!D$2:E$10,2,0)</f>
        <v>Operacionales de administración</v>
      </c>
      <c r="I18" t="str">
        <f>VLOOKUP(E18,Keys!G$2:H$40,2,0)</f>
        <v>Gastos de personal</v>
      </c>
      <c r="J18" t="str">
        <f t="shared" si="0"/>
        <v>Seguros</v>
      </c>
    </row>
    <row r="19" spans="1:10" x14ac:dyDescent="0.25">
      <c r="A19" s="1">
        <v>510557</v>
      </c>
      <c r="B19" t="s">
        <v>18</v>
      </c>
      <c r="C19" s="2">
        <v>5</v>
      </c>
      <c r="D19" s="2">
        <v>51</v>
      </c>
      <c r="E19" s="2">
        <v>5105</v>
      </c>
      <c r="F19" s="2">
        <v>510557</v>
      </c>
      <c r="G19" t="str">
        <f>VLOOKUP(C19,Keys!A$2:B$3,2,)</f>
        <v>Gastos</v>
      </c>
      <c r="H19" t="str">
        <f>VLOOKUP(D19,Keys!D$2:E$10,2,0)</f>
        <v>Operacionales de administración</v>
      </c>
      <c r="I19" t="str">
        <f>VLOOKUP(E19,Keys!G$2:H$40,2,0)</f>
        <v>Gastos de personal</v>
      </c>
      <c r="J19" t="str">
        <f t="shared" si="0"/>
        <v>Cuotas partes pensiones de jubilación</v>
      </c>
    </row>
    <row r="20" spans="1:10" x14ac:dyDescent="0.25">
      <c r="A20" s="1">
        <v>510558</v>
      </c>
      <c r="B20" t="s">
        <v>19</v>
      </c>
      <c r="C20" s="2">
        <v>5</v>
      </c>
      <c r="D20" s="2">
        <v>51</v>
      </c>
      <c r="E20" s="2">
        <v>5105</v>
      </c>
      <c r="F20" s="2">
        <v>510558</v>
      </c>
      <c r="G20" t="str">
        <f>VLOOKUP(C20,Keys!A$2:B$3,2,)</f>
        <v>Gastos</v>
      </c>
      <c r="H20" t="str">
        <f>VLOOKUP(D20,Keys!D$2:E$10,2,0)</f>
        <v>Operacionales de administración</v>
      </c>
      <c r="I20" t="str">
        <f>VLOOKUP(E20,Keys!G$2:H$40,2,0)</f>
        <v>Gastos de personal</v>
      </c>
      <c r="J20" t="str">
        <f t="shared" si="0"/>
        <v>Amortización cálculo actuarial pensiones de jubilación</v>
      </c>
    </row>
    <row r="21" spans="1:10" x14ac:dyDescent="0.25">
      <c r="A21" s="1">
        <v>510559</v>
      </c>
      <c r="B21" t="s">
        <v>20</v>
      </c>
      <c r="C21" s="2">
        <v>5</v>
      </c>
      <c r="D21" s="2">
        <v>51</v>
      </c>
      <c r="E21" s="2">
        <v>5105</v>
      </c>
      <c r="F21" s="2">
        <v>510559</v>
      </c>
      <c r="G21" t="str">
        <f>VLOOKUP(C21,Keys!A$2:B$3,2,)</f>
        <v>Gastos</v>
      </c>
      <c r="H21" t="str">
        <f>VLOOKUP(D21,Keys!D$2:E$10,2,0)</f>
        <v>Operacionales de administración</v>
      </c>
      <c r="I21" t="str">
        <f>VLOOKUP(E21,Keys!G$2:H$40,2,0)</f>
        <v>Gastos de personal</v>
      </c>
      <c r="J21" t="str">
        <f t="shared" si="0"/>
        <v>Pensiones de jubilación</v>
      </c>
    </row>
    <row r="22" spans="1:10" x14ac:dyDescent="0.25">
      <c r="A22" s="1">
        <v>510560</v>
      </c>
      <c r="B22" t="s">
        <v>21</v>
      </c>
      <c r="C22" s="2">
        <v>5</v>
      </c>
      <c r="D22" s="2">
        <v>51</v>
      </c>
      <c r="E22" s="2">
        <v>5105</v>
      </c>
      <c r="F22" s="2">
        <v>510560</v>
      </c>
      <c r="G22" t="str">
        <f>VLOOKUP(C22,Keys!A$2:B$3,2,)</f>
        <v>Gastos</v>
      </c>
      <c r="H22" t="str">
        <f>VLOOKUP(D22,Keys!D$2:E$10,2,0)</f>
        <v>Operacionales de administración</v>
      </c>
      <c r="I22" t="str">
        <f>VLOOKUP(E22,Keys!G$2:H$40,2,0)</f>
        <v>Gastos de personal</v>
      </c>
      <c r="J22" t="str">
        <f t="shared" si="0"/>
        <v>Indemnizaciones laborales</v>
      </c>
    </row>
    <row r="23" spans="1:10" x14ac:dyDescent="0.25">
      <c r="A23" s="1">
        <v>510561</v>
      </c>
      <c r="B23" t="s">
        <v>22</v>
      </c>
      <c r="C23" s="2">
        <v>5</v>
      </c>
      <c r="D23" s="2">
        <v>51</v>
      </c>
      <c r="E23" s="2">
        <v>5105</v>
      </c>
      <c r="F23" s="2">
        <v>510561</v>
      </c>
      <c r="G23" t="str">
        <f>VLOOKUP(C23,Keys!A$2:B$3,2,)</f>
        <v>Gastos</v>
      </c>
      <c r="H23" t="str">
        <f>VLOOKUP(D23,Keys!D$2:E$10,2,0)</f>
        <v>Operacionales de administración</v>
      </c>
      <c r="I23" t="str">
        <f>VLOOKUP(E23,Keys!G$2:H$40,2,0)</f>
        <v>Gastos de personal</v>
      </c>
      <c r="J23" t="str">
        <f t="shared" si="0"/>
        <v>Amortización bonos pensionales</v>
      </c>
    </row>
    <row r="24" spans="1:10" x14ac:dyDescent="0.25">
      <c r="A24" s="1">
        <v>510562</v>
      </c>
      <c r="B24" t="s">
        <v>23</v>
      </c>
      <c r="C24" s="2">
        <v>5</v>
      </c>
      <c r="D24" s="2">
        <v>51</v>
      </c>
      <c r="E24" s="2">
        <v>5105</v>
      </c>
      <c r="F24" s="2">
        <v>510562</v>
      </c>
      <c r="G24" t="str">
        <f>VLOOKUP(C24,Keys!A$2:B$3,2,)</f>
        <v>Gastos</v>
      </c>
      <c r="H24" t="str">
        <f>VLOOKUP(D24,Keys!D$2:E$10,2,0)</f>
        <v>Operacionales de administración</v>
      </c>
      <c r="I24" t="str">
        <f>VLOOKUP(E24,Keys!G$2:H$40,2,0)</f>
        <v>Gastos de personal</v>
      </c>
      <c r="J24" t="str">
        <f t="shared" si="0"/>
        <v>Amortización títulos pensionales</v>
      </c>
    </row>
    <row r="25" spans="1:10" x14ac:dyDescent="0.25">
      <c r="A25" s="1">
        <v>510563</v>
      </c>
      <c r="B25" t="s">
        <v>24</v>
      </c>
      <c r="C25" s="2">
        <v>5</v>
      </c>
      <c r="D25" s="2">
        <v>51</v>
      </c>
      <c r="E25" s="2">
        <v>5105</v>
      </c>
      <c r="F25" s="2">
        <v>510563</v>
      </c>
      <c r="G25" t="str">
        <f>VLOOKUP(C25,Keys!A$2:B$3,2,)</f>
        <v>Gastos</v>
      </c>
      <c r="H25" t="str">
        <f>VLOOKUP(D25,Keys!D$2:E$10,2,0)</f>
        <v>Operacionales de administración</v>
      </c>
      <c r="I25" t="str">
        <f>VLOOKUP(E25,Keys!G$2:H$40,2,0)</f>
        <v>Gastos de personal</v>
      </c>
      <c r="J25" t="str">
        <f t="shared" si="0"/>
        <v>Capacitación al personal</v>
      </c>
    </row>
    <row r="26" spans="1:10" x14ac:dyDescent="0.25">
      <c r="A26" s="1">
        <v>510566</v>
      </c>
      <c r="B26" t="s">
        <v>25</v>
      </c>
      <c r="C26" s="2">
        <v>5</v>
      </c>
      <c r="D26" s="2">
        <v>51</v>
      </c>
      <c r="E26" s="2">
        <v>5105</v>
      </c>
      <c r="F26" s="2">
        <v>510566</v>
      </c>
      <c r="G26" t="str">
        <f>VLOOKUP(C26,Keys!A$2:B$3,2,)</f>
        <v>Gastos</v>
      </c>
      <c r="H26" t="str">
        <f>VLOOKUP(D26,Keys!D$2:E$10,2,0)</f>
        <v>Operacionales de administración</v>
      </c>
      <c r="I26" t="str">
        <f>VLOOKUP(E26,Keys!G$2:H$40,2,0)</f>
        <v>Gastos de personal</v>
      </c>
      <c r="J26" t="str">
        <f t="shared" si="0"/>
        <v>Gastos deportivos y de recreación</v>
      </c>
    </row>
    <row r="27" spans="1:10" x14ac:dyDescent="0.25">
      <c r="A27" s="1">
        <v>510568</v>
      </c>
      <c r="B27" t="s">
        <v>26</v>
      </c>
      <c r="C27" s="2">
        <v>5</v>
      </c>
      <c r="D27" s="2">
        <v>51</v>
      </c>
      <c r="E27" s="2">
        <v>5105</v>
      </c>
      <c r="F27" s="2">
        <v>510568</v>
      </c>
      <c r="G27" t="str">
        <f>VLOOKUP(C27,Keys!A$2:B$3,2,)</f>
        <v>Gastos</v>
      </c>
      <c r="H27" t="str">
        <f>VLOOKUP(D27,Keys!D$2:E$10,2,0)</f>
        <v>Operacionales de administración</v>
      </c>
      <c r="I27" t="str">
        <f>VLOOKUP(E27,Keys!G$2:H$40,2,0)</f>
        <v>Gastos de personal</v>
      </c>
      <c r="J27" t="str">
        <f t="shared" si="0"/>
        <v>Aportes a administradoras de riesgos profesionales, ARP</v>
      </c>
    </row>
    <row r="28" spans="1:10" x14ac:dyDescent="0.25">
      <c r="A28" s="1">
        <v>510569</v>
      </c>
      <c r="B28" t="s">
        <v>27</v>
      </c>
      <c r="C28" s="2">
        <v>5</v>
      </c>
      <c r="D28" s="2">
        <v>51</v>
      </c>
      <c r="E28" s="2">
        <v>5105</v>
      </c>
      <c r="F28" s="2">
        <v>510569</v>
      </c>
      <c r="G28" t="str">
        <f>VLOOKUP(C28,Keys!A$2:B$3,2,)</f>
        <v>Gastos</v>
      </c>
      <c r="H28" t="str">
        <f>VLOOKUP(D28,Keys!D$2:E$10,2,0)</f>
        <v>Operacionales de administración</v>
      </c>
      <c r="I28" t="str">
        <f>VLOOKUP(E28,Keys!G$2:H$40,2,0)</f>
        <v>Gastos de personal</v>
      </c>
      <c r="J28" t="str">
        <f t="shared" si="0"/>
        <v>Aportes a entidades promotoras de salud, EPS</v>
      </c>
    </row>
    <row r="29" spans="1:10" x14ac:dyDescent="0.25">
      <c r="A29" s="1">
        <v>510570</v>
      </c>
      <c r="B29" t="s">
        <v>28</v>
      </c>
      <c r="C29" s="2">
        <v>5</v>
      </c>
      <c r="D29" s="2">
        <v>51</v>
      </c>
      <c r="E29" s="2">
        <v>5105</v>
      </c>
      <c r="F29" s="2">
        <v>510570</v>
      </c>
      <c r="G29" t="str">
        <f>VLOOKUP(C29,Keys!A$2:B$3,2,)</f>
        <v>Gastos</v>
      </c>
      <c r="H29" t="str">
        <f>VLOOKUP(D29,Keys!D$2:E$10,2,0)</f>
        <v>Operacionales de administración</v>
      </c>
      <c r="I29" t="str">
        <f>VLOOKUP(E29,Keys!G$2:H$40,2,0)</f>
        <v>Gastos de personal</v>
      </c>
      <c r="J29" t="str">
        <f t="shared" si="0"/>
        <v>Aportes a fondos de pensiones y/o cesantías</v>
      </c>
    </row>
    <row r="30" spans="1:10" x14ac:dyDescent="0.25">
      <c r="A30" s="1">
        <v>510572</v>
      </c>
      <c r="B30" t="s">
        <v>29</v>
      </c>
      <c r="C30" s="2">
        <v>5</v>
      </c>
      <c r="D30" s="2">
        <v>51</v>
      </c>
      <c r="E30" s="2">
        <v>5105</v>
      </c>
      <c r="F30" s="2">
        <v>510572</v>
      </c>
      <c r="G30" t="str">
        <f>VLOOKUP(C30,Keys!A$2:B$3,2,)</f>
        <v>Gastos</v>
      </c>
      <c r="H30" t="str">
        <f>VLOOKUP(D30,Keys!D$2:E$10,2,0)</f>
        <v>Operacionales de administración</v>
      </c>
      <c r="I30" t="str">
        <f>VLOOKUP(E30,Keys!G$2:H$40,2,0)</f>
        <v>Gastos de personal</v>
      </c>
      <c r="J30" t="str">
        <f t="shared" si="0"/>
        <v>Aportes cajas de compensación familiar</v>
      </c>
    </row>
    <row r="31" spans="1:10" x14ac:dyDescent="0.25">
      <c r="A31" s="1">
        <v>510575</v>
      </c>
      <c r="B31" t="s">
        <v>30</v>
      </c>
      <c r="C31" s="2">
        <v>5</v>
      </c>
      <c r="D31" s="2">
        <v>51</v>
      </c>
      <c r="E31" s="2">
        <v>5105</v>
      </c>
      <c r="F31" s="2">
        <v>510575</v>
      </c>
      <c r="G31" t="str">
        <f>VLOOKUP(C31,Keys!A$2:B$3,2,)</f>
        <v>Gastos</v>
      </c>
      <c r="H31" t="str">
        <f>VLOOKUP(D31,Keys!D$2:E$10,2,0)</f>
        <v>Operacionales de administración</v>
      </c>
      <c r="I31" t="str">
        <f>VLOOKUP(E31,Keys!G$2:H$40,2,0)</f>
        <v>Gastos de personal</v>
      </c>
      <c r="J31" t="str">
        <f t="shared" si="0"/>
        <v>Aportes ICBF</v>
      </c>
    </row>
    <row r="32" spans="1:10" x14ac:dyDescent="0.25">
      <c r="A32" s="1">
        <v>510578</v>
      </c>
      <c r="B32" t="s">
        <v>31</v>
      </c>
      <c r="C32" s="2">
        <v>5</v>
      </c>
      <c r="D32" s="2">
        <v>51</v>
      </c>
      <c r="E32" s="2">
        <v>5105</v>
      </c>
      <c r="F32" s="2">
        <v>510578</v>
      </c>
      <c r="G32" t="str">
        <f>VLOOKUP(C32,Keys!A$2:B$3,2,)</f>
        <v>Gastos</v>
      </c>
      <c r="H32" t="str">
        <f>VLOOKUP(D32,Keys!D$2:E$10,2,0)</f>
        <v>Operacionales de administración</v>
      </c>
      <c r="I32" t="str">
        <f>VLOOKUP(E32,Keys!G$2:H$40,2,0)</f>
        <v>Gastos de personal</v>
      </c>
      <c r="J32" t="str">
        <f t="shared" si="0"/>
        <v>SENA</v>
      </c>
    </row>
    <row r="33" spans="1:10" x14ac:dyDescent="0.25">
      <c r="A33" s="1">
        <v>510581</v>
      </c>
      <c r="B33" t="s">
        <v>32</v>
      </c>
      <c r="C33" s="2">
        <v>5</v>
      </c>
      <c r="D33" s="2">
        <v>51</v>
      </c>
      <c r="E33" s="2">
        <v>5105</v>
      </c>
      <c r="F33" s="2">
        <v>510581</v>
      </c>
      <c r="G33" t="str">
        <f>VLOOKUP(C33,Keys!A$2:B$3,2,)</f>
        <v>Gastos</v>
      </c>
      <c r="H33" t="str">
        <f>VLOOKUP(D33,Keys!D$2:E$10,2,0)</f>
        <v>Operacionales de administración</v>
      </c>
      <c r="I33" t="str">
        <f>VLOOKUP(E33,Keys!G$2:H$40,2,0)</f>
        <v>Gastos de personal</v>
      </c>
      <c r="J33" t="str">
        <f t="shared" si="0"/>
        <v>Aportes sindicales</v>
      </c>
    </row>
    <row r="34" spans="1:10" x14ac:dyDescent="0.25">
      <c r="A34" s="1">
        <v>510584</v>
      </c>
      <c r="B34" t="s">
        <v>33</v>
      </c>
      <c r="C34" s="2">
        <v>5</v>
      </c>
      <c r="D34" s="2">
        <v>51</v>
      </c>
      <c r="E34" s="2">
        <v>5105</v>
      </c>
      <c r="F34" s="2">
        <v>510584</v>
      </c>
      <c r="G34" t="str">
        <f>VLOOKUP(C34,Keys!A$2:B$3,2,)</f>
        <v>Gastos</v>
      </c>
      <c r="H34" t="str">
        <f>VLOOKUP(D34,Keys!D$2:E$10,2,0)</f>
        <v>Operacionales de administración</v>
      </c>
      <c r="I34" t="str">
        <f>VLOOKUP(E34,Keys!G$2:H$40,2,0)</f>
        <v>Gastos de personal</v>
      </c>
      <c r="J34" t="str">
        <f t="shared" si="0"/>
        <v>Gastos médicos y drogas</v>
      </c>
    </row>
    <row r="35" spans="1:10" x14ac:dyDescent="0.25">
      <c r="A35" s="1">
        <v>510595</v>
      </c>
      <c r="B35" t="s">
        <v>34</v>
      </c>
      <c r="C35" s="2">
        <v>5</v>
      </c>
      <c r="D35" s="2">
        <v>51</v>
      </c>
      <c r="E35" s="2">
        <v>5105</v>
      </c>
      <c r="F35" s="2">
        <v>510595</v>
      </c>
      <c r="G35" t="str">
        <f>VLOOKUP(C35,Keys!A$2:B$3,2,)</f>
        <v>Gastos</v>
      </c>
      <c r="H35" t="str">
        <f>VLOOKUP(D35,Keys!D$2:E$10,2,0)</f>
        <v>Operacionales de administración</v>
      </c>
      <c r="I35" t="str">
        <f>VLOOKUP(E35,Keys!G$2:H$40,2,0)</f>
        <v>Gastos de personal</v>
      </c>
      <c r="J35" t="str">
        <f t="shared" si="0"/>
        <v>Otros</v>
      </c>
    </row>
    <row r="36" spans="1:10" x14ac:dyDescent="0.25">
      <c r="A36" s="1">
        <v>510599</v>
      </c>
      <c r="B36" t="s">
        <v>35</v>
      </c>
      <c r="C36" s="2">
        <v>5</v>
      </c>
      <c r="D36" s="2">
        <v>51</v>
      </c>
      <c r="E36" s="2">
        <v>5105</v>
      </c>
      <c r="F36" s="2">
        <v>510599</v>
      </c>
      <c r="G36" t="str">
        <f>VLOOKUP(C36,Keys!A$2:B$3,2,)</f>
        <v>Gastos</v>
      </c>
      <c r="H36" t="str">
        <f>VLOOKUP(D36,Keys!D$2:E$10,2,0)</f>
        <v>Operacionales de administración</v>
      </c>
      <c r="I36" t="str">
        <f>VLOOKUP(E36,Keys!G$2:H$40,2,0)</f>
        <v>Gastos de personal</v>
      </c>
      <c r="J36" t="str">
        <f t="shared" si="0"/>
        <v>Ajustes por inflación</v>
      </c>
    </row>
    <row r="37" spans="1:10" x14ac:dyDescent="0.25">
      <c r="A37" s="1">
        <v>511005</v>
      </c>
      <c r="B37" t="s">
        <v>37</v>
      </c>
      <c r="C37" s="2">
        <v>5</v>
      </c>
      <c r="D37" s="2">
        <v>51</v>
      </c>
      <c r="E37" s="2">
        <v>5110</v>
      </c>
      <c r="F37" s="2">
        <v>511005</v>
      </c>
      <c r="G37" t="str">
        <f>VLOOKUP(C37,Keys!A$2:B$3,2,)</f>
        <v>Gastos</v>
      </c>
      <c r="H37" t="str">
        <f>VLOOKUP(D37,Keys!D$2:E$10,2,0)</f>
        <v>Operacionales de administración</v>
      </c>
      <c r="I37" t="str">
        <f>VLOOKUP(E37,Keys!G$2:H$40,2,0)</f>
        <v>Honorarios</v>
      </c>
      <c r="J37" t="str">
        <f t="shared" si="0"/>
        <v>Junta directiva</v>
      </c>
    </row>
    <row r="38" spans="1:10" x14ac:dyDescent="0.25">
      <c r="A38" s="1">
        <v>511010</v>
      </c>
      <c r="B38" t="s">
        <v>38</v>
      </c>
      <c r="C38" s="2">
        <v>5</v>
      </c>
      <c r="D38" s="2">
        <v>51</v>
      </c>
      <c r="E38" s="2">
        <v>5110</v>
      </c>
      <c r="F38" s="2">
        <v>511010</v>
      </c>
      <c r="G38" t="str">
        <f>VLOOKUP(C38,Keys!A$2:B$3,2,)</f>
        <v>Gastos</v>
      </c>
      <c r="H38" t="str">
        <f>VLOOKUP(D38,Keys!D$2:E$10,2,0)</f>
        <v>Operacionales de administración</v>
      </c>
      <c r="I38" t="str">
        <f>VLOOKUP(E38,Keys!G$2:H$40,2,0)</f>
        <v>Honorarios</v>
      </c>
      <c r="J38" t="str">
        <f t="shared" si="0"/>
        <v>Revisoría fiscal</v>
      </c>
    </row>
    <row r="39" spans="1:10" x14ac:dyDescent="0.25">
      <c r="A39" s="1">
        <v>511015</v>
      </c>
      <c r="B39" t="s">
        <v>39</v>
      </c>
      <c r="C39" s="2">
        <v>5</v>
      </c>
      <c r="D39" s="2">
        <v>51</v>
      </c>
      <c r="E39" s="2">
        <v>5110</v>
      </c>
      <c r="F39" s="2">
        <v>511015</v>
      </c>
      <c r="G39" t="str">
        <f>VLOOKUP(C39,Keys!A$2:B$3,2,)</f>
        <v>Gastos</v>
      </c>
      <c r="H39" t="str">
        <f>VLOOKUP(D39,Keys!D$2:E$10,2,0)</f>
        <v>Operacionales de administración</v>
      </c>
      <c r="I39" t="str">
        <f>VLOOKUP(E39,Keys!G$2:H$40,2,0)</f>
        <v>Honorarios</v>
      </c>
      <c r="J39" t="str">
        <f t="shared" si="0"/>
        <v>Auditoría externa</v>
      </c>
    </row>
    <row r="40" spans="1:10" x14ac:dyDescent="0.25">
      <c r="A40" s="1">
        <v>511020</v>
      </c>
      <c r="B40" t="s">
        <v>40</v>
      </c>
      <c r="C40" s="2">
        <v>5</v>
      </c>
      <c r="D40" s="2">
        <v>51</v>
      </c>
      <c r="E40" s="2">
        <v>5110</v>
      </c>
      <c r="F40" s="2">
        <v>511020</v>
      </c>
      <c r="G40" t="str">
        <f>VLOOKUP(C40,Keys!A$2:B$3,2,)</f>
        <v>Gastos</v>
      </c>
      <c r="H40" t="str">
        <f>VLOOKUP(D40,Keys!D$2:E$10,2,0)</f>
        <v>Operacionales de administración</v>
      </c>
      <c r="I40" t="str">
        <f>VLOOKUP(E40,Keys!G$2:H$40,2,0)</f>
        <v>Honorarios</v>
      </c>
      <c r="J40" t="str">
        <f t="shared" si="0"/>
        <v>Avalúos</v>
      </c>
    </row>
    <row r="41" spans="1:10" x14ac:dyDescent="0.25">
      <c r="A41" s="1">
        <v>511025</v>
      </c>
      <c r="B41" t="s">
        <v>41</v>
      </c>
      <c r="C41" s="2">
        <v>5</v>
      </c>
      <c r="D41" s="2">
        <v>51</v>
      </c>
      <c r="E41" s="2">
        <v>5110</v>
      </c>
      <c r="F41" s="2">
        <v>511025</v>
      </c>
      <c r="G41" t="str">
        <f>VLOOKUP(C41,Keys!A$2:B$3,2,)</f>
        <v>Gastos</v>
      </c>
      <c r="H41" t="str">
        <f>VLOOKUP(D41,Keys!D$2:E$10,2,0)</f>
        <v>Operacionales de administración</v>
      </c>
      <c r="I41" t="str">
        <f>VLOOKUP(E41,Keys!G$2:H$40,2,0)</f>
        <v>Honorarios</v>
      </c>
      <c r="J41" t="str">
        <f t="shared" si="0"/>
        <v>Asesoría jurídica</v>
      </c>
    </row>
    <row r="42" spans="1:10" x14ac:dyDescent="0.25">
      <c r="A42" s="1">
        <v>511030</v>
      </c>
      <c r="B42" t="s">
        <v>42</v>
      </c>
      <c r="C42" s="2">
        <v>5</v>
      </c>
      <c r="D42" s="2">
        <v>51</v>
      </c>
      <c r="E42" s="2">
        <v>5110</v>
      </c>
      <c r="F42" s="2">
        <v>511030</v>
      </c>
      <c r="G42" t="str">
        <f>VLOOKUP(C42,Keys!A$2:B$3,2,)</f>
        <v>Gastos</v>
      </c>
      <c r="H42" t="str">
        <f>VLOOKUP(D42,Keys!D$2:E$10,2,0)</f>
        <v>Operacionales de administración</v>
      </c>
      <c r="I42" t="str">
        <f>VLOOKUP(E42,Keys!G$2:H$40,2,0)</f>
        <v>Honorarios</v>
      </c>
      <c r="J42" t="str">
        <f t="shared" si="0"/>
        <v>Asesoría financiera</v>
      </c>
    </row>
    <row r="43" spans="1:10" x14ac:dyDescent="0.25">
      <c r="A43" s="1">
        <v>511035</v>
      </c>
      <c r="B43" t="s">
        <v>43</v>
      </c>
      <c r="C43" s="2">
        <v>5</v>
      </c>
      <c r="D43" s="2">
        <v>51</v>
      </c>
      <c r="E43" s="2">
        <v>5110</v>
      </c>
      <c r="F43" s="2">
        <v>511035</v>
      </c>
      <c r="G43" t="str">
        <f>VLOOKUP(C43,Keys!A$2:B$3,2,)</f>
        <v>Gastos</v>
      </c>
      <c r="H43" t="str">
        <f>VLOOKUP(D43,Keys!D$2:E$10,2,0)</f>
        <v>Operacionales de administración</v>
      </c>
      <c r="I43" t="str">
        <f>VLOOKUP(E43,Keys!G$2:H$40,2,0)</f>
        <v>Honorarios</v>
      </c>
      <c r="J43" t="str">
        <f t="shared" si="0"/>
        <v>Asesoría técnica</v>
      </c>
    </row>
    <row r="44" spans="1:10" x14ac:dyDescent="0.25">
      <c r="A44" s="1">
        <v>511095</v>
      </c>
      <c r="B44" t="s">
        <v>34</v>
      </c>
      <c r="C44" s="2">
        <v>5</v>
      </c>
      <c r="D44" s="2">
        <v>51</v>
      </c>
      <c r="E44" s="2">
        <v>5110</v>
      </c>
      <c r="F44" s="2">
        <v>511095</v>
      </c>
      <c r="G44" t="str">
        <f>VLOOKUP(C44,Keys!A$2:B$3,2,)</f>
        <v>Gastos</v>
      </c>
      <c r="H44" t="str">
        <f>VLOOKUP(D44,Keys!D$2:E$10,2,0)</f>
        <v>Operacionales de administración</v>
      </c>
      <c r="I44" t="str">
        <f>VLOOKUP(E44,Keys!G$2:H$40,2,0)</f>
        <v>Honorarios</v>
      </c>
      <c r="J44" t="str">
        <f t="shared" si="0"/>
        <v>Otros</v>
      </c>
    </row>
    <row r="45" spans="1:10" x14ac:dyDescent="0.25">
      <c r="A45" s="1">
        <v>511099</v>
      </c>
      <c r="B45" t="s">
        <v>35</v>
      </c>
      <c r="C45" s="2">
        <v>5</v>
      </c>
      <c r="D45" s="2">
        <v>51</v>
      </c>
      <c r="E45" s="2">
        <v>5110</v>
      </c>
      <c r="F45" s="2">
        <v>511099</v>
      </c>
      <c r="G45" t="str">
        <f>VLOOKUP(C45,Keys!A$2:B$3,2,)</f>
        <v>Gastos</v>
      </c>
      <c r="H45" t="str">
        <f>VLOOKUP(D45,Keys!D$2:E$10,2,0)</f>
        <v>Operacionales de administración</v>
      </c>
      <c r="I45" t="str">
        <f>VLOOKUP(E45,Keys!G$2:H$40,2,0)</f>
        <v>Honorarios</v>
      </c>
      <c r="J45" t="str">
        <f t="shared" si="0"/>
        <v>Ajustes por inflación</v>
      </c>
    </row>
    <row r="46" spans="1:10" x14ac:dyDescent="0.25">
      <c r="A46" s="1">
        <v>511505</v>
      </c>
      <c r="B46" t="s">
        <v>45</v>
      </c>
      <c r="C46" s="2">
        <v>5</v>
      </c>
      <c r="D46" s="2">
        <v>51</v>
      </c>
      <c r="E46" s="2">
        <v>5115</v>
      </c>
      <c r="F46" s="2">
        <v>511505</v>
      </c>
      <c r="G46" t="str">
        <f>VLOOKUP(C46,Keys!A$2:B$3,2,)</f>
        <v>Gastos</v>
      </c>
      <c r="H46" t="str">
        <f>VLOOKUP(D46,Keys!D$2:E$10,2,0)</f>
        <v>Operacionales de administración</v>
      </c>
      <c r="I46" t="str">
        <f>VLOOKUP(E46,Keys!G$2:H$40,2,0)</f>
        <v>Impuestos</v>
      </c>
      <c r="J46" t="str">
        <f t="shared" si="0"/>
        <v>Industria y comercio</v>
      </c>
    </row>
    <row r="47" spans="1:10" x14ac:dyDescent="0.25">
      <c r="A47" s="1">
        <v>511510</v>
      </c>
      <c r="B47" t="s">
        <v>46</v>
      </c>
      <c r="C47" s="2">
        <v>5</v>
      </c>
      <c r="D47" s="2">
        <v>51</v>
      </c>
      <c r="E47" s="2">
        <v>5115</v>
      </c>
      <c r="F47" s="2">
        <v>511510</v>
      </c>
      <c r="G47" t="str">
        <f>VLOOKUP(C47,Keys!A$2:B$3,2,)</f>
        <v>Gastos</v>
      </c>
      <c r="H47" t="str">
        <f>VLOOKUP(D47,Keys!D$2:E$10,2,0)</f>
        <v>Operacionales de administración</v>
      </c>
      <c r="I47" t="str">
        <f>VLOOKUP(E47,Keys!G$2:H$40,2,0)</f>
        <v>Impuestos</v>
      </c>
      <c r="J47" t="str">
        <f t="shared" si="0"/>
        <v>De timbres</v>
      </c>
    </row>
    <row r="48" spans="1:10" x14ac:dyDescent="0.25">
      <c r="A48" s="1">
        <v>511515</v>
      </c>
      <c r="B48" t="s">
        <v>47</v>
      </c>
      <c r="C48" s="2">
        <v>5</v>
      </c>
      <c r="D48" s="2">
        <v>51</v>
      </c>
      <c r="E48" s="2">
        <v>5115</v>
      </c>
      <c r="F48" s="2">
        <v>511515</v>
      </c>
      <c r="G48" t="str">
        <f>VLOOKUP(C48,Keys!A$2:B$3,2,)</f>
        <v>Gastos</v>
      </c>
      <c r="H48" t="str">
        <f>VLOOKUP(D48,Keys!D$2:E$10,2,0)</f>
        <v>Operacionales de administración</v>
      </c>
      <c r="I48" t="str">
        <f>VLOOKUP(E48,Keys!G$2:H$40,2,0)</f>
        <v>Impuestos</v>
      </c>
      <c r="J48" t="str">
        <f t="shared" si="0"/>
        <v>A la propiedad raíz</v>
      </c>
    </row>
    <row r="49" spans="1:10" x14ac:dyDescent="0.25">
      <c r="A49" s="1">
        <v>511520</v>
      </c>
      <c r="B49" t="s">
        <v>48</v>
      </c>
      <c r="C49" s="2">
        <v>5</v>
      </c>
      <c r="D49" s="2">
        <v>51</v>
      </c>
      <c r="E49" s="2">
        <v>5115</v>
      </c>
      <c r="F49" s="2">
        <v>511520</v>
      </c>
      <c r="G49" t="str">
        <f>VLOOKUP(C49,Keys!A$2:B$3,2,)</f>
        <v>Gastos</v>
      </c>
      <c r="H49" t="str">
        <f>VLOOKUP(D49,Keys!D$2:E$10,2,0)</f>
        <v>Operacionales de administración</v>
      </c>
      <c r="I49" t="str">
        <f>VLOOKUP(E49,Keys!G$2:H$40,2,0)</f>
        <v>Impuestos</v>
      </c>
      <c r="J49" t="str">
        <f t="shared" si="0"/>
        <v>Derechos sobre instrumentos públicos</v>
      </c>
    </row>
    <row r="50" spans="1:10" x14ac:dyDescent="0.25">
      <c r="A50" s="1">
        <v>511525</v>
      </c>
      <c r="B50" t="s">
        <v>49</v>
      </c>
      <c r="C50" s="2">
        <v>5</v>
      </c>
      <c r="D50" s="2">
        <v>51</v>
      </c>
      <c r="E50" s="2">
        <v>5115</v>
      </c>
      <c r="F50" s="2">
        <v>511525</v>
      </c>
      <c r="G50" t="str">
        <f>VLOOKUP(C50,Keys!A$2:B$3,2,)</f>
        <v>Gastos</v>
      </c>
      <c r="H50" t="str">
        <f>VLOOKUP(D50,Keys!D$2:E$10,2,0)</f>
        <v>Operacionales de administración</v>
      </c>
      <c r="I50" t="str">
        <f>VLOOKUP(E50,Keys!G$2:H$40,2,0)</f>
        <v>Impuestos</v>
      </c>
      <c r="J50" t="str">
        <f t="shared" si="0"/>
        <v>De valorización</v>
      </c>
    </row>
    <row r="51" spans="1:10" x14ac:dyDescent="0.25">
      <c r="A51" s="1">
        <v>511530</v>
      </c>
      <c r="B51" t="s">
        <v>50</v>
      </c>
      <c r="C51" s="2">
        <v>5</v>
      </c>
      <c r="D51" s="2">
        <v>51</v>
      </c>
      <c r="E51" s="2">
        <v>5115</v>
      </c>
      <c r="F51" s="2">
        <v>511530</v>
      </c>
      <c r="G51" t="str">
        <f>VLOOKUP(C51,Keys!A$2:B$3,2,)</f>
        <v>Gastos</v>
      </c>
      <c r="H51" t="str">
        <f>VLOOKUP(D51,Keys!D$2:E$10,2,0)</f>
        <v>Operacionales de administración</v>
      </c>
      <c r="I51" t="str">
        <f>VLOOKUP(E51,Keys!G$2:H$40,2,0)</f>
        <v>Impuestos</v>
      </c>
      <c r="J51" t="str">
        <f t="shared" si="0"/>
        <v>De turismo</v>
      </c>
    </row>
    <row r="52" spans="1:10" x14ac:dyDescent="0.25">
      <c r="A52" s="1">
        <v>511535</v>
      </c>
      <c r="B52" t="s">
        <v>51</v>
      </c>
      <c r="C52" s="2">
        <v>5</v>
      </c>
      <c r="D52" s="2">
        <v>51</v>
      </c>
      <c r="E52" s="2">
        <v>5115</v>
      </c>
      <c r="F52" s="2">
        <v>511535</v>
      </c>
      <c r="G52" t="str">
        <f>VLOOKUP(C52,Keys!A$2:B$3,2,)</f>
        <v>Gastos</v>
      </c>
      <c r="H52" t="str">
        <f>VLOOKUP(D52,Keys!D$2:E$10,2,0)</f>
        <v>Operacionales de administración</v>
      </c>
      <c r="I52" t="str">
        <f>VLOOKUP(E52,Keys!G$2:H$40,2,0)</f>
        <v>Impuestos</v>
      </c>
      <c r="J52" t="str">
        <f t="shared" si="0"/>
        <v>Tasa por utilización de puertos</v>
      </c>
    </row>
    <row r="53" spans="1:10" x14ac:dyDescent="0.25">
      <c r="A53" s="1">
        <v>511540</v>
      </c>
      <c r="B53" t="s">
        <v>52</v>
      </c>
      <c r="C53" s="2">
        <v>5</v>
      </c>
      <c r="D53" s="2">
        <v>51</v>
      </c>
      <c r="E53" s="2">
        <v>5115</v>
      </c>
      <c r="F53" s="2">
        <v>511540</v>
      </c>
      <c r="G53" t="str">
        <f>VLOOKUP(C53,Keys!A$2:B$3,2,)</f>
        <v>Gastos</v>
      </c>
      <c r="H53" t="str">
        <f>VLOOKUP(D53,Keys!D$2:E$10,2,0)</f>
        <v>Operacionales de administración</v>
      </c>
      <c r="I53" t="str">
        <f>VLOOKUP(E53,Keys!G$2:H$40,2,0)</f>
        <v>Impuestos</v>
      </c>
      <c r="J53" t="str">
        <f t="shared" si="0"/>
        <v>De vehículos</v>
      </c>
    </row>
    <row r="54" spans="1:10" x14ac:dyDescent="0.25">
      <c r="A54" s="1">
        <v>511545</v>
      </c>
      <c r="B54" t="s">
        <v>53</v>
      </c>
      <c r="C54" s="2">
        <v>5</v>
      </c>
      <c r="D54" s="2">
        <v>51</v>
      </c>
      <c r="E54" s="2">
        <v>5115</v>
      </c>
      <c r="F54" s="2">
        <v>511545</v>
      </c>
      <c r="G54" t="str">
        <f>VLOOKUP(C54,Keys!A$2:B$3,2,)</f>
        <v>Gastos</v>
      </c>
      <c r="H54" t="str">
        <f>VLOOKUP(D54,Keys!D$2:E$10,2,0)</f>
        <v>Operacionales de administración</v>
      </c>
      <c r="I54" t="str">
        <f>VLOOKUP(E54,Keys!G$2:H$40,2,0)</f>
        <v>Impuestos</v>
      </c>
      <c r="J54" t="str">
        <f t="shared" si="0"/>
        <v>De espectáculos públicos</v>
      </c>
    </row>
    <row r="55" spans="1:10" x14ac:dyDescent="0.25">
      <c r="A55" s="1">
        <v>511550</v>
      </c>
      <c r="B55" t="s">
        <v>54</v>
      </c>
      <c r="C55" s="2">
        <v>5</v>
      </c>
      <c r="D55" s="2">
        <v>51</v>
      </c>
      <c r="E55" s="2">
        <v>5115</v>
      </c>
      <c r="F55" s="2">
        <v>511550</v>
      </c>
      <c r="G55" t="str">
        <f>VLOOKUP(C55,Keys!A$2:B$3,2,)</f>
        <v>Gastos</v>
      </c>
      <c r="H55" t="str">
        <f>VLOOKUP(D55,Keys!D$2:E$10,2,0)</f>
        <v>Operacionales de administración</v>
      </c>
      <c r="I55" t="str">
        <f>VLOOKUP(E55,Keys!G$2:H$40,2,0)</f>
        <v>Impuestos</v>
      </c>
      <c r="J55" t="str">
        <f t="shared" si="0"/>
        <v>Cuotas de fomento</v>
      </c>
    </row>
    <row r="56" spans="1:10" x14ac:dyDescent="0.25">
      <c r="A56" s="1">
        <v>511570</v>
      </c>
      <c r="B56" t="s">
        <v>55</v>
      </c>
      <c r="C56" s="2">
        <v>5</v>
      </c>
      <c r="D56" s="2">
        <v>51</v>
      </c>
      <c r="E56" s="2">
        <v>5115</v>
      </c>
      <c r="F56" s="2">
        <v>511570</v>
      </c>
      <c r="G56" t="str">
        <f>VLOOKUP(C56,Keys!A$2:B$3,2,)</f>
        <v>Gastos</v>
      </c>
      <c r="H56" t="str">
        <f>VLOOKUP(D56,Keys!D$2:E$10,2,0)</f>
        <v>Operacionales de administración</v>
      </c>
      <c r="I56" t="str">
        <f>VLOOKUP(E56,Keys!G$2:H$40,2,0)</f>
        <v>Impuestos</v>
      </c>
      <c r="J56" t="str">
        <f t="shared" si="0"/>
        <v>IVA descontable</v>
      </c>
    </row>
    <row r="57" spans="1:10" x14ac:dyDescent="0.25">
      <c r="A57" s="1">
        <v>511595</v>
      </c>
      <c r="B57" t="s">
        <v>34</v>
      </c>
      <c r="C57" s="2">
        <v>5</v>
      </c>
      <c r="D57" s="2">
        <v>51</v>
      </c>
      <c r="E57" s="2">
        <v>5115</v>
      </c>
      <c r="F57" s="2">
        <v>511595</v>
      </c>
      <c r="G57" t="str">
        <f>VLOOKUP(C57,Keys!A$2:B$3,2,)</f>
        <v>Gastos</v>
      </c>
      <c r="H57" t="str">
        <f>VLOOKUP(D57,Keys!D$2:E$10,2,0)</f>
        <v>Operacionales de administración</v>
      </c>
      <c r="I57" t="str">
        <f>VLOOKUP(E57,Keys!G$2:H$40,2,0)</f>
        <v>Impuestos</v>
      </c>
      <c r="J57" t="str">
        <f t="shared" si="0"/>
        <v>Otros</v>
      </c>
    </row>
    <row r="58" spans="1:10" x14ac:dyDescent="0.25">
      <c r="A58" s="1">
        <v>511599</v>
      </c>
      <c r="B58" t="s">
        <v>35</v>
      </c>
      <c r="C58" s="2">
        <v>5</v>
      </c>
      <c r="D58" s="2">
        <v>51</v>
      </c>
      <c r="E58" s="2">
        <v>5115</v>
      </c>
      <c r="F58" s="2">
        <v>511599</v>
      </c>
      <c r="G58" t="str">
        <f>VLOOKUP(C58,Keys!A$2:B$3,2,)</f>
        <v>Gastos</v>
      </c>
      <c r="H58" t="str">
        <f>VLOOKUP(D58,Keys!D$2:E$10,2,0)</f>
        <v>Operacionales de administración</v>
      </c>
      <c r="I58" t="str">
        <f>VLOOKUP(E58,Keys!G$2:H$40,2,0)</f>
        <v>Impuestos</v>
      </c>
      <c r="J58" t="str">
        <f t="shared" si="0"/>
        <v>Ajustes por inflación</v>
      </c>
    </row>
    <row r="59" spans="1:10" x14ac:dyDescent="0.25">
      <c r="A59" s="1">
        <v>512005</v>
      </c>
      <c r="B59" t="s">
        <v>57</v>
      </c>
      <c r="C59" s="2">
        <v>5</v>
      </c>
      <c r="D59" s="2">
        <v>51</v>
      </c>
      <c r="E59" s="2">
        <v>5120</v>
      </c>
      <c r="F59" s="2">
        <v>512005</v>
      </c>
      <c r="G59" t="str">
        <f>VLOOKUP(C59,Keys!A$2:B$3,2,)</f>
        <v>Gastos</v>
      </c>
      <c r="H59" t="str">
        <f>VLOOKUP(D59,Keys!D$2:E$10,2,0)</f>
        <v>Operacionales de administración</v>
      </c>
      <c r="I59" t="str">
        <f>VLOOKUP(E59,Keys!G$2:H$40,2,0)</f>
        <v>Arrendamientos</v>
      </c>
      <c r="J59" t="str">
        <f t="shared" si="0"/>
        <v>Terrenos</v>
      </c>
    </row>
    <row r="60" spans="1:10" x14ac:dyDescent="0.25">
      <c r="A60" s="1">
        <v>512010</v>
      </c>
      <c r="B60" t="s">
        <v>58</v>
      </c>
      <c r="C60" s="2">
        <v>5</v>
      </c>
      <c r="D60" s="2">
        <v>51</v>
      </c>
      <c r="E60" s="2">
        <v>5120</v>
      </c>
      <c r="F60" s="2">
        <v>512010</v>
      </c>
      <c r="G60" t="str">
        <f>VLOOKUP(C60,Keys!A$2:B$3,2,)</f>
        <v>Gastos</v>
      </c>
      <c r="H60" t="str">
        <f>VLOOKUP(D60,Keys!D$2:E$10,2,0)</f>
        <v>Operacionales de administración</v>
      </c>
      <c r="I60" t="str">
        <f>VLOOKUP(E60,Keys!G$2:H$40,2,0)</f>
        <v>Arrendamientos</v>
      </c>
      <c r="J60" t="str">
        <f t="shared" si="0"/>
        <v>Construcciones y edificaciones</v>
      </c>
    </row>
    <row r="61" spans="1:10" x14ac:dyDescent="0.25">
      <c r="A61" s="1">
        <v>512015</v>
      </c>
      <c r="B61" t="s">
        <v>59</v>
      </c>
      <c r="C61" s="2">
        <v>5</v>
      </c>
      <c r="D61" s="2">
        <v>51</v>
      </c>
      <c r="E61" s="2">
        <v>5120</v>
      </c>
      <c r="F61" s="2">
        <v>512015</v>
      </c>
      <c r="G61" t="str">
        <f>VLOOKUP(C61,Keys!A$2:B$3,2,)</f>
        <v>Gastos</v>
      </c>
      <c r="H61" t="str">
        <f>VLOOKUP(D61,Keys!D$2:E$10,2,0)</f>
        <v>Operacionales de administración</v>
      </c>
      <c r="I61" t="str">
        <f>VLOOKUP(E61,Keys!G$2:H$40,2,0)</f>
        <v>Arrendamientos</v>
      </c>
      <c r="J61" t="str">
        <f t="shared" si="0"/>
        <v>Maquinaria y equipo</v>
      </c>
    </row>
    <row r="62" spans="1:10" x14ac:dyDescent="0.25">
      <c r="A62" s="1">
        <v>512020</v>
      </c>
      <c r="B62" t="s">
        <v>60</v>
      </c>
      <c r="C62" s="2">
        <v>5</v>
      </c>
      <c r="D62" s="2">
        <v>51</v>
      </c>
      <c r="E62" s="2">
        <v>5120</v>
      </c>
      <c r="F62" s="2">
        <v>512020</v>
      </c>
      <c r="G62" t="str">
        <f>VLOOKUP(C62,Keys!A$2:B$3,2,)</f>
        <v>Gastos</v>
      </c>
      <c r="H62" t="str">
        <f>VLOOKUP(D62,Keys!D$2:E$10,2,0)</f>
        <v>Operacionales de administración</v>
      </c>
      <c r="I62" t="str">
        <f>VLOOKUP(E62,Keys!G$2:H$40,2,0)</f>
        <v>Arrendamientos</v>
      </c>
      <c r="J62" t="str">
        <f t="shared" si="0"/>
        <v>Equipo de oficina</v>
      </c>
    </row>
    <row r="63" spans="1:10" x14ac:dyDescent="0.25">
      <c r="A63" s="1">
        <v>512025</v>
      </c>
      <c r="B63" t="s">
        <v>61</v>
      </c>
      <c r="C63" s="2">
        <v>5</v>
      </c>
      <c r="D63" s="2">
        <v>51</v>
      </c>
      <c r="E63" s="2">
        <v>5120</v>
      </c>
      <c r="F63" s="2">
        <v>512025</v>
      </c>
      <c r="G63" t="str">
        <f>VLOOKUP(C63,Keys!A$2:B$3,2,)</f>
        <v>Gastos</v>
      </c>
      <c r="H63" t="str">
        <f>VLOOKUP(D63,Keys!D$2:E$10,2,0)</f>
        <v>Operacionales de administración</v>
      </c>
      <c r="I63" t="str">
        <f>VLOOKUP(E63,Keys!G$2:H$40,2,0)</f>
        <v>Arrendamientos</v>
      </c>
      <c r="J63" t="str">
        <f t="shared" si="0"/>
        <v>Equipo de computación y comunicación</v>
      </c>
    </row>
    <row r="64" spans="1:10" x14ac:dyDescent="0.25">
      <c r="A64" s="1">
        <v>512030</v>
      </c>
      <c r="B64" t="s">
        <v>62</v>
      </c>
      <c r="C64" s="2">
        <v>5</v>
      </c>
      <c r="D64" s="2">
        <v>51</v>
      </c>
      <c r="E64" s="2">
        <v>5120</v>
      </c>
      <c r="F64" s="2">
        <v>512030</v>
      </c>
      <c r="G64" t="str">
        <f>VLOOKUP(C64,Keys!A$2:B$3,2,)</f>
        <v>Gastos</v>
      </c>
      <c r="H64" t="str">
        <f>VLOOKUP(D64,Keys!D$2:E$10,2,0)</f>
        <v>Operacionales de administración</v>
      </c>
      <c r="I64" t="str">
        <f>VLOOKUP(E64,Keys!G$2:H$40,2,0)</f>
        <v>Arrendamientos</v>
      </c>
      <c r="J64" t="str">
        <f t="shared" si="0"/>
        <v>Equipo médico-científico</v>
      </c>
    </row>
    <row r="65" spans="1:10" x14ac:dyDescent="0.25">
      <c r="A65" s="1">
        <v>512035</v>
      </c>
      <c r="B65" t="s">
        <v>63</v>
      </c>
      <c r="C65" s="2">
        <v>5</v>
      </c>
      <c r="D65" s="2">
        <v>51</v>
      </c>
      <c r="E65" s="2">
        <v>5120</v>
      </c>
      <c r="F65" s="2">
        <v>512035</v>
      </c>
      <c r="G65" t="str">
        <f>VLOOKUP(C65,Keys!A$2:B$3,2,)</f>
        <v>Gastos</v>
      </c>
      <c r="H65" t="str">
        <f>VLOOKUP(D65,Keys!D$2:E$10,2,0)</f>
        <v>Operacionales de administración</v>
      </c>
      <c r="I65" t="str">
        <f>VLOOKUP(E65,Keys!G$2:H$40,2,0)</f>
        <v>Arrendamientos</v>
      </c>
      <c r="J65" t="str">
        <f t="shared" si="0"/>
        <v>Equipo de hoteles y restaurantes</v>
      </c>
    </row>
    <row r="66" spans="1:10" x14ac:dyDescent="0.25">
      <c r="A66" s="1">
        <v>512040</v>
      </c>
      <c r="B66" t="s">
        <v>64</v>
      </c>
      <c r="C66" s="2">
        <v>5</v>
      </c>
      <c r="D66" s="2">
        <v>51</v>
      </c>
      <c r="E66" s="2">
        <v>5120</v>
      </c>
      <c r="F66" s="2">
        <v>512040</v>
      </c>
      <c r="G66" t="str">
        <f>VLOOKUP(C66,Keys!A$2:B$3,2,)</f>
        <v>Gastos</v>
      </c>
      <c r="H66" t="str">
        <f>VLOOKUP(D66,Keys!D$2:E$10,2,0)</f>
        <v>Operacionales de administración</v>
      </c>
      <c r="I66" t="str">
        <f>VLOOKUP(E66,Keys!G$2:H$40,2,0)</f>
        <v>Arrendamientos</v>
      </c>
      <c r="J66" t="str">
        <f t="shared" si="0"/>
        <v>Flota y equipo de transporte</v>
      </c>
    </row>
    <row r="67" spans="1:10" x14ac:dyDescent="0.25">
      <c r="A67" s="1">
        <v>512045</v>
      </c>
      <c r="B67" t="s">
        <v>65</v>
      </c>
      <c r="C67" s="2">
        <v>5</v>
      </c>
      <c r="D67" s="2">
        <v>51</v>
      </c>
      <c r="E67" s="2">
        <v>5120</v>
      </c>
      <c r="F67" s="2">
        <v>512045</v>
      </c>
      <c r="G67" t="str">
        <f>VLOOKUP(C67,Keys!A$2:B$3,2,)</f>
        <v>Gastos</v>
      </c>
      <c r="H67" t="str">
        <f>VLOOKUP(D67,Keys!D$2:E$10,2,0)</f>
        <v>Operacionales de administración</v>
      </c>
      <c r="I67" t="str">
        <f>VLOOKUP(E67,Keys!G$2:H$40,2,0)</f>
        <v>Arrendamientos</v>
      </c>
      <c r="J67" t="str">
        <f t="shared" ref="J67:J130" si="1">B67</f>
        <v>Flota y equipo fluvial y/o marítimo</v>
      </c>
    </row>
    <row r="68" spans="1:10" x14ac:dyDescent="0.25">
      <c r="A68" s="1">
        <v>512050</v>
      </c>
      <c r="B68" t="s">
        <v>66</v>
      </c>
      <c r="C68" s="2">
        <v>5</v>
      </c>
      <c r="D68" s="2">
        <v>51</v>
      </c>
      <c r="E68" s="2">
        <v>5120</v>
      </c>
      <c r="F68" s="2">
        <v>512050</v>
      </c>
      <c r="G68" t="str">
        <f>VLOOKUP(C68,Keys!A$2:B$3,2,)</f>
        <v>Gastos</v>
      </c>
      <c r="H68" t="str">
        <f>VLOOKUP(D68,Keys!D$2:E$10,2,0)</f>
        <v>Operacionales de administración</v>
      </c>
      <c r="I68" t="str">
        <f>VLOOKUP(E68,Keys!G$2:H$40,2,0)</f>
        <v>Arrendamientos</v>
      </c>
      <c r="J68" t="str">
        <f t="shared" si="1"/>
        <v>Flota y equipo aéreo</v>
      </c>
    </row>
    <row r="69" spans="1:10" x14ac:dyDescent="0.25">
      <c r="A69" s="1">
        <v>512055</v>
      </c>
      <c r="B69" t="s">
        <v>67</v>
      </c>
      <c r="C69" s="2">
        <v>5</v>
      </c>
      <c r="D69" s="2">
        <v>51</v>
      </c>
      <c r="E69" s="2">
        <v>5120</v>
      </c>
      <c r="F69" s="2">
        <v>512055</v>
      </c>
      <c r="G69" t="str">
        <f>VLOOKUP(C69,Keys!A$2:B$3,2,)</f>
        <v>Gastos</v>
      </c>
      <c r="H69" t="str">
        <f>VLOOKUP(D69,Keys!D$2:E$10,2,0)</f>
        <v>Operacionales de administración</v>
      </c>
      <c r="I69" t="str">
        <f>VLOOKUP(E69,Keys!G$2:H$40,2,0)</f>
        <v>Arrendamientos</v>
      </c>
      <c r="J69" t="str">
        <f t="shared" si="1"/>
        <v>Flota y equipo férreo</v>
      </c>
    </row>
    <row r="70" spans="1:10" x14ac:dyDescent="0.25">
      <c r="A70" s="1">
        <v>512060</v>
      </c>
      <c r="B70" t="s">
        <v>68</v>
      </c>
      <c r="C70" s="2">
        <v>5</v>
      </c>
      <c r="D70" s="2">
        <v>51</v>
      </c>
      <c r="E70" s="2">
        <v>5120</v>
      </c>
      <c r="F70" s="2">
        <v>512060</v>
      </c>
      <c r="G70" t="str">
        <f>VLOOKUP(C70,Keys!A$2:B$3,2,)</f>
        <v>Gastos</v>
      </c>
      <c r="H70" t="str">
        <f>VLOOKUP(D70,Keys!D$2:E$10,2,0)</f>
        <v>Operacionales de administración</v>
      </c>
      <c r="I70" t="str">
        <f>VLOOKUP(E70,Keys!G$2:H$40,2,0)</f>
        <v>Arrendamientos</v>
      </c>
      <c r="J70" t="str">
        <f t="shared" si="1"/>
        <v>Acueductos, plantas y redes</v>
      </c>
    </row>
    <row r="71" spans="1:10" x14ac:dyDescent="0.25">
      <c r="A71" s="1">
        <v>512065</v>
      </c>
      <c r="B71" t="s">
        <v>69</v>
      </c>
      <c r="C71" s="2">
        <v>5</v>
      </c>
      <c r="D71" s="2">
        <v>51</v>
      </c>
      <c r="E71" s="2">
        <v>5120</v>
      </c>
      <c r="F71" s="2">
        <v>512065</v>
      </c>
      <c r="G71" t="str">
        <f>VLOOKUP(C71,Keys!A$2:B$3,2,)</f>
        <v>Gastos</v>
      </c>
      <c r="H71" t="str">
        <f>VLOOKUP(D71,Keys!D$2:E$10,2,0)</f>
        <v>Operacionales de administración</v>
      </c>
      <c r="I71" t="str">
        <f>VLOOKUP(E71,Keys!G$2:H$40,2,0)</f>
        <v>Arrendamientos</v>
      </c>
      <c r="J71" t="str">
        <f t="shared" si="1"/>
        <v>Aeródromos</v>
      </c>
    </row>
    <row r="72" spans="1:10" x14ac:dyDescent="0.25">
      <c r="A72" s="1">
        <v>512070</v>
      </c>
      <c r="B72" t="s">
        <v>70</v>
      </c>
      <c r="C72" s="2">
        <v>5</v>
      </c>
      <c r="D72" s="2">
        <v>51</v>
      </c>
      <c r="E72" s="2">
        <v>5120</v>
      </c>
      <c r="F72" s="2">
        <v>512070</v>
      </c>
      <c r="G72" t="str">
        <f>VLOOKUP(C72,Keys!A$2:B$3,2,)</f>
        <v>Gastos</v>
      </c>
      <c r="H72" t="str">
        <f>VLOOKUP(D72,Keys!D$2:E$10,2,0)</f>
        <v>Operacionales de administración</v>
      </c>
      <c r="I72" t="str">
        <f>VLOOKUP(E72,Keys!G$2:H$40,2,0)</f>
        <v>Arrendamientos</v>
      </c>
      <c r="J72" t="str">
        <f t="shared" si="1"/>
        <v>Semovientes</v>
      </c>
    </row>
    <row r="73" spans="1:10" x14ac:dyDescent="0.25">
      <c r="A73" s="1">
        <v>512095</v>
      </c>
      <c r="B73" t="s">
        <v>34</v>
      </c>
      <c r="C73" s="2">
        <v>5</v>
      </c>
      <c r="D73" s="2">
        <v>51</v>
      </c>
      <c r="E73" s="2">
        <v>5120</v>
      </c>
      <c r="F73" s="2">
        <v>512095</v>
      </c>
      <c r="G73" t="str">
        <f>VLOOKUP(C73,Keys!A$2:B$3,2,)</f>
        <v>Gastos</v>
      </c>
      <c r="H73" t="str">
        <f>VLOOKUP(D73,Keys!D$2:E$10,2,0)</f>
        <v>Operacionales de administración</v>
      </c>
      <c r="I73" t="str">
        <f>VLOOKUP(E73,Keys!G$2:H$40,2,0)</f>
        <v>Arrendamientos</v>
      </c>
      <c r="J73" t="str">
        <f t="shared" si="1"/>
        <v>Otros</v>
      </c>
    </row>
    <row r="74" spans="1:10" x14ac:dyDescent="0.25">
      <c r="A74" s="1">
        <v>512099</v>
      </c>
      <c r="B74" t="s">
        <v>35</v>
      </c>
      <c r="C74" s="2">
        <v>5</v>
      </c>
      <c r="D74" s="2">
        <v>51</v>
      </c>
      <c r="E74" s="2">
        <v>5120</v>
      </c>
      <c r="F74" s="2">
        <v>512099</v>
      </c>
      <c r="G74" t="str">
        <f>VLOOKUP(C74,Keys!A$2:B$3,2,)</f>
        <v>Gastos</v>
      </c>
      <c r="H74" t="str">
        <f>VLOOKUP(D74,Keys!D$2:E$10,2,0)</f>
        <v>Operacionales de administración</v>
      </c>
      <c r="I74" t="str">
        <f>VLOOKUP(E74,Keys!G$2:H$40,2,0)</f>
        <v>Arrendamientos</v>
      </c>
      <c r="J74" t="str">
        <f t="shared" si="1"/>
        <v>Ajustes por inflación</v>
      </c>
    </row>
    <row r="75" spans="1:10" x14ac:dyDescent="0.25">
      <c r="A75" s="1">
        <v>512505</v>
      </c>
      <c r="B75" t="s">
        <v>72</v>
      </c>
      <c r="C75" s="2">
        <v>5</v>
      </c>
      <c r="D75" s="2">
        <v>51</v>
      </c>
      <c r="E75" s="2">
        <v>5125</v>
      </c>
      <c r="F75" s="2">
        <v>512505</v>
      </c>
      <c r="G75" t="str">
        <f>VLOOKUP(C75,Keys!A$2:B$3,2,)</f>
        <v>Gastos</v>
      </c>
      <c r="H75" t="str">
        <f>VLOOKUP(D75,Keys!D$2:E$10,2,0)</f>
        <v>Operacionales de administración</v>
      </c>
      <c r="I75" t="str">
        <f>VLOOKUP(E75,Keys!G$2:H$40,2,0)</f>
        <v>Contribuciones y afiliaciones</v>
      </c>
      <c r="J75" t="str">
        <f t="shared" si="1"/>
        <v>Contribuciones</v>
      </c>
    </row>
    <row r="76" spans="1:10" x14ac:dyDescent="0.25">
      <c r="A76" s="1">
        <v>512510</v>
      </c>
      <c r="B76" t="s">
        <v>73</v>
      </c>
      <c r="C76" s="2">
        <v>5</v>
      </c>
      <c r="D76" s="2">
        <v>51</v>
      </c>
      <c r="E76" s="2">
        <v>5125</v>
      </c>
      <c r="F76" s="2">
        <v>512510</v>
      </c>
      <c r="G76" t="str">
        <f>VLOOKUP(C76,Keys!A$2:B$3,2,)</f>
        <v>Gastos</v>
      </c>
      <c r="H76" t="str">
        <f>VLOOKUP(D76,Keys!D$2:E$10,2,0)</f>
        <v>Operacionales de administración</v>
      </c>
      <c r="I76" t="str">
        <f>VLOOKUP(E76,Keys!G$2:H$40,2,0)</f>
        <v>Contribuciones y afiliaciones</v>
      </c>
      <c r="J76" t="str">
        <f t="shared" si="1"/>
        <v>Afiliaciones y sostenimiento</v>
      </c>
    </row>
    <row r="77" spans="1:10" x14ac:dyDescent="0.25">
      <c r="A77" s="1">
        <v>512599</v>
      </c>
      <c r="B77" t="s">
        <v>35</v>
      </c>
      <c r="C77" s="2">
        <v>5</v>
      </c>
      <c r="D77" s="2">
        <v>51</v>
      </c>
      <c r="E77" s="2">
        <v>5125</v>
      </c>
      <c r="F77" s="2">
        <v>512599</v>
      </c>
      <c r="G77" t="str">
        <f>VLOOKUP(C77,Keys!A$2:B$3,2,)</f>
        <v>Gastos</v>
      </c>
      <c r="H77" t="str">
        <f>VLOOKUP(D77,Keys!D$2:E$10,2,0)</f>
        <v>Operacionales de administración</v>
      </c>
      <c r="I77" t="str">
        <f>VLOOKUP(E77,Keys!G$2:H$40,2,0)</f>
        <v>Contribuciones y afiliaciones</v>
      </c>
      <c r="J77" t="str">
        <f t="shared" si="1"/>
        <v>Ajustes por inflación</v>
      </c>
    </row>
    <row r="78" spans="1:10" x14ac:dyDescent="0.25">
      <c r="A78" s="1">
        <v>513005</v>
      </c>
      <c r="B78" t="s">
        <v>74</v>
      </c>
      <c r="C78" s="2">
        <v>5</v>
      </c>
      <c r="D78" s="2">
        <v>51</v>
      </c>
      <c r="E78" s="2">
        <v>5130</v>
      </c>
      <c r="F78" s="2">
        <v>513005</v>
      </c>
      <c r="G78" t="str">
        <f>VLOOKUP(C78,Keys!A$2:B$3,2,)</f>
        <v>Gastos</v>
      </c>
      <c r="H78" t="str">
        <f>VLOOKUP(D78,Keys!D$2:E$10,2,0)</f>
        <v>Operacionales de administración</v>
      </c>
      <c r="I78" t="str">
        <f>VLOOKUP(E78,Keys!G$2:H$40,2,0)</f>
        <v>Seguros</v>
      </c>
      <c r="J78" t="str">
        <f t="shared" si="1"/>
        <v>Manejo</v>
      </c>
    </row>
    <row r="79" spans="1:10" x14ac:dyDescent="0.25">
      <c r="A79" s="1">
        <v>513010</v>
      </c>
      <c r="B79" t="s">
        <v>75</v>
      </c>
      <c r="C79" s="2">
        <v>5</v>
      </c>
      <c r="D79" s="2">
        <v>51</v>
      </c>
      <c r="E79" s="2">
        <v>5130</v>
      </c>
      <c r="F79" s="2">
        <v>513010</v>
      </c>
      <c r="G79" t="str">
        <f>VLOOKUP(C79,Keys!A$2:B$3,2,)</f>
        <v>Gastos</v>
      </c>
      <c r="H79" t="str">
        <f>VLOOKUP(D79,Keys!D$2:E$10,2,0)</f>
        <v>Operacionales de administración</v>
      </c>
      <c r="I79" t="str">
        <f>VLOOKUP(E79,Keys!G$2:H$40,2,0)</f>
        <v>Seguros</v>
      </c>
      <c r="J79" t="str">
        <f t="shared" si="1"/>
        <v>Cumplimiento</v>
      </c>
    </row>
    <row r="80" spans="1:10" x14ac:dyDescent="0.25">
      <c r="A80" s="1">
        <v>513015</v>
      </c>
      <c r="B80" t="s">
        <v>76</v>
      </c>
      <c r="C80" s="2">
        <v>5</v>
      </c>
      <c r="D80" s="2">
        <v>51</v>
      </c>
      <c r="E80" s="2">
        <v>5130</v>
      </c>
      <c r="F80" s="2">
        <v>513015</v>
      </c>
      <c r="G80" t="str">
        <f>VLOOKUP(C80,Keys!A$2:B$3,2,)</f>
        <v>Gastos</v>
      </c>
      <c r="H80" t="str">
        <f>VLOOKUP(D80,Keys!D$2:E$10,2,0)</f>
        <v>Operacionales de administración</v>
      </c>
      <c r="I80" t="str">
        <f>VLOOKUP(E80,Keys!G$2:H$40,2,0)</f>
        <v>Seguros</v>
      </c>
      <c r="J80" t="str">
        <f t="shared" si="1"/>
        <v>Corriente débil</v>
      </c>
    </row>
    <row r="81" spans="1:10" x14ac:dyDescent="0.25">
      <c r="A81" s="1">
        <v>513020</v>
      </c>
      <c r="B81" t="s">
        <v>77</v>
      </c>
      <c r="C81" s="2">
        <v>5</v>
      </c>
      <c r="D81" s="2">
        <v>51</v>
      </c>
      <c r="E81" s="2">
        <v>5130</v>
      </c>
      <c r="F81" s="2">
        <v>513020</v>
      </c>
      <c r="G81" t="str">
        <f>VLOOKUP(C81,Keys!A$2:B$3,2,)</f>
        <v>Gastos</v>
      </c>
      <c r="H81" t="str">
        <f>VLOOKUP(D81,Keys!D$2:E$10,2,0)</f>
        <v>Operacionales de administración</v>
      </c>
      <c r="I81" t="str">
        <f>VLOOKUP(E81,Keys!G$2:H$40,2,0)</f>
        <v>Seguros</v>
      </c>
      <c r="J81" t="str">
        <f t="shared" si="1"/>
        <v>Vida colectiva</v>
      </c>
    </row>
    <row r="82" spans="1:10" x14ac:dyDescent="0.25">
      <c r="A82" s="1">
        <v>513025</v>
      </c>
      <c r="B82" t="s">
        <v>78</v>
      </c>
      <c r="C82" s="2">
        <v>5</v>
      </c>
      <c r="D82" s="2">
        <v>51</v>
      </c>
      <c r="E82" s="2">
        <v>5130</v>
      </c>
      <c r="F82" s="2">
        <v>513025</v>
      </c>
      <c r="G82" t="str">
        <f>VLOOKUP(C82,Keys!A$2:B$3,2,)</f>
        <v>Gastos</v>
      </c>
      <c r="H82" t="str">
        <f>VLOOKUP(D82,Keys!D$2:E$10,2,0)</f>
        <v>Operacionales de administración</v>
      </c>
      <c r="I82" t="str">
        <f>VLOOKUP(E82,Keys!G$2:H$40,2,0)</f>
        <v>Seguros</v>
      </c>
      <c r="J82" t="str">
        <f t="shared" si="1"/>
        <v>Incendio</v>
      </c>
    </row>
    <row r="83" spans="1:10" x14ac:dyDescent="0.25">
      <c r="A83" s="1">
        <v>513030</v>
      </c>
      <c r="B83" t="s">
        <v>79</v>
      </c>
      <c r="C83" s="2">
        <v>5</v>
      </c>
      <c r="D83" s="2">
        <v>51</v>
      </c>
      <c r="E83" s="2">
        <v>5130</v>
      </c>
      <c r="F83" s="2">
        <v>513030</v>
      </c>
      <c r="G83" t="str">
        <f>VLOOKUP(C83,Keys!A$2:B$3,2,)</f>
        <v>Gastos</v>
      </c>
      <c r="H83" t="str">
        <f>VLOOKUP(D83,Keys!D$2:E$10,2,0)</f>
        <v>Operacionales de administración</v>
      </c>
      <c r="I83" t="str">
        <f>VLOOKUP(E83,Keys!G$2:H$40,2,0)</f>
        <v>Seguros</v>
      </c>
      <c r="J83" t="str">
        <f t="shared" si="1"/>
        <v>Terremoto</v>
      </c>
    </row>
    <row r="84" spans="1:10" x14ac:dyDescent="0.25">
      <c r="A84" s="1">
        <v>513035</v>
      </c>
      <c r="B84" t="s">
        <v>80</v>
      </c>
      <c r="C84" s="2">
        <v>5</v>
      </c>
      <c r="D84" s="2">
        <v>51</v>
      </c>
      <c r="E84" s="2">
        <v>5130</v>
      </c>
      <c r="F84" s="2">
        <v>513035</v>
      </c>
      <c r="G84" t="str">
        <f>VLOOKUP(C84,Keys!A$2:B$3,2,)</f>
        <v>Gastos</v>
      </c>
      <c r="H84" t="str">
        <f>VLOOKUP(D84,Keys!D$2:E$10,2,0)</f>
        <v>Operacionales de administración</v>
      </c>
      <c r="I84" t="str">
        <f>VLOOKUP(E84,Keys!G$2:H$40,2,0)</f>
        <v>Seguros</v>
      </c>
      <c r="J84" t="str">
        <f t="shared" si="1"/>
        <v>Sustracción y hurto</v>
      </c>
    </row>
    <row r="85" spans="1:10" x14ac:dyDescent="0.25">
      <c r="A85" s="1">
        <v>513040</v>
      </c>
      <c r="B85" t="s">
        <v>64</v>
      </c>
      <c r="C85" s="2">
        <v>5</v>
      </c>
      <c r="D85" s="2">
        <v>51</v>
      </c>
      <c r="E85" s="2">
        <v>5130</v>
      </c>
      <c r="F85" s="2">
        <v>513040</v>
      </c>
      <c r="G85" t="str">
        <f>VLOOKUP(C85,Keys!A$2:B$3,2,)</f>
        <v>Gastos</v>
      </c>
      <c r="H85" t="str">
        <f>VLOOKUP(D85,Keys!D$2:E$10,2,0)</f>
        <v>Operacionales de administración</v>
      </c>
      <c r="I85" t="str">
        <f>VLOOKUP(E85,Keys!G$2:H$40,2,0)</f>
        <v>Seguros</v>
      </c>
      <c r="J85" t="str">
        <f t="shared" si="1"/>
        <v>Flota y equipo de transporte</v>
      </c>
    </row>
    <row r="86" spans="1:10" x14ac:dyDescent="0.25">
      <c r="A86" s="1">
        <v>513045</v>
      </c>
      <c r="B86" t="s">
        <v>65</v>
      </c>
      <c r="C86" s="2">
        <v>5</v>
      </c>
      <c r="D86" s="2">
        <v>51</v>
      </c>
      <c r="E86" s="2">
        <v>5130</v>
      </c>
      <c r="F86" s="2">
        <v>513045</v>
      </c>
      <c r="G86" t="str">
        <f>VLOOKUP(C86,Keys!A$2:B$3,2,)</f>
        <v>Gastos</v>
      </c>
      <c r="H86" t="str">
        <f>VLOOKUP(D86,Keys!D$2:E$10,2,0)</f>
        <v>Operacionales de administración</v>
      </c>
      <c r="I86" t="str">
        <f>VLOOKUP(E86,Keys!G$2:H$40,2,0)</f>
        <v>Seguros</v>
      </c>
      <c r="J86" t="str">
        <f t="shared" si="1"/>
        <v>Flota y equipo fluvial y/o marítimo</v>
      </c>
    </row>
    <row r="87" spans="1:10" x14ac:dyDescent="0.25">
      <c r="A87" s="1">
        <v>513050</v>
      </c>
      <c r="B87" t="s">
        <v>66</v>
      </c>
      <c r="C87" s="2">
        <v>5</v>
      </c>
      <c r="D87" s="2">
        <v>51</v>
      </c>
      <c r="E87" s="2">
        <v>5130</v>
      </c>
      <c r="F87" s="2">
        <v>513050</v>
      </c>
      <c r="G87" t="str">
        <f>VLOOKUP(C87,Keys!A$2:B$3,2,)</f>
        <v>Gastos</v>
      </c>
      <c r="H87" t="str">
        <f>VLOOKUP(D87,Keys!D$2:E$10,2,0)</f>
        <v>Operacionales de administración</v>
      </c>
      <c r="I87" t="str">
        <f>VLOOKUP(E87,Keys!G$2:H$40,2,0)</f>
        <v>Seguros</v>
      </c>
      <c r="J87" t="str">
        <f t="shared" si="1"/>
        <v>Flota y equipo aéreo</v>
      </c>
    </row>
    <row r="88" spans="1:10" x14ac:dyDescent="0.25">
      <c r="A88" s="1">
        <v>513055</v>
      </c>
      <c r="B88" t="s">
        <v>67</v>
      </c>
      <c r="C88" s="2">
        <v>5</v>
      </c>
      <c r="D88" s="2">
        <v>51</v>
      </c>
      <c r="E88" s="2">
        <v>5130</v>
      </c>
      <c r="F88" s="2">
        <v>513055</v>
      </c>
      <c r="G88" t="str">
        <f>VLOOKUP(C88,Keys!A$2:B$3,2,)</f>
        <v>Gastos</v>
      </c>
      <c r="H88" t="str">
        <f>VLOOKUP(D88,Keys!D$2:E$10,2,0)</f>
        <v>Operacionales de administración</v>
      </c>
      <c r="I88" t="str">
        <f>VLOOKUP(E88,Keys!G$2:H$40,2,0)</f>
        <v>Seguros</v>
      </c>
      <c r="J88" t="str">
        <f t="shared" si="1"/>
        <v>Flota y equipo férreo</v>
      </c>
    </row>
    <row r="89" spans="1:10" x14ac:dyDescent="0.25">
      <c r="A89" s="1">
        <v>513060</v>
      </c>
      <c r="B89" t="s">
        <v>81</v>
      </c>
      <c r="C89" s="2">
        <v>5</v>
      </c>
      <c r="D89" s="2">
        <v>51</v>
      </c>
      <c r="E89" s="2">
        <v>5130</v>
      </c>
      <c r="F89" s="2">
        <v>513060</v>
      </c>
      <c r="G89" t="str">
        <f>VLOOKUP(C89,Keys!A$2:B$3,2,)</f>
        <v>Gastos</v>
      </c>
      <c r="H89" t="str">
        <f>VLOOKUP(D89,Keys!D$2:E$10,2,0)</f>
        <v>Operacionales de administración</v>
      </c>
      <c r="I89" t="str">
        <f>VLOOKUP(E89,Keys!G$2:H$40,2,0)</f>
        <v>Seguros</v>
      </c>
      <c r="J89" t="str">
        <f t="shared" si="1"/>
        <v>Responsabilidad civil y extracontractual</v>
      </c>
    </row>
    <row r="90" spans="1:10" x14ac:dyDescent="0.25">
      <c r="A90" s="1">
        <v>513065</v>
      </c>
      <c r="B90" t="s">
        <v>82</v>
      </c>
      <c r="C90" s="2">
        <v>5</v>
      </c>
      <c r="D90" s="2">
        <v>51</v>
      </c>
      <c r="E90" s="2">
        <v>5130</v>
      </c>
      <c r="F90" s="2">
        <v>513065</v>
      </c>
      <c r="G90" t="str">
        <f>VLOOKUP(C90,Keys!A$2:B$3,2,)</f>
        <v>Gastos</v>
      </c>
      <c r="H90" t="str">
        <f>VLOOKUP(D90,Keys!D$2:E$10,2,0)</f>
        <v>Operacionales de administración</v>
      </c>
      <c r="I90" t="str">
        <f>VLOOKUP(E90,Keys!G$2:H$40,2,0)</f>
        <v>Seguros</v>
      </c>
      <c r="J90" t="str">
        <f t="shared" si="1"/>
        <v>Vuelo</v>
      </c>
    </row>
    <row r="91" spans="1:10" x14ac:dyDescent="0.25">
      <c r="A91" s="1">
        <v>513070</v>
      </c>
      <c r="B91" t="s">
        <v>83</v>
      </c>
      <c r="C91" s="2">
        <v>5</v>
      </c>
      <c r="D91" s="2">
        <v>51</v>
      </c>
      <c r="E91" s="2">
        <v>5130</v>
      </c>
      <c r="F91" s="2">
        <v>513070</v>
      </c>
      <c r="G91" t="str">
        <f>VLOOKUP(C91,Keys!A$2:B$3,2,)</f>
        <v>Gastos</v>
      </c>
      <c r="H91" t="str">
        <f>VLOOKUP(D91,Keys!D$2:E$10,2,0)</f>
        <v>Operacionales de administración</v>
      </c>
      <c r="I91" t="str">
        <f>VLOOKUP(E91,Keys!G$2:H$40,2,0)</f>
        <v>Seguros</v>
      </c>
      <c r="J91" t="str">
        <f t="shared" si="1"/>
        <v>Rotura de maquinaria</v>
      </c>
    </row>
    <row r="92" spans="1:10" x14ac:dyDescent="0.25">
      <c r="A92" s="1">
        <v>513075</v>
      </c>
      <c r="B92" t="s">
        <v>84</v>
      </c>
      <c r="C92" s="2">
        <v>5</v>
      </c>
      <c r="D92" s="2">
        <v>51</v>
      </c>
      <c r="E92" s="2">
        <v>5130</v>
      </c>
      <c r="F92" s="2">
        <v>513075</v>
      </c>
      <c r="G92" t="str">
        <f>VLOOKUP(C92,Keys!A$2:B$3,2,)</f>
        <v>Gastos</v>
      </c>
      <c r="H92" t="str">
        <f>VLOOKUP(D92,Keys!D$2:E$10,2,0)</f>
        <v>Operacionales de administración</v>
      </c>
      <c r="I92" t="str">
        <f>VLOOKUP(E92,Keys!G$2:H$40,2,0)</f>
        <v>Seguros</v>
      </c>
      <c r="J92" t="str">
        <f t="shared" si="1"/>
        <v>Obligatorio accidente de tránsito</v>
      </c>
    </row>
    <row r="93" spans="1:10" x14ac:dyDescent="0.25">
      <c r="A93" s="1">
        <v>513080</v>
      </c>
      <c r="B93" t="s">
        <v>85</v>
      </c>
      <c r="C93" s="2">
        <v>5</v>
      </c>
      <c r="D93" s="2">
        <v>51</v>
      </c>
      <c r="E93" s="2">
        <v>5130</v>
      </c>
      <c r="F93" s="2">
        <v>513080</v>
      </c>
      <c r="G93" t="str">
        <f>VLOOKUP(C93,Keys!A$2:B$3,2,)</f>
        <v>Gastos</v>
      </c>
      <c r="H93" t="str">
        <f>VLOOKUP(D93,Keys!D$2:E$10,2,0)</f>
        <v>Operacionales de administración</v>
      </c>
      <c r="I93" t="str">
        <f>VLOOKUP(E93,Keys!G$2:H$40,2,0)</f>
        <v>Seguros</v>
      </c>
      <c r="J93" t="str">
        <f t="shared" si="1"/>
        <v>Lucro cesante</v>
      </c>
    </row>
    <row r="94" spans="1:10" x14ac:dyDescent="0.25">
      <c r="A94" s="1">
        <v>513085</v>
      </c>
      <c r="B94" t="s">
        <v>86</v>
      </c>
      <c r="C94" s="2">
        <v>5</v>
      </c>
      <c r="D94" s="2">
        <v>51</v>
      </c>
      <c r="E94" s="2">
        <v>5130</v>
      </c>
      <c r="F94" s="2">
        <v>513085</v>
      </c>
      <c r="G94" t="str">
        <f>VLOOKUP(C94,Keys!A$2:B$3,2,)</f>
        <v>Gastos</v>
      </c>
      <c r="H94" t="str">
        <f>VLOOKUP(D94,Keys!D$2:E$10,2,0)</f>
        <v>Operacionales de administración</v>
      </c>
      <c r="I94" t="str">
        <f>VLOOKUP(E94,Keys!G$2:H$40,2,0)</f>
        <v>Seguros</v>
      </c>
      <c r="J94" t="str">
        <f t="shared" si="1"/>
        <v>Transporte de mercancía</v>
      </c>
    </row>
    <row r="95" spans="1:10" x14ac:dyDescent="0.25">
      <c r="A95" s="1">
        <v>513095</v>
      </c>
      <c r="B95" t="s">
        <v>34</v>
      </c>
      <c r="C95" s="2">
        <v>5</v>
      </c>
      <c r="D95" s="2">
        <v>51</v>
      </c>
      <c r="E95" s="2">
        <v>5130</v>
      </c>
      <c r="F95" s="2">
        <v>513095</v>
      </c>
      <c r="G95" t="str">
        <f>VLOOKUP(C95,Keys!A$2:B$3,2,)</f>
        <v>Gastos</v>
      </c>
      <c r="H95" t="str">
        <f>VLOOKUP(D95,Keys!D$2:E$10,2,0)</f>
        <v>Operacionales de administración</v>
      </c>
      <c r="I95" t="str">
        <f>VLOOKUP(E95,Keys!G$2:H$40,2,0)</f>
        <v>Seguros</v>
      </c>
      <c r="J95" t="str">
        <f t="shared" si="1"/>
        <v>Otros</v>
      </c>
    </row>
    <row r="96" spans="1:10" x14ac:dyDescent="0.25">
      <c r="A96" s="1">
        <v>513099</v>
      </c>
      <c r="B96" t="s">
        <v>35</v>
      </c>
      <c r="C96" s="2">
        <v>5</v>
      </c>
      <c r="D96" s="2">
        <v>51</v>
      </c>
      <c r="E96" s="2">
        <v>5130</v>
      </c>
      <c r="F96" s="2">
        <v>513099</v>
      </c>
      <c r="G96" t="str">
        <f>VLOOKUP(C96,Keys!A$2:B$3,2,)</f>
        <v>Gastos</v>
      </c>
      <c r="H96" t="str">
        <f>VLOOKUP(D96,Keys!D$2:E$10,2,0)</f>
        <v>Operacionales de administración</v>
      </c>
      <c r="I96" t="str">
        <f>VLOOKUP(E96,Keys!G$2:H$40,2,0)</f>
        <v>Seguros</v>
      </c>
      <c r="J96" t="str">
        <f t="shared" si="1"/>
        <v>Ajustes por inflación</v>
      </c>
    </row>
    <row r="97" spans="1:10" x14ac:dyDescent="0.25">
      <c r="A97" s="1">
        <v>513505</v>
      </c>
      <c r="B97" t="s">
        <v>88</v>
      </c>
      <c r="C97" s="2">
        <v>5</v>
      </c>
      <c r="D97" s="2">
        <v>51</v>
      </c>
      <c r="E97" s="2">
        <v>5135</v>
      </c>
      <c r="F97" s="2">
        <v>513505</v>
      </c>
      <c r="G97" t="str">
        <f>VLOOKUP(C97,Keys!A$2:B$3,2,)</f>
        <v>Gastos</v>
      </c>
      <c r="H97" t="str">
        <f>VLOOKUP(D97,Keys!D$2:E$10,2,0)</f>
        <v>Operacionales de administración</v>
      </c>
      <c r="I97" t="str">
        <f>VLOOKUP(E97,Keys!G$2:H$40,2,0)</f>
        <v>Servicios</v>
      </c>
      <c r="J97" t="str">
        <f t="shared" si="1"/>
        <v>Aseo y vigilancia</v>
      </c>
    </row>
    <row r="98" spans="1:10" x14ac:dyDescent="0.25">
      <c r="A98" s="1">
        <v>513510</v>
      </c>
      <c r="B98" t="s">
        <v>89</v>
      </c>
      <c r="C98" s="2">
        <v>5</v>
      </c>
      <c r="D98" s="2">
        <v>51</v>
      </c>
      <c r="E98" s="2">
        <v>5135</v>
      </c>
      <c r="F98" s="2">
        <v>513510</v>
      </c>
      <c r="G98" t="str">
        <f>VLOOKUP(C98,Keys!A$2:B$3,2,)</f>
        <v>Gastos</v>
      </c>
      <c r="H98" t="str">
        <f>VLOOKUP(D98,Keys!D$2:E$10,2,0)</f>
        <v>Operacionales de administración</v>
      </c>
      <c r="I98" t="str">
        <f>VLOOKUP(E98,Keys!G$2:H$40,2,0)</f>
        <v>Servicios</v>
      </c>
      <c r="J98" t="str">
        <f t="shared" si="1"/>
        <v>Temporales</v>
      </c>
    </row>
    <row r="99" spans="1:10" x14ac:dyDescent="0.25">
      <c r="A99" s="1">
        <v>513515</v>
      </c>
      <c r="B99" t="s">
        <v>90</v>
      </c>
      <c r="C99" s="2">
        <v>5</v>
      </c>
      <c r="D99" s="2">
        <v>51</v>
      </c>
      <c r="E99" s="2">
        <v>5135</v>
      </c>
      <c r="F99" s="2">
        <v>513515</v>
      </c>
      <c r="G99" t="str">
        <f>VLOOKUP(C99,Keys!A$2:B$3,2,)</f>
        <v>Gastos</v>
      </c>
      <c r="H99" t="str">
        <f>VLOOKUP(D99,Keys!D$2:E$10,2,0)</f>
        <v>Operacionales de administración</v>
      </c>
      <c r="I99" t="str">
        <f>VLOOKUP(E99,Keys!G$2:H$40,2,0)</f>
        <v>Servicios</v>
      </c>
      <c r="J99" t="str">
        <f t="shared" si="1"/>
        <v>Asistencia técnica</v>
      </c>
    </row>
    <row r="100" spans="1:10" x14ac:dyDescent="0.25">
      <c r="A100" s="1">
        <v>513520</v>
      </c>
      <c r="B100" t="s">
        <v>91</v>
      </c>
      <c r="C100" s="2">
        <v>5</v>
      </c>
      <c r="D100" s="2">
        <v>51</v>
      </c>
      <c r="E100" s="2">
        <v>5135</v>
      </c>
      <c r="F100" s="2">
        <v>513520</v>
      </c>
      <c r="G100" t="str">
        <f>VLOOKUP(C100,Keys!A$2:B$3,2,)</f>
        <v>Gastos</v>
      </c>
      <c r="H100" t="str">
        <f>VLOOKUP(D100,Keys!D$2:E$10,2,0)</f>
        <v>Operacionales de administración</v>
      </c>
      <c r="I100" t="str">
        <f>VLOOKUP(E100,Keys!G$2:H$40,2,0)</f>
        <v>Servicios</v>
      </c>
      <c r="J100" t="str">
        <f t="shared" si="1"/>
        <v>Procesamiento electrónico de datos</v>
      </c>
    </row>
    <row r="101" spans="1:10" x14ac:dyDescent="0.25">
      <c r="A101" s="1">
        <v>513525</v>
      </c>
      <c r="B101" t="s">
        <v>92</v>
      </c>
      <c r="C101" s="2">
        <v>5</v>
      </c>
      <c r="D101" s="2">
        <v>51</v>
      </c>
      <c r="E101" s="2">
        <v>5135</v>
      </c>
      <c r="F101" s="2">
        <v>513525</v>
      </c>
      <c r="G101" t="str">
        <f>VLOOKUP(C101,Keys!A$2:B$3,2,)</f>
        <v>Gastos</v>
      </c>
      <c r="H101" t="str">
        <f>VLOOKUP(D101,Keys!D$2:E$10,2,0)</f>
        <v>Operacionales de administración</v>
      </c>
      <c r="I101" t="str">
        <f>VLOOKUP(E101,Keys!G$2:H$40,2,0)</f>
        <v>Servicios</v>
      </c>
      <c r="J101" t="str">
        <f t="shared" si="1"/>
        <v>Acueducto y alcantarillado</v>
      </c>
    </row>
    <row r="102" spans="1:10" x14ac:dyDescent="0.25">
      <c r="A102" s="1">
        <v>513530</v>
      </c>
      <c r="B102" t="s">
        <v>93</v>
      </c>
      <c r="C102" s="2">
        <v>5</v>
      </c>
      <c r="D102" s="2">
        <v>51</v>
      </c>
      <c r="E102" s="2">
        <v>5135</v>
      </c>
      <c r="F102" s="2">
        <v>513530</v>
      </c>
      <c r="G102" t="str">
        <f>VLOOKUP(C102,Keys!A$2:B$3,2,)</f>
        <v>Gastos</v>
      </c>
      <c r="H102" t="str">
        <f>VLOOKUP(D102,Keys!D$2:E$10,2,0)</f>
        <v>Operacionales de administración</v>
      </c>
      <c r="I102" t="str">
        <f>VLOOKUP(E102,Keys!G$2:H$40,2,0)</f>
        <v>Servicios</v>
      </c>
      <c r="J102" t="str">
        <f t="shared" si="1"/>
        <v>Energía eléctrica</v>
      </c>
    </row>
    <row r="103" spans="1:10" x14ac:dyDescent="0.25">
      <c r="A103" s="1">
        <v>513535</v>
      </c>
      <c r="B103" t="s">
        <v>94</v>
      </c>
      <c r="C103" s="2">
        <v>5</v>
      </c>
      <c r="D103" s="2">
        <v>51</v>
      </c>
      <c r="E103" s="2">
        <v>5135</v>
      </c>
      <c r="F103" s="2">
        <v>513535</v>
      </c>
      <c r="G103" t="str">
        <f>VLOOKUP(C103,Keys!A$2:B$3,2,)</f>
        <v>Gastos</v>
      </c>
      <c r="H103" t="str">
        <f>VLOOKUP(D103,Keys!D$2:E$10,2,0)</f>
        <v>Operacionales de administración</v>
      </c>
      <c r="I103" t="str">
        <f>VLOOKUP(E103,Keys!G$2:H$40,2,0)</f>
        <v>Servicios</v>
      </c>
      <c r="J103" t="str">
        <f t="shared" si="1"/>
        <v>Teléfono</v>
      </c>
    </row>
    <row r="104" spans="1:10" x14ac:dyDescent="0.25">
      <c r="A104" s="1">
        <v>513540</v>
      </c>
      <c r="B104" t="s">
        <v>95</v>
      </c>
      <c r="C104" s="2">
        <v>5</v>
      </c>
      <c r="D104" s="2">
        <v>51</v>
      </c>
      <c r="E104" s="2">
        <v>5135</v>
      </c>
      <c r="F104" s="2">
        <v>513540</v>
      </c>
      <c r="G104" t="str">
        <f>VLOOKUP(C104,Keys!A$2:B$3,2,)</f>
        <v>Gastos</v>
      </c>
      <c r="H104" t="str">
        <f>VLOOKUP(D104,Keys!D$2:E$10,2,0)</f>
        <v>Operacionales de administración</v>
      </c>
      <c r="I104" t="str">
        <f>VLOOKUP(E104,Keys!G$2:H$40,2,0)</f>
        <v>Servicios</v>
      </c>
      <c r="J104" t="str">
        <f t="shared" si="1"/>
        <v>Correo, portes y telegramas</v>
      </c>
    </row>
    <row r="105" spans="1:10" x14ac:dyDescent="0.25">
      <c r="A105" s="1">
        <v>513545</v>
      </c>
      <c r="B105" t="s">
        <v>96</v>
      </c>
      <c r="C105" s="2">
        <v>5</v>
      </c>
      <c r="D105" s="2">
        <v>51</v>
      </c>
      <c r="E105" s="2">
        <v>5135</v>
      </c>
      <c r="F105" s="2">
        <v>513545</v>
      </c>
      <c r="G105" t="str">
        <f>VLOOKUP(C105,Keys!A$2:B$3,2,)</f>
        <v>Gastos</v>
      </c>
      <c r="H105" t="str">
        <f>VLOOKUP(D105,Keys!D$2:E$10,2,0)</f>
        <v>Operacionales de administración</v>
      </c>
      <c r="I105" t="str">
        <f>VLOOKUP(E105,Keys!G$2:H$40,2,0)</f>
        <v>Servicios</v>
      </c>
      <c r="J105" t="str">
        <f t="shared" si="1"/>
        <v>Fax y télex</v>
      </c>
    </row>
    <row r="106" spans="1:10" x14ac:dyDescent="0.25">
      <c r="A106" s="1">
        <v>513550</v>
      </c>
      <c r="B106" t="s">
        <v>97</v>
      </c>
      <c r="C106" s="2">
        <v>5</v>
      </c>
      <c r="D106" s="2">
        <v>51</v>
      </c>
      <c r="E106" s="2">
        <v>5135</v>
      </c>
      <c r="F106" s="2">
        <v>513550</v>
      </c>
      <c r="G106" t="str">
        <f>VLOOKUP(C106,Keys!A$2:B$3,2,)</f>
        <v>Gastos</v>
      </c>
      <c r="H106" t="str">
        <f>VLOOKUP(D106,Keys!D$2:E$10,2,0)</f>
        <v>Operacionales de administración</v>
      </c>
      <c r="I106" t="str">
        <f>VLOOKUP(E106,Keys!G$2:H$40,2,0)</f>
        <v>Servicios</v>
      </c>
      <c r="J106" t="str">
        <f t="shared" si="1"/>
        <v>Transporte, fletes y acarreos</v>
      </c>
    </row>
    <row r="107" spans="1:10" x14ac:dyDescent="0.25">
      <c r="A107" s="1">
        <v>513555</v>
      </c>
      <c r="B107" t="s">
        <v>98</v>
      </c>
      <c r="C107" s="2">
        <v>5</v>
      </c>
      <c r="D107" s="2">
        <v>51</v>
      </c>
      <c r="E107" s="2">
        <v>5135</v>
      </c>
      <c r="F107" s="2">
        <v>513555</v>
      </c>
      <c r="G107" t="str">
        <f>VLOOKUP(C107,Keys!A$2:B$3,2,)</f>
        <v>Gastos</v>
      </c>
      <c r="H107" t="str">
        <f>VLOOKUP(D107,Keys!D$2:E$10,2,0)</f>
        <v>Operacionales de administración</v>
      </c>
      <c r="I107" t="str">
        <f>VLOOKUP(E107,Keys!G$2:H$40,2,0)</f>
        <v>Servicios</v>
      </c>
      <c r="J107" t="str">
        <f t="shared" si="1"/>
        <v>Gas</v>
      </c>
    </row>
    <row r="108" spans="1:10" x14ac:dyDescent="0.25">
      <c r="A108" s="1">
        <v>513595</v>
      </c>
      <c r="B108" t="s">
        <v>34</v>
      </c>
      <c r="C108" s="2">
        <v>5</v>
      </c>
      <c r="D108" s="2">
        <v>51</v>
      </c>
      <c r="E108" s="2">
        <v>5135</v>
      </c>
      <c r="F108" s="2">
        <v>513595</v>
      </c>
      <c r="G108" t="str">
        <f>VLOOKUP(C108,Keys!A$2:B$3,2,)</f>
        <v>Gastos</v>
      </c>
      <c r="H108" t="str">
        <f>VLOOKUP(D108,Keys!D$2:E$10,2,0)</f>
        <v>Operacionales de administración</v>
      </c>
      <c r="I108" t="str">
        <f>VLOOKUP(E108,Keys!G$2:H$40,2,0)</f>
        <v>Servicios</v>
      </c>
      <c r="J108" t="str">
        <f t="shared" si="1"/>
        <v>Otros</v>
      </c>
    </row>
    <row r="109" spans="1:10" x14ac:dyDescent="0.25">
      <c r="A109" s="1">
        <v>513599</v>
      </c>
      <c r="B109" t="s">
        <v>35</v>
      </c>
      <c r="C109" s="2">
        <v>5</v>
      </c>
      <c r="D109" s="2">
        <v>51</v>
      </c>
      <c r="E109" s="2">
        <v>5135</v>
      </c>
      <c r="F109" s="2">
        <v>513599</v>
      </c>
      <c r="G109" t="str">
        <f>VLOOKUP(C109,Keys!A$2:B$3,2,)</f>
        <v>Gastos</v>
      </c>
      <c r="H109" t="str">
        <f>VLOOKUP(D109,Keys!D$2:E$10,2,0)</f>
        <v>Operacionales de administración</v>
      </c>
      <c r="I109" t="str">
        <f>VLOOKUP(E109,Keys!G$2:H$40,2,0)</f>
        <v>Servicios</v>
      </c>
      <c r="J109" t="str">
        <f t="shared" si="1"/>
        <v>Ajustes por inflación</v>
      </c>
    </row>
    <row r="110" spans="1:10" x14ac:dyDescent="0.25">
      <c r="A110" s="1">
        <v>514005</v>
      </c>
      <c r="B110" t="s">
        <v>100</v>
      </c>
      <c r="C110" s="2">
        <v>5</v>
      </c>
      <c r="D110" s="2">
        <v>51</v>
      </c>
      <c r="E110" s="2">
        <v>5140</v>
      </c>
      <c r="F110" s="2">
        <v>514005</v>
      </c>
      <c r="G110" t="str">
        <f>VLOOKUP(C110,Keys!A$2:B$3,2,)</f>
        <v>Gastos</v>
      </c>
      <c r="H110" t="str">
        <f>VLOOKUP(D110,Keys!D$2:E$10,2,0)</f>
        <v>Operacionales de administración</v>
      </c>
      <c r="I110" t="str">
        <f>VLOOKUP(E110,Keys!G$2:H$40,2,0)</f>
        <v>Gastos legales</v>
      </c>
      <c r="J110" t="str">
        <f t="shared" si="1"/>
        <v>Notariales</v>
      </c>
    </row>
    <row r="111" spans="1:10" x14ac:dyDescent="0.25">
      <c r="A111" s="1">
        <v>514010</v>
      </c>
      <c r="B111" t="s">
        <v>101</v>
      </c>
      <c r="C111" s="2">
        <v>5</v>
      </c>
      <c r="D111" s="2">
        <v>51</v>
      </c>
      <c r="E111" s="2">
        <v>5140</v>
      </c>
      <c r="F111" s="2">
        <v>514010</v>
      </c>
      <c r="G111" t="str">
        <f>VLOOKUP(C111,Keys!A$2:B$3,2,)</f>
        <v>Gastos</v>
      </c>
      <c r="H111" t="str">
        <f>VLOOKUP(D111,Keys!D$2:E$10,2,0)</f>
        <v>Operacionales de administración</v>
      </c>
      <c r="I111" t="str">
        <f>VLOOKUP(E111,Keys!G$2:H$40,2,0)</f>
        <v>Gastos legales</v>
      </c>
      <c r="J111" t="str">
        <f t="shared" si="1"/>
        <v>Registro mercantil</v>
      </c>
    </row>
    <row r="112" spans="1:10" x14ac:dyDescent="0.25">
      <c r="A112" s="1">
        <v>514015</v>
      </c>
      <c r="B112" t="s">
        <v>102</v>
      </c>
      <c r="C112" s="2">
        <v>5</v>
      </c>
      <c r="D112" s="2">
        <v>51</v>
      </c>
      <c r="E112" s="2">
        <v>5140</v>
      </c>
      <c r="F112" s="2">
        <v>514015</v>
      </c>
      <c r="G112" t="str">
        <f>VLOOKUP(C112,Keys!A$2:B$3,2,)</f>
        <v>Gastos</v>
      </c>
      <c r="H112" t="str">
        <f>VLOOKUP(D112,Keys!D$2:E$10,2,0)</f>
        <v>Operacionales de administración</v>
      </c>
      <c r="I112" t="str">
        <f>VLOOKUP(E112,Keys!G$2:H$40,2,0)</f>
        <v>Gastos legales</v>
      </c>
      <c r="J112" t="str">
        <f t="shared" si="1"/>
        <v>Trámites y licencias</v>
      </c>
    </row>
    <row r="113" spans="1:10" x14ac:dyDescent="0.25">
      <c r="A113" s="1">
        <v>514020</v>
      </c>
      <c r="B113" t="s">
        <v>103</v>
      </c>
      <c r="C113" s="2">
        <v>5</v>
      </c>
      <c r="D113" s="2">
        <v>51</v>
      </c>
      <c r="E113" s="2">
        <v>5140</v>
      </c>
      <c r="F113" s="2">
        <v>514020</v>
      </c>
      <c r="G113" t="str">
        <f>VLOOKUP(C113,Keys!A$2:B$3,2,)</f>
        <v>Gastos</v>
      </c>
      <c r="H113" t="str">
        <f>VLOOKUP(D113,Keys!D$2:E$10,2,0)</f>
        <v>Operacionales de administración</v>
      </c>
      <c r="I113" t="str">
        <f>VLOOKUP(E113,Keys!G$2:H$40,2,0)</f>
        <v>Gastos legales</v>
      </c>
      <c r="J113" t="str">
        <f t="shared" si="1"/>
        <v>Aduaneros</v>
      </c>
    </row>
    <row r="114" spans="1:10" x14ac:dyDescent="0.25">
      <c r="A114" s="1">
        <v>514025</v>
      </c>
      <c r="B114" t="s">
        <v>104</v>
      </c>
      <c r="C114" s="2">
        <v>5</v>
      </c>
      <c r="D114" s="2">
        <v>51</v>
      </c>
      <c r="E114" s="2">
        <v>5140</v>
      </c>
      <c r="F114" s="2">
        <v>514025</v>
      </c>
      <c r="G114" t="str">
        <f>VLOOKUP(C114,Keys!A$2:B$3,2,)</f>
        <v>Gastos</v>
      </c>
      <c r="H114" t="str">
        <f>VLOOKUP(D114,Keys!D$2:E$10,2,0)</f>
        <v>Operacionales de administración</v>
      </c>
      <c r="I114" t="str">
        <f>VLOOKUP(E114,Keys!G$2:H$40,2,0)</f>
        <v>Gastos legales</v>
      </c>
      <c r="J114" t="str">
        <f t="shared" si="1"/>
        <v>Consulares</v>
      </c>
    </row>
    <row r="115" spans="1:10" x14ac:dyDescent="0.25">
      <c r="A115" s="1">
        <v>514095</v>
      </c>
      <c r="B115" t="s">
        <v>34</v>
      </c>
      <c r="C115" s="2">
        <v>5</v>
      </c>
      <c r="D115" s="2">
        <v>51</v>
      </c>
      <c r="E115" s="2">
        <v>5140</v>
      </c>
      <c r="F115" s="2">
        <v>514095</v>
      </c>
      <c r="G115" t="str">
        <f>VLOOKUP(C115,Keys!A$2:B$3,2,)</f>
        <v>Gastos</v>
      </c>
      <c r="H115" t="str">
        <f>VLOOKUP(D115,Keys!D$2:E$10,2,0)</f>
        <v>Operacionales de administración</v>
      </c>
      <c r="I115" t="str">
        <f>VLOOKUP(E115,Keys!G$2:H$40,2,0)</f>
        <v>Gastos legales</v>
      </c>
      <c r="J115" t="str">
        <f t="shared" si="1"/>
        <v>Otros</v>
      </c>
    </row>
    <row r="116" spans="1:10" x14ac:dyDescent="0.25">
      <c r="A116" s="1">
        <v>514099</v>
      </c>
      <c r="B116" t="s">
        <v>35</v>
      </c>
      <c r="C116" s="2">
        <v>5</v>
      </c>
      <c r="D116" s="2">
        <v>51</v>
      </c>
      <c r="E116" s="2">
        <v>5140</v>
      </c>
      <c r="F116" s="2">
        <v>514099</v>
      </c>
      <c r="G116" t="str">
        <f>VLOOKUP(C116,Keys!A$2:B$3,2,)</f>
        <v>Gastos</v>
      </c>
      <c r="H116" t="str">
        <f>VLOOKUP(D116,Keys!D$2:E$10,2,0)</f>
        <v>Operacionales de administración</v>
      </c>
      <c r="I116" t="str">
        <f>VLOOKUP(E116,Keys!G$2:H$40,2,0)</f>
        <v>Gastos legales</v>
      </c>
      <c r="J116" t="str">
        <f t="shared" si="1"/>
        <v>Ajustes por inflación</v>
      </c>
    </row>
    <row r="117" spans="1:10" x14ac:dyDescent="0.25">
      <c r="A117" s="1">
        <v>514505</v>
      </c>
      <c r="B117" t="s">
        <v>57</v>
      </c>
      <c r="C117" s="2">
        <v>5</v>
      </c>
      <c r="D117" s="2">
        <v>51</v>
      </c>
      <c r="E117" s="2">
        <v>5145</v>
      </c>
      <c r="F117" s="2">
        <v>514505</v>
      </c>
      <c r="G117" t="str">
        <f>VLOOKUP(C117,Keys!A$2:B$3,2,)</f>
        <v>Gastos</v>
      </c>
      <c r="H117" t="str">
        <f>VLOOKUP(D117,Keys!D$2:E$10,2,0)</f>
        <v>Operacionales de administración</v>
      </c>
      <c r="I117" t="str">
        <f>VLOOKUP(E117,Keys!G$2:H$40,2,0)</f>
        <v>Mantenimiento y reparaciones</v>
      </c>
      <c r="J117" t="str">
        <f t="shared" si="1"/>
        <v>Terrenos</v>
      </c>
    </row>
    <row r="118" spans="1:10" x14ac:dyDescent="0.25">
      <c r="A118" s="1">
        <v>514510</v>
      </c>
      <c r="B118" t="s">
        <v>58</v>
      </c>
      <c r="C118" s="2">
        <v>5</v>
      </c>
      <c r="D118" s="2">
        <v>51</v>
      </c>
      <c r="E118" s="2">
        <v>5145</v>
      </c>
      <c r="F118" s="2">
        <v>514510</v>
      </c>
      <c r="G118" t="str">
        <f>VLOOKUP(C118,Keys!A$2:B$3,2,)</f>
        <v>Gastos</v>
      </c>
      <c r="H118" t="str">
        <f>VLOOKUP(D118,Keys!D$2:E$10,2,0)</f>
        <v>Operacionales de administración</v>
      </c>
      <c r="I118" t="str">
        <f>VLOOKUP(E118,Keys!G$2:H$40,2,0)</f>
        <v>Mantenimiento y reparaciones</v>
      </c>
      <c r="J118" t="str">
        <f t="shared" si="1"/>
        <v>Construcciones y edificaciones</v>
      </c>
    </row>
    <row r="119" spans="1:10" x14ac:dyDescent="0.25">
      <c r="A119" s="1">
        <v>514515</v>
      </c>
      <c r="B119" t="s">
        <v>59</v>
      </c>
      <c r="C119" s="2">
        <v>5</v>
      </c>
      <c r="D119" s="2">
        <v>51</v>
      </c>
      <c r="E119" s="2">
        <v>5145</v>
      </c>
      <c r="F119" s="2">
        <v>514515</v>
      </c>
      <c r="G119" t="str">
        <f>VLOOKUP(C119,Keys!A$2:B$3,2,)</f>
        <v>Gastos</v>
      </c>
      <c r="H119" t="str">
        <f>VLOOKUP(D119,Keys!D$2:E$10,2,0)</f>
        <v>Operacionales de administración</v>
      </c>
      <c r="I119" t="str">
        <f>VLOOKUP(E119,Keys!G$2:H$40,2,0)</f>
        <v>Mantenimiento y reparaciones</v>
      </c>
      <c r="J119" t="str">
        <f t="shared" si="1"/>
        <v>Maquinaria y equipo</v>
      </c>
    </row>
    <row r="120" spans="1:10" x14ac:dyDescent="0.25">
      <c r="A120" s="1">
        <v>514520</v>
      </c>
      <c r="B120" t="s">
        <v>60</v>
      </c>
      <c r="C120" s="2">
        <v>5</v>
      </c>
      <c r="D120" s="2">
        <v>51</v>
      </c>
      <c r="E120" s="2">
        <v>5145</v>
      </c>
      <c r="F120" s="2">
        <v>514520</v>
      </c>
      <c r="G120" t="str">
        <f>VLOOKUP(C120,Keys!A$2:B$3,2,)</f>
        <v>Gastos</v>
      </c>
      <c r="H120" t="str">
        <f>VLOOKUP(D120,Keys!D$2:E$10,2,0)</f>
        <v>Operacionales de administración</v>
      </c>
      <c r="I120" t="str">
        <f>VLOOKUP(E120,Keys!G$2:H$40,2,0)</f>
        <v>Mantenimiento y reparaciones</v>
      </c>
      <c r="J120" t="str">
        <f t="shared" si="1"/>
        <v>Equipo de oficina</v>
      </c>
    </row>
    <row r="121" spans="1:10" x14ac:dyDescent="0.25">
      <c r="A121" s="1">
        <v>514525</v>
      </c>
      <c r="B121" t="s">
        <v>61</v>
      </c>
      <c r="C121" s="2">
        <v>5</v>
      </c>
      <c r="D121" s="2">
        <v>51</v>
      </c>
      <c r="E121" s="2">
        <v>5145</v>
      </c>
      <c r="F121" s="2">
        <v>514525</v>
      </c>
      <c r="G121" t="str">
        <f>VLOOKUP(C121,Keys!A$2:B$3,2,)</f>
        <v>Gastos</v>
      </c>
      <c r="H121" t="str">
        <f>VLOOKUP(D121,Keys!D$2:E$10,2,0)</f>
        <v>Operacionales de administración</v>
      </c>
      <c r="I121" t="str">
        <f>VLOOKUP(E121,Keys!G$2:H$40,2,0)</f>
        <v>Mantenimiento y reparaciones</v>
      </c>
      <c r="J121" t="str">
        <f t="shared" si="1"/>
        <v>Equipo de computación y comunicación</v>
      </c>
    </row>
    <row r="122" spans="1:10" x14ac:dyDescent="0.25">
      <c r="A122" s="1">
        <v>514530</v>
      </c>
      <c r="B122" t="s">
        <v>62</v>
      </c>
      <c r="C122" s="2">
        <v>5</v>
      </c>
      <c r="D122" s="2">
        <v>51</v>
      </c>
      <c r="E122" s="2">
        <v>5145</v>
      </c>
      <c r="F122" s="2">
        <v>514530</v>
      </c>
      <c r="G122" t="str">
        <f>VLOOKUP(C122,Keys!A$2:B$3,2,)</f>
        <v>Gastos</v>
      </c>
      <c r="H122" t="str">
        <f>VLOOKUP(D122,Keys!D$2:E$10,2,0)</f>
        <v>Operacionales de administración</v>
      </c>
      <c r="I122" t="str">
        <f>VLOOKUP(E122,Keys!G$2:H$40,2,0)</f>
        <v>Mantenimiento y reparaciones</v>
      </c>
      <c r="J122" t="str">
        <f t="shared" si="1"/>
        <v>Equipo médico-científico</v>
      </c>
    </row>
    <row r="123" spans="1:10" x14ac:dyDescent="0.25">
      <c r="A123" s="1">
        <v>514535</v>
      </c>
      <c r="B123" t="s">
        <v>63</v>
      </c>
      <c r="C123" s="2">
        <v>5</v>
      </c>
      <c r="D123" s="2">
        <v>51</v>
      </c>
      <c r="E123" s="2">
        <v>5145</v>
      </c>
      <c r="F123" s="2">
        <v>514535</v>
      </c>
      <c r="G123" t="str">
        <f>VLOOKUP(C123,Keys!A$2:B$3,2,)</f>
        <v>Gastos</v>
      </c>
      <c r="H123" t="str">
        <f>VLOOKUP(D123,Keys!D$2:E$10,2,0)</f>
        <v>Operacionales de administración</v>
      </c>
      <c r="I123" t="str">
        <f>VLOOKUP(E123,Keys!G$2:H$40,2,0)</f>
        <v>Mantenimiento y reparaciones</v>
      </c>
      <c r="J123" t="str">
        <f t="shared" si="1"/>
        <v>Equipo de hoteles y restaurantes</v>
      </c>
    </row>
    <row r="124" spans="1:10" x14ac:dyDescent="0.25">
      <c r="A124" s="1">
        <v>514540</v>
      </c>
      <c r="B124" t="s">
        <v>64</v>
      </c>
      <c r="C124" s="2">
        <v>5</v>
      </c>
      <c r="D124" s="2">
        <v>51</v>
      </c>
      <c r="E124" s="2">
        <v>5145</v>
      </c>
      <c r="F124" s="2">
        <v>514540</v>
      </c>
      <c r="G124" t="str">
        <f>VLOOKUP(C124,Keys!A$2:B$3,2,)</f>
        <v>Gastos</v>
      </c>
      <c r="H124" t="str">
        <f>VLOOKUP(D124,Keys!D$2:E$10,2,0)</f>
        <v>Operacionales de administración</v>
      </c>
      <c r="I124" t="str">
        <f>VLOOKUP(E124,Keys!G$2:H$40,2,0)</f>
        <v>Mantenimiento y reparaciones</v>
      </c>
      <c r="J124" t="str">
        <f t="shared" si="1"/>
        <v>Flota y equipo de transporte</v>
      </c>
    </row>
    <row r="125" spans="1:10" x14ac:dyDescent="0.25">
      <c r="A125" s="1">
        <v>514545</v>
      </c>
      <c r="B125" t="s">
        <v>65</v>
      </c>
      <c r="C125" s="2">
        <v>5</v>
      </c>
      <c r="D125" s="2">
        <v>51</v>
      </c>
      <c r="E125" s="2">
        <v>5145</v>
      </c>
      <c r="F125" s="2">
        <v>514545</v>
      </c>
      <c r="G125" t="str">
        <f>VLOOKUP(C125,Keys!A$2:B$3,2,)</f>
        <v>Gastos</v>
      </c>
      <c r="H125" t="str">
        <f>VLOOKUP(D125,Keys!D$2:E$10,2,0)</f>
        <v>Operacionales de administración</v>
      </c>
      <c r="I125" t="str">
        <f>VLOOKUP(E125,Keys!G$2:H$40,2,0)</f>
        <v>Mantenimiento y reparaciones</v>
      </c>
      <c r="J125" t="str">
        <f t="shared" si="1"/>
        <v>Flota y equipo fluvial y/o marítimo</v>
      </c>
    </row>
    <row r="126" spans="1:10" x14ac:dyDescent="0.25">
      <c r="A126" s="1">
        <v>514550</v>
      </c>
      <c r="B126" t="s">
        <v>66</v>
      </c>
      <c r="C126" s="2">
        <v>5</v>
      </c>
      <c r="D126" s="2">
        <v>51</v>
      </c>
      <c r="E126" s="2">
        <v>5145</v>
      </c>
      <c r="F126" s="2">
        <v>514550</v>
      </c>
      <c r="G126" t="str">
        <f>VLOOKUP(C126,Keys!A$2:B$3,2,)</f>
        <v>Gastos</v>
      </c>
      <c r="H126" t="str">
        <f>VLOOKUP(D126,Keys!D$2:E$10,2,0)</f>
        <v>Operacionales de administración</v>
      </c>
      <c r="I126" t="str">
        <f>VLOOKUP(E126,Keys!G$2:H$40,2,0)</f>
        <v>Mantenimiento y reparaciones</v>
      </c>
      <c r="J126" t="str">
        <f t="shared" si="1"/>
        <v>Flota y equipo aéreo</v>
      </c>
    </row>
    <row r="127" spans="1:10" x14ac:dyDescent="0.25">
      <c r="A127" s="1">
        <v>514555</v>
      </c>
      <c r="B127" t="s">
        <v>67</v>
      </c>
      <c r="C127" s="2">
        <v>5</v>
      </c>
      <c r="D127" s="2">
        <v>51</v>
      </c>
      <c r="E127" s="2">
        <v>5145</v>
      </c>
      <c r="F127" s="2">
        <v>514555</v>
      </c>
      <c r="G127" t="str">
        <f>VLOOKUP(C127,Keys!A$2:B$3,2,)</f>
        <v>Gastos</v>
      </c>
      <c r="H127" t="str">
        <f>VLOOKUP(D127,Keys!D$2:E$10,2,0)</f>
        <v>Operacionales de administración</v>
      </c>
      <c r="I127" t="str">
        <f>VLOOKUP(E127,Keys!G$2:H$40,2,0)</f>
        <v>Mantenimiento y reparaciones</v>
      </c>
      <c r="J127" t="str">
        <f t="shared" si="1"/>
        <v>Flota y equipo férreo</v>
      </c>
    </row>
    <row r="128" spans="1:10" x14ac:dyDescent="0.25">
      <c r="A128" s="1">
        <v>514560</v>
      </c>
      <c r="B128" t="s">
        <v>68</v>
      </c>
      <c r="C128" s="2">
        <v>5</v>
      </c>
      <c r="D128" s="2">
        <v>51</v>
      </c>
      <c r="E128" s="2">
        <v>5145</v>
      </c>
      <c r="F128" s="2">
        <v>514560</v>
      </c>
      <c r="G128" t="str">
        <f>VLOOKUP(C128,Keys!A$2:B$3,2,)</f>
        <v>Gastos</v>
      </c>
      <c r="H128" t="str">
        <f>VLOOKUP(D128,Keys!D$2:E$10,2,0)</f>
        <v>Operacionales de administración</v>
      </c>
      <c r="I128" t="str">
        <f>VLOOKUP(E128,Keys!G$2:H$40,2,0)</f>
        <v>Mantenimiento y reparaciones</v>
      </c>
      <c r="J128" t="str">
        <f t="shared" si="1"/>
        <v>Acueductos, plantas y redes</v>
      </c>
    </row>
    <row r="129" spans="1:10" x14ac:dyDescent="0.25">
      <c r="A129" s="1">
        <v>514565</v>
      </c>
      <c r="B129" t="s">
        <v>106</v>
      </c>
      <c r="C129" s="2">
        <v>5</v>
      </c>
      <c r="D129" s="2">
        <v>51</v>
      </c>
      <c r="E129" s="2">
        <v>5145</v>
      </c>
      <c r="F129" s="2">
        <v>514565</v>
      </c>
      <c r="G129" t="str">
        <f>VLOOKUP(C129,Keys!A$2:B$3,2,)</f>
        <v>Gastos</v>
      </c>
      <c r="H129" t="str">
        <f>VLOOKUP(D129,Keys!D$2:E$10,2,0)</f>
        <v>Operacionales de administración</v>
      </c>
      <c r="I129" t="str">
        <f>VLOOKUP(E129,Keys!G$2:H$40,2,0)</f>
        <v>Mantenimiento y reparaciones</v>
      </c>
      <c r="J129" t="str">
        <f t="shared" si="1"/>
        <v>Armamento de vigilancia</v>
      </c>
    </row>
    <row r="130" spans="1:10" x14ac:dyDescent="0.25">
      <c r="A130" s="1">
        <v>514570</v>
      </c>
      <c r="B130" t="s">
        <v>107</v>
      </c>
      <c r="C130" s="2">
        <v>5</v>
      </c>
      <c r="D130" s="2">
        <v>51</v>
      </c>
      <c r="E130" s="2">
        <v>5145</v>
      </c>
      <c r="F130" s="2">
        <v>514570</v>
      </c>
      <c r="G130" t="str">
        <f>VLOOKUP(C130,Keys!A$2:B$3,2,)</f>
        <v>Gastos</v>
      </c>
      <c r="H130" t="str">
        <f>VLOOKUP(D130,Keys!D$2:E$10,2,0)</f>
        <v>Operacionales de administración</v>
      </c>
      <c r="I130" t="str">
        <f>VLOOKUP(E130,Keys!G$2:H$40,2,0)</f>
        <v>Mantenimiento y reparaciones</v>
      </c>
      <c r="J130" t="str">
        <f t="shared" si="1"/>
        <v>Vías de comunicación</v>
      </c>
    </row>
    <row r="131" spans="1:10" x14ac:dyDescent="0.25">
      <c r="A131" s="1">
        <v>514599</v>
      </c>
      <c r="B131" t="s">
        <v>35</v>
      </c>
      <c r="C131" s="2">
        <v>5</v>
      </c>
      <c r="D131" s="2">
        <v>51</v>
      </c>
      <c r="E131" s="2">
        <v>5145</v>
      </c>
      <c r="F131" s="2">
        <v>514599</v>
      </c>
      <c r="G131" t="str">
        <f>VLOOKUP(C131,Keys!A$2:B$3,2,)</f>
        <v>Gastos</v>
      </c>
      <c r="H131" t="str">
        <f>VLOOKUP(D131,Keys!D$2:E$10,2,0)</f>
        <v>Operacionales de administración</v>
      </c>
      <c r="I131" t="str">
        <f>VLOOKUP(E131,Keys!G$2:H$40,2,0)</f>
        <v>Mantenimiento y reparaciones</v>
      </c>
      <c r="J131" t="str">
        <f t="shared" ref="J131:J194" si="2">B131</f>
        <v>Ajustes por inflación</v>
      </c>
    </row>
    <row r="132" spans="1:10" x14ac:dyDescent="0.25">
      <c r="A132" s="1">
        <v>515005</v>
      </c>
      <c r="B132" t="s">
        <v>109</v>
      </c>
      <c r="C132" s="2">
        <v>5</v>
      </c>
      <c r="D132" s="2">
        <v>51</v>
      </c>
      <c r="E132" s="2">
        <v>5150</v>
      </c>
      <c r="F132" s="2">
        <v>515005</v>
      </c>
      <c r="G132" t="str">
        <f>VLOOKUP(C132,Keys!A$2:B$3,2,)</f>
        <v>Gastos</v>
      </c>
      <c r="H132" t="str">
        <f>VLOOKUP(D132,Keys!D$2:E$10,2,0)</f>
        <v>Operacionales de administración</v>
      </c>
      <c r="I132" t="str">
        <f>VLOOKUP(E132,Keys!G$2:H$40,2,0)</f>
        <v>Adecuación e instalación</v>
      </c>
      <c r="J132" t="str">
        <f t="shared" si="2"/>
        <v>Instalaciones eléctricas</v>
      </c>
    </row>
    <row r="133" spans="1:10" x14ac:dyDescent="0.25">
      <c r="A133" s="1">
        <v>515010</v>
      </c>
      <c r="B133" t="s">
        <v>110</v>
      </c>
      <c r="C133" s="2">
        <v>5</v>
      </c>
      <c r="D133" s="2">
        <v>51</v>
      </c>
      <c r="E133" s="2">
        <v>5150</v>
      </c>
      <c r="F133" s="2">
        <v>515010</v>
      </c>
      <c r="G133" t="str">
        <f>VLOOKUP(C133,Keys!A$2:B$3,2,)</f>
        <v>Gastos</v>
      </c>
      <c r="H133" t="str">
        <f>VLOOKUP(D133,Keys!D$2:E$10,2,0)</f>
        <v>Operacionales de administración</v>
      </c>
      <c r="I133" t="str">
        <f>VLOOKUP(E133,Keys!G$2:H$40,2,0)</f>
        <v>Adecuación e instalación</v>
      </c>
      <c r="J133" t="str">
        <f t="shared" si="2"/>
        <v>Arreglos ornamentales</v>
      </c>
    </row>
    <row r="134" spans="1:10" x14ac:dyDescent="0.25">
      <c r="A134" s="1">
        <v>515015</v>
      </c>
      <c r="B134" t="s">
        <v>111</v>
      </c>
      <c r="C134" s="2">
        <v>5</v>
      </c>
      <c r="D134" s="2">
        <v>51</v>
      </c>
      <c r="E134" s="2">
        <v>5150</v>
      </c>
      <c r="F134" s="2">
        <v>515015</v>
      </c>
      <c r="G134" t="str">
        <f>VLOOKUP(C134,Keys!A$2:B$3,2,)</f>
        <v>Gastos</v>
      </c>
      <c r="H134" t="str">
        <f>VLOOKUP(D134,Keys!D$2:E$10,2,0)</f>
        <v>Operacionales de administración</v>
      </c>
      <c r="I134" t="str">
        <f>VLOOKUP(E134,Keys!G$2:H$40,2,0)</f>
        <v>Adecuación e instalación</v>
      </c>
      <c r="J134" t="str">
        <f t="shared" si="2"/>
        <v>Reparaciones locativas</v>
      </c>
    </row>
    <row r="135" spans="1:10" x14ac:dyDescent="0.25">
      <c r="A135" s="1">
        <v>515095</v>
      </c>
      <c r="B135" t="s">
        <v>34</v>
      </c>
      <c r="C135" s="2">
        <v>5</v>
      </c>
      <c r="D135" s="2">
        <v>51</v>
      </c>
      <c r="E135" s="2">
        <v>5150</v>
      </c>
      <c r="F135" s="2">
        <v>515095</v>
      </c>
      <c r="G135" t="str">
        <f>VLOOKUP(C135,Keys!A$2:B$3,2,)</f>
        <v>Gastos</v>
      </c>
      <c r="H135" t="str">
        <f>VLOOKUP(D135,Keys!D$2:E$10,2,0)</f>
        <v>Operacionales de administración</v>
      </c>
      <c r="I135" t="str">
        <f>VLOOKUP(E135,Keys!G$2:H$40,2,0)</f>
        <v>Adecuación e instalación</v>
      </c>
      <c r="J135" t="str">
        <f t="shared" si="2"/>
        <v>Otros</v>
      </c>
    </row>
    <row r="136" spans="1:10" x14ac:dyDescent="0.25">
      <c r="A136" s="1">
        <v>515099</v>
      </c>
      <c r="B136" t="s">
        <v>35</v>
      </c>
      <c r="C136" s="2">
        <v>5</v>
      </c>
      <c r="D136" s="2">
        <v>51</v>
      </c>
      <c r="E136" s="2">
        <v>5150</v>
      </c>
      <c r="F136" s="2">
        <v>515099</v>
      </c>
      <c r="G136" t="str">
        <f>VLOOKUP(C136,Keys!A$2:B$3,2,)</f>
        <v>Gastos</v>
      </c>
      <c r="H136" t="str">
        <f>VLOOKUP(D136,Keys!D$2:E$10,2,0)</f>
        <v>Operacionales de administración</v>
      </c>
      <c r="I136" t="str">
        <f>VLOOKUP(E136,Keys!G$2:H$40,2,0)</f>
        <v>Adecuación e instalación</v>
      </c>
      <c r="J136" t="str">
        <f t="shared" si="2"/>
        <v>Ajustes por inflación</v>
      </c>
    </row>
    <row r="137" spans="1:10" x14ac:dyDescent="0.25">
      <c r="A137" s="1">
        <v>515505</v>
      </c>
      <c r="B137" t="s">
        <v>113</v>
      </c>
      <c r="C137" s="2">
        <v>5</v>
      </c>
      <c r="D137" s="2">
        <v>51</v>
      </c>
      <c r="E137" s="2">
        <v>5155</v>
      </c>
      <c r="F137" s="2">
        <v>515505</v>
      </c>
      <c r="G137" t="str">
        <f>VLOOKUP(C137,Keys!A$2:B$3,2,)</f>
        <v>Gastos</v>
      </c>
      <c r="H137" t="str">
        <f>VLOOKUP(D137,Keys!D$2:E$10,2,0)</f>
        <v>Operacionales de administración</v>
      </c>
      <c r="I137" t="str">
        <f>VLOOKUP(E137,Keys!G$2:H$40,2,0)</f>
        <v>Gastos de viaje</v>
      </c>
      <c r="J137" t="str">
        <f t="shared" si="2"/>
        <v>Alojamiento y manutención</v>
      </c>
    </row>
    <row r="138" spans="1:10" x14ac:dyDescent="0.25">
      <c r="A138" s="1">
        <v>515510</v>
      </c>
      <c r="B138" t="s">
        <v>114</v>
      </c>
      <c r="C138" s="2">
        <v>5</v>
      </c>
      <c r="D138" s="2">
        <v>51</v>
      </c>
      <c r="E138" s="2">
        <v>5155</v>
      </c>
      <c r="F138" s="2">
        <v>515510</v>
      </c>
      <c r="G138" t="str">
        <f>VLOOKUP(C138,Keys!A$2:B$3,2,)</f>
        <v>Gastos</v>
      </c>
      <c r="H138" t="str">
        <f>VLOOKUP(D138,Keys!D$2:E$10,2,0)</f>
        <v>Operacionales de administración</v>
      </c>
      <c r="I138" t="str">
        <f>VLOOKUP(E138,Keys!G$2:H$40,2,0)</f>
        <v>Gastos de viaje</v>
      </c>
      <c r="J138" t="str">
        <f t="shared" si="2"/>
        <v>Pasajes fluviales y/o marítimos</v>
      </c>
    </row>
    <row r="139" spans="1:10" x14ac:dyDescent="0.25">
      <c r="A139" s="1">
        <v>515515</v>
      </c>
      <c r="B139" t="s">
        <v>115</v>
      </c>
      <c r="C139" s="2">
        <v>5</v>
      </c>
      <c r="D139" s="2">
        <v>51</v>
      </c>
      <c r="E139" s="2">
        <v>5155</v>
      </c>
      <c r="F139" s="2">
        <v>515515</v>
      </c>
      <c r="G139" t="str">
        <f>VLOOKUP(C139,Keys!A$2:B$3,2,)</f>
        <v>Gastos</v>
      </c>
      <c r="H139" t="str">
        <f>VLOOKUP(D139,Keys!D$2:E$10,2,0)</f>
        <v>Operacionales de administración</v>
      </c>
      <c r="I139" t="str">
        <f>VLOOKUP(E139,Keys!G$2:H$40,2,0)</f>
        <v>Gastos de viaje</v>
      </c>
      <c r="J139" t="str">
        <f t="shared" si="2"/>
        <v>Pasajes aéreos</v>
      </c>
    </row>
    <row r="140" spans="1:10" x14ac:dyDescent="0.25">
      <c r="A140" s="1">
        <v>515520</v>
      </c>
      <c r="B140" t="s">
        <v>116</v>
      </c>
      <c r="C140" s="2">
        <v>5</v>
      </c>
      <c r="D140" s="2">
        <v>51</v>
      </c>
      <c r="E140" s="2">
        <v>5155</v>
      </c>
      <c r="F140" s="2">
        <v>515520</v>
      </c>
      <c r="G140" t="str">
        <f>VLOOKUP(C140,Keys!A$2:B$3,2,)</f>
        <v>Gastos</v>
      </c>
      <c r="H140" t="str">
        <f>VLOOKUP(D140,Keys!D$2:E$10,2,0)</f>
        <v>Operacionales de administración</v>
      </c>
      <c r="I140" t="str">
        <f>VLOOKUP(E140,Keys!G$2:H$40,2,0)</f>
        <v>Gastos de viaje</v>
      </c>
      <c r="J140" t="str">
        <f t="shared" si="2"/>
        <v>Pasajes terrestres</v>
      </c>
    </row>
    <row r="141" spans="1:10" x14ac:dyDescent="0.25">
      <c r="A141" s="1">
        <v>515525</v>
      </c>
      <c r="B141" t="s">
        <v>117</v>
      </c>
      <c r="C141" s="2">
        <v>5</v>
      </c>
      <c r="D141" s="2">
        <v>51</v>
      </c>
      <c r="E141" s="2">
        <v>5155</v>
      </c>
      <c r="F141" s="2">
        <v>515525</v>
      </c>
      <c r="G141" t="str">
        <f>VLOOKUP(C141,Keys!A$2:B$3,2,)</f>
        <v>Gastos</v>
      </c>
      <c r="H141" t="str">
        <f>VLOOKUP(D141,Keys!D$2:E$10,2,0)</f>
        <v>Operacionales de administración</v>
      </c>
      <c r="I141" t="str">
        <f>VLOOKUP(E141,Keys!G$2:H$40,2,0)</f>
        <v>Gastos de viaje</v>
      </c>
      <c r="J141" t="str">
        <f t="shared" si="2"/>
        <v>Pasajes férreos</v>
      </c>
    </row>
    <row r="142" spans="1:10" x14ac:dyDescent="0.25">
      <c r="A142" s="1">
        <v>515595</v>
      </c>
      <c r="B142" t="s">
        <v>34</v>
      </c>
      <c r="C142" s="2">
        <v>5</v>
      </c>
      <c r="D142" s="2">
        <v>51</v>
      </c>
      <c r="E142" s="2">
        <v>5155</v>
      </c>
      <c r="F142" s="2">
        <v>515595</v>
      </c>
      <c r="G142" t="str">
        <f>VLOOKUP(C142,Keys!A$2:B$3,2,)</f>
        <v>Gastos</v>
      </c>
      <c r="H142" t="str">
        <f>VLOOKUP(D142,Keys!D$2:E$10,2,0)</f>
        <v>Operacionales de administración</v>
      </c>
      <c r="I142" t="str">
        <f>VLOOKUP(E142,Keys!G$2:H$40,2,0)</f>
        <v>Gastos de viaje</v>
      </c>
      <c r="J142" t="str">
        <f t="shared" si="2"/>
        <v>Otros</v>
      </c>
    </row>
    <row r="143" spans="1:10" x14ac:dyDescent="0.25">
      <c r="A143" s="1">
        <v>515599</v>
      </c>
      <c r="B143" t="s">
        <v>35</v>
      </c>
      <c r="C143" s="2">
        <v>5</v>
      </c>
      <c r="D143" s="2">
        <v>51</v>
      </c>
      <c r="E143" s="2">
        <v>5155</v>
      </c>
      <c r="F143" s="2">
        <v>515599</v>
      </c>
      <c r="G143" t="str">
        <f>VLOOKUP(C143,Keys!A$2:B$3,2,)</f>
        <v>Gastos</v>
      </c>
      <c r="H143" t="str">
        <f>VLOOKUP(D143,Keys!D$2:E$10,2,0)</f>
        <v>Operacionales de administración</v>
      </c>
      <c r="I143" t="str">
        <f>VLOOKUP(E143,Keys!G$2:H$40,2,0)</f>
        <v>Gastos de viaje</v>
      </c>
      <c r="J143" t="str">
        <f t="shared" si="2"/>
        <v>Ajustes por inflación</v>
      </c>
    </row>
    <row r="144" spans="1:10" x14ac:dyDescent="0.25">
      <c r="A144" s="1">
        <v>516005</v>
      </c>
      <c r="B144" t="s">
        <v>58</v>
      </c>
      <c r="C144" s="2">
        <v>5</v>
      </c>
      <c r="D144" s="2">
        <v>51</v>
      </c>
      <c r="E144" s="2">
        <v>5160</v>
      </c>
      <c r="F144" s="2">
        <v>516005</v>
      </c>
      <c r="G144" t="str">
        <f>VLOOKUP(C144,Keys!A$2:B$3,2,)</f>
        <v>Gastos</v>
      </c>
      <c r="H144" t="str">
        <f>VLOOKUP(D144,Keys!D$2:E$10,2,0)</f>
        <v>Operacionales de administración</v>
      </c>
      <c r="I144" t="str">
        <f>VLOOKUP(E144,Keys!G$2:H$40,2,0)</f>
        <v>Depreciaciones</v>
      </c>
      <c r="J144" t="str">
        <f t="shared" si="2"/>
        <v>Construcciones y edificaciones</v>
      </c>
    </row>
    <row r="145" spans="1:10" x14ac:dyDescent="0.25">
      <c r="A145" s="1">
        <v>516010</v>
      </c>
      <c r="B145" t="s">
        <v>59</v>
      </c>
      <c r="C145" s="2">
        <v>5</v>
      </c>
      <c r="D145" s="2">
        <v>51</v>
      </c>
      <c r="E145" s="2">
        <v>5160</v>
      </c>
      <c r="F145" s="2">
        <v>516010</v>
      </c>
      <c r="G145" t="str">
        <f>VLOOKUP(C145,Keys!A$2:B$3,2,)</f>
        <v>Gastos</v>
      </c>
      <c r="H145" t="str">
        <f>VLOOKUP(D145,Keys!D$2:E$10,2,0)</f>
        <v>Operacionales de administración</v>
      </c>
      <c r="I145" t="str">
        <f>VLOOKUP(E145,Keys!G$2:H$40,2,0)</f>
        <v>Depreciaciones</v>
      </c>
      <c r="J145" t="str">
        <f t="shared" si="2"/>
        <v>Maquinaria y equipo</v>
      </c>
    </row>
    <row r="146" spans="1:10" x14ac:dyDescent="0.25">
      <c r="A146" s="1">
        <v>516015</v>
      </c>
      <c r="B146" t="s">
        <v>60</v>
      </c>
      <c r="C146" s="2">
        <v>5</v>
      </c>
      <c r="D146" s="2">
        <v>51</v>
      </c>
      <c r="E146" s="2">
        <v>5160</v>
      </c>
      <c r="F146" s="2">
        <v>516015</v>
      </c>
      <c r="G146" t="str">
        <f>VLOOKUP(C146,Keys!A$2:B$3,2,)</f>
        <v>Gastos</v>
      </c>
      <c r="H146" t="str">
        <f>VLOOKUP(D146,Keys!D$2:E$10,2,0)</f>
        <v>Operacionales de administración</v>
      </c>
      <c r="I146" t="str">
        <f>VLOOKUP(E146,Keys!G$2:H$40,2,0)</f>
        <v>Depreciaciones</v>
      </c>
      <c r="J146" t="str">
        <f t="shared" si="2"/>
        <v>Equipo de oficina</v>
      </c>
    </row>
    <row r="147" spans="1:10" x14ac:dyDescent="0.25">
      <c r="A147" s="1">
        <v>516020</v>
      </c>
      <c r="B147" t="s">
        <v>61</v>
      </c>
      <c r="C147" s="2">
        <v>5</v>
      </c>
      <c r="D147" s="2">
        <v>51</v>
      </c>
      <c r="E147" s="2">
        <v>5160</v>
      </c>
      <c r="F147" s="2">
        <v>516020</v>
      </c>
      <c r="G147" t="str">
        <f>VLOOKUP(C147,Keys!A$2:B$3,2,)</f>
        <v>Gastos</v>
      </c>
      <c r="H147" t="str">
        <f>VLOOKUP(D147,Keys!D$2:E$10,2,0)</f>
        <v>Operacionales de administración</v>
      </c>
      <c r="I147" t="str">
        <f>VLOOKUP(E147,Keys!G$2:H$40,2,0)</f>
        <v>Depreciaciones</v>
      </c>
      <c r="J147" t="str">
        <f t="shared" si="2"/>
        <v>Equipo de computación y comunicación</v>
      </c>
    </row>
    <row r="148" spans="1:10" x14ac:dyDescent="0.25">
      <c r="A148" s="1">
        <v>516025</v>
      </c>
      <c r="B148" t="s">
        <v>62</v>
      </c>
      <c r="C148" s="2">
        <v>5</v>
      </c>
      <c r="D148" s="2">
        <v>51</v>
      </c>
      <c r="E148" s="2">
        <v>5160</v>
      </c>
      <c r="F148" s="2">
        <v>516025</v>
      </c>
      <c r="G148" t="str">
        <f>VLOOKUP(C148,Keys!A$2:B$3,2,)</f>
        <v>Gastos</v>
      </c>
      <c r="H148" t="str">
        <f>VLOOKUP(D148,Keys!D$2:E$10,2,0)</f>
        <v>Operacionales de administración</v>
      </c>
      <c r="I148" t="str">
        <f>VLOOKUP(E148,Keys!G$2:H$40,2,0)</f>
        <v>Depreciaciones</v>
      </c>
      <c r="J148" t="str">
        <f t="shared" si="2"/>
        <v>Equipo médico-científico</v>
      </c>
    </row>
    <row r="149" spans="1:10" x14ac:dyDescent="0.25">
      <c r="A149" s="1">
        <v>516030</v>
      </c>
      <c r="B149" t="s">
        <v>63</v>
      </c>
      <c r="C149" s="2">
        <v>5</v>
      </c>
      <c r="D149" s="2">
        <v>51</v>
      </c>
      <c r="E149" s="2">
        <v>5160</v>
      </c>
      <c r="F149" s="2">
        <v>516030</v>
      </c>
      <c r="G149" t="str">
        <f>VLOOKUP(C149,Keys!A$2:B$3,2,)</f>
        <v>Gastos</v>
      </c>
      <c r="H149" t="str">
        <f>VLOOKUP(D149,Keys!D$2:E$10,2,0)</f>
        <v>Operacionales de administración</v>
      </c>
      <c r="I149" t="str">
        <f>VLOOKUP(E149,Keys!G$2:H$40,2,0)</f>
        <v>Depreciaciones</v>
      </c>
      <c r="J149" t="str">
        <f t="shared" si="2"/>
        <v>Equipo de hoteles y restaurantes</v>
      </c>
    </row>
    <row r="150" spans="1:10" x14ac:dyDescent="0.25">
      <c r="A150" s="1">
        <v>516035</v>
      </c>
      <c r="B150" t="s">
        <v>64</v>
      </c>
      <c r="C150" s="2">
        <v>5</v>
      </c>
      <c r="D150" s="2">
        <v>51</v>
      </c>
      <c r="E150" s="2">
        <v>5160</v>
      </c>
      <c r="F150" s="2">
        <v>516035</v>
      </c>
      <c r="G150" t="str">
        <f>VLOOKUP(C150,Keys!A$2:B$3,2,)</f>
        <v>Gastos</v>
      </c>
      <c r="H150" t="str">
        <f>VLOOKUP(D150,Keys!D$2:E$10,2,0)</f>
        <v>Operacionales de administración</v>
      </c>
      <c r="I150" t="str">
        <f>VLOOKUP(E150,Keys!G$2:H$40,2,0)</f>
        <v>Depreciaciones</v>
      </c>
      <c r="J150" t="str">
        <f t="shared" si="2"/>
        <v>Flota y equipo de transporte</v>
      </c>
    </row>
    <row r="151" spans="1:10" x14ac:dyDescent="0.25">
      <c r="A151" s="1">
        <v>516040</v>
      </c>
      <c r="B151" t="s">
        <v>65</v>
      </c>
      <c r="C151" s="2">
        <v>5</v>
      </c>
      <c r="D151" s="2">
        <v>51</v>
      </c>
      <c r="E151" s="2">
        <v>5160</v>
      </c>
      <c r="F151" s="2">
        <v>516040</v>
      </c>
      <c r="G151" t="str">
        <f>VLOOKUP(C151,Keys!A$2:B$3,2,)</f>
        <v>Gastos</v>
      </c>
      <c r="H151" t="str">
        <f>VLOOKUP(D151,Keys!D$2:E$10,2,0)</f>
        <v>Operacionales de administración</v>
      </c>
      <c r="I151" t="str">
        <f>VLOOKUP(E151,Keys!G$2:H$40,2,0)</f>
        <v>Depreciaciones</v>
      </c>
      <c r="J151" t="str">
        <f t="shared" si="2"/>
        <v>Flota y equipo fluvial y/o marítimo</v>
      </c>
    </row>
    <row r="152" spans="1:10" x14ac:dyDescent="0.25">
      <c r="A152" s="1">
        <v>516045</v>
      </c>
      <c r="B152" t="s">
        <v>66</v>
      </c>
      <c r="C152" s="2">
        <v>5</v>
      </c>
      <c r="D152" s="2">
        <v>51</v>
      </c>
      <c r="E152" s="2">
        <v>5160</v>
      </c>
      <c r="F152" s="2">
        <v>516045</v>
      </c>
      <c r="G152" t="str">
        <f>VLOOKUP(C152,Keys!A$2:B$3,2,)</f>
        <v>Gastos</v>
      </c>
      <c r="H152" t="str">
        <f>VLOOKUP(D152,Keys!D$2:E$10,2,0)</f>
        <v>Operacionales de administración</v>
      </c>
      <c r="I152" t="str">
        <f>VLOOKUP(E152,Keys!G$2:H$40,2,0)</f>
        <v>Depreciaciones</v>
      </c>
      <c r="J152" t="str">
        <f t="shared" si="2"/>
        <v>Flota y equipo aéreo</v>
      </c>
    </row>
    <row r="153" spans="1:10" x14ac:dyDescent="0.25">
      <c r="A153" s="1">
        <v>516050</v>
      </c>
      <c r="B153" t="s">
        <v>67</v>
      </c>
      <c r="C153" s="2">
        <v>5</v>
      </c>
      <c r="D153" s="2">
        <v>51</v>
      </c>
      <c r="E153" s="2">
        <v>5160</v>
      </c>
      <c r="F153" s="2">
        <v>516050</v>
      </c>
      <c r="G153" t="str">
        <f>VLOOKUP(C153,Keys!A$2:B$3,2,)</f>
        <v>Gastos</v>
      </c>
      <c r="H153" t="str">
        <f>VLOOKUP(D153,Keys!D$2:E$10,2,0)</f>
        <v>Operacionales de administración</v>
      </c>
      <c r="I153" t="str">
        <f>VLOOKUP(E153,Keys!G$2:H$40,2,0)</f>
        <v>Depreciaciones</v>
      </c>
      <c r="J153" t="str">
        <f t="shared" si="2"/>
        <v>Flota y equipo férreo</v>
      </c>
    </row>
    <row r="154" spans="1:10" x14ac:dyDescent="0.25">
      <c r="A154" s="1">
        <v>516055</v>
      </c>
      <c r="B154" t="s">
        <v>68</v>
      </c>
      <c r="C154" s="2">
        <v>5</v>
      </c>
      <c r="D154" s="2">
        <v>51</v>
      </c>
      <c r="E154" s="2">
        <v>5160</v>
      </c>
      <c r="F154" s="2">
        <v>516055</v>
      </c>
      <c r="G154" t="str">
        <f>VLOOKUP(C154,Keys!A$2:B$3,2,)</f>
        <v>Gastos</v>
      </c>
      <c r="H154" t="str">
        <f>VLOOKUP(D154,Keys!D$2:E$10,2,0)</f>
        <v>Operacionales de administración</v>
      </c>
      <c r="I154" t="str">
        <f>VLOOKUP(E154,Keys!G$2:H$40,2,0)</f>
        <v>Depreciaciones</v>
      </c>
      <c r="J154" t="str">
        <f t="shared" si="2"/>
        <v>Acueductos, plantas y redes</v>
      </c>
    </row>
    <row r="155" spans="1:10" x14ac:dyDescent="0.25">
      <c r="A155" s="1">
        <v>516060</v>
      </c>
      <c r="B155" t="s">
        <v>106</v>
      </c>
      <c r="C155" s="2">
        <v>5</v>
      </c>
      <c r="D155" s="2">
        <v>51</v>
      </c>
      <c r="E155" s="2">
        <v>5160</v>
      </c>
      <c r="F155" s="2">
        <v>516060</v>
      </c>
      <c r="G155" t="str">
        <f>VLOOKUP(C155,Keys!A$2:B$3,2,)</f>
        <v>Gastos</v>
      </c>
      <c r="H155" t="str">
        <f>VLOOKUP(D155,Keys!D$2:E$10,2,0)</f>
        <v>Operacionales de administración</v>
      </c>
      <c r="I155" t="str">
        <f>VLOOKUP(E155,Keys!G$2:H$40,2,0)</f>
        <v>Depreciaciones</v>
      </c>
      <c r="J155" t="str">
        <f t="shared" si="2"/>
        <v>Armamento de vigilancia</v>
      </c>
    </row>
    <row r="156" spans="1:10" x14ac:dyDescent="0.25">
      <c r="A156" s="1">
        <v>516099</v>
      </c>
      <c r="B156" t="s">
        <v>35</v>
      </c>
      <c r="C156" s="2">
        <v>5</v>
      </c>
      <c r="D156" s="2">
        <v>51</v>
      </c>
      <c r="E156" s="2">
        <v>5160</v>
      </c>
      <c r="F156" s="2">
        <v>516099</v>
      </c>
      <c r="G156" t="str">
        <f>VLOOKUP(C156,Keys!A$2:B$3,2,)</f>
        <v>Gastos</v>
      </c>
      <c r="H156" t="str">
        <f>VLOOKUP(D156,Keys!D$2:E$10,2,0)</f>
        <v>Operacionales de administración</v>
      </c>
      <c r="I156" t="str">
        <f>VLOOKUP(E156,Keys!G$2:H$40,2,0)</f>
        <v>Depreciaciones</v>
      </c>
      <c r="J156" t="str">
        <f t="shared" si="2"/>
        <v>Ajustes por inflación</v>
      </c>
    </row>
    <row r="157" spans="1:10" x14ac:dyDescent="0.25">
      <c r="A157" s="1">
        <v>516505</v>
      </c>
      <c r="B157" t="s">
        <v>107</v>
      </c>
      <c r="C157" s="2">
        <v>5</v>
      </c>
      <c r="D157" s="2">
        <v>51</v>
      </c>
      <c r="E157" s="2">
        <v>5165</v>
      </c>
      <c r="F157" s="2">
        <v>516505</v>
      </c>
      <c r="G157" t="str">
        <f>VLOOKUP(C157,Keys!A$2:B$3,2,)</f>
        <v>Gastos</v>
      </c>
      <c r="H157" t="str">
        <f>VLOOKUP(D157,Keys!D$2:E$10,2,0)</f>
        <v>Operacionales de administración</v>
      </c>
      <c r="I157" t="str">
        <f>VLOOKUP(E157,Keys!G$2:H$40,2,0)</f>
        <v>Amortizaciones</v>
      </c>
      <c r="J157" t="str">
        <f t="shared" si="2"/>
        <v>Vías de comunicación</v>
      </c>
    </row>
    <row r="158" spans="1:10" x14ac:dyDescent="0.25">
      <c r="A158" s="1">
        <v>516510</v>
      </c>
      <c r="B158" t="s">
        <v>120</v>
      </c>
      <c r="C158" s="2">
        <v>5</v>
      </c>
      <c r="D158" s="2">
        <v>51</v>
      </c>
      <c r="E158" s="2">
        <v>5165</v>
      </c>
      <c r="F158" s="2">
        <v>516510</v>
      </c>
      <c r="G158" t="str">
        <f>VLOOKUP(C158,Keys!A$2:B$3,2,)</f>
        <v>Gastos</v>
      </c>
      <c r="H158" t="str">
        <f>VLOOKUP(D158,Keys!D$2:E$10,2,0)</f>
        <v>Operacionales de administración</v>
      </c>
      <c r="I158" t="str">
        <f>VLOOKUP(E158,Keys!G$2:H$40,2,0)</f>
        <v>Amortizaciones</v>
      </c>
      <c r="J158" t="str">
        <f t="shared" si="2"/>
        <v>Intangibles</v>
      </c>
    </row>
    <row r="159" spans="1:10" x14ac:dyDescent="0.25">
      <c r="A159" s="1">
        <v>516515</v>
      </c>
      <c r="B159" t="s">
        <v>121</v>
      </c>
      <c r="C159" s="2">
        <v>5</v>
      </c>
      <c r="D159" s="2">
        <v>51</v>
      </c>
      <c r="E159" s="2">
        <v>5165</v>
      </c>
      <c r="F159" s="2">
        <v>516515</v>
      </c>
      <c r="G159" t="str">
        <f>VLOOKUP(C159,Keys!A$2:B$3,2,)</f>
        <v>Gastos</v>
      </c>
      <c r="H159" t="str">
        <f>VLOOKUP(D159,Keys!D$2:E$10,2,0)</f>
        <v>Operacionales de administración</v>
      </c>
      <c r="I159" t="str">
        <f>VLOOKUP(E159,Keys!G$2:H$40,2,0)</f>
        <v>Amortizaciones</v>
      </c>
      <c r="J159" t="str">
        <f t="shared" si="2"/>
        <v>Cargos diferidos</v>
      </c>
    </row>
    <row r="160" spans="1:10" x14ac:dyDescent="0.25">
      <c r="A160" s="1">
        <v>516595</v>
      </c>
      <c r="B160" t="s">
        <v>122</v>
      </c>
      <c r="C160" s="2">
        <v>5</v>
      </c>
      <c r="D160" s="2">
        <v>51</v>
      </c>
      <c r="E160" s="2">
        <v>5165</v>
      </c>
      <c r="F160" s="2">
        <v>516595</v>
      </c>
      <c r="G160" t="str">
        <f>VLOOKUP(C160,Keys!A$2:B$3,2,)</f>
        <v>Gastos</v>
      </c>
      <c r="H160" t="str">
        <f>VLOOKUP(D160,Keys!D$2:E$10,2,0)</f>
        <v>Operacionales de administración</v>
      </c>
      <c r="I160" t="str">
        <f>VLOOKUP(E160,Keys!G$2:H$40,2,0)</f>
        <v>Amortizaciones</v>
      </c>
      <c r="J160" t="str">
        <f t="shared" si="2"/>
        <v>Otras</v>
      </c>
    </row>
    <row r="161" spans="1:10" x14ac:dyDescent="0.25">
      <c r="A161" s="1">
        <v>516599</v>
      </c>
      <c r="B161" t="s">
        <v>35</v>
      </c>
      <c r="C161" s="2">
        <v>5</v>
      </c>
      <c r="D161" s="2">
        <v>51</v>
      </c>
      <c r="E161" s="2">
        <v>5165</v>
      </c>
      <c r="F161" s="2">
        <v>516599</v>
      </c>
      <c r="G161" t="str">
        <f>VLOOKUP(C161,Keys!A$2:B$3,2,)</f>
        <v>Gastos</v>
      </c>
      <c r="H161" t="str">
        <f>VLOOKUP(D161,Keys!D$2:E$10,2,0)</f>
        <v>Operacionales de administración</v>
      </c>
      <c r="I161" t="str">
        <f>VLOOKUP(E161,Keys!G$2:H$40,2,0)</f>
        <v>Amortizaciones</v>
      </c>
      <c r="J161" t="str">
        <f t="shared" si="2"/>
        <v>Ajustes por inflación</v>
      </c>
    </row>
    <row r="162" spans="1:10" x14ac:dyDescent="0.25">
      <c r="A162" s="1">
        <v>519505</v>
      </c>
      <c r="B162" t="s">
        <v>5</v>
      </c>
      <c r="C162" s="2">
        <v>5</v>
      </c>
      <c r="D162" s="2">
        <v>51</v>
      </c>
      <c r="E162" s="2">
        <v>5195</v>
      </c>
      <c r="F162" s="2">
        <v>519505</v>
      </c>
      <c r="G162" t="str">
        <f>VLOOKUP(C162,Keys!A$2:B$3,2,)</f>
        <v>Gastos</v>
      </c>
      <c r="H162" t="str">
        <f>VLOOKUP(D162,Keys!D$2:E$10,2,0)</f>
        <v>Operacionales de administración</v>
      </c>
      <c r="I162" t="str">
        <f>VLOOKUP(E162,Keys!G$2:H$40,2,0)</f>
        <v>Diversos</v>
      </c>
      <c r="J162" t="str">
        <f t="shared" si="2"/>
        <v>Comisiones</v>
      </c>
    </row>
    <row r="163" spans="1:10" x14ac:dyDescent="0.25">
      <c r="A163" s="1">
        <v>519510</v>
      </c>
      <c r="B163" t="s">
        <v>124</v>
      </c>
      <c r="C163" s="2">
        <v>5</v>
      </c>
      <c r="D163" s="2">
        <v>51</v>
      </c>
      <c r="E163" s="2">
        <v>5195</v>
      </c>
      <c r="F163" s="2">
        <v>519510</v>
      </c>
      <c r="G163" t="str">
        <f>VLOOKUP(C163,Keys!A$2:B$3,2,)</f>
        <v>Gastos</v>
      </c>
      <c r="H163" t="str">
        <f>VLOOKUP(D163,Keys!D$2:E$10,2,0)</f>
        <v>Operacionales de administración</v>
      </c>
      <c r="I163" t="str">
        <f>VLOOKUP(E163,Keys!G$2:H$40,2,0)</f>
        <v>Diversos</v>
      </c>
      <c r="J163" t="str">
        <f t="shared" si="2"/>
        <v>Libros, suscripciones, periódicos y revistas</v>
      </c>
    </row>
    <row r="164" spans="1:10" x14ac:dyDescent="0.25">
      <c r="A164" s="1">
        <v>519515</v>
      </c>
      <c r="B164" t="s">
        <v>125</v>
      </c>
      <c r="C164" s="2">
        <v>5</v>
      </c>
      <c r="D164" s="2">
        <v>51</v>
      </c>
      <c r="E164" s="2">
        <v>5195</v>
      </c>
      <c r="F164" s="2">
        <v>519515</v>
      </c>
      <c r="G164" t="str">
        <f>VLOOKUP(C164,Keys!A$2:B$3,2,)</f>
        <v>Gastos</v>
      </c>
      <c r="H164" t="str">
        <f>VLOOKUP(D164,Keys!D$2:E$10,2,0)</f>
        <v>Operacionales de administración</v>
      </c>
      <c r="I164" t="str">
        <f>VLOOKUP(E164,Keys!G$2:H$40,2,0)</f>
        <v>Diversos</v>
      </c>
      <c r="J164" t="str">
        <f t="shared" si="2"/>
        <v>Música ambiental</v>
      </c>
    </row>
    <row r="165" spans="1:10" x14ac:dyDescent="0.25">
      <c r="A165" s="1">
        <v>519520</v>
      </c>
      <c r="B165" t="s">
        <v>126</v>
      </c>
      <c r="C165" s="2">
        <v>5</v>
      </c>
      <c r="D165" s="2">
        <v>51</v>
      </c>
      <c r="E165" s="2">
        <v>5195</v>
      </c>
      <c r="F165" s="2">
        <v>519520</v>
      </c>
      <c r="G165" t="str">
        <f>VLOOKUP(C165,Keys!A$2:B$3,2,)</f>
        <v>Gastos</v>
      </c>
      <c r="H165" t="str">
        <f>VLOOKUP(D165,Keys!D$2:E$10,2,0)</f>
        <v>Operacionales de administración</v>
      </c>
      <c r="I165" t="str">
        <f>VLOOKUP(E165,Keys!G$2:H$40,2,0)</f>
        <v>Diversos</v>
      </c>
      <c r="J165" t="str">
        <f t="shared" si="2"/>
        <v>Gastos de representación y relaciones públicas</v>
      </c>
    </row>
    <row r="166" spans="1:10" x14ac:dyDescent="0.25">
      <c r="A166" s="1">
        <v>519525</v>
      </c>
      <c r="B166" t="s">
        <v>127</v>
      </c>
      <c r="C166" s="2">
        <v>5</v>
      </c>
      <c r="D166" s="2">
        <v>51</v>
      </c>
      <c r="E166" s="2">
        <v>5195</v>
      </c>
      <c r="F166" s="2">
        <v>519525</v>
      </c>
      <c r="G166" t="str">
        <f>VLOOKUP(C166,Keys!A$2:B$3,2,)</f>
        <v>Gastos</v>
      </c>
      <c r="H166" t="str">
        <f>VLOOKUP(D166,Keys!D$2:E$10,2,0)</f>
        <v>Operacionales de administración</v>
      </c>
      <c r="I166" t="str">
        <f>VLOOKUP(E166,Keys!G$2:H$40,2,0)</f>
        <v>Diversos</v>
      </c>
      <c r="J166" t="str">
        <f t="shared" si="2"/>
        <v>Elementos de aseo y cafetería</v>
      </c>
    </row>
    <row r="167" spans="1:10" x14ac:dyDescent="0.25">
      <c r="A167" s="1">
        <v>519530</v>
      </c>
      <c r="B167" t="s">
        <v>128</v>
      </c>
      <c r="C167" s="2">
        <v>5</v>
      </c>
      <c r="D167" s="2">
        <v>51</v>
      </c>
      <c r="E167" s="2">
        <v>5195</v>
      </c>
      <c r="F167" s="2">
        <v>519530</v>
      </c>
      <c r="G167" t="str">
        <f>VLOOKUP(C167,Keys!A$2:B$3,2,)</f>
        <v>Gastos</v>
      </c>
      <c r="H167" t="str">
        <f>VLOOKUP(D167,Keys!D$2:E$10,2,0)</f>
        <v>Operacionales de administración</v>
      </c>
      <c r="I167" t="str">
        <f>VLOOKUP(E167,Keys!G$2:H$40,2,0)</f>
        <v>Diversos</v>
      </c>
      <c r="J167" t="str">
        <f t="shared" si="2"/>
        <v>Útiles, papelería y fotocopias</v>
      </c>
    </row>
    <row r="168" spans="1:10" x14ac:dyDescent="0.25">
      <c r="A168" s="1">
        <v>519535</v>
      </c>
      <c r="B168" t="s">
        <v>129</v>
      </c>
      <c r="C168" s="2">
        <v>5</v>
      </c>
      <c r="D168" s="2">
        <v>51</v>
      </c>
      <c r="E168" s="2">
        <v>5195</v>
      </c>
      <c r="F168" s="2">
        <v>519535</v>
      </c>
      <c r="G168" t="str">
        <f>VLOOKUP(C168,Keys!A$2:B$3,2,)</f>
        <v>Gastos</v>
      </c>
      <c r="H168" t="str">
        <f>VLOOKUP(D168,Keys!D$2:E$10,2,0)</f>
        <v>Operacionales de administración</v>
      </c>
      <c r="I168" t="str">
        <f>VLOOKUP(E168,Keys!G$2:H$40,2,0)</f>
        <v>Diversos</v>
      </c>
      <c r="J168" t="str">
        <f t="shared" si="2"/>
        <v>Combustibles y lubricantes</v>
      </c>
    </row>
    <row r="169" spans="1:10" x14ac:dyDescent="0.25">
      <c r="A169" s="1">
        <v>519540</v>
      </c>
      <c r="B169" t="s">
        <v>130</v>
      </c>
      <c r="C169" s="2">
        <v>5</v>
      </c>
      <c r="D169" s="2">
        <v>51</v>
      </c>
      <c r="E169" s="2">
        <v>5195</v>
      </c>
      <c r="F169" s="2">
        <v>519540</v>
      </c>
      <c r="G169" t="str">
        <f>VLOOKUP(C169,Keys!A$2:B$3,2,)</f>
        <v>Gastos</v>
      </c>
      <c r="H169" t="str">
        <f>VLOOKUP(D169,Keys!D$2:E$10,2,0)</f>
        <v>Operacionales de administración</v>
      </c>
      <c r="I169" t="str">
        <f>VLOOKUP(E169,Keys!G$2:H$40,2,0)</f>
        <v>Diversos</v>
      </c>
      <c r="J169" t="str">
        <f t="shared" si="2"/>
        <v>Envases y empaques</v>
      </c>
    </row>
    <row r="170" spans="1:10" x14ac:dyDescent="0.25">
      <c r="A170" s="1">
        <v>519545</v>
      </c>
      <c r="B170" t="s">
        <v>131</v>
      </c>
      <c r="C170" s="2">
        <v>5</v>
      </c>
      <c r="D170" s="2">
        <v>51</v>
      </c>
      <c r="E170" s="2">
        <v>5195</v>
      </c>
      <c r="F170" s="2">
        <v>519545</v>
      </c>
      <c r="G170" t="str">
        <f>VLOOKUP(C170,Keys!A$2:B$3,2,)</f>
        <v>Gastos</v>
      </c>
      <c r="H170" t="str">
        <f>VLOOKUP(D170,Keys!D$2:E$10,2,0)</f>
        <v>Operacionales de administración</v>
      </c>
      <c r="I170" t="str">
        <f>VLOOKUP(E170,Keys!G$2:H$40,2,0)</f>
        <v>Diversos</v>
      </c>
      <c r="J170" t="str">
        <f t="shared" si="2"/>
        <v>Taxis y buses</v>
      </c>
    </row>
    <row r="171" spans="1:10" x14ac:dyDescent="0.25">
      <c r="A171" s="1">
        <v>519550</v>
      </c>
      <c r="B171" t="s">
        <v>132</v>
      </c>
      <c r="C171" s="2">
        <v>5</v>
      </c>
      <c r="D171" s="2">
        <v>51</v>
      </c>
      <c r="E171" s="2">
        <v>5195</v>
      </c>
      <c r="F171" s="2">
        <v>519550</v>
      </c>
      <c r="G171" t="str">
        <f>VLOOKUP(C171,Keys!A$2:B$3,2,)</f>
        <v>Gastos</v>
      </c>
      <c r="H171" t="str">
        <f>VLOOKUP(D171,Keys!D$2:E$10,2,0)</f>
        <v>Operacionales de administración</v>
      </c>
      <c r="I171" t="str">
        <f>VLOOKUP(E171,Keys!G$2:H$40,2,0)</f>
        <v>Diversos</v>
      </c>
      <c r="J171" t="str">
        <f t="shared" si="2"/>
        <v>Estampillas</v>
      </c>
    </row>
    <row r="172" spans="1:10" x14ac:dyDescent="0.25">
      <c r="A172" s="1">
        <v>519555</v>
      </c>
      <c r="B172" t="s">
        <v>133</v>
      </c>
      <c r="C172" s="2">
        <v>5</v>
      </c>
      <c r="D172" s="2">
        <v>51</v>
      </c>
      <c r="E172" s="2">
        <v>5195</v>
      </c>
      <c r="F172" s="2">
        <v>519555</v>
      </c>
      <c r="G172" t="str">
        <f>VLOOKUP(C172,Keys!A$2:B$3,2,)</f>
        <v>Gastos</v>
      </c>
      <c r="H172" t="str">
        <f>VLOOKUP(D172,Keys!D$2:E$10,2,0)</f>
        <v>Operacionales de administración</v>
      </c>
      <c r="I172" t="str">
        <f>VLOOKUP(E172,Keys!G$2:H$40,2,0)</f>
        <v>Diversos</v>
      </c>
      <c r="J172" t="str">
        <f t="shared" si="2"/>
        <v>Microfilmación</v>
      </c>
    </row>
    <row r="173" spans="1:10" x14ac:dyDescent="0.25">
      <c r="A173" s="1">
        <v>519560</v>
      </c>
      <c r="B173" t="s">
        <v>134</v>
      </c>
      <c r="C173" s="2">
        <v>5</v>
      </c>
      <c r="D173" s="2">
        <v>51</v>
      </c>
      <c r="E173" s="2">
        <v>5195</v>
      </c>
      <c r="F173" s="2">
        <v>519560</v>
      </c>
      <c r="G173" t="str">
        <f>VLOOKUP(C173,Keys!A$2:B$3,2,)</f>
        <v>Gastos</v>
      </c>
      <c r="H173" t="str">
        <f>VLOOKUP(D173,Keys!D$2:E$10,2,0)</f>
        <v>Operacionales de administración</v>
      </c>
      <c r="I173" t="str">
        <f>VLOOKUP(E173,Keys!G$2:H$40,2,0)</f>
        <v>Diversos</v>
      </c>
      <c r="J173" t="str">
        <f t="shared" si="2"/>
        <v>Casino y restaurante</v>
      </c>
    </row>
    <row r="174" spans="1:10" x14ac:dyDescent="0.25">
      <c r="A174" s="1">
        <v>519565</v>
      </c>
      <c r="B174" t="s">
        <v>135</v>
      </c>
      <c r="C174" s="2">
        <v>5</v>
      </c>
      <c r="D174" s="2">
        <v>51</v>
      </c>
      <c r="E174" s="2">
        <v>5195</v>
      </c>
      <c r="F174" s="2">
        <v>519565</v>
      </c>
      <c r="G174" t="str">
        <f>VLOOKUP(C174,Keys!A$2:B$3,2,)</f>
        <v>Gastos</v>
      </c>
      <c r="H174" t="str">
        <f>VLOOKUP(D174,Keys!D$2:E$10,2,0)</f>
        <v>Operacionales de administración</v>
      </c>
      <c r="I174" t="str">
        <f>VLOOKUP(E174,Keys!G$2:H$40,2,0)</f>
        <v>Diversos</v>
      </c>
      <c r="J174" t="str">
        <f t="shared" si="2"/>
        <v>Parqueaderos</v>
      </c>
    </row>
    <row r="175" spans="1:10" x14ac:dyDescent="0.25">
      <c r="A175" s="1">
        <v>519570</v>
      </c>
      <c r="B175" t="s">
        <v>136</v>
      </c>
      <c r="C175" s="2">
        <v>5</v>
      </c>
      <c r="D175" s="2">
        <v>51</v>
      </c>
      <c r="E175" s="2">
        <v>5195</v>
      </c>
      <c r="F175" s="2">
        <v>519570</v>
      </c>
      <c r="G175" t="str">
        <f>VLOOKUP(C175,Keys!A$2:B$3,2,)</f>
        <v>Gastos</v>
      </c>
      <c r="H175" t="str">
        <f>VLOOKUP(D175,Keys!D$2:E$10,2,0)</f>
        <v>Operacionales de administración</v>
      </c>
      <c r="I175" t="str">
        <f>VLOOKUP(E175,Keys!G$2:H$40,2,0)</f>
        <v>Diversos</v>
      </c>
      <c r="J175" t="str">
        <f t="shared" si="2"/>
        <v>Indemnización por daños a terceros</v>
      </c>
    </row>
    <row r="176" spans="1:10" x14ac:dyDescent="0.25">
      <c r="A176" s="1">
        <v>519575</v>
      </c>
      <c r="B176" t="s">
        <v>137</v>
      </c>
      <c r="C176" s="2">
        <v>5</v>
      </c>
      <c r="D176" s="2">
        <v>51</v>
      </c>
      <c r="E176" s="2">
        <v>5195</v>
      </c>
      <c r="F176" s="2">
        <v>519575</v>
      </c>
      <c r="G176" t="str">
        <f>VLOOKUP(C176,Keys!A$2:B$3,2,)</f>
        <v>Gastos</v>
      </c>
      <c r="H176" t="str">
        <f>VLOOKUP(D176,Keys!D$2:E$10,2,0)</f>
        <v>Operacionales de administración</v>
      </c>
      <c r="I176" t="str">
        <f>VLOOKUP(E176,Keys!G$2:H$40,2,0)</f>
        <v>Diversos</v>
      </c>
      <c r="J176" t="str">
        <f t="shared" si="2"/>
        <v>Pólvora y similares</v>
      </c>
    </row>
    <row r="177" spans="1:10" x14ac:dyDescent="0.25">
      <c r="A177" s="1">
        <v>519595</v>
      </c>
      <c r="B177" t="s">
        <v>34</v>
      </c>
      <c r="C177" s="2">
        <v>5</v>
      </c>
      <c r="D177" s="2">
        <v>51</v>
      </c>
      <c r="E177" s="2">
        <v>5195</v>
      </c>
      <c r="F177" s="2">
        <v>519595</v>
      </c>
      <c r="G177" t="str">
        <f>VLOOKUP(C177,Keys!A$2:B$3,2,)</f>
        <v>Gastos</v>
      </c>
      <c r="H177" t="str">
        <f>VLOOKUP(D177,Keys!D$2:E$10,2,0)</f>
        <v>Operacionales de administración</v>
      </c>
      <c r="I177" t="str">
        <f>VLOOKUP(E177,Keys!G$2:H$40,2,0)</f>
        <v>Diversos</v>
      </c>
      <c r="J177" t="str">
        <f t="shared" si="2"/>
        <v>Otros</v>
      </c>
    </row>
    <row r="178" spans="1:10" x14ac:dyDescent="0.25">
      <c r="A178" s="1">
        <v>519599</v>
      </c>
      <c r="B178" t="s">
        <v>35</v>
      </c>
      <c r="C178" s="2">
        <v>5</v>
      </c>
      <c r="D178" s="2">
        <v>51</v>
      </c>
      <c r="E178" s="2">
        <v>5195</v>
      </c>
      <c r="F178" s="2">
        <v>519599</v>
      </c>
      <c r="G178" t="str">
        <f>VLOOKUP(C178,Keys!A$2:B$3,2,)</f>
        <v>Gastos</v>
      </c>
      <c r="H178" t="str">
        <f>VLOOKUP(D178,Keys!D$2:E$10,2,0)</f>
        <v>Operacionales de administración</v>
      </c>
      <c r="I178" t="str">
        <f>VLOOKUP(E178,Keys!G$2:H$40,2,0)</f>
        <v>Diversos</v>
      </c>
      <c r="J178" t="str">
        <f t="shared" si="2"/>
        <v>Ajustes por inflación</v>
      </c>
    </row>
    <row r="179" spans="1:10" x14ac:dyDescent="0.25">
      <c r="A179" s="1">
        <v>519905</v>
      </c>
      <c r="B179" t="s">
        <v>139</v>
      </c>
      <c r="C179" s="2">
        <v>5</v>
      </c>
      <c r="D179" s="2">
        <v>51</v>
      </c>
      <c r="E179" s="2">
        <v>5199</v>
      </c>
      <c r="F179" s="2">
        <v>519905</v>
      </c>
      <c r="G179" t="str">
        <f>VLOOKUP(C179,Keys!A$2:B$3,2,)</f>
        <v>Gastos</v>
      </c>
      <c r="H179" t="str">
        <f>VLOOKUP(D179,Keys!D$2:E$10,2,0)</f>
        <v>Operacionales de administración</v>
      </c>
      <c r="I179" t="str">
        <f>VLOOKUP(E179,Keys!G$2:H$40,2,0)</f>
        <v>Provisiones</v>
      </c>
      <c r="J179" t="str">
        <f t="shared" si="2"/>
        <v>Inversiones</v>
      </c>
    </row>
    <row r="180" spans="1:10" x14ac:dyDescent="0.25">
      <c r="A180" s="1">
        <v>519910</v>
      </c>
      <c r="B180" t="s">
        <v>140</v>
      </c>
      <c r="C180" s="2">
        <v>5</v>
      </c>
      <c r="D180" s="2">
        <v>51</v>
      </c>
      <c r="E180" s="2">
        <v>5199</v>
      </c>
      <c r="F180" s="2">
        <v>519910</v>
      </c>
      <c r="G180" t="str">
        <f>VLOOKUP(C180,Keys!A$2:B$3,2,)</f>
        <v>Gastos</v>
      </c>
      <c r="H180" t="str">
        <f>VLOOKUP(D180,Keys!D$2:E$10,2,0)</f>
        <v>Operacionales de administración</v>
      </c>
      <c r="I180" t="str">
        <f>VLOOKUP(E180,Keys!G$2:H$40,2,0)</f>
        <v>Provisiones</v>
      </c>
      <c r="J180" t="str">
        <f t="shared" si="2"/>
        <v>Deudores</v>
      </c>
    </row>
    <row r="181" spans="1:10" x14ac:dyDescent="0.25">
      <c r="A181" s="1">
        <v>519915</v>
      </c>
      <c r="B181" t="s">
        <v>141</v>
      </c>
      <c r="C181" s="2">
        <v>5</v>
      </c>
      <c r="D181" s="2">
        <v>51</v>
      </c>
      <c r="E181" s="2">
        <v>5199</v>
      </c>
      <c r="F181" s="2">
        <v>519915</v>
      </c>
      <c r="G181" t="str">
        <f>VLOOKUP(C181,Keys!A$2:B$3,2,)</f>
        <v>Gastos</v>
      </c>
      <c r="H181" t="str">
        <f>VLOOKUP(D181,Keys!D$2:E$10,2,0)</f>
        <v>Operacionales de administración</v>
      </c>
      <c r="I181" t="str">
        <f>VLOOKUP(E181,Keys!G$2:H$40,2,0)</f>
        <v>Provisiones</v>
      </c>
      <c r="J181" t="str">
        <f t="shared" si="2"/>
        <v>Propiedades, planta y equipo</v>
      </c>
    </row>
    <row r="182" spans="1:10" x14ac:dyDescent="0.25">
      <c r="A182" s="1">
        <v>519995</v>
      </c>
      <c r="B182" t="s">
        <v>142</v>
      </c>
      <c r="C182" s="2">
        <v>5</v>
      </c>
      <c r="D182" s="2">
        <v>51</v>
      </c>
      <c r="E182" s="2">
        <v>5199</v>
      </c>
      <c r="F182" s="2">
        <v>519995</v>
      </c>
      <c r="G182" t="str">
        <f>VLOOKUP(C182,Keys!A$2:B$3,2,)</f>
        <v>Gastos</v>
      </c>
      <c r="H182" t="str">
        <f>VLOOKUP(D182,Keys!D$2:E$10,2,0)</f>
        <v>Operacionales de administración</v>
      </c>
      <c r="I182" t="str">
        <f>VLOOKUP(E182,Keys!G$2:H$40,2,0)</f>
        <v>Provisiones</v>
      </c>
      <c r="J182" t="str">
        <f t="shared" si="2"/>
        <v>Otros activos</v>
      </c>
    </row>
    <row r="183" spans="1:10" x14ac:dyDescent="0.25">
      <c r="A183" s="1">
        <v>519999</v>
      </c>
      <c r="B183" t="s">
        <v>35</v>
      </c>
      <c r="C183" s="2">
        <v>5</v>
      </c>
      <c r="D183" s="2">
        <v>51</v>
      </c>
      <c r="E183" s="2">
        <v>5199</v>
      </c>
      <c r="F183" s="2">
        <v>519999</v>
      </c>
      <c r="G183" t="str">
        <f>VLOOKUP(C183,Keys!A$2:B$3,2,)</f>
        <v>Gastos</v>
      </c>
      <c r="H183" t="str">
        <f>VLOOKUP(D183,Keys!D$2:E$10,2,0)</f>
        <v>Operacionales de administración</v>
      </c>
      <c r="I183" t="str">
        <f>VLOOKUP(E183,Keys!G$2:H$40,2,0)</f>
        <v>Provisiones</v>
      </c>
      <c r="J183" t="str">
        <f t="shared" si="2"/>
        <v>Ajustes por inflación</v>
      </c>
    </row>
    <row r="184" spans="1:10" x14ac:dyDescent="0.25">
      <c r="A184" s="1">
        <v>520503</v>
      </c>
      <c r="B184" t="s">
        <v>1</v>
      </c>
      <c r="C184" s="2">
        <v>5</v>
      </c>
      <c r="D184" s="2">
        <v>52</v>
      </c>
      <c r="E184" s="2">
        <v>5205</v>
      </c>
      <c r="F184" s="2">
        <v>520503</v>
      </c>
      <c r="G184" t="str">
        <f>VLOOKUP(C184,Keys!A$2:B$3,2,)</f>
        <v>Gastos</v>
      </c>
      <c r="H184" t="str">
        <f>VLOOKUP(D184,Keys!D$2:E$10,2,0)</f>
        <v>Operacionales de ventas</v>
      </c>
      <c r="I184" t="str">
        <f>VLOOKUP(E184,Keys!G$2:H$40,2,0)</f>
        <v>Gastos de personal</v>
      </c>
      <c r="J184" t="str">
        <f t="shared" si="2"/>
        <v>Salario integral</v>
      </c>
    </row>
    <row r="185" spans="1:10" x14ac:dyDescent="0.25">
      <c r="A185" s="1">
        <v>520506</v>
      </c>
      <c r="B185" t="s">
        <v>2</v>
      </c>
      <c r="C185" s="2">
        <v>5</v>
      </c>
      <c r="D185" s="2">
        <v>52</v>
      </c>
      <c r="E185" s="2">
        <v>5205</v>
      </c>
      <c r="F185" s="2">
        <v>520506</v>
      </c>
      <c r="G185" t="str">
        <f>VLOOKUP(C185,Keys!A$2:B$3,2,)</f>
        <v>Gastos</v>
      </c>
      <c r="H185" t="str">
        <f>VLOOKUP(D185,Keys!D$2:E$10,2,0)</f>
        <v>Operacionales de ventas</v>
      </c>
      <c r="I185" t="str">
        <f>VLOOKUP(E185,Keys!G$2:H$40,2,0)</f>
        <v>Gastos de personal</v>
      </c>
      <c r="J185" t="str">
        <f t="shared" si="2"/>
        <v>Sueldos</v>
      </c>
    </row>
    <row r="186" spans="1:10" x14ac:dyDescent="0.25">
      <c r="A186" s="1">
        <v>520512</v>
      </c>
      <c r="B186" t="s">
        <v>3</v>
      </c>
      <c r="C186" s="2">
        <v>5</v>
      </c>
      <c r="D186" s="2">
        <v>52</v>
      </c>
      <c r="E186" s="2">
        <v>5205</v>
      </c>
      <c r="F186" s="2">
        <v>520512</v>
      </c>
      <c r="G186" t="str">
        <f>VLOOKUP(C186,Keys!A$2:B$3,2,)</f>
        <v>Gastos</v>
      </c>
      <c r="H186" t="str">
        <f>VLOOKUP(D186,Keys!D$2:E$10,2,0)</f>
        <v>Operacionales de ventas</v>
      </c>
      <c r="I186" t="str">
        <f>VLOOKUP(E186,Keys!G$2:H$40,2,0)</f>
        <v>Gastos de personal</v>
      </c>
      <c r="J186" t="str">
        <f t="shared" si="2"/>
        <v>Jornales</v>
      </c>
    </row>
    <row r="187" spans="1:10" x14ac:dyDescent="0.25">
      <c r="A187" s="1">
        <v>520515</v>
      </c>
      <c r="B187" t="s">
        <v>4</v>
      </c>
      <c r="C187" s="2">
        <v>5</v>
      </c>
      <c r="D187" s="2">
        <v>52</v>
      </c>
      <c r="E187" s="2">
        <v>5205</v>
      </c>
      <c r="F187" s="2">
        <v>520515</v>
      </c>
      <c r="G187" t="str">
        <f>VLOOKUP(C187,Keys!A$2:B$3,2,)</f>
        <v>Gastos</v>
      </c>
      <c r="H187" t="str">
        <f>VLOOKUP(D187,Keys!D$2:E$10,2,0)</f>
        <v>Operacionales de ventas</v>
      </c>
      <c r="I187" t="str">
        <f>VLOOKUP(E187,Keys!G$2:H$40,2,0)</f>
        <v>Gastos de personal</v>
      </c>
      <c r="J187" t="str">
        <f t="shared" si="2"/>
        <v>Horas extras y recargos</v>
      </c>
    </row>
    <row r="188" spans="1:10" x14ac:dyDescent="0.25">
      <c r="A188" s="1">
        <v>520518</v>
      </c>
      <c r="B188" t="s">
        <v>5</v>
      </c>
      <c r="C188" s="2">
        <v>5</v>
      </c>
      <c r="D188" s="2">
        <v>52</v>
      </c>
      <c r="E188" s="2">
        <v>5205</v>
      </c>
      <c r="F188" s="2">
        <v>520518</v>
      </c>
      <c r="G188" t="str">
        <f>VLOOKUP(C188,Keys!A$2:B$3,2,)</f>
        <v>Gastos</v>
      </c>
      <c r="H188" t="str">
        <f>VLOOKUP(D188,Keys!D$2:E$10,2,0)</f>
        <v>Operacionales de ventas</v>
      </c>
      <c r="I188" t="str">
        <f>VLOOKUP(E188,Keys!G$2:H$40,2,0)</f>
        <v>Gastos de personal</v>
      </c>
      <c r="J188" t="str">
        <f t="shared" si="2"/>
        <v>Comisiones</v>
      </c>
    </row>
    <row r="189" spans="1:10" x14ac:dyDescent="0.25">
      <c r="A189" s="1">
        <v>520521</v>
      </c>
      <c r="B189" t="s">
        <v>6</v>
      </c>
      <c r="C189" s="2">
        <v>5</v>
      </c>
      <c r="D189" s="2">
        <v>52</v>
      </c>
      <c r="E189" s="2">
        <v>5205</v>
      </c>
      <c r="F189" s="2">
        <v>520521</v>
      </c>
      <c r="G189" t="str">
        <f>VLOOKUP(C189,Keys!A$2:B$3,2,)</f>
        <v>Gastos</v>
      </c>
      <c r="H189" t="str">
        <f>VLOOKUP(D189,Keys!D$2:E$10,2,0)</f>
        <v>Operacionales de ventas</v>
      </c>
      <c r="I189" t="str">
        <f>VLOOKUP(E189,Keys!G$2:H$40,2,0)</f>
        <v>Gastos de personal</v>
      </c>
      <c r="J189" t="str">
        <f t="shared" si="2"/>
        <v>Viáticos</v>
      </c>
    </row>
    <row r="190" spans="1:10" x14ac:dyDescent="0.25">
      <c r="A190" s="1">
        <v>520524</v>
      </c>
      <c r="B190" t="s">
        <v>7</v>
      </c>
      <c r="C190" s="2">
        <v>5</v>
      </c>
      <c r="D190" s="2">
        <v>52</v>
      </c>
      <c r="E190" s="2">
        <v>5205</v>
      </c>
      <c r="F190" s="2">
        <v>520524</v>
      </c>
      <c r="G190" t="str">
        <f>VLOOKUP(C190,Keys!A$2:B$3,2,)</f>
        <v>Gastos</v>
      </c>
      <c r="H190" t="str">
        <f>VLOOKUP(D190,Keys!D$2:E$10,2,0)</f>
        <v>Operacionales de ventas</v>
      </c>
      <c r="I190" t="str">
        <f>VLOOKUP(E190,Keys!G$2:H$40,2,0)</f>
        <v>Gastos de personal</v>
      </c>
      <c r="J190" t="str">
        <f t="shared" si="2"/>
        <v>Incapacidades</v>
      </c>
    </row>
    <row r="191" spans="1:10" x14ac:dyDescent="0.25">
      <c r="A191" s="1">
        <v>520527</v>
      </c>
      <c r="B191" t="s">
        <v>8</v>
      </c>
      <c r="C191" s="2">
        <v>5</v>
      </c>
      <c r="D191" s="2">
        <v>52</v>
      </c>
      <c r="E191" s="2">
        <v>5205</v>
      </c>
      <c r="F191" s="2">
        <v>520527</v>
      </c>
      <c r="G191" t="str">
        <f>VLOOKUP(C191,Keys!A$2:B$3,2,)</f>
        <v>Gastos</v>
      </c>
      <c r="H191" t="str">
        <f>VLOOKUP(D191,Keys!D$2:E$10,2,0)</f>
        <v>Operacionales de ventas</v>
      </c>
      <c r="I191" t="str">
        <f>VLOOKUP(E191,Keys!G$2:H$40,2,0)</f>
        <v>Gastos de personal</v>
      </c>
      <c r="J191" t="str">
        <f t="shared" si="2"/>
        <v>Auxilio de transporte</v>
      </c>
    </row>
    <row r="192" spans="1:10" x14ac:dyDescent="0.25">
      <c r="A192" s="1">
        <v>520530</v>
      </c>
      <c r="B192" t="s">
        <v>9</v>
      </c>
      <c r="C192" s="2">
        <v>5</v>
      </c>
      <c r="D192" s="2">
        <v>52</v>
      </c>
      <c r="E192" s="2">
        <v>5205</v>
      </c>
      <c r="F192" s="2">
        <v>520530</v>
      </c>
      <c r="G192" t="str">
        <f>VLOOKUP(C192,Keys!A$2:B$3,2,)</f>
        <v>Gastos</v>
      </c>
      <c r="H192" t="str">
        <f>VLOOKUP(D192,Keys!D$2:E$10,2,0)</f>
        <v>Operacionales de ventas</v>
      </c>
      <c r="I192" t="str">
        <f>VLOOKUP(E192,Keys!G$2:H$40,2,0)</f>
        <v>Gastos de personal</v>
      </c>
      <c r="J192" t="str">
        <f t="shared" si="2"/>
        <v>Cesantías</v>
      </c>
    </row>
    <row r="193" spans="1:10" x14ac:dyDescent="0.25">
      <c r="A193" s="1">
        <v>520533</v>
      </c>
      <c r="B193" t="s">
        <v>10</v>
      </c>
      <c r="C193" s="2">
        <v>5</v>
      </c>
      <c r="D193" s="2">
        <v>52</v>
      </c>
      <c r="E193" s="2">
        <v>5205</v>
      </c>
      <c r="F193" s="2">
        <v>520533</v>
      </c>
      <c r="G193" t="str">
        <f>VLOOKUP(C193,Keys!A$2:B$3,2,)</f>
        <v>Gastos</v>
      </c>
      <c r="H193" t="str">
        <f>VLOOKUP(D193,Keys!D$2:E$10,2,0)</f>
        <v>Operacionales de ventas</v>
      </c>
      <c r="I193" t="str">
        <f>VLOOKUP(E193,Keys!G$2:H$40,2,0)</f>
        <v>Gastos de personal</v>
      </c>
      <c r="J193" t="str">
        <f t="shared" si="2"/>
        <v>Intereses sobre cesantías</v>
      </c>
    </row>
    <row r="194" spans="1:10" x14ac:dyDescent="0.25">
      <c r="A194" s="1">
        <v>520536</v>
      </c>
      <c r="B194" t="s">
        <v>11</v>
      </c>
      <c r="C194" s="2">
        <v>5</v>
      </c>
      <c r="D194" s="2">
        <v>52</v>
      </c>
      <c r="E194" s="2">
        <v>5205</v>
      </c>
      <c r="F194" s="2">
        <v>520536</v>
      </c>
      <c r="G194" t="str">
        <f>VLOOKUP(C194,Keys!A$2:B$3,2,)</f>
        <v>Gastos</v>
      </c>
      <c r="H194" t="str">
        <f>VLOOKUP(D194,Keys!D$2:E$10,2,0)</f>
        <v>Operacionales de ventas</v>
      </c>
      <c r="I194" t="str">
        <f>VLOOKUP(E194,Keys!G$2:H$40,2,0)</f>
        <v>Gastos de personal</v>
      </c>
      <c r="J194" t="str">
        <f t="shared" si="2"/>
        <v>Prima de servicios</v>
      </c>
    </row>
    <row r="195" spans="1:10" x14ac:dyDescent="0.25">
      <c r="A195" s="1">
        <v>520539</v>
      </c>
      <c r="B195" t="s">
        <v>12</v>
      </c>
      <c r="C195" s="2">
        <v>5</v>
      </c>
      <c r="D195" s="2">
        <v>52</v>
      </c>
      <c r="E195" s="2">
        <v>5205</v>
      </c>
      <c r="F195" s="2">
        <v>520539</v>
      </c>
      <c r="G195" t="str">
        <f>VLOOKUP(C195,Keys!A$2:B$3,2,)</f>
        <v>Gastos</v>
      </c>
      <c r="H195" t="str">
        <f>VLOOKUP(D195,Keys!D$2:E$10,2,0)</f>
        <v>Operacionales de ventas</v>
      </c>
      <c r="I195" t="str">
        <f>VLOOKUP(E195,Keys!G$2:H$40,2,0)</f>
        <v>Gastos de personal</v>
      </c>
      <c r="J195" t="str">
        <f t="shared" ref="J195:J258" si="3">B195</f>
        <v>Vacaciones</v>
      </c>
    </row>
    <row r="196" spans="1:10" x14ac:dyDescent="0.25">
      <c r="A196" s="1">
        <v>520542</v>
      </c>
      <c r="B196" t="s">
        <v>13</v>
      </c>
      <c r="C196" s="2">
        <v>5</v>
      </c>
      <c r="D196" s="2">
        <v>52</v>
      </c>
      <c r="E196" s="2">
        <v>5205</v>
      </c>
      <c r="F196" s="2">
        <v>520542</v>
      </c>
      <c r="G196" t="str">
        <f>VLOOKUP(C196,Keys!A$2:B$3,2,)</f>
        <v>Gastos</v>
      </c>
      <c r="H196" t="str">
        <f>VLOOKUP(D196,Keys!D$2:E$10,2,0)</f>
        <v>Operacionales de ventas</v>
      </c>
      <c r="I196" t="str">
        <f>VLOOKUP(E196,Keys!G$2:H$40,2,0)</f>
        <v>Gastos de personal</v>
      </c>
      <c r="J196" t="str">
        <f t="shared" si="3"/>
        <v>Primas extralegales</v>
      </c>
    </row>
    <row r="197" spans="1:10" x14ac:dyDescent="0.25">
      <c r="A197" s="1">
        <v>520545</v>
      </c>
      <c r="B197" t="s">
        <v>14</v>
      </c>
      <c r="C197" s="2">
        <v>5</v>
      </c>
      <c r="D197" s="2">
        <v>52</v>
      </c>
      <c r="E197" s="2">
        <v>5205</v>
      </c>
      <c r="F197" s="2">
        <v>520545</v>
      </c>
      <c r="G197" t="str">
        <f>VLOOKUP(C197,Keys!A$2:B$3,2,)</f>
        <v>Gastos</v>
      </c>
      <c r="H197" t="str">
        <f>VLOOKUP(D197,Keys!D$2:E$10,2,0)</f>
        <v>Operacionales de ventas</v>
      </c>
      <c r="I197" t="str">
        <f>VLOOKUP(E197,Keys!G$2:H$40,2,0)</f>
        <v>Gastos de personal</v>
      </c>
      <c r="J197" t="str">
        <f t="shared" si="3"/>
        <v>Auxilios</v>
      </c>
    </row>
    <row r="198" spans="1:10" x14ac:dyDescent="0.25">
      <c r="A198" s="1">
        <v>520548</v>
      </c>
      <c r="B198" t="s">
        <v>15</v>
      </c>
      <c r="C198" s="2">
        <v>5</v>
      </c>
      <c r="D198" s="2">
        <v>52</v>
      </c>
      <c r="E198" s="2">
        <v>5205</v>
      </c>
      <c r="F198" s="2">
        <v>520548</v>
      </c>
      <c r="G198" t="str">
        <f>VLOOKUP(C198,Keys!A$2:B$3,2,)</f>
        <v>Gastos</v>
      </c>
      <c r="H198" t="str">
        <f>VLOOKUP(D198,Keys!D$2:E$10,2,0)</f>
        <v>Operacionales de ventas</v>
      </c>
      <c r="I198" t="str">
        <f>VLOOKUP(E198,Keys!G$2:H$40,2,0)</f>
        <v>Gastos de personal</v>
      </c>
      <c r="J198" t="str">
        <f t="shared" si="3"/>
        <v>Bonificaciones</v>
      </c>
    </row>
    <row r="199" spans="1:10" x14ac:dyDescent="0.25">
      <c r="A199" s="1">
        <v>520551</v>
      </c>
      <c r="B199" t="s">
        <v>16</v>
      </c>
      <c r="C199" s="2">
        <v>5</v>
      </c>
      <c r="D199" s="2">
        <v>52</v>
      </c>
      <c r="E199" s="2">
        <v>5205</v>
      </c>
      <c r="F199" s="2">
        <v>520551</v>
      </c>
      <c r="G199" t="str">
        <f>VLOOKUP(C199,Keys!A$2:B$3,2,)</f>
        <v>Gastos</v>
      </c>
      <c r="H199" t="str">
        <f>VLOOKUP(D199,Keys!D$2:E$10,2,0)</f>
        <v>Operacionales de ventas</v>
      </c>
      <c r="I199" t="str">
        <f>VLOOKUP(E199,Keys!G$2:H$40,2,0)</f>
        <v>Gastos de personal</v>
      </c>
      <c r="J199" t="str">
        <f t="shared" si="3"/>
        <v>Dotación y suministro a trabajadores</v>
      </c>
    </row>
    <row r="200" spans="1:10" x14ac:dyDescent="0.25">
      <c r="A200" s="1">
        <v>520554</v>
      </c>
      <c r="B200" t="s">
        <v>17</v>
      </c>
      <c r="C200" s="2">
        <v>5</v>
      </c>
      <c r="D200" s="2">
        <v>52</v>
      </c>
      <c r="E200" s="2">
        <v>5205</v>
      </c>
      <c r="F200" s="2">
        <v>520554</v>
      </c>
      <c r="G200" t="str">
        <f>VLOOKUP(C200,Keys!A$2:B$3,2,)</f>
        <v>Gastos</v>
      </c>
      <c r="H200" t="str">
        <f>VLOOKUP(D200,Keys!D$2:E$10,2,0)</f>
        <v>Operacionales de ventas</v>
      </c>
      <c r="I200" t="str">
        <f>VLOOKUP(E200,Keys!G$2:H$40,2,0)</f>
        <v>Gastos de personal</v>
      </c>
      <c r="J200" t="str">
        <f t="shared" si="3"/>
        <v>Seguros</v>
      </c>
    </row>
    <row r="201" spans="1:10" x14ac:dyDescent="0.25">
      <c r="A201" s="1">
        <v>520557</v>
      </c>
      <c r="B201" t="s">
        <v>18</v>
      </c>
      <c r="C201" s="2">
        <v>5</v>
      </c>
      <c r="D201" s="2">
        <v>52</v>
      </c>
      <c r="E201" s="2">
        <v>5205</v>
      </c>
      <c r="F201" s="2">
        <v>520557</v>
      </c>
      <c r="G201" t="str">
        <f>VLOOKUP(C201,Keys!A$2:B$3,2,)</f>
        <v>Gastos</v>
      </c>
      <c r="H201" t="str">
        <f>VLOOKUP(D201,Keys!D$2:E$10,2,0)</f>
        <v>Operacionales de ventas</v>
      </c>
      <c r="I201" t="str">
        <f>VLOOKUP(E201,Keys!G$2:H$40,2,0)</f>
        <v>Gastos de personal</v>
      </c>
      <c r="J201" t="str">
        <f t="shared" si="3"/>
        <v>Cuotas partes pensiones de jubilación</v>
      </c>
    </row>
    <row r="202" spans="1:10" x14ac:dyDescent="0.25">
      <c r="A202" s="1">
        <v>520558</v>
      </c>
      <c r="B202" t="s">
        <v>19</v>
      </c>
      <c r="C202" s="2">
        <v>5</v>
      </c>
      <c r="D202" s="2">
        <v>52</v>
      </c>
      <c r="E202" s="2">
        <v>5205</v>
      </c>
      <c r="F202" s="2">
        <v>520558</v>
      </c>
      <c r="G202" t="str">
        <f>VLOOKUP(C202,Keys!A$2:B$3,2,)</f>
        <v>Gastos</v>
      </c>
      <c r="H202" t="str">
        <f>VLOOKUP(D202,Keys!D$2:E$10,2,0)</f>
        <v>Operacionales de ventas</v>
      </c>
      <c r="I202" t="str">
        <f>VLOOKUP(E202,Keys!G$2:H$40,2,0)</f>
        <v>Gastos de personal</v>
      </c>
      <c r="J202" t="str">
        <f t="shared" si="3"/>
        <v>Amortización cálculo actuarial pensiones de jubilación</v>
      </c>
    </row>
    <row r="203" spans="1:10" x14ac:dyDescent="0.25">
      <c r="A203" s="1">
        <v>520559</v>
      </c>
      <c r="B203" t="s">
        <v>20</v>
      </c>
      <c r="C203" s="2">
        <v>5</v>
      </c>
      <c r="D203" s="2">
        <v>52</v>
      </c>
      <c r="E203" s="2">
        <v>5205</v>
      </c>
      <c r="F203" s="2">
        <v>520559</v>
      </c>
      <c r="G203" t="str">
        <f>VLOOKUP(C203,Keys!A$2:B$3,2,)</f>
        <v>Gastos</v>
      </c>
      <c r="H203" t="str">
        <f>VLOOKUP(D203,Keys!D$2:E$10,2,0)</f>
        <v>Operacionales de ventas</v>
      </c>
      <c r="I203" t="str">
        <f>VLOOKUP(E203,Keys!G$2:H$40,2,0)</f>
        <v>Gastos de personal</v>
      </c>
      <c r="J203" t="str">
        <f t="shared" si="3"/>
        <v>Pensiones de jubilación</v>
      </c>
    </row>
    <row r="204" spans="1:10" x14ac:dyDescent="0.25">
      <c r="A204" s="1">
        <v>520560</v>
      </c>
      <c r="B204" t="s">
        <v>21</v>
      </c>
      <c r="C204" s="2">
        <v>5</v>
      </c>
      <c r="D204" s="2">
        <v>52</v>
      </c>
      <c r="E204" s="2">
        <v>5205</v>
      </c>
      <c r="F204" s="2">
        <v>520560</v>
      </c>
      <c r="G204" t="str">
        <f>VLOOKUP(C204,Keys!A$2:B$3,2,)</f>
        <v>Gastos</v>
      </c>
      <c r="H204" t="str">
        <f>VLOOKUP(D204,Keys!D$2:E$10,2,0)</f>
        <v>Operacionales de ventas</v>
      </c>
      <c r="I204" t="str">
        <f>VLOOKUP(E204,Keys!G$2:H$40,2,0)</f>
        <v>Gastos de personal</v>
      </c>
      <c r="J204" t="str">
        <f t="shared" si="3"/>
        <v>Indemnizaciones laborales</v>
      </c>
    </row>
    <row r="205" spans="1:10" x14ac:dyDescent="0.25">
      <c r="A205" s="1">
        <v>520561</v>
      </c>
      <c r="B205" t="s">
        <v>22</v>
      </c>
      <c r="C205" s="2">
        <v>5</v>
      </c>
      <c r="D205" s="2">
        <v>52</v>
      </c>
      <c r="E205" s="2">
        <v>5205</v>
      </c>
      <c r="F205" s="2">
        <v>520561</v>
      </c>
      <c r="G205" t="str">
        <f>VLOOKUP(C205,Keys!A$2:B$3,2,)</f>
        <v>Gastos</v>
      </c>
      <c r="H205" t="str">
        <f>VLOOKUP(D205,Keys!D$2:E$10,2,0)</f>
        <v>Operacionales de ventas</v>
      </c>
      <c r="I205" t="str">
        <f>VLOOKUP(E205,Keys!G$2:H$40,2,0)</f>
        <v>Gastos de personal</v>
      </c>
      <c r="J205" t="str">
        <f t="shared" si="3"/>
        <v>Amortización bonos pensionales</v>
      </c>
    </row>
    <row r="206" spans="1:10" x14ac:dyDescent="0.25">
      <c r="A206" s="1">
        <v>520562</v>
      </c>
      <c r="B206" t="s">
        <v>23</v>
      </c>
      <c r="C206" s="2">
        <v>5</v>
      </c>
      <c r="D206" s="2">
        <v>52</v>
      </c>
      <c r="E206" s="2">
        <v>5205</v>
      </c>
      <c r="F206" s="2">
        <v>520562</v>
      </c>
      <c r="G206" t="str">
        <f>VLOOKUP(C206,Keys!A$2:B$3,2,)</f>
        <v>Gastos</v>
      </c>
      <c r="H206" t="str">
        <f>VLOOKUP(D206,Keys!D$2:E$10,2,0)</f>
        <v>Operacionales de ventas</v>
      </c>
      <c r="I206" t="str">
        <f>VLOOKUP(E206,Keys!G$2:H$40,2,0)</f>
        <v>Gastos de personal</v>
      </c>
      <c r="J206" t="str">
        <f t="shared" si="3"/>
        <v>Amortización títulos pensionales</v>
      </c>
    </row>
    <row r="207" spans="1:10" x14ac:dyDescent="0.25">
      <c r="A207" s="1">
        <v>520563</v>
      </c>
      <c r="B207" t="s">
        <v>24</v>
      </c>
      <c r="C207" s="2">
        <v>5</v>
      </c>
      <c r="D207" s="2">
        <v>52</v>
      </c>
      <c r="E207" s="2">
        <v>5205</v>
      </c>
      <c r="F207" s="2">
        <v>520563</v>
      </c>
      <c r="G207" t="str">
        <f>VLOOKUP(C207,Keys!A$2:B$3,2,)</f>
        <v>Gastos</v>
      </c>
      <c r="H207" t="str">
        <f>VLOOKUP(D207,Keys!D$2:E$10,2,0)</f>
        <v>Operacionales de ventas</v>
      </c>
      <c r="I207" t="str">
        <f>VLOOKUP(E207,Keys!G$2:H$40,2,0)</f>
        <v>Gastos de personal</v>
      </c>
      <c r="J207" t="str">
        <f t="shared" si="3"/>
        <v>Capacitación al personal</v>
      </c>
    </row>
    <row r="208" spans="1:10" x14ac:dyDescent="0.25">
      <c r="A208" s="1">
        <v>520566</v>
      </c>
      <c r="B208" t="s">
        <v>25</v>
      </c>
      <c r="C208" s="2">
        <v>5</v>
      </c>
      <c r="D208" s="2">
        <v>52</v>
      </c>
      <c r="E208" s="2">
        <v>5205</v>
      </c>
      <c r="F208" s="2">
        <v>520566</v>
      </c>
      <c r="G208" t="str">
        <f>VLOOKUP(C208,Keys!A$2:B$3,2,)</f>
        <v>Gastos</v>
      </c>
      <c r="H208" t="str">
        <f>VLOOKUP(D208,Keys!D$2:E$10,2,0)</f>
        <v>Operacionales de ventas</v>
      </c>
      <c r="I208" t="str">
        <f>VLOOKUP(E208,Keys!G$2:H$40,2,0)</f>
        <v>Gastos de personal</v>
      </c>
      <c r="J208" t="str">
        <f t="shared" si="3"/>
        <v>Gastos deportivos y de recreación</v>
      </c>
    </row>
    <row r="209" spans="1:10" x14ac:dyDescent="0.25">
      <c r="A209" s="1">
        <v>520568</v>
      </c>
      <c r="B209" t="s">
        <v>26</v>
      </c>
      <c r="C209" s="2">
        <v>5</v>
      </c>
      <c r="D209" s="2">
        <v>52</v>
      </c>
      <c r="E209" s="2">
        <v>5205</v>
      </c>
      <c r="F209" s="2">
        <v>520568</v>
      </c>
      <c r="G209" t="str">
        <f>VLOOKUP(C209,Keys!A$2:B$3,2,)</f>
        <v>Gastos</v>
      </c>
      <c r="H209" t="str">
        <f>VLOOKUP(D209,Keys!D$2:E$10,2,0)</f>
        <v>Operacionales de ventas</v>
      </c>
      <c r="I209" t="str">
        <f>VLOOKUP(E209,Keys!G$2:H$40,2,0)</f>
        <v>Gastos de personal</v>
      </c>
      <c r="J209" t="str">
        <f t="shared" si="3"/>
        <v>Aportes a administradoras de riesgos profesionales, ARP</v>
      </c>
    </row>
    <row r="210" spans="1:10" x14ac:dyDescent="0.25">
      <c r="A210" s="1">
        <v>520569</v>
      </c>
      <c r="B210" t="s">
        <v>27</v>
      </c>
      <c r="C210" s="2">
        <v>5</v>
      </c>
      <c r="D210" s="2">
        <v>52</v>
      </c>
      <c r="E210" s="2">
        <v>5205</v>
      </c>
      <c r="F210" s="2">
        <v>520569</v>
      </c>
      <c r="G210" t="str">
        <f>VLOOKUP(C210,Keys!A$2:B$3,2,)</f>
        <v>Gastos</v>
      </c>
      <c r="H210" t="str">
        <f>VLOOKUP(D210,Keys!D$2:E$10,2,0)</f>
        <v>Operacionales de ventas</v>
      </c>
      <c r="I210" t="str">
        <f>VLOOKUP(E210,Keys!G$2:H$40,2,0)</f>
        <v>Gastos de personal</v>
      </c>
      <c r="J210" t="str">
        <f t="shared" si="3"/>
        <v>Aportes a entidades promotoras de salud, EPS</v>
      </c>
    </row>
    <row r="211" spans="1:10" x14ac:dyDescent="0.25">
      <c r="A211" s="1">
        <v>520570</v>
      </c>
      <c r="B211" t="s">
        <v>28</v>
      </c>
      <c r="C211" s="2">
        <v>5</v>
      </c>
      <c r="D211" s="2">
        <v>52</v>
      </c>
      <c r="E211" s="2">
        <v>5205</v>
      </c>
      <c r="F211" s="2">
        <v>520570</v>
      </c>
      <c r="G211" t="str">
        <f>VLOOKUP(C211,Keys!A$2:B$3,2,)</f>
        <v>Gastos</v>
      </c>
      <c r="H211" t="str">
        <f>VLOOKUP(D211,Keys!D$2:E$10,2,0)</f>
        <v>Operacionales de ventas</v>
      </c>
      <c r="I211" t="str">
        <f>VLOOKUP(E211,Keys!G$2:H$40,2,0)</f>
        <v>Gastos de personal</v>
      </c>
      <c r="J211" t="str">
        <f t="shared" si="3"/>
        <v>Aportes a fondos de pensiones y/o cesantías</v>
      </c>
    </row>
    <row r="212" spans="1:10" x14ac:dyDescent="0.25">
      <c r="A212" s="1">
        <v>520572</v>
      </c>
      <c r="B212" t="s">
        <v>29</v>
      </c>
      <c r="C212" s="2">
        <v>5</v>
      </c>
      <c r="D212" s="2">
        <v>52</v>
      </c>
      <c r="E212" s="2">
        <v>5205</v>
      </c>
      <c r="F212" s="2">
        <v>520572</v>
      </c>
      <c r="G212" t="str">
        <f>VLOOKUP(C212,Keys!A$2:B$3,2,)</f>
        <v>Gastos</v>
      </c>
      <c r="H212" t="str">
        <f>VLOOKUP(D212,Keys!D$2:E$10,2,0)</f>
        <v>Operacionales de ventas</v>
      </c>
      <c r="I212" t="str">
        <f>VLOOKUP(E212,Keys!G$2:H$40,2,0)</f>
        <v>Gastos de personal</v>
      </c>
      <c r="J212" t="str">
        <f t="shared" si="3"/>
        <v>Aportes cajas de compensación familiar</v>
      </c>
    </row>
    <row r="213" spans="1:10" x14ac:dyDescent="0.25">
      <c r="A213" s="1">
        <v>520575</v>
      </c>
      <c r="B213" t="s">
        <v>30</v>
      </c>
      <c r="C213" s="2">
        <v>5</v>
      </c>
      <c r="D213" s="2">
        <v>52</v>
      </c>
      <c r="E213" s="2">
        <v>5205</v>
      </c>
      <c r="F213" s="2">
        <v>520575</v>
      </c>
      <c r="G213" t="str">
        <f>VLOOKUP(C213,Keys!A$2:B$3,2,)</f>
        <v>Gastos</v>
      </c>
      <c r="H213" t="str">
        <f>VLOOKUP(D213,Keys!D$2:E$10,2,0)</f>
        <v>Operacionales de ventas</v>
      </c>
      <c r="I213" t="str">
        <f>VLOOKUP(E213,Keys!G$2:H$40,2,0)</f>
        <v>Gastos de personal</v>
      </c>
      <c r="J213" t="str">
        <f t="shared" si="3"/>
        <v>Aportes ICBF</v>
      </c>
    </row>
    <row r="214" spans="1:10" x14ac:dyDescent="0.25">
      <c r="A214" s="1">
        <v>520578</v>
      </c>
      <c r="B214" t="s">
        <v>31</v>
      </c>
      <c r="C214" s="2">
        <v>5</v>
      </c>
      <c r="D214" s="2">
        <v>52</v>
      </c>
      <c r="E214" s="2">
        <v>5205</v>
      </c>
      <c r="F214" s="2">
        <v>520578</v>
      </c>
      <c r="G214" t="str">
        <f>VLOOKUP(C214,Keys!A$2:B$3,2,)</f>
        <v>Gastos</v>
      </c>
      <c r="H214" t="str">
        <f>VLOOKUP(D214,Keys!D$2:E$10,2,0)</f>
        <v>Operacionales de ventas</v>
      </c>
      <c r="I214" t="str">
        <f>VLOOKUP(E214,Keys!G$2:H$40,2,0)</f>
        <v>Gastos de personal</v>
      </c>
      <c r="J214" t="str">
        <f t="shared" si="3"/>
        <v>SENA</v>
      </c>
    </row>
    <row r="215" spans="1:10" x14ac:dyDescent="0.25">
      <c r="A215" s="1">
        <v>520581</v>
      </c>
      <c r="B215" t="s">
        <v>32</v>
      </c>
      <c r="C215" s="2">
        <v>5</v>
      </c>
      <c r="D215" s="2">
        <v>52</v>
      </c>
      <c r="E215" s="2">
        <v>5205</v>
      </c>
      <c r="F215" s="2">
        <v>520581</v>
      </c>
      <c r="G215" t="str">
        <f>VLOOKUP(C215,Keys!A$2:B$3,2,)</f>
        <v>Gastos</v>
      </c>
      <c r="H215" t="str">
        <f>VLOOKUP(D215,Keys!D$2:E$10,2,0)</f>
        <v>Operacionales de ventas</v>
      </c>
      <c r="I215" t="str">
        <f>VLOOKUP(E215,Keys!G$2:H$40,2,0)</f>
        <v>Gastos de personal</v>
      </c>
      <c r="J215" t="str">
        <f t="shared" si="3"/>
        <v>Aportes sindicales</v>
      </c>
    </row>
    <row r="216" spans="1:10" x14ac:dyDescent="0.25">
      <c r="A216" s="1">
        <v>520584</v>
      </c>
      <c r="B216" t="s">
        <v>33</v>
      </c>
      <c r="C216" s="2">
        <v>5</v>
      </c>
      <c r="D216" s="2">
        <v>52</v>
      </c>
      <c r="E216" s="2">
        <v>5205</v>
      </c>
      <c r="F216" s="2">
        <v>520584</v>
      </c>
      <c r="G216" t="str">
        <f>VLOOKUP(C216,Keys!A$2:B$3,2,)</f>
        <v>Gastos</v>
      </c>
      <c r="H216" t="str">
        <f>VLOOKUP(D216,Keys!D$2:E$10,2,0)</f>
        <v>Operacionales de ventas</v>
      </c>
      <c r="I216" t="str">
        <f>VLOOKUP(E216,Keys!G$2:H$40,2,0)</f>
        <v>Gastos de personal</v>
      </c>
      <c r="J216" t="str">
        <f t="shared" si="3"/>
        <v>Gastos médicos y drogas</v>
      </c>
    </row>
    <row r="217" spans="1:10" x14ac:dyDescent="0.25">
      <c r="A217" s="1">
        <v>520595</v>
      </c>
      <c r="B217" t="s">
        <v>34</v>
      </c>
      <c r="C217" s="2">
        <v>5</v>
      </c>
      <c r="D217" s="2">
        <v>52</v>
      </c>
      <c r="E217" s="2">
        <v>5205</v>
      </c>
      <c r="F217" s="2">
        <v>520595</v>
      </c>
      <c r="G217" t="str">
        <f>VLOOKUP(C217,Keys!A$2:B$3,2,)</f>
        <v>Gastos</v>
      </c>
      <c r="H217" t="str">
        <f>VLOOKUP(D217,Keys!D$2:E$10,2,0)</f>
        <v>Operacionales de ventas</v>
      </c>
      <c r="I217" t="str">
        <f>VLOOKUP(E217,Keys!G$2:H$40,2,0)</f>
        <v>Gastos de personal</v>
      </c>
      <c r="J217" t="str">
        <f t="shared" si="3"/>
        <v>Otros</v>
      </c>
    </row>
    <row r="218" spans="1:10" x14ac:dyDescent="0.25">
      <c r="A218" s="1">
        <v>520599</v>
      </c>
      <c r="B218" t="s">
        <v>35</v>
      </c>
      <c r="C218" s="2">
        <v>5</v>
      </c>
      <c r="D218" s="2">
        <v>52</v>
      </c>
      <c r="E218" s="2">
        <v>5205</v>
      </c>
      <c r="F218" s="2">
        <v>520599</v>
      </c>
      <c r="G218" t="str">
        <f>VLOOKUP(C218,Keys!A$2:B$3,2,)</f>
        <v>Gastos</v>
      </c>
      <c r="H218" t="str">
        <f>VLOOKUP(D218,Keys!D$2:E$10,2,0)</f>
        <v>Operacionales de ventas</v>
      </c>
      <c r="I218" t="str">
        <f>VLOOKUP(E218,Keys!G$2:H$40,2,0)</f>
        <v>Gastos de personal</v>
      </c>
      <c r="J218" t="str">
        <f t="shared" si="3"/>
        <v>Ajustes por inflación</v>
      </c>
    </row>
    <row r="219" spans="1:10" x14ac:dyDescent="0.25">
      <c r="A219" s="1">
        <v>521005</v>
      </c>
      <c r="B219" t="s">
        <v>37</v>
      </c>
      <c r="C219" s="2">
        <v>5</v>
      </c>
      <c r="D219" s="2">
        <v>52</v>
      </c>
      <c r="E219" s="2">
        <v>5210</v>
      </c>
      <c r="F219" s="2">
        <v>521005</v>
      </c>
      <c r="G219" t="str">
        <f>VLOOKUP(C219,Keys!A$2:B$3,2,)</f>
        <v>Gastos</v>
      </c>
      <c r="H219" t="str">
        <f>VLOOKUP(D219,Keys!D$2:E$10,2,0)</f>
        <v>Operacionales de ventas</v>
      </c>
      <c r="I219" t="str">
        <f>VLOOKUP(E219,Keys!G$2:H$40,2,0)</f>
        <v>Honorarios</v>
      </c>
      <c r="J219" t="str">
        <f t="shared" si="3"/>
        <v>Junta directiva</v>
      </c>
    </row>
    <row r="220" spans="1:10" x14ac:dyDescent="0.25">
      <c r="A220" s="1">
        <v>521010</v>
      </c>
      <c r="B220" t="s">
        <v>38</v>
      </c>
      <c r="C220" s="2">
        <v>5</v>
      </c>
      <c r="D220" s="2">
        <v>52</v>
      </c>
      <c r="E220" s="2">
        <v>5210</v>
      </c>
      <c r="F220" s="2">
        <v>521010</v>
      </c>
      <c r="G220" t="str">
        <f>VLOOKUP(C220,Keys!A$2:B$3,2,)</f>
        <v>Gastos</v>
      </c>
      <c r="H220" t="str">
        <f>VLOOKUP(D220,Keys!D$2:E$10,2,0)</f>
        <v>Operacionales de ventas</v>
      </c>
      <c r="I220" t="str">
        <f>VLOOKUP(E220,Keys!G$2:H$40,2,0)</f>
        <v>Honorarios</v>
      </c>
      <c r="J220" t="str">
        <f t="shared" si="3"/>
        <v>Revisoría fiscal</v>
      </c>
    </row>
    <row r="221" spans="1:10" x14ac:dyDescent="0.25">
      <c r="A221" s="1">
        <v>521015</v>
      </c>
      <c r="B221" t="s">
        <v>39</v>
      </c>
      <c r="C221" s="2">
        <v>5</v>
      </c>
      <c r="D221" s="2">
        <v>52</v>
      </c>
      <c r="E221" s="2">
        <v>5210</v>
      </c>
      <c r="F221" s="2">
        <v>521015</v>
      </c>
      <c r="G221" t="str">
        <f>VLOOKUP(C221,Keys!A$2:B$3,2,)</f>
        <v>Gastos</v>
      </c>
      <c r="H221" t="str">
        <f>VLOOKUP(D221,Keys!D$2:E$10,2,0)</f>
        <v>Operacionales de ventas</v>
      </c>
      <c r="I221" t="str">
        <f>VLOOKUP(E221,Keys!G$2:H$40,2,0)</f>
        <v>Honorarios</v>
      </c>
      <c r="J221" t="str">
        <f t="shared" si="3"/>
        <v>Auditoría externa</v>
      </c>
    </row>
    <row r="222" spans="1:10" x14ac:dyDescent="0.25">
      <c r="A222" s="1">
        <v>521020</v>
      </c>
      <c r="B222" t="s">
        <v>40</v>
      </c>
      <c r="C222" s="2">
        <v>5</v>
      </c>
      <c r="D222" s="2">
        <v>52</v>
      </c>
      <c r="E222" s="2">
        <v>5210</v>
      </c>
      <c r="F222" s="2">
        <v>521020</v>
      </c>
      <c r="G222" t="str">
        <f>VLOOKUP(C222,Keys!A$2:B$3,2,)</f>
        <v>Gastos</v>
      </c>
      <c r="H222" t="str">
        <f>VLOOKUP(D222,Keys!D$2:E$10,2,0)</f>
        <v>Operacionales de ventas</v>
      </c>
      <c r="I222" t="str">
        <f>VLOOKUP(E222,Keys!G$2:H$40,2,0)</f>
        <v>Honorarios</v>
      </c>
      <c r="J222" t="str">
        <f t="shared" si="3"/>
        <v>Avalúos</v>
      </c>
    </row>
    <row r="223" spans="1:10" x14ac:dyDescent="0.25">
      <c r="A223" s="1">
        <v>521025</v>
      </c>
      <c r="B223" t="s">
        <v>41</v>
      </c>
      <c r="C223" s="2">
        <v>5</v>
      </c>
      <c r="D223" s="2">
        <v>52</v>
      </c>
      <c r="E223" s="2">
        <v>5210</v>
      </c>
      <c r="F223" s="2">
        <v>521025</v>
      </c>
      <c r="G223" t="str">
        <f>VLOOKUP(C223,Keys!A$2:B$3,2,)</f>
        <v>Gastos</v>
      </c>
      <c r="H223" t="str">
        <f>VLOOKUP(D223,Keys!D$2:E$10,2,0)</f>
        <v>Operacionales de ventas</v>
      </c>
      <c r="I223" t="str">
        <f>VLOOKUP(E223,Keys!G$2:H$40,2,0)</f>
        <v>Honorarios</v>
      </c>
      <c r="J223" t="str">
        <f t="shared" si="3"/>
        <v>Asesoría jurídica</v>
      </c>
    </row>
    <row r="224" spans="1:10" x14ac:dyDescent="0.25">
      <c r="A224" s="1">
        <v>521030</v>
      </c>
      <c r="B224" t="s">
        <v>42</v>
      </c>
      <c r="C224" s="2">
        <v>5</v>
      </c>
      <c r="D224" s="2">
        <v>52</v>
      </c>
      <c r="E224" s="2">
        <v>5210</v>
      </c>
      <c r="F224" s="2">
        <v>521030</v>
      </c>
      <c r="G224" t="str">
        <f>VLOOKUP(C224,Keys!A$2:B$3,2,)</f>
        <v>Gastos</v>
      </c>
      <c r="H224" t="str">
        <f>VLOOKUP(D224,Keys!D$2:E$10,2,0)</f>
        <v>Operacionales de ventas</v>
      </c>
      <c r="I224" t="str">
        <f>VLOOKUP(E224,Keys!G$2:H$40,2,0)</f>
        <v>Honorarios</v>
      </c>
      <c r="J224" t="str">
        <f t="shared" si="3"/>
        <v>Asesoría financiera</v>
      </c>
    </row>
    <row r="225" spans="1:10" x14ac:dyDescent="0.25">
      <c r="A225" s="1">
        <v>521035</v>
      </c>
      <c r="B225" t="s">
        <v>43</v>
      </c>
      <c r="C225" s="2">
        <v>5</v>
      </c>
      <c r="D225" s="2">
        <v>52</v>
      </c>
      <c r="E225" s="2">
        <v>5210</v>
      </c>
      <c r="F225" s="2">
        <v>521035</v>
      </c>
      <c r="G225" t="str">
        <f>VLOOKUP(C225,Keys!A$2:B$3,2,)</f>
        <v>Gastos</v>
      </c>
      <c r="H225" t="str">
        <f>VLOOKUP(D225,Keys!D$2:E$10,2,0)</f>
        <v>Operacionales de ventas</v>
      </c>
      <c r="I225" t="str">
        <f>VLOOKUP(E225,Keys!G$2:H$40,2,0)</f>
        <v>Honorarios</v>
      </c>
      <c r="J225" t="str">
        <f t="shared" si="3"/>
        <v>Asesoría técnica</v>
      </c>
    </row>
    <row r="226" spans="1:10" x14ac:dyDescent="0.25">
      <c r="A226" s="1">
        <v>521095</v>
      </c>
      <c r="B226" t="s">
        <v>34</v>
      </c>
      <c r="C226" s="2">
        <v>5</v>
      </c>
      <c r="D226" s="2">
        <v>52</v>
      </c>
      <c r="E226" s="2">
        <v>5210</v>
      </c>
      <c r="F226" s="2">
        <v>521095</v>
      </c>
      <c r="G226" t="str">
        <f>VLOOKUP(C226,Keys!A$2:B$3,2,)</f>
        <v>Gastos</v>
      </c>
      <c r="H226" t="str">
        <f>VLOOKUP(D226,Keys!D$2:E$10,2,0)</f>
        <v>Operacionales de ventas</v>
      </c>
      <c r="I226" t="str">
        <f>VLOOKUP(E226,Keys!G$2:H$40,2,0)</f>
        <v>Honorarios</v>
      </c>
      <c r="J226" t="str">
        <f t="shared" si="3"/>
        <v>Otros</v>
      </c>
    </row>
    <row r="227" spans="1:10" x14ac:dyDescent="0.25">
      <c r="A227" s="1">
        <v>521099</v>
      </c>
      <c r="B227" t="s">
        <v>35</v>
      </c>
      <c r="C227" s="2">
        <v>5</v>
      </c>
      <c r="D227" s="2">
        <v>52</v>
      </c>
      <c r="E227" s="2">
        <v>5210</v>
      </c>
      <c r="F227" s="2">
        <v>521099</v>
      </c>
      <c r="G227" t="str">
        <f>VLOOKUP(C227,Keys!A$2:B$3,2,)</f>
        <v>Gastos</v>
      </c>
      <c r="H227" t="str">
        <f>VLOOKUP(D227,Keys!D$2:E$10,2,0)</f>
        <v>Operacionales de ventas</v>
      </c>
      <c r="I227" t="str">
        <f>VLOOKUP(E227,Keys!G$2:H$40,2,0)</f>
        <v>Honorarios</v>
      </c>
      <c r="J227" t="str">
        <f t="shared" si="3"/>
        <v>Ajustes por inflación</v>
      </c>
    </row>
    <row r="228" spans="1:10" x14ac:dyDescent="0.25">
      <c r="A228" s="1">
        <v>521505</v>
      </c>
      <c r="B228" t="s">
        <v>45</v>
      </c>
      <c r="C228" s="2">
        <v>5</v>
      </c>
      <c r="D228" s="2">
        <v>52</v>
      </c>
      <c r="E228" s="2">
        <v>5215</v>
      </c>
      <c r="F228" s="2">
        <v>521505</v>
      </c>
      <c r="G228" t="str">
        <f>VLOOKUP(C228,Keys!A$2:B$3,2,)</f>
        <v>Gastos</v>
      </c>
      <c r="H228" t="str">
        <f>VLOOKUP(D228,Keys!D$2:E$10,2,0)</f>
        <v>Operacionales de ventas</v>
      </c>
      <c r="I228" t="str">
        <f>VLOOKUP(E228,Keys!G$2:H$40,2,0)</f>
        <v>Impuestos</v>
      </c>
      <c r="J228" t="str">
        <f t="shared" si="3"/>
        <v>Industria y comercio</v>
      </c>
    </row>
    <row r="229" spans="1:10" x14ac:dyDescent="0.25">
      <c r="A229" s="1">
        <v>521510</v>
      </c>
      <c r="B229" t="s">
        <v>46</v>
      </c>
      <c r="C229" s="2">
        <v>5</v>
      </c>
      <c r="D229" s="2">
        <v>52</v>
      </c>
      <c r="E229" s="2">
        <v>5215</v>
      </c>
      <c r="F229" s="2">
        <v>521510</v>
      </c>
      <c r="G229" t="str">
        <f>VLOOKUP(C229,Keys!A$2:B$3,2,)</f>
        <v>Gastos</v>
      </c>
      <c r="H229" t="str">
        <f>VLOOKUP(D229,Keys!D$2:E$10,2,0)</f>
        <v>Operacionales de ventas</v>
      </c>
      <c r="I229" t="str">
        <f>VLOOKUP(E229,Keys!G$2:H$40,2,0)</f>
        <v>Impuestos</v>
      </c>
      <c r="J229" t="str">
        <f t="shared" si="3"/>
        <v>De timbres</v>
      </c>
    </row>
    <row r="230" spans="1:10" x14ac:dyDescent="0.25">
      <c r="A230" s="1">
        <v>521515</v>
      </c>
      <c r="B230" t="s">
        <v>47</v>
      </c>
      <c r="C230" s="2">
        <v>5</v>
      </c>
      <c r="D230" s="2">
        <v>52</v>
      </c>
      <c r="E230" s="2">
        <v>5215</v>
      </c>
      <c r="F230" s="2">
        <v>521515</v>
      </c>
      <c r="G230" t="str">
        <f>VLOOKUP(C230,Keys!A$2:B$3,2,)</f>
        <v>Gastos</v>
      </c>
      <c r="H230" t="str">
        <f>VLOOKUP(D230,Keys!D$2:E$10,2,0)</f>
        <v>Operacionales de ventas</v>
      </c>
      <c r="I230" t="str">
        <f>VLOOKUP(E230,Keys!G$2:H$40,2,0)</f>
        <v>Impuestos</v>
      </c>
      <c r="J230" t="str">
        <f t="shared" si="3"/>
        <v>A la propiedad raíz</v>
      </c>
    </row>
    <row r="231" spans="1:10" x14ac:dyDescent="0.25">
      <c r="A231" s="1">
        <v>521520</v>
      </c>
      <c r="B231" t="s">
        <v>48</v>
      </c>
      <c r="C231" s="2">
        <v>5</v>
      </c>
      <c r="D231" s="2">
        <v>52</v>
      </c>
      <c r="E231" s="2">
        <v>5215</v>
      </c>
      <c r="F231" s="2">
        <v>521520</v>
      </c>
      <c r="G231" t="str">
        <f>VLOOKUP(C231,Keys!A$2:B$3,2,)</f>
        <v>Gastos</v>
      </c>
      <c r="H231" t="str">
        <f>VLOOKUP(D231,Keys!D$2:E$10,2,0)</f>
        <v>Operacionales de ventas</v>
      </c>
      <c r="I231" t="str">
        <f>VLOOKUP(E231,Keys!G$2:H$40,2,0)</f>
        <v>Impuestos</v>
      </c>
      <c r="J231" t="str">
        <f t="shared" si="3"/>
        <v>Derechos sobre instrumentos públicos</v>
      </c>
    </row>
    <row r="232" spans="1:10" x14ac:dyDescent="0.25">
      <c r="A232" s="1">
        <v>521525</v>
      </c>
      <c r="B232" t="s">
        <v>49</v>
      </c>
      <c r="C232" s="2">
        <v>5</v>
      </c>
      <c r="D232" s="2">
        <v>52</v>
      </c>
      <c r="E232" s="2">
        <v>5215</v>
      </c>
      <c r="F232" s="2">
        <v>521525</v>
      </c>
      <c r="G232" t="str">
        <f>VLOOKUP(C232,Keys!A$2:B$3,2,)</f>
        <v>Gastos</v>
      </c>
      <c r="H232" t="str">
        <f>VLOOKUP(D232,Keys!D$2:E$10,2,0)</f>
        <v>Operacionales de ventas</v>
      </c>
      <c r="I232" t="str">
        <f>VLOOKUP(E232,Keys!G$2:H$40,2,0)</f>
        <v>Impuestos</v>
      </c>
      <c r="J232" t="str">
        <f t="shared" si="3"/>
        <v>De valorización</v>
      </c>
    </row>
    <row r="233" spans="1:10" x14ac:dyDescent="0.25">
      <c r="A233" s="1">
        <v>521530</v>
      </c>
      <c r="B233" t="s">
        <v>50</v>
      </c>
      <c r="C233" s="2">
        <v>5</v>
      </c>
      <c r="D233" s="2">
        <v>52</v>
      </c>
      <c r="E233" s="2">
        <v>5215</v>
      </c>
      <c r="F233" s="2">
        <v>521530</v>
      </c>
      <c r="G233" t="str">
        <f>VLOOKUP(C233,Keys!A$2:B$3,2,)</f>
        <v>Gastos</v>
      </c>
      <c r="H233" t="str">
        <f>VLOOKUP(D233,Keys!D$2:E$10,2,0)</f>
        <v>Operacionales de ventas</v>
      </c>
      <c r="I233" t="str">
        <f>VLOOKUP(E233,Keys!G$2:H$40,2,0)</f>
        <v>Impuestos</v>
      </c>
      <c r="J233" t="str">
        <f t="shared" si="3"/>
        <v>De turismo</v>
      </c>
    </row>
    <row r="234" spans="1:10" x14ac:dyDescent="0.25">
      <c r="A234" s="1">
        <v>521535</v>
      </c>
      <c r="B234" t="s">
        <v>51</v>
      </c>
      <c r="C234" s="2">
        <v>5</v>
      </c>
      <c r="D234" s="2">
        <v>52</v>
      </c>
      <c r="E234" s="2">
        <v>5215</v>
      </c>
      <c r="F234" s="2">
        <v>521535</v>
      </c>
      <c r="G234" t="str">
        <f>VLOOKUP(C234,Keys!A$2:B$3,2,)</f>
        <v>Gastos</v>
      </c>
      <c r="H234" t="str">
        <f>VLOOKUP(D234,Keys!D$2:E$10,2,0)</f>
        <v>Operacionales de ventas</v>
      </c>
      <c r="I234" t="str">
        <f>VLOOKUP(E234,Keys!G$2:H$40,2,0)</f>
        <v>Impuestos</v>
      </c>
      <c r="J234" t="str">
        <f t="shared" si="3"/>
        <v>Tasa por utilización de puertos</v>
      </c>
    </row>
    <row r="235" spans="1:10" x14ac:dyDescent="0.25">
      <c r="A235" s="1">
        <v>521540</v>
      </c>
      <c r="B235" t="s">
        <v>52</v>
      </c>
      <c r="C235" s="2">
        <v>5</v>
      </c>
      <c r="D235" s="2">
        <v>52</v>
      </c>
      <c r="E235" s="2">
        <v>5215</v>
      </c>
      <c r="F235" s="2">
        <v>521540</v>
      </c>
      <c r="G235" t="str">
        <f>VLOOKUP(C235,Keys!A$2:B$3,2,)</f>
        <v>Gastos</v>
      </c>
      <c r="H235" t="str">
        <f>VLOOKUP(D235,Keys!D$2:E$10,2,0)</f>
        <v>Operacionales de ventas</v>
      </c>
      <c r="I235" t="str">
        <f>VLOOKUP(E235,Keys!G$2:H$40,2,0)</f>
        <v>Impuestos</v>
      </c>
      <c r="J235" t="str">
        <f t="shared" si="3"/>
        <v>De vehículos</v>
      </c>
    </row>
    <row r="236" spans="1:10" x14ac:dyDescent="0.25">
      <c r="A236" s="1">
        <v>521545</v>
      </c>
      <c r="B236" t="s">
        <v>53</v>
      </c>
      <c r="C236" s="2">
        <v>5</v>
      </c>
      <c r="D236" s="2">
        <v>52</v>
      </c>
      <c r="E236" s="2">
        <v>5215</v>
      </c>
      <c r="F236" s="2">
        <v>521545</v>
      </c>
      <c r="G236" t="str">
        <f>VLOOKUP(C236,Keys!A$2:B$3,2,)</f>
        <v>Gastos</v>
      </c>
      <c r="H236" t="str">
        <f>VLOOKUP(D236,Keys!D$2:E$10,2,0)</f>
        <v>Operacionales de ventas</v>
      </c>
      <c r="I236" t="str">
        <f>VLOOKUP(E236,Keys!G$2:H$40,2,0)</f>
        <v>Impuestos</v>
      </c>
      <c r="J236" t="str">
        <f t="shared" si="3"/>
        <v>De espectáculos públicos</v>
      </c>
    </row>
    <row r="237" spans="1:10" x14ac:dyDescent="0.25">
      <c r="A237" s="1">
        <v>521550</v>
      </c>
      <c r="B237" t="s">
        <v>54</v>
      </c>
      <c r="C237" s="2">
        <v>5</v>
      </c>
      <c r="D237" s="2">
        <v>52</v>
      </c>
      <c r="E237" s="2">
        <v>5215</v>
      </c>
      <c r="F237" s="2">
        <v>521550</v>
      </c>
      <c r="G237" t="str">
        <f>VLOOKUP(C237,Keys!A$2:B$3,2,)</f>
        <v>Gastos</v>
      </c>
      <c r="H237" t="str">
        <f>VLOOKUP(D237,Keys!D$2:E$10,2,0)</f>
        <v>Operacionales de ventas</v>
      </c>
      <c r="I237" t="str">
        <f>VLOOKUP(E237,Keys!G$2:H$40,2,0)</f>
        <v>Impuestos</v>
      </c>
      <c r="J237" t="str">
        <f t="shared" si="3"/>
        <v>Cuotas de fomento</v>
      </c>
    </row>
    <row r="238" spans="1:10" x14ac:dyDescent="0.25">
      <c r="A238" s="1">
        <v>521555</v>
      </c>
      <c r="B238" t="s">
        <v>144</v>
      </c>
      <c r="C238" s="2">
        <v>5</v>
      </c>
      <c r="D238" s="2">
        <v>52</v>
      </c>
      <c r="E238" s="2">
        <v>5215</v>
      </c>
      <c r="F238" s="2">
        <v>521555</v>
      </c>
      <c r="G238" t="str">
        <f>VLOOKUP(C238,Keys!A$2:B$3,2,)</f>
        <v>Gastos</v>
      </c>
      <c r="H238" t="str">
        <f>VLOOKUP(D238,Keys!D$2:E$10,2,0)</f>
        <v>Operacionales de ventas</v>
      </c>
      <c r="I238" t="str">
        <f>VLOOKUP(E238,Keys!G$2:H$40,2,0)</f>
        <v>Impuestos</v>
      </c>
      <c r="J238" t="str">
        <f t="shared" si="3"/>
        <v>Licores</v>
      </c>
    </row>
    <row r="239" spans="1:10" x14ac:dyDescent="0.25">
      <c r="A239" s="1">
        <v>521560</v>
      </c>
      <c r="B239" t="s">
        <v>145</v>
      </c>
      <c r="C239" s="2">
        <v>5</v>
      </c>
      <c r="D239" s="2">
        <v>52</v>
      </c>
      <c r="E239" s="2">
        <v>5215</v>
      </c>
      <c r="F239" s="2">
        <v>521560</v>
      </c>
      <c r="G239" t="str">
        <f>VLOOKUP(C239,Keys!A$2:B$3,2,)</f>
        <v>Gastos</v>
      </c>
      <c r="H239" t="str">
        <f>VLOOKUP(D239,Keys!D$2:E$10,2,0)</f>
        <v>Operacionales de ventas</v>
      </c>
      <c r="I239" t="str">
        <f>VLOOKUP(E239,Keys!G$2:H$40,2,0)</f>
        <v>Impuestos</v>
      </c>
      <c r="J239" t="str">
        <f t="shared" si="3"/>
        <v>Cervezas</v>
      </c>
    </row>
    <row r="240" spans="1:10" x14ac:dyDescent="0.25">
      <c r="A240" s="1">
        <v>521565</v>
      </c>
      <c r="B240" t="s">
        <v>146</v>
      </c>
      <c r="C240" s="2">
        <v>5</v>
      </c>
      <c r="D240" s="2">
        <v>52</v>
      </c>
      <c r="E240" s="2">
        <v>5215</v>
      </c>
      <c r="F240" s="2">
        <v>521565</v>
      </c>
      <c r="G240" t="str">
        <f>VLOOKUP(C240,Keys!A$2:B$3,2,)</f>
        <v>Gastos</v>
      </c>
      <c r="H240" t="str">
        <f>VLOOKUP(D240,Keys!D$2:E$10,2,0)</f>
        <v>Operacionales de ventas</v>
      </c>
      <c r="I240" t="str">
        <f>VLOOKUP(E240,Keys!G$2:H$40,2,0)</f>
        <v>Impuestos</v>
      </c>
      <c r="J240" t="str">
        <f t="shared" si="3"/>
        <v>Cigarrillos</v>
      </c>
    </row>
    <row r="241" spans="1:10" x14ac:dyDescent="0.25">
      <c r="A241" s="1">
        <v>521570</v>
      </c>
      <c r="B241" t="s">
        <v>55</v>
      </c>
      <c r="C241" s="2">
        <v>5</v>
      </c>
      <c r="D241" s="2">
        <v>52</v>
      </c>
      <c r="E241" s="2">
        <v>5215</v>
      </c>
      <c r="F241" s="2">
        <v>521570</v>
      </c>
      <c r="G241" t="str">
        <f>VLOOKUP(C241,Keys!A$2:B$3,2,)</f>
        <v>Gastos</v>
      </c>
      <c r="H241" t="str">
        <f>VLOOKUP(D241,Keys!D$2:E$10,2,0)</f>
        <v>Operacionales de ventas</v>
      </c>
      <c r="I241" t="str">
        <f>VLOOKUP(E241,Keys!G$2:H$40,2,0)</f>
        <v>Impuestos</v>
      </c>
      <c r="J241" t="str">
        <f t="shared" si="3"/>
        <v>IVA descontable</v>
      </c>
    </row>
    <row r="242" spans="1:10" x14ac:dyDescent="0.25">
      <c r="A242" s="1">
        <v>521595</v>
      </c>
      <c r="B242" t="s">
        <v>34</v>
      </c>
      <c r="C242" s="2">
        <v>5</v>
      </c>
      <c r="D242" s="2">
        <v>52</v>
      </c>
      <c r="E242" s="2">
        <v>5215</v>
      </c>
      <c r="F242" s="2">
        <v>521595</v>
      </c>
      <c r="G242" t="str">
        <f>VLOOKUP(C242,Keys!A$2:B$3,2,)</f>
        <v>Gastos</v>
      </c>
      <c r="H242" t="str">
        <f>VLOOKUP(D242,Keys!D$2:E$10,2,0)</f>
        <v>Operacionales de ventas</v>
      </c>
      <c r="I242" t="str">
        <f>VLOOKUP(E242,Keys!G$2:H$40,2,0)</f>
        <v>Impuestos</v>
      </c>
      <c r="J242" t="str">
        <f t="shared" si="3"/>
        <v>Otros</v>
      </c>
    </row>
    <row r="243" spans="1:10" x14ac:dyDescent="0.25">
      <c r="A243" s="1">
        <v>521599</v>
      </c>
      <c r="B243" t="s">
        <v>35</v>
      </c>
      <c r="C243" s="2">
        <v>5</v>
      </c>
      <c r="D243" s="2">
        <v>52</v>
      </c>
      <c r="E243" s="2">
        <v>5215</v>
      </c>
      <c r="F243" s="2">
        <v>521599</v>
      </c>
      <c r="G243" t="str">
        <f>VLOOKUP(C243,Keys!A$2:B$3,2,)</f>
        <v>Gastos</v>
      </c>
      <c r="H243" t="str">
        <f>VLOOKUP(D243,Keys!D$2:E$10,2,0)</f>
        <v>Operacionales de ventas</v>
      </c>
      <c r="I243" t="str">
        <f>VLOOKUP(E243,Keys!G$2:H$40,2,0)</f>
        <v>Impuestos</v>
      </c>
      <c r="J243" t="str">
        <f t="shared" si="3"/>
        <v>Ajustes por inflación</v>
      </c>
    </row>
    <row r="244" spans="1:10" x14ac:dyDescent="0.25">
      <c r="A244" s="1">
        <v>522005</v>
      </c>
      <c r="B244" t="s">
        <v>57</v>
      </c>
      <c r="C244" s="2">
        <v>5</v>
      </c>
      <c r="D244" s="2">
        <v>52</v>
      </c>
      <c r="E244" s="2">
        <v>5220</v>
      </c>
      <c r="F244" s="2">
        <v>522005</v>
      </c>
      <c r="G244" t="str">
        <f>VLOOKUP(C244,Keys!A$2:B$3,2,)</f>
        <v>Gastos</v>
      </c>
      <c r="H244" t="str">
        <f>VLOOKUP(D244,Keys!D$2:E$10,2,0)</f>
        <v>Operacionales de ventas</v>
      </c>
      <c r="I244" t="str">
        <f>VLOOKUP(E244,Keys!G$2:H$40,2,0)</f>
        <v>Arrendamientos</v>
      </c>
      <c r="J244" t="str">
        <f t="shared" si="3"/>
        <v>Terrenos</v>
      </c>
    </row>
    <row r="245" spans="1:10" x14ac:dyDescent="0.25">
      <c r="A245" s="1">
        <v>522010</v>
      </c>
      <c r="B245" t="s">
        <v>58</v>
      </c>
      <c r="C245" s="2">
        <v>5</v>
      </c>
      <c r="D245" s="2">
        <v>52</v>
      </c>
      <c r="E245" s="2">
        <v>5220</v>
      </c>
      <c r="F245" s="2">
        <v>522010</v>
      </c>
      <c r="G245" t="str">
        <f>VLOOKUP(C245,Keys!A$2:B$3,2,)</f>
        <v>Gastos</v>
      </c>
      <c r="H245" t="str">
        <f>VLOOKUP(D245,Keys!D$2:E$10,2,0)</f>
        <v>Operacionales de ventas</v>
      </c>
      <c r="I245" t="str">
        <f>VLOOKUP(E245,Keys!G$2:H$40,2,0)</f>
        <v>Arrendamientos</v>
      </c>
      <c r="J245" t="str">
        <f t="shared" si="3"/>
        <v>Construcciones y edificaciones</v>
      </c>
    </row>
    <row r="246" spans="1:10" x14ac:dyDescent="0.25">
      <c r="A246" s="1">
        <v>522015</v>
      </c>
      <c r="B246" t="s">
        <v>59</v>
      </c>
      <c r="C246" s="2">
        <v>5</v>
      </c>
      <c r="D246" s="2">
        <v>52</v>
      </c>
      <c r="E246" s="2">
        <v>5220</v>
      </c>
      <c r="F246" s="2">
        <v>522015</v>
      </c>
      <c r="G246" t="str">
        <f>VLOOKUP(C246,Keys!A$2:B$3,2,)</f>
        <v>Gastos</v>
      </c>
      <c r="H246" t="str">
        <f>VLOOKUP(D246,Keys!D$2:E$10,2,0)</f>
        <v>Operacionales de ventas</v>
      </c>
      <c r="I246" t="str">
        <f>VLOOKUP(E246,Keys!G$2:H$40,2,0)</f>
        <v>Arrendamientos</v>
      </c>
      <c r="J246" t="str">
        <f t="shared" si="3"/>
        <v>Maquinaria y equipo</v>
      </c>
    </row>
    <row r="247" spans="1:10" x14ac:dyDescent="0.25">
      <c r="A247" s="1">
        <v>522020</v>
      </c>
      <c r="B247" t="s">
        <v>60</v>
      </c>
      <c r="C247" s="2">
        <v>5</v>
      </c>
      <c r="D247" s="2">
        <v>52</v>
      </c>
      <c r="E247" s="2">
        <v>5220</v>
      </c>
      <c r="F247" s="2">
        <v>522020</v>
      </c>
      <c r="G247" t="str">
        <f>VLOOKUP(C247,Keys!A$2:B$3,2,)</f>
        <v>Gastos</v>
      </c>
      <c r="H247" t="str">
        <f>VLOOKUP(D247,Keys!D$2:E$10,2,0)</f>
        <v>Operacionales de ventas</v>
      </c>
      <c r="I247" t="str">
        <f>VLOOKUP(E247,Keys!G$2:H$40,2,0)</f>
        <v>Arrendamientos</v>
      </c>
      <c r="J247" t="str">
        <f t="shared" si="3"/>
        <v>Equipo de oficina</v>
      </c>
    </row>
    <row r="248" spans="1:10" x14ac:dyDescent="0.25">
      <c r="A248" s="1">
        <v>522025</v>
      </c>
      <c r="B248" t="s">
        <v>61</v>
      </c>
      <c r="C248" s="2">
        <v>5</v>
      </c>
      <c r="D248" s="2">
        <v>52</v>
      </c>
      <c r="E248" s="2">
        <v>5220</v>
      </c>
      <c r="F248" s="2">
        <v>522025</v>
      </c>
      <c r="G248" t="str">
        <f>VLOOKUP(C248,Keys!A$2:B$3,2,)</f>
        <v>Gastos</v>
      </c>
      <c r="H248" t="str">
        <f>VLOOKUP(D248,Keys!D$2:E$10,2,0)</f>
        <v>Operacionales de ventas</v>
      </c>
      <c r="I248" t="str">
        <f>VLOOKUP(E248,Keys!G$2:H$40,2,0)</f>
        <v>Arrendamientos</v>
      </c>
      <c r="J248" t="str">
        <f t="shared" si="3"/>
        <v>Equipo de computación y comunicación</v>
      </c>
    </row>
    <row r="249" spans="1:10" x14ac:dyDescent="0.25">
      <c r="A249" s="1">
        <v>522030</v>
      </c>
      <c r="B249" t="s">
        <v>62</v>
      </c>
      <c r="C249" s="2">
        <v>5</v>
      </c>
      <c r="D249" s="2">
        <v>52</v>
      </c>
      <c r="E249" s="2">
        <v>5220</v>
      </c>
      <c r="F249" s="2">
        <v>522030</v>
      </c>
      <c r="G249" t="str">
        <f>VLOOKUP(C249,Keys!A$2:B$3,2,)</f>
        <v>Gastos</v>
      </c>
      <c r="H249" t="str">
        <f>VLOOKUP(D249,Keys!D$2:E$10,2,0)</f>
        <v>Operacionales de ventas</v>
      </c>
      <c r="I249" t="str">
        <f>VLOOKUP(E249,Keys!G$2:H$40,2,0)</f>
        <v>Arrendamientos</v>
      </c>
      <c r="J249" t="str">
        <f t="shared" si="3"/>
        <v>Equipo médico-científico</v>
      </c>
    </row>
    <row r="250" spans="1:10" x14ac:dyDescent="0.25">
      <c r="A250" s="1">
        <v>522035</v>
      </c>
      <c r="B250" t="s">
        <v>63</v>
      </c>
      <c r="C250" s="2">
        <v>5</v>
      </c>
      <c r="D250" s="2">
        <v>52</v>
      </c>
      <c r="E250" s="2">
        <v>5220</v>
      </c>
      <c r="F250" s="2">
        <v>522035</v>
      </c>
      <c r="G250" t="str">
        <f>VLOOKUP(C250,Keys!A$2:B$3,2,)</f>
        <v>Gastos</v>
      </c>
      <c r="H250" t="str">
        <f>VLOOKUP(D250,Keys!D$2:E$10,2,0)</f>
        <v>Operacionales de ventas</v>
      </c>
      <c r="I250" t="str">
        <f>VLOOKUP(E250,Keys!G$2:H$40,2,0)</f>
        <v>Arrendamientos</v>
      </c>
      <c r="J250" t="str">
        <f t="shared" si="3"/>
        <v>Equipo de hoteles y restaurantes</v>
      </c>
    </row>
    <row r="251" spans="1:10" x14ac:dyDescent="0.25">
      <c r="A251" s="1">
        <v>522040</v>
      </c>
      <c r="B251" t="s">
        <v>64</v>
      </c>
      <c r="C251" s="2">
        <v>5</v>
      </c>
      <c r="D251" s="2">
        <v>52</v>
      </c>
      <c r="E251" s="2">
        <v>5220</v>
      </c>
      <c r="F251" s="2">
        <v>522040</v>
      </c>
      <c r="G251" t="str">
        <f>VLOOKUP(C251,Keys!A$2:B$3,2,)</f>
        <v>Gastos</v>
      </c>
      <c r="H251" t="str">
        <f>VLOOKUP(D251,Keys!D$2:E$10,2,0)</f>
        <v>Operacionales de ventas</v>
      </c>
      <c r="I251" t="str">
        <f>VLOOKUP(E251,Keys!G$2:H$40,2,0)</f>
        <v>Arrendamientos</v>
      </c>
      <c r="J251" t="str">
        <f t="shared" si="3"/>
        <v>Flota y equipo de transporte</v>
      </c>
    </row>
    <row r="252" spans="1:10" x14ac:dyDescent="0.25">
      <c r="A252" s="1">
        <v>522045</v>
      </c>
      <c r="B252" t="s">
        <v>65</v>
      </c>
      <c r="C252" s="2">
        <v>5</v>
      </c>
      <c r="D252" s="2">
        <v>52</v>
      </c>
      <c r="E252" s="2">
        <v>5220</v>
      </c>
      <c r="F252" s="2">
        <v>522045</v>
      </c>
      <c r="G252" t="str">
        <f>VLOOKUP(C252,Keys!A$2:B$3,2,)</f>
        <v>Gastos</v>
      </c>
      <c r="H252" t="str">
        <f>VLOOKUP(D252,Keys!D$2:E$10,2,0)</f>
        <v>Operacionales de ventas</v>
      </c>
      <c r="I252" t="str">
        <f>VLOOKUP(E252,Keys!G$2:H$40,2,0)</f>
        <v>Arrendamientos</v>
      </c>
      <c r="J252" t="str">
        <f t="shared" si="3"/>
        <v>Flota y equipo fluvial y/o marítimo</v>
      </c>
    </row>
    <row r="253" spans="1:10" x14ac:dyDescent="0.25">
      <c r="A253" s="1">
        <v>522050</v>
      </c>
      <c r="B253" t="s">
        <v>66</v>
      </c>
      <c r="C253" s="2">
        <v>5</v>
      </c>
      <c r="D253" s="2">
        <v>52</v>
      </c>
      <c r="E253" s="2">
        <v>5220</v>
      </c>
      <c r="F253" s="2">
        <v>522050</v>
      </c>
      <c r="G253" t="str">
        <f>VLOOKUP(C253,Keys!A$2:B$3,2,)</f>
        <v>Gastos</v>
      </c>
      <c r="H253" t="str">
        <f>VLOOKUP(D253,Keys!D$2:E$10,2,0)</f>
        <v>Operacionales de ventas</v>
      </c>
      <c r="I253" t="str">
        <f>VLOOKUP(E253,Keys!G$2:H$40,2,0)</f>
        <v>Arrendamientos</v>
      </c>
      <c r="J253" t="str">
        <f t="shared" si="3"/>
        <v>Flota y equipo aéreo</v>
      </c>
    </row>
    <row r="254" spans="1:10" x14ac:dyDescent="0.25">
      <c r="A254" s="1">
        <v>522055</v>
      </c>
      <c r="B254" t="s">
        <v>67</v>
      </c>
      <c r="C254" s="2">
        <v>5</v>
      </c>
      <c r="D254" s="2">
        <v>52</v>
      </c>
      <c r="E254" s="2">
        <v>5220</v>
      </c>
      <c r="F254" s="2">
        <v>522055</v>
      </c>
      <c r="G254" t="str">
        <f>VLOOKUP(C254,Keys!A$2:B$3,2,)</f>
        <v>Gastos</v>
      </c>
      <c r="H254" t="str">
        <f>VLOOKUP(D254,Keys!D$2:E$10,2,0)</f>
        <v>Operacionales de ventas</v>
      </c>
      <c r="I254" t="str">
        <f>VLOOKUP(E254,Keys!G$2:H$40,2,0)</f>
        <v>Arrendamientos</v>
      </c>
      <c r="J254" t="str">
        <f t="shared" si="3"/>
        <v>Flota y equipo férreo</v>
      </c>
    </row>
    <row r="255" spans="1:10" x14ac:dyDescent="0.25">
      <c r="A255" s="1">
        <v>522060</v>
      </c>
      <c r="B255" t="s">
        <v>68</v>
      </c>
      <c r="C255" s="2">
        <v>5</v>
      </c>
      <c r="D255" s="2">
        <v>52</v>
      </c>
      <c r="E255" s="2">
        <v>5220</v>
      </c>
      <c r="F255" s="2">
        <v>522060</v>
      </c>
      <c r="G255" t="str">
        <f>VLOOKUP(C255,Keys!A$2:B$3,2,)</f>
        <v>Gastos</v>
      </c>
      <c r="H255" t="str">
        <f>VLOOKUP(D255,Keys!D$2:E$10,2,0)</f>
        <v>Operacionales de ventas</v>
      </c>
      <c r="I255" t="str">
        <f>VLOOKUP(E255,Keys!G$2:H$40,2,0)</f>
        <v>Arrendamientos</v>
      </c>
      <c r="J255" t="str">
        <f t="shared" si="3"/>
        <v>Acueductos, plantas y redes</v>
      </c>
    </row>
    <row r="256" spans="1:10" x14ac:dyDescent="0.25">
      <c r="A256" s="1">
        <v>522065</v>
      </c>
      <c r="B256" t="s">
        <v>69</v>
      </c>
      <c r="C256" s="2">
        <v>5</v>
      </c>
      <c r="D256" s="2">
        <v>52</v>
      </c>
      <c r="E256" s="2">
        <v>5220</v>
      </c>
      <c r="F256" s="2">
        <v>522065</v>
      </c>
      <c r="G256" t="str">
        <f>VLOOKUP(C256,Keys!A$2:B$3,2,)</f>
        <v>Gastos</v>
      </c>
      <c r="H256" t="str">
        <f>VLOOKUP(D256,Keys!D$2:E$10,2,0)</f>
        <v>Operacionales de ventas</v>
      </c>
      <c r="I256" t="str">
        <f>VLOOKUP(E256,Keys!G$2:H$40,2,0)</f>
        <v>Arrendamientos</v>
      </c>
      <c r="J256" t="str">
        <f t="shared" si="3"/>
        <v>Aeródromos</v>
      </c>
    </row>
    <row r="257" spans="1:10" x14ac:dyDescent="0.25">
      <c r="A257" s="1">
        <v>522070</v>
      </c>
      <c r="B257" t="s">
        <v>70</v>
      </c>
      <c r="C257" s="2">
        <v>5</v>
      </c>
      <c r="D257" s="2">
        <v>52</v>
      </c>
      <c r="E257" s="2">
        <v>5220</v>
      </c>
      <c r="F257" s="2">
        <v>522070</v>
      </c>
      <c r="G257" t="str">
        <f>VLOOKUP(C257,Keys!A$2:B$3,2,)</f>
        <v>Gastos</v>
      </c>
      <c r="H257" t="str">
        <f>VLOOKUP(D257,Keys!D$2:E$10,2,0)</f>
        <v>Operacionales de ventas</v>
      </c>
      <c r="I257" t="str">
        <f>VLOOKUP(E257,Keys!G$2:H$40,2,0)</f>
        <v>Arrendamientos</v>
      </c>
      <c r="J257" t="str">
        <f t="shared" si="3"/>
        <v>Semovientes</v>
      </c>
    </row>
    <row r="258" spans="1:10" x14ac:dyDescent="0.25">
      <c r="A258" s="1">
        <v>522095</v>
      </c>
      <c r="B258" t="s">
        <v>34</v>
      </c>
      <c r="C258" s="2">
        <v>5</v>
      </c>
      <c r="D258" s="2">
        <v>52</v>
      </c>
      <c r="E258" s="2">
        <v>5220</v>
      </c>
      <c r="F258" s="2">
        <v>522095</v>
      </c>
      <c r="G258" t="str">
        <f>VLOOKUP(C258,Keys!A$2:B$3,2,)</f>
        <v>Gastos</v>
      </c>
      <c r="H258" t="str">
        <f>VLOOKUP(D258,Keys!D$2:E$10,2,0)</f>
        <v>Operacionales de ventas</v>
      </c>
      <c r="I258" t="str">
        <f>VLOOKUP(E258,Keys!G$2:H$40,2,0)</f>
        <v>Arrendamientos</v>
      </c>
      <c r="J258" t="str">
        <f t="shared" si="3"/>
        <v>Otros</v>
      </c>
    </row>
    <row r="259" spans="1:10" x14ac:dyDescent="0.25">
      <c r="A259" s="1">
        <v>522099</v>
      </c>
      <c r="B259" t="s">
        <v>35</v>
      </c>
      <c r="C259" s="2">
        <v>5</v>
      </c>
      <c r="D259" s="2">
        <v>52</v>
      </c>
      <c r="E259" s="2">
        <v>5220</v>
      </c>
      <c r="F259" s="2">
        <v>522099</v>
      </c>
      <c r="G259" t="str">
        <f>VLOOKUP(C259,Keys!A$2:B$3,2,)</f>
        <v>Gastos</v>
      </c>
      <c r="H259" t="str">
        <f>VLOOKUP(D259,Keys!D$2:E$10,2,0)</f>
        <v>Operacionales de ventas</v>
      </c>
      <c r="I259" t="str">
        <f>VLOOKUP(E259,Keys!G$2:H$40,2,0)</f>
        <v>Arrendamientos</v>
      </c>
      <c r="J259" t="str">
        <f t="shared" ref="J259:J322" si="4">B259</f>
        <v>Ajustes por inflación</v>
      </c>
    </row>
    <row r="260" spans="1:10" x14ac:dyDescent="0.25">
      <c r="A260" s="1">
        <v>522505</v>
      </c>
      <c r="B260" t="s">
        <v>72</v>
      </c>
      <c r="C260" s="2">
        <v>5</v>
      </c>
      <c r="D260" s="2">
        <v>52</v>
      </c>
      <c r="E260" s="2">
        <v>5225</v>
      </c>
      <c r="F260" s="2">
        <v>522505</v>
      </c>
      <c r="G260" t="str">
        <f>VLOOKUP(C260,Keys!A$2:B$3,2,)</f>
        <v>Gastos</v>
      </c>
      <c r="H260" t="str">
        <f>VLOOKUP(D260,Keys!D$2:E$10,2,0)</f>
        <v>Operacionales de ventas</v>
      </c>
      <c r="I260" t="str">
        <f>VLOOKUP(E260,Keys!G$2:H$40,2,0)</f>
        <v>Contribuciones y afiliaciones</v>
      </c>
      <c r="J260" t="str">
        <f t="shared" si="4"/>
        <v>Contribuciones</v>
      </c>
    </row>
    <row r="261" spans="1:10" x14ac:dyDescent="0.25">
      <c r="A261" s="1">
        <v>522510</v>
      </c>
      <c r="B261" t="s">
        <v>73</v>
      </c>
      <c r="C261" s="2">
        <v>5</v>
      </c>
      <c r="D261" s="2">
        <v>52</v>
      </c>
      <c r="E261" s="2">
        <v>5225</v>
      </c>
      <c r="F261" s="2">
        <v>522510</v>
      </c>
      <c r="G261" t="str">
        <f>VLOOKUP(C261,Keys!A$2:B$3,2,)</f>
        <v>Gastos</v>
      </c>
      <c r="H261" t="str">
        <f>VLOOKUP(D261,Keys!D$2:E$10,2,0)</f>
        <v>Operacionales de ventas</v>
      </c>
      <c r="I261" t="str">
        <f>VLOOKUP(E261,Keys!G$2:H$40,2,0)</f>
        <v>Contribuciones y afiliaciones</v>
      </c>
      <c r="J261" t="str">
        <f t="shared" si="4"/>
        <v>Afiliaciones y sostenimiento</v>
      </c>
    </row>
    <row r="262" spans="1:10" x14ac:dyDescent="0.25">
      <c r="A262" s="1">
        <v>522599</v>
      </c>
      <c r="B262" t="s">
        <v>35</v>
      </c>
      <c r="C262" s="2">
        <v>5</v>
      </c>
      <c r="D262" s="2">
        <v>52</v>
      </c>
      <c r="E262" s="2">
        <v>5225</v>
      </c>
      <c r="F262" s="2">
        <v>522599</v>
      </c>
      <c r="G262" t="str">
        <f>VLOOKUP(C262,Keys!A$2:B$3,2,)</f>
        <v>Gastos</v>
      </c>
      <c r="H262" t="str">
        <f>VLOOKUP(D262,Keys!D$2:E$10,2,0)</f>
        <v>Operacionales de ventas</v>
      </c>
      <c r="I262" t="str">
        <f>VLOOKUP(E262,Keys!G$2:H$40,2,0)</f>
        <v>Contribuciones y afiliaciones</v>
      </c>
      <c r="J262" t="str">
        <f t="shared" si="4"/>
        <v>Ajustes por inflación</v>
      </c>
    </row>
    <row r="263" spans="1:10" x14ac:dyDescent="0.25">
      <c r="A263" s="1">
        <v>523005</v>
      </c>
      <c r="B263" t="s">
        <v>74</v>
      </c>
      <c r="C263" s="2">
        <v>5</v>
      </c>
      <c r="D263" s="2">
        <v>52</v>
      </c>
      <c r="E263" s="2">
        <v>5230</v>
      </c>
      <c r="F263" s="2">
        <v>523005</v>
      </c>
      <c r="G263" t="str">
        <f>VLOOKUP(C263,Keys!A$2:B$3,2,)</f>
        <v>Gastos</v>
      </c>
      <c r="H263" t="str">
        <f>VLOOKUP(D263,Keys!D$2:E$10,2,0)</f>
        <v>Operacionales de ventas</v>
      </c>
      <c r="I263" t="str">
        <f>VLOOKUP(E263,Keys!G$2:H$40,2,0)</f>
        <v>Seguros</v>
      </c>
      <c r="J263" t="str">
        <f t="shared" si="4"/>
        <v>Manejo</v>
      </c>
    </row>
    <row r="264" spans="1:10" x14ac:dyDescent="0.25">
      <c r="A264" s="1">
        <v>523010</v>
      </c>
      <c r="B264" t="s">
        <v>75</v>
      </c>
      <c r="C264" s="2">
        <v>5</v>
      </c>
      <c r="D264" s="2">
        <v>52</v>
      </c>
      <c r="E264" s="2">
        <v>5230</v>
      </c>
      <c r="F264" s="2">
        <v>523010</v>
      </c>
      <c r="G264" t="str">
        <f>VLOOKUP(C264,Keys!A$2:B$3,2,)</f>
        <v>Gastos</v>
      </c>
      <c r="H264" t="str">
        <f>VLOOKUP(D264,Keys!D$2:E$10,2,0)</f>
        <v>Operacionales de ventas</v>
      </c>
      <c r="I264" t="str">
        <f>VLOOKUP(E264,Keys!G$2:H$40,2,0)</f>
        <v>Seguros</v>
      </c>
      <c r="J264" t="str">
        <f t="shared" si="4"/>
        <v>Cumplimiento</v>
      </c>
    </row>
    <row r="265" spans="1:10" x14ac:dyDescent="0.25">
      <c r="A265" s="1">
        <v>523015</v>
      </c>
      <c r="B265" t="s">
        <v>76</v>
      </c>
      <c r="C265" s="2">
        <v>5</v>
      </c>
      <c r="D265" s="2">
        <v>52</v>
      </c>
      <c r="E265" s="2">
        <v>5230</v>
      </c>
      <c r="F265" s="2">
        <v>523015</v>
      </c>
      <c r="G265" t="str">
        <f>VLOOKUP(C265,Keys!A$2:B$3,2,)</f>
        <v>Gastos</v>
      </c>
      <c r="H265" t="str">
        <f>VLOOKUP(D265,Keys!D$2:E$10,2,0)</f>
        <v>Operacionales de ventas</v>
      </c>
      <c r="I265" t="str">
        <f>VLOOKUP(E265,Keys!G$2:H$40,2,0)</f>
        <v>Seguros</v>
      </c>
      <c r="J265" t="str">
        <f t="shared" si="4"/>
        <v>Corriente débil</v>
      </c>
    </row>
    <row r="266" spans="1:10" x14ac:dyDescent="0.25">
      <c r="A266" s="1">
        <v>523020</v>
      </c>
      <c r="B266" t="s">
        <v>77</v>
      </c>
      <c r="C266" s="2">
        <v>5</v>
      </c>
      <c r="D266" s="2">
        <v>52</v>
      </c>
      <c r="E266" s="2">
        <v>5230</v>
      </c>
      <c r="F266" s="2">
        <v>523020</v>
      </c>
      <c r="G266" t="str">
        <f>VLOOKUP(C266,Keys!A$2:B$3,2,)</f>
        <v>Gastos</v>
      </c>
      <c r="H266" t="str">
        <f>VLOOKUP(D266,Keys!D$2:E$10,2,0)</f>
        <v>Operacionales de ventas</v>
      </c>
      <c r="I266" t="str">
        <f>VLOOKUP(E266,Keys!G$2:H$40,2,0)</f>
        <v>Seguros</v>
      </c>
      <c r="J266" t="str">
        <f t="shared" si="4"/>
        <v>Vida colectiva</v>
      </c>
    </row>
    <row r="267" spans="1:10" x14ac:dyDescent="0.25">
      <c r="A267" s="1">
        <v>523025</v>
      </c>
      <c r="B267" t="s">
        <v>78</v>
      </c>
      <c r="C267" s="2">
        <v>5</v>
      </c>
      <c r="D267" s="2">
        <v>52</v>
      </c>
      <c r="E267" s="2">
        <v>5230</v>
      </c>
      <c r="F267" s="2">
        <v>523025</v>
      </c>
      <c r="G267" t="str">
        <f>VLOOKUP(C267,Keys!A$2:B$3,2,)</f>
        <v>Gastos</v>
      </c>
      <c r="H267" t="str">
        <f>VLOOKUP(D267,Keys!D$2:E$10,2,0)</f>
        <v>Operacionales de ventas</v>
      </c>
      <c r="I267" t="str">
        <f>VLOOKUP(E267,Keys!G$2:H$40,2,0)</f>
        <v>Seguros</v>
      </c>
      <c r="J267" t="str">
        <f t="shared" si="4"/>
        <v>Incendio</v>
      </c>
    </row>
    <row r="268" spans="1:10" x14ac:dyDescent="0.25">
      <c r="A268" s="1">
        <v>523030</v>
      </c>
      <c r="B268" t="s">
        <v>79</v>
      </c>
      <c r="C268" s="2">
        <v>5</v>
      </c>
      <c r="D268" s="2">
        <v>52</v>
      </c>
      <c r="E268" s="2">
        <v>5230</v>
      </c>
      <c r="F268" s="2">
        <v>523030</v>
      </c>
      <c r="G268" t="str">
        <f>VLOOKUP(C268,Keys!A$2:B$3,2,)</f>
        <v>Gastos</v>
      </c>
      <c r="H268" t="str">
        <f>VLOOKUP(D268,Keys!D$2:E$10,2,0)</f>
        <v>Operacionales de ventas</v>
      </c>
      <c r="I268" t="str">
        <f>VLOOKUP(E268,Keys!G$2:H$40,2,0)</f>
        <v>Seguros</v>
      </c>
      <c r="J268" t="str">
        <f t="shared" si="4"/>
        <v>Terremoto</v>
      </c>
    </row>
    <row r="269" spans="1:10" x14ac:dyDescent="0.25">
      <c r="A269" s="1">
        <v>523035</v>
      </c>
      <c r="B269" t="s">
        <v>80</v>
      </c>
      <c r="C269" s="2">
        <v>5</v>
      </c>
      <c r="D269" s="2">
        <v>52</v>
      </c>
      <c r="E269" s="2">
        <v>5230</v>
      </c>
      <c r="F269" s="2">
        <v>523035</v>
      </c>
      <c r="G269" t="str">
        <f>VLOOKUP(C269,Keys!A$2:B$3,2,)</f>
        <v>Gastos</v>
      </c>
      <c r="H269" t="str">
        <f>VLOOKUP(D269,Keys!D$2:E$10,2,0)</f>
        <v>Operacionales de ventas</v>
      </c>
      <c r="I269" t="str">
        <f>VLOOKUP(E269,Keys!G$2:H$40,2,0)</f>
        <v>Seguros</v>
      </c>
      <c r="J269" t="str">
        <f t="shared" si="4"/>
        <v>Sustracción y hurto</v>
      </c>
    </row>
    <row r="270" spans="1:10" x14ac:dyDescent="0.25">
      <c r="A270" s="1">
        <v>523040</v>
      </c>
      <c r="B270" t="s">
        <v>64</v>
      </c>
      <c r="C270" s="2">
        <v>5</v>
      </c>
      <c r="D270" s="2">
        <v>52</v>
      </c>
      <c r="E270" s="2">
        <v>5230</v>
      </c>
      <c r="F270" s="2">
        <v>523040</v>
      </c>
      <c r="G270" t="str">
        <f>VLOOKUP(C270,Keys!A$2:B$3,2,)</f>
        <v>Gastos</v>
      </c>
      <c r="H270" t="str">
        <f>VLOOKUP(D270,Keys!D$2:E$10,2,0)</f>
        <v>Operacionales de ventas</v>
      </c>
      <c r="I270" t="str">
        <f>VLOOKUP(E270,Keys!G$2:H$40,2,0)</f>
        <v>Seguros</v>
      </c>
      <c r="J270" t="str">
        <f t="shared" si="4"/>
        <v>Flota y equipo de transporte</v>
      </c>
    </row>
    <row r="271" spans="1:10" x14ac:dyDescent="0.25">
      <c r="A271" s="1">
        <v>523045</v>
      </c>
      <c r="B271" t="s">
        <v>65</v>
      </c>
      <c r="C271" s="2">
        <v>5</v>
      </c>
      <c r="D271" s="2">
        <v>52</v>
      </c>
      <c r="E271" s="2">
        <v>5230</v>
      </c>
      <c r="F271" s="2">
        <v>523045</v>
      </c>
      <c r="G271" t="str">
        <f>VLOOKUP(C271,Keys!A$2:B$3,2,)</f>
        <v>Gastos</v>
      </c>
      <c r="H271" t="str">
        <f>VLOOKUP(D271,Keys!D$2:E$10,2,0)</f>
        <v>Operacionales de ventas</v>
      </c>
      <c r="I271" t="str">
        <f>VLOOKUP(E271,Keys!G$2:H$40,2,0)</f>
        <v>Seguros</v>
      </c>
      <c r="J271" t="str">
        <f t="shared" si="4"/>
        <v>Flota y equipo fluvial y/o marítimo</v>
      </c>
    </row>
    <row r="272" spans="1:10" x14ac:dyDescent="0.25">
      <c r="A272" s="1">
        <v>523050</v>
      </c>
      <c r="B272" t="s">
        <v>66</v>
      </c>
      <c r="C272" s="2">
        <v>5</v>
      </c>
      <c r="D272" s="2">
        <v>52</v>
      </c>
      <c r="E272" s="2">
        <v>5230</v>
      </c>
      <c r="F272" s="2">
        <v>523050</v>
      </c>
      <c r="G272" t="str">
        <f>VLOOKUP(C272,Keys!A$2:B$3,2,)</f>
        <v>Gastos</v>
      </c>
      <c r="H272" t="str">
        <f>VLOOKUP(D272,Keys!D$2:E$10,2,0)</f>
        <v>Operacionales de ventas</v>
      </c>
      <c r="I272" t="str">
        <f>VLOOKUP(E272,Keys!G$2:H$40,2,0)</f>
        <v>Seguros</v>
      </c>
      <c r="J272" t="str">
        <f t="shared" si="4"/>
        <v>Flota y equipo aéreo</v>
      </c>
    </row>
    <row r="273" spans="1:10" x14ac:dyDescent="0.25">
      <c r="A273" s="1">
        <v>523055</v>
      </c>
      <c r="B273" t="s">
        <v>67</v>
      </c>
      <c r="C273" s="2">
        <v>5</v>
      </c>
      <c r="D273" s="2">
        <v>52</v>
      </c>
      <c r="E273" s="2">
        <v>5230</v>
      </c>
      <c r="F273" s="2">
        <v>523055</v>
      </c>
      <c r="G273" t="str">
        <f>VLOOKUP(C273,Keys!A$2:B$3,2,)</f>
        <v>Gastos</v>
      </c>
      <c r="H273" t="str">
        <f>VLOOKUP(D273,Keys!D$2:E$10,2,0)</f>
        <v>Operacionales de ventas</v>
      </c>
      <c r="I273" t="str">
        <f>VLOOKUP(E273,Keys!G$2:H$40,2,0)</f>
        <v>Seguros</v>
      </c>
      <c r="J273" t="str">
        <f t="shared" si="4"/>
        <v>Flota y equipo férreo</v>
      </c>
    </row>
    <row r="274" spans="1:10" x14ac:dyDescent="0.25">
      <c r="A274" s="1">
        <v>523060</v>
      </c>
      <c r="B274" t="s">
        <v>81</v>
      </c>
      <c r="C274" s="2">
        <v>5</v>
      </c>
      <c r="D274" s="2">
        <v>52</v>
      </c>
      <c r="E274" s="2">
        <v>5230</v>
      </c>
      <c r="F274" s="2">
        <v>523060</v>
      </c>
      <c r="G274" t="str">
        <f>VLOOKUP(C274,Keys!A$2:B$3,2,)</f>
        <v>Gastos</v>
      </c>
      <c r="H274" t="str">
        <f>VLOOKUP(D274,Keys!D$2:E$10,2,0)</f>
        <v>Operacionales de ventas</v>
      </c>
      <c r="I274" t="str">
        <f>VLOOKUP(E274,Keys!G$2:H$40,2,0)</f>
        <v>Seguros</v>
      </c>
      <c r="J274" t="str">
        <f t="shared" si="4"/>
        <v>Responsabilidad civil y extracontractual</v>
      </c>
    </row>
    <row r="275" spans="1:10" x14ac:dyDescent="0.25">
      <c r="A275" s="1">
        <v>523065</v>
      </c>
      <c r="B275" t="s">
        <v>82</v>
      </c>
      <c r="C275" s="2">
        <v>5</v>
      </c>
      <c r="D275" s="2">
        <v>52</v>
      </c>
      <c r="E275" s="2">
        <v>5230</v>
      </c>
      <c r="F275" s="2">
        <v>523065</v>
      </c>
      <c r="G275" t="str">
        <f>VLOOKUP(C275,Keys!A$2:B$3,2,)</f>
        <v>Gastos</v>
      </c>
      <c r="H275" t="str">
        <f>VLOOKUP(D275,Keys!D$2:E$10,2,0)</f>
        <v>Operacionales de ventas</v>
      </c>
      <c r="I275" t="str">
        <f>VLOOKUP(E275,Keys!G$2:H$40,2,0)</f>
        <v>Seguros</v>
      </c>
      <c r="J275" t="str">
        <f t="shared" si="4"/>
        <v>Vuelo</v>
      </c>
    </row>
    <row r="276" spans="1:10" x14ac:dyDescent="0.25">
      <c r="A276" s="1">
        <v>523070</v>
      </c>
      <c r="B276" t="s">
        <v>83</v>
      </c>
      <c r="C276" s="2">
        <v>5</v>
      </c>
      <c r="D276" s="2">
        <v>52</v>
      </c>
      <c r="E276" s="2">
        <v>5230</v>
      </c>
      <c r="F276" s="2">
        <v>523070</v>
      </c>
      <c r="G276" t="str">
        <f>VLOOKUP(C276,Keys!A$2:B$3,2,)</f>
        <v>Gastos</v>
      </c>
      <c r="H276" t="str">
        <f>VLOOKUP(D276,Keys!D$2:E$10,2,0)</f>
        <v>Operacionales de ventas</v>
      </c>
      <c r="I276" t="str">
        <f>VLOOKUP(E276,Keys!G$2:H$40,2,0)</f>
        <v>Seguros</v>
      </c>
      <c r="J276" t="str">
        <f t="shared" si="4"/>
        <v>Rotura de maquinaria</v>
      </c>
    </row>
    <row r="277" spans="1:10" x14ac:dyDescent="0.25">
      <c r="A277" s="1">
        <v>523075</v>
      </c>
      <c r="B277" t="s">
        <v>84</v>
      </c>
      <c r="C277" s="2">
        <v>5</v>
      </c>
      <c r="D277" s="2">
        <v>52</v>
      </c>
      <c r="E277" s="2">
        <v>5230</v>
      </c>
      <c r="F277" s="2">
        <v>523075</v>
      </c>
      <c r="G277" t="str">
        <f>VLOOKUP(C277,Keys!A$2:B$3,2,)</f>
        <v>Gastos</v>
      </c>
      <c r="H277" t="str">
        <f>VLOOKUP(D277,Keys!D$2:E$10,2,0)</f>
        <v>Operacionales de ventas</v>
      </c>
      <c r="I277" t="str">
        <f>VLOOKUP(E277,Keys!G$2:H$40,2,0)</f>
        <v>Seguros</v>
      </c>
      <c r="J277" t="str">
        <f t="shared" si="4"/>
        <v>Obligatorio accidente de tránsito</v>
      </c>
    </row>
    <row r="278" spans="1:10" x14ac:dyDescent="0.25">
      <c r="A278" s="1">
        <v>523080</v>
      </c>
      <c r="B278" t="s">
        <v>85</v>
      </c>
      <c r="C278" s="2">
        <v>5</v>
      </c>
      <c r="D278" s="2">
        <v>52</v>
      </c>
      <c r="E278" s="2">
        <v>5230</v>
      </c>
      <c r="F278" s="2">
        <v>523080</v>
      </c>
      <c r="G278" t="str">
        <f>VLOOKUP(C278,Keys!A$2:B$3,2,)</f>
        <v>Gastos</v>
      </c>
      <c r="H278" t="str">
        <f>VLOOKUP(D278,Keys!D$2:E$10,2,0)</f>
        <v>Operacionales de ventas</v>
      </c>
      <c r="I278" t="str">
        <f>VLOOKUP(E278,Keys!G$2:H$40,2,0)</f>
        <v>Seguros</v>
      </c>
      <c r="J278" t="str">
        <f t="shared" si="4"/>
        <v>Lucro cesante</v>
      </c>
    </row>
    <row r="279" spans="1:10" x14ac:dyDescent="0.25">
      <c r="A279" s="1">
        <v>523095</v>
      </c>
      <c r="B279" t="s">
        <v>34</v>
      </c>
      <c r="C279" s="2">
        <v>5</v>
      </c>
      <c r="D279" s="2">
        <v>52</v>
      </c>
      <c r="E279" s="2">
        <v>5230</v>
      </c>
      <c r="F279" s="2">
        <v>523095</v>
      </c>
      <c r="G279" t="str">
        <f>VLOOKUP(C279,Keys!A$2:B$3,2,)</f>
        <v>Gastos</v>
      </c>
      <c r="H279" t="str">
        <f>VLOOKUP(D279,Keys!D$2:E$10,2,0)</f>
        <v>Operacionales de ventas</v>
      </c>
      <c r="I279" t="str">
        <f>VLOOKUP(E279,Keys!G$2:H$40,2,0)</f>
        <v>Seguros</v>
      </c>
      <c r="J279" t="str">
        <f t="shared" si="4"/>
        <v>Otros</v>
      </c>
    </row>
    <row r="280" spans="1:10" x14ac:dyDescent="0.25">
      <c r="A280" s="1">
        <v>523099</v>
      </c>
      <c r="B280" t="s">
        <v>35</v>
      </c>
      <c r="C280" s="2">
        <v>5</v>
      </c>
      <c r="D280" s="2">
        <v>52</v>
      </c>
      <c r="E280" s="2">
        <v>5230</v>
      </c>
      <c r="F280" s="2">
        <v>523099</v>
      </c>
      <c r="G280" t="str">
        <f>VLOOKUP(C280,Keys!A$2:B$3,2,)</f>
        <v>Gastos</v>
      </c>
      <c r="H280" t="str">
        <f>VLOOKUP(D280,Keys!D$2:E$10,2,0)</f>
        <v>Operacionales de ventas</v>
      </c>
      <c r="I280" t="str">
        <f>VLOOKUP(E280,Keys!G$2:H$40,2,0)</f>
        <v>Seguros</v>
      </c>
      <c r="J280" t="str">
        <f t="shared" si="4"/>
        <v>Ajustes por inflación</v>
      </c>
    </row>
    <row r="281" spans="1:10" x14ac:dyDescent="0.25">
      <c r="A281" s="1">
        <v>523505</v>
      </c>
      <c r="B281" t="s">
        <v>88</v>
      </c>
      <c r="C281" s="2">
        <v>5</v>
      </c>
      <c r="D281" s="2">
        <v>52</v>
      </c>
      <c r="E281" s="2">
        <v>5235</v>
      </c>
      <c r="F281" s="2">
        <v>523505</v>
      </c>
      <c r="G281" t="str">
        <f>VLOOKUP(C281,Keys!A$2:B$3,2,)</f>
        <v>Gastos</v>
      </c>
      <c r="H281" t="str">
        <f>VLOOKUP(D281,Keys!D$2:E$10,2,0)</f>
        <v>Operacionales de ventas</v>
      </c>
      <c r="I281" t="str">
        <f>VLOOKUP(E281,Keys!G$2:H$40,2,0)</f>
        <v>Servicios</v>
      </c>
      <c r="J281" t="str">
        <f t="shared" si="4"/>
        <v>Aseo y vigilancia</v>
      </c>
    </row>
    <row r="282" spans="1:10" x14ac:dyDescent="0.25">
      <c r="A282" s="1">
        <v>523510</v>
      </c>
      <c r="B282" t="s">
        <v>89</v>
      </c>
      <c r="C282" s="2">
        <v>5</v>
      </c>
      <c r="D282" s="2">
        <v>52</v>
      </c>
      <c r="E282" s="2">
        <v>5235</v>
      </c>
      <c r="F282" s="2">
        <v>523510</v>
      </c>
      <c r="G282" t="str">
        <f>VLOOKUP(C282,Keys!A$2:B$3,2,)</f>
        <v>Gastos</v>
      </c>
      <c r="H282" t="str">
        <f>VLOOKUP(D282,Keys!D$2:E$10,2,0)</f>
        <v>Operacionales de ventas</v>
      </c>
      <c r="I282" t="str">
        <f>VLOOKUP(E282,Keys!G$2:H$40,2,0)</f>
        <v>Servicios</v>
      </c>
      <c r="J282" t="str">
        <f t="shared" si="4"/>
        <v>Temporales</v>
      </c>
    </row>
    <row r="283" spans="1:10" x14ac:dyDescent="0.25">
      <c r="A283" s="1">
        <v>523515</v>
      </c>
      <c r="B283" t="s">
        <v>90</v>
      </c>
      <c r="C283" s="2">
        <v>5</v>
      </c>
      <c r="D283" s="2">
        <v>52</v>
      </c>
      <c r="E283" s="2">
        <v>5235</v>
      </c>
      <c r="F283" s="2">
        <v>523515</v>
      </c>
      <c r="G283" t="str">
        <f>VLOOKUP(C283,Keys!A$2:B$3,2,)</f>
        <v>Gastos</v>
      </c>
      <c r="H283" t="str">
        <f>VLOOKUP(D283,Keys!D$2:E$10,2,0)</f>
        <v>Operacionales de ventas</v>
      </c>
      <c r="I283" t="str">
        <f>VLOOKUP(E283,Keys!G$2:H$40,2,0)</f>
        <v>Servicios</v>
      </c>
      <c r="J283" t="str">
        <f t="shared" si="4"/>
        <v>Asistencia técnica</v>
      </c>
    </row>
    <row r="284" spans="1:10" x14ac:dyDescent="0.25">
      <c r="A284" s="1">
        <v>523520</v>
      </c>
      <c r="B284" t="s">
        <v>91</v>
      </c>
      <c r="C284" s="2">
        <v>5</v>
      </c>
      <c r="D284" s="2">
        <v>52</v>
      </c>
      <c r="E284" s="2">
        <v>5235</v>
      </c>
      <c r="F284" s="2">
        <v>523520</v>
      </c>
      <c r="G284" t="str">
        <f>VLOOKUP(C284,Keys!A$2:B$3,2,)</f>
        <v>Gastos</v>
      </c>
      <c r="H284" t="str">
        <f>VLOOKUP(D284,Keys!D$2:E$10,2,0)</f>
        <v>Operacionales de ventas</v>
      </c>
      <c r="I284" t="str">
        <f>VLOOKUP(E284,Keys!G$2:H$40,2,0)</f>
        <v>Servicios</v>
      </c>
      <c r="J284" t="str">
        <f t="shared" si="4"/>
        <v>Procesamiento electrónico de datos</v>
      </c>
    </row>
    <row r="285" spans="1:10" x14ac:dyDescent="0.25">
      <c r="A285" s="1">
        <v>523525</v>
      </c>
      <c r="B285" t="s">
        <v>92</v>
      </c>
      <c r="C285" s="2">
        <v>5</v>
      </c>
      <c r="D285" s="2">
        <v>52</v>
      </c>
      <c r="E285" s="2">
        <v>5235</v>
      </c>
      <c r="F285" s="2">
        <v>523525</v>
      </c>
      <c r="G285" t="str">
        <f>VLOOKUP(C285,Keys!A$2:B$3,2,)</f>
        <v>Gastos</v>
      </c>
      <c r="H285" t="str">
        <f>VLOOKUP(D285,Keys!D$2:E$10,2,0)</f>
        <v>Operacionales de ventas</v>
      </c>
      <c r="I285" t="str">
        <f>VLOOKUP(E285,Keys!G$2:H$40,2,0)</f>
        <v>Servicios</v>
      </c>
      <c r="J285" t="str">
        <f t="shared" si="4"/>
        <v>Acueducto y alcantarillado</v>
      </c>
    </row>
    <row r="286" spans="1:10" x14ac:dyDescent="0.25">
      <c r="A286" s="1">
        <v>523530</v>
      </c>
      <c r="B286" t="s">
        <v>93</v>
      </c>
      <c r="C286" s="2">
        <v>5</v>
      </c>
      <c r="D286" s="2">
        <v>52</v>
      </c>
      <c r="E286" s="2">
        <v>5235</v>
      </c>
      <c r="F286" s="2">
        <v>523530</v>
      </c>
      <c r="G286" t="str">
        <f>VLOOKUP(C286,Keys!A$2:B$3,2,)</f>
        <v>Gastos</v>
      </c>
      <c r="H286" t="str">
        <f>VLOOKUP(D286,Keys!D$2:E$10,2,0)</f>
        <v>Operacionales de ventas</v>
      </c>
      <c r="I286" t="str">
        <f>VLOOKUP(E286,Keys!G$2:H$40,2,0)</f>
        <v>Servicios</v>
      </c>
      <c r="J286" t="str">
        <f t="shared" si="4"/>
        <v>Energía eléctrica</v>
      </c>
    </row>
    <row r="287" spans="1:10" x14ac:dyDescent="0.25">
      <c r="A287" s="1">
        <v>523535</v>
      </c>
      <c r="B287" t="s">
        <v>94</v>
      </c>
      <c r="C287" s="2">
        <v>5</v>
      </c>
      <c r="D287" s="2">
        <v>52</v>
      </c>
      <c r="E287" s="2">
        <v>5235</v>
      </c>
      <c r="F287" s="2">
        <v>523535</v>
      </c>
      <c r="G287" t="str">
        <f>VLOOKUP(C287,Keys!A$2:B$3,2,)</f>
        <v>Gastos</v>
      </c>
      <c r="H287" t="str">
        <f>VLOOKUP(D287,Keys!D$2:E$10,2,0)</f>
        <v>Operacionales de ventas</v>
      </c>
      <c r="I287" t="str">
        <f>VLOOKUP(E287,Keys!G$2:H$40,2,0)</f>
        <v>Servicios</v>
      </c>
      <c r="J287" t="str">
        <f t="shared" si="4"/>
        <v>Teléfono</v>
      </c>
    </row>
    <row r="288" spans="1:10" x14ac:dyDescent="0.25">
      <c r="A288" s="1">
        <v>523540</v>
      </c>
      <c r="B288" t="s">
        <v>95</v>
      </c>
      <c r="C288" s="2">
        <v>5</v>
      </c>
      <c r="D288" s="2">
        <v>52</v>
      </c>
      <c r="E288" s="2">
        <v>5235</v>
      </c>
      <c r="F288" s="2">
        <v>523540</v>
      </c>
      <c r="G288" t="str">
        <f>VLOOKUP(C288,Keys!A$2:B$3,2,)</f>
        <v>Gastos</v>
      </c>
      <c r="H288" t="str">
        <f>VLOOKUP(D288,Keys!D$2:E$10,2,0)</f>
        <v>Operacionales de ventas</v>
      </c>
      <c r="I288" t="str">
        <f>VLOOKUP(E288,Keys!G$2:H$40,2,0)</f>
        <v>Servicios</v>
      </c>
      <c r="J288" t="str">
        <f t="shared" si="4"/>
        <v>Correo, portes y telegramas</v>
      </c>
    </row>
    <row r="289" spans="1:10" x14ac:dyDescent="0.25">
      <c r="A289" s="1">
        <v>523545</v>
      </c>
      <c r="B289" t="s">
        <v>96</v>
      </c>
      <c r="C289" s="2">
        <v>5</v>
      </c>
      <c r="D289" s="2">
        <v>52</v>
      </c>
      <c r="E289" s="2">
        <v>5235</v>
      </c>
      <c r="F289" s="2">
        <v>523545</v>
      </c>
      <c r="G289" t="str">
        <f>VLOOKUP(C289,Keys!A$2:B$3,2,)</f>
        <v>Gastos</v>
      </c>
      <c r="H289" t="str">
        <f>VLOOKUP(D289,Keys!D$2:E$10,2,0)</f>
        <v>Operacionales de ventas</v>
      </c>
      <c r="I289" t="str">
        <f>VLOOKUP(E289,Keys!G$2:H$40,2,0)</f>
        <v>Servicios</v>
      </c>
      <c r="J289" t="str">
        <f t="shared" si="4"/>
        <v>Fax y télex</v>
      </c>
    </row>
    <row r="290" spans="1:10" x14ac:dyDescent="0.25">
      <c r="A290" s="1">
        <v>523550</v>
      </c>
      <c r="B290" t="s">
        <v>97</v>
      </c>
      <c r="C290" s="2">
        <v>5</v>
      </c>
      <c r="D290" s="2">
        <v>52</v>
      </c>
      <c r="E290" s="2">
        <v>5235</v>
      </c>
      <c r="F290" s="2">
        <v>523550</v>
      </c>
      <c r="G290" t="str">
        <f>VLOOKUP(C290,Keys!A$2:B$3,2,)</f>
        <v>Gastos</v>
      </c>
      <c r="H290" t="str">
        <f>VLOOKUP(D290,Keys!D$2:E$10,2,0)</f>
        <v>Operacionales de ventas</v>
      </c>
      <c r="I290" t="str">
        <f>VLOOKUP(E290,Keys!G$2:H$40,2,0)</f>
        <v>Servicios</v>
      </c>
      <c r="J290" t="str">
        <f t="shared" si="4"/>
        <v>Transporte, fletes y acarreos</v>
      </c>
    </row>
    <row r="291" spans="1:10" x14ac:dyDescent="0.25">
      <c r="A291" s="1">
        <v>523555</v>
      </c>
      <c r="B291" t="s">
        <v>98</v>
      </c>
      <c r="C291" s="2">
        <v>5</v>
      </c>
      <c r="D291" s="2">
        <v>52</v>
      </c>
      <c r="E291" s="2">
        <v>5235</v>
      </c>
      <c r="F291" s="2">
        <v>523555</v>
      </c>
      <c r="G291" t="str">
        <f>VLOOKUP(C291,Keys!A$2:B$3,2,)</f>
        <v>Gastos</v>
      </c>
      <c r="H291" t="str">
        <f>VLOOKUP(D291,Keys!D$2:E$10,2,0)</f>
        <v>Operacionales de ventas</v>
      </c>
      <c r="I291" t="str">
        <f>VLOOKUP(E291,Keys!G$2:H$40,2,0)</f>
        <v>Servicios</v>
      </c>
      <c r="J291" t="str">
        <f t="shared" si="4"/>
        <v>Gas</v>
      </c>
    </row>
    <row r="292" spans="1:10" x14ac:dyDescent="0.25">
      <c r="A292" s="1">
        <v>523560</v>
      </c>
      <c r="B292" t="s">
        <v>147</v>
      </c>
      <c r="C292" s="2">
        <v>5</v>
      </c>
      <c r="D292" s="2">
        <v>52</v>
      </c>
      <c r="E292" s="2">
        <v>5235</v>
      </c>
      <c r="F292" s="2">
        <v>523560</v>
      </c>
      <c r="G292" t="str">
        <f>VLOOKUP(C292,Keys!A$2:B$3,2,)</f>
        <v>Gastos</v>
      </c>
      <c r="H292" t="str">
        <f>VLOOKUP(D292,Keys!D$2:E$10,2,0)</f>
        <v>Operacionales de ventas</v>
      </c>
      <c r="I292" t="str">
        <f>VLOOKUP(E292,Keys!G$2:H$40,2,0)</f>
        <v>Servicios</v>
      </c>
      <c r="J292" t="str">
        <f t="shared" si="4"/>
        <v>Publicidad, propaganda y promoción</v>
      </c>
    </row>
    <row r="293" spans="1:10" x14ac:dyDescent="0.25">
      <c r="A293" s="1">
        <v>523595</v>
      </c>
      <c r="B293" t="s">
        <v>34</v>
      </c>
      <c r="C293" s="2">
        <v>5</v>
      </c>
      <c r="D293" s="2">
        <v>52</v>
      </c>
      <c r="E293" s="2">
        <v>5235</v>
      </c>
      <c r="F293" s="2">
        <v>523595</v>
      </c>
      <c r="G293" t="str">
        <f>VLOOKUP(C293,Keys!A$2:B$3,2,)</f>
        <v>Gastos</v>
      </c>
      <c r="H293" t="str">
        <f>VLOOKUP(D293,Keys!D$2:E$10,2,0)</f>
        <v>Operacionales de ventas</v>
      </c>
      <c r="I293" t="str">
        <f>VLOOKUP(E293,Keys!G$2:H$40,2,0)</f>
        <v>Servicios</v>
      </c>
      <c r="J293" t="str">
        <f t="shared" si="4"/>
        <v>Otros</v>
      </c>
    </row>
    <row r="294" spans="1:10" x14ac:dyDescent="0.25">
      <c r="A294" s="1">
        <v>523599</v>
      </c>
      <c r="B294" t="s">
        <v>35</v>
      </c>
      <c r="C294" s="2">
        <v>5</v>
      </c>
      <c r="D294" s="2">
        <v>52</v>
      </c>
      <c r="E294" s="2">
        <v>5235</v>
      </c>
      <c r="F294" s="2">
        <v>523599</v>
      </c>
      <c r="G294" t="str">
        <f>VLOOKUP(C294,Keys!A$2:B$3,2,)</f>
        <v>Gastos</v>
      </c>
      <c r="H294" t="str">
        <f>VLOOKUP(D294,Keys!D$2:E$10,2,0)</f>
        <v>Operacionales de ventas</v>
      </c>
      <c r="I294" t="str">
        <f>VLOOKUP(E294,Keys!G$2:H$40,2,0)</f>
        <v>Servicios</v>
      </c>
      <c r="J294" t="str">
        <f t="shared" si="4"/>
        <v>Ajustes por inflación</v>
      </c>
    </row>
    <row r="295" spans="1:10" x14ac:dyDescent="0.25">
      <c r="A295" s="1">
        <v>524005</v>
      </c>
      <c r="B295" t="s">
        <v>100</v>
      </c>
      <c r="C295" s="2">
        <v>5</v>
      </c>
      <c r="D295" s="2">
        <v>52</v>
      </c>
      <c r="E295" s="2">
        <v>5240</v>
      </c>
      <c r="F295" s="2">
        <v>524005</v>
      </c>
      <c r="G295" t="str">
        <f>VLOOKUP(C295,Keys!A$2:B$3,2,)</f>
        <v>Gastos</v>
      </c>
      <c r="H295" t="str">
        <f>VLOOKUP(D295,Keys!D$2:E$10,2,0)</f>
        <v>Operacionales de ventas</v>
      </c>
      <c r="I295" t="str">
        <f>VLOOKUP(E295,Keys!G$2:H$40,2,0)</f>
        <v>Gastos legales</v>
      </c>
      <c r="J295" t="str">
        <f t="shared" si="4"/>
        <v>Notariales</v>
      </c>
    </row>
    <row r="296" spans="1:10" x14ac:dyDescent="0.25">
      <c r="A296" s="1">
        <v>524010</v>
      </c>
      <c r="B296" t="s">
        <v>101</v>
      </c>
      <c r="C296" s="2">
        <v>5</v>
      </c>
      <c r="D296" s="2">
        <v>52</v>
      </c>
      <c r="E296" s="2">
        <v>5240</v>
      </c>
      <c r="F296" s="2">
        <v>524010</v>
      </c>
      <c r="G296" t="str">
        <f>VLOOKUP(C296,Keys!A$2:B$3,2,)</f>
        <v>Gastos</v>
      </c>
      <c r="H296" t="str">
        <f>VLOOKUP(D296,Keys!D$2:E$10,2,0)</f>
        <v>Operacionales de ventas</v>
      </c>
      <c r="I296" t="str">
        <f>VLOOKUP(E296,Keys!G$2:H$40,2,0)</f>
        <v>Gastos legales</v>
      </c>
      <c r="J296" t="str">
        <f t="shared" si="4"/>
        <v>Registro mercantil</v>
      </c>
    </row>
    <row r="297" spans="1:10" x14ac:dyDescent="0.25">
      <c r="A297" s="1">
        <v>524015</v>
      </c>
      <c r="B297" t="s">
        <v>102</v>
      </c>
      <c r="C297" s="2">
        <v>5</v>
      </c>
      <c r="D297" s="2">
        <v>52</v>
      </c>
      <c r="E297" s="2">
        <v>5240</v>
      </c>
      <c r="F297" s="2">
        <v>524015</v>
      </c>
      <c r="G297" t="str">
        <f>VLOOKUP(C297,Keys!A$2:B$3,2,)</f>
        <v>Gastos</v>
      </c>
      <c r="H297" t="str">
        <f>VLOOKUP(D297,Keys!D$2:E$10,2,0)</f>
        <v>Operacionales de ventas</v>
      </c>
      <c r="I297" t="str">
        <f>VLOOKUP(E297,Keys!G$2:H$40,2,0)</f>
        <v>Gastos legales</v>
      </c>
      <c r="J297" t="str">
        <f t="shared" si="4"/>
        <v>Trámites y licencias</v>
      </c>
    </row>
    <row r="298" spans="1:10" x14ac:dyDescent="0.25">
      <c r="A298" s="1">
        <v>524020</v>
      </c>
      <c r="B298" t="s">
        <v>103</v>
      </c>
      <c r="C298" s="2">
        <v>5</v>
      </c>
      <c r="D298" s="2">
        <v>52</v>
      </c>
      <c r="E298" s="2">
        <v>5240</v>
      </c>
      <c r="F298" s="2">
        <v>524020</v>
      </c>
      <c r="G298" t="str">
        <f>VLOOKUP(C298,Keys!A$2:B$3,2,)</f>
        <v>Gastos</v>
      </c>
      <c r="H298" t="str">
        <f>VLOOKUP(D298,Keys!D$2:E$10,2,0)</f>
        <v>Operacionales de ventas</v>
      </c>
      <c r="I298" t="str">
        <f>VLOOKUP(E298,Keys!G$2:H$40,2,0)</f>
        <v>Gastos legales</v>
      </c>
      <c r="J298" t="str">
        <f t="shared" si="4"/>
        <v>Aduaneros</v>
      </c>
    </row>
    <row r="299" spans="1:10" x14ac:dyDescent="0.25">
      <c r="A299" s="1">
        <v>524025</v>
      </c>
      <c r="B299" t="s">
        <v>104</v>
      </c>
      <c r="C299" s="2">
        <v>5</v>
      </c>
      <c r="D299" s="2">
        <v>52</v>
      </c>
      <c r="E299" s="2">
        <v>5240</v>
      </c>
      <c r="F299" s="2">
        <v>524025</v>
      </c>
      <c r="G299" t="str">
        <f>VLOOKUP(C299,Keys!A$2:B$3,2,)</f>
        <v>Gastos</v>
      </c>
      <c r="H299" t="str">
        <f>VLOOKUP(D299,Keys!D$2:E$10,2,0)</f>
        <v>Operacionales de ventas</v>
      </c>
      <c r="I299" t="str">
        <f>VLOOKUP(E299,Keys!G$2:H$40,2,0)</f>
        <v>Gastos legales</v>
      </c>
      <c r="J299" t="str">
        <f t="shared" si="4"/>
        <v>Consulares</v>
      </c>
    </row>
    <row r="300" spans="1:10" x14ac:dyDescent="0.25">
      <c r="A300" s="1">
        <v>524095</v>
      </c>
      <c r="B300" t="s">
        <v>34</v>
      </c>
      <c r="C300" s="2">
        <v>5</v>
      </c>
      <c r="D300" s="2">
        <v>52</v>
      </c>
      <c r="E300" s="2">
        <v>5240</v>
      </c>
      <c r="F300" s="2">
        <v>524095</v>
      </c>
      <c r="G300" t="str">
        <f>VLOOKUP(C300,Keys!A$2:B$3,2,)</f>
        <v>Gastos</v>
      </c>
      <c r="H300" t="str">
        <f>VLOOKUP(D300,Keys!D$2:E$10,2,0)</f>
        <v>Operacionales de ventas</v>
      </c>
      <c r="I300" t="str">
        <f>VLOOKUP(E300,Keys!G$2:H$40,2,0)</f>
        <v>Gastos legales</v>
      </c>
      <c r="J300" t="str">
        <f t="shared" si="4"/>
        <v>Otros</v>
      </c>
    </row>
    <row r="301" spans="1:10" x14ac:dyDescent="0.25">
      <c r="A301" s="1">
        <v>524099</v>
      </c>
      <c r="B301" t="s">
        <v>35</v>
      </c>
      <c r="C301" s="2">
        <v>5</v>
      </c>
      <c r="D301" s="2">
        <v>52</v>
      </c>
      <c r="E301" s="2">
        <v>5240</v>
      </c>
      <c r="F301" s="2">
        <v>524099</v>
      </c>
      <c r="G301" t="str">
        <f>VLOOKUP(C301,Keys!A$2:B$3,2,)</f>
        <v>Gastos</v>
      </c>
      <c r="H301" t="str">
        <f>VLOOKUP(D301,Keys!D$2:E$10,2,0)</f>
        <v>Operacionales de ventas</v>
      </c>
      <c r="I301" t="str">
        <f>VLOOKUP(E301,Keys!G$2:H$40,2,0)</f>
        <v>Gastos legales</v>
      </c>
      <c r="J301" t="str">
        <f t="shared" si="4"/>
        <v>Ajustes por inflación</v>
      </c>
    </row>
    <row r="302" spans="1:10" x14ac:dyDescent="0.25">
      <c r="A302" s="1">
        <v>524505</v>
      </c>
      <c r="B302" t="s">
        <v>57</v>
      </c>
      <c r="C302" s="2">
        <v>5</v>
      </c>
      <c r="D302" s="2">
        <v>52</v>
      </c>
      <c r="E302" s="2">
        <v>5245</v>
      </c>
      <c r="F302" s="2">
        <v>524505</v>
      </c>
      <c r="G302" t="str">
        <f>VLOOKUP(C302,Keys!A$2:B$3,2,)</f>
        <v>Gastos</v>
      </c>
      <c r="H302" t="str">
        <f>VLOOKUP(D302,Keys!D$2:E$10,2,0)</f>
        <v>Operacionales de ventas</v>
      </c>
      <c r="I302" t="str">
        <f>VLOOKUP(E302,Keys!G$2:H$40,2,0)</f>
        <v>Mantenimiento y reparaciones</v>
      </c>
      <c r="J302" t="str">
        <f t="shared" si="4"/>
        <v>Terrenos</v>
      </c>
    </row>
    <row r="303" spans="1:10" x14ac:dyDescent="0.25">
      <c r="A303" s="1">
        <v>524510</v>
      </c>
      <c r="B303" t="s">
        <v>58</v>
      </c>
      <c r="C303" s="2">
        <v>5</v>
      </c>
      <c r="D303" s="2">
        <v>52</v>
      </c>
      <c r="E303" s="2">
        <v>5245</v>
      </c>
      <c r="F303" s="2">
        <v>524510</v>
      </c>
      <c r="G303" t="str">
        <f>VLOOKUP(C303,Keys!A$2:B$3,2,)</f>
        <v>Gastos</v>
      </c>
      <c r="H303" t="str">
        <f>VLOOKUP(D303,Keys!D$2:E$10,2,0)</f>
        <v>Operacionales de ventas</v>
      </c>
      <c r="I303" t="str">
        <f>VLOOKUP(E303,Keys!G$2:H$40,2,0)</f>
        <v>Mantenimiento y reparaciones</v>
      </c>
      <c r="J303" t="str">
        <f t="shared" si="4"/>
        <v>Construcciones y edificaciones</v>
      </c>
    </row>
    <row r="304" spans="1:10" x14ac:dyDescent="0.25">
      <c r="A304" s="1">
        <v>524515</v>
      </c>
      <c r="B304" t="s">
        <v>59</v>
      </c>
      <c r="C304" s="2">
        <v>5</v>
      </c>
      <c r="D304" s="2">
        <v>52</v>
      </c>
      <c r="E304" s="2">
        <v>5245</v>
      </c>
      <c r="F304" s="2">
        <v>524515</v>
      </c>
      <c r="G304" t="str">
        <f>VLOOKUP(C304,Keys!A$2:B$3,2,)</f>
        <v>Gastos</v>
      </c>
      <c r="H304" t="str">
        <f>VLOOKUP(D304,Keys!D$2:E$10,2,0)</f>
        <v>Operacionales de ventas</v>
      </c>
      <c r="I304" t="str">
        <f>VLOOKUP(E304,Keys!G$2:H$40,2,0)</f>
        <v>Mantenimiento y reparaciones</v>
      </c>
      <c r="J304" t="str">
        <f t="shared" si="4"/>
        <v>Maquinaria y equipo</v>
      </c>
    </row>
    <row r="305" spans="1:10" x14ac:dyDescent="0.25">
      <c r="A305" s="1">
        <v>524520</v>
      </c>
      <c r="B305" t="s">
        <v>60</v>
      </c>
      <c r="C305" s="2">
        <v>5</v>
      </c>
      <c r="D305" s="2">
        <v>52</v>
      </c>
      <c r="E305" s="2">
        <v>5245</v>
      </c>
      <c r="F305" s="2">
        <v>524520</v>
      </c>
      <c r="G305" t="str">
        <f>VLOOKUP(C305,Keys!A$2:B$3,2,)</f>
        <v>Gastos</v>
      </c>
      <c r="H305" t="str">
        <f>VLOOKUP(D305,Keys!D$2:E$10,2,0)</f>
        <v>Operacionales de ventas</v>
      </c>
      <c r="I305" t="str">
        <f>VLOOKUP(E305,Keys!G$2:H$40,2,0)</f>
        <v>Mantenimiento y reparaciones</v>
      </c>
      <c r="J305" t="str">
        <f t="shared" si="4"/>
        <v>Equipo de oficina</v>
      </c>
    </row>
    <row r="306" spans="1:10" x14ac:dyDescent="0.25">
      <c r="A306" s="1">
        <v>524525</v>
      </c>
      <c r="B306" t="s">
        <v>61</v>
      </c>
      <c r="C306" s="2">
        <v>5</v>
      </c>
      <c r="D306" s="2">
        <v>52</v>
      </c>
      <c r="E306" s="2">
        <v>5245</v>
      </c>
      <c r="F306" s="2">
        <v>524525</v>
      </c>
      <c r="G306" t="str">
        <f>VLOOKUP(C306,Keys!A$2:B$3,2,)</f>
        <v>Gastos</v>
      </c>
      <c r="H306" t="str">
        <f>VLOOKUP(D306,Keys!D$2:E$10,2,0)</f>
        <v>Operacionales de ventas</v>
      </c>
      <c r="I306" t="str">
        <f>VLOOKUP(E306,Keys!G$2:H$40,2,0)</f>
        <v>Mantenimiento y reparaciones</v>
      </c>
      <c r="J306" t="str">
        <f t="shared" si="4"/>
        <v>Equipo de computación y comunicación</v>
      </c>
    </row>
    <row r="307" spans="1:10" x14ac:dyDescent="0.25">
      <c r="A307" s="1">
        <v>524530</v>
      </c>
      <c r="B307" t="s">
        <v>62</v>
      </c>
      <c r="C307" s="2">
        <v>5</v>
      </c>
      <c r="D307" s="2">
        <v>52</v>
      </c>
      <c r="E307" s="2">
        <v>5245</v>
      </c>
      <c r="F307" s="2">
        <v>524530</v>
      </c>
      <c r="G307" t="str">
        <f>VLOOKUP(C307,Keys!A$2:B$3,2,)</f>
        <v>Gastos</v>
      </c>
      <c r="H307" t="str">
        <f>VLOOKUP(D307,Keys!D$2:E$10,2,0)</f>
        <v>Operacionales de ventas</v>
      </c>
      <c r="I307" t="str">
        <f>VLOOKUP(E307,Keys!G$2:H$40,2,0)</f>
        <v>Mantenimiento y reparaciones</v>
      </c>
      <c r="J307" t="str">
        <f t="shared" si="4"/>
        <v>Equipo médico-científico</v>
      </c>
    </row>
    <row r="308" spans="1:10" x14ac:dyDescent="0.25">
      <c r="A308" s="1">
        <v>524535</v>
      </c>
      <c r="B308" t="s">
        <v>63</v>
      </c>
      <c r="C308" s="2">
        <v>5</v>
      </c>
      <c r="D308" s="2">
        <v>52</v>
      </c>
      <c r="E308" s="2">
        <v>5245</v>
      </c>
      <c r="F308" s="2">
        <v>524535</v>
      </c>
      <c r="G308" t="str">
        <f>VLOOKUP(C308,Keys!A$2:B$3,2,)</f>
        <v>Gastos</v>
      </c>
      <c r="H308" t="str">
        <f>VLOOKUP(D308,Keys!D$2:E$10,2,0)</f>
        <v>Operacionales de ventas</v>
      </c>
      <c r="I308" t="str">
        <f>VLOOKUP(E308,Keys!G$2:H$40,2,0)</f>
        <v>Mantenimiento y reparaciones</v>
      </c>
      <c r="J308" t="str">
        <f t="shared" si="4"/>
        <v>Equipo de hoteles y restaurantes</v>
      </c>
    </row>
    <row r="309" spans="1:10" x14ac:dyDescent="0.25">
      <c r="A309" s="1">
        <v>524540</v>
      </c>
      <c r="B309" t="s">
        <v>64</v>
      </c>
      <c r="C309" s="2">
        <v>5</v>
      </c>
      <c r="D309" s="2">
        <v>52</v>
      </c>
      <c r="E309" s="2">
        <v>5245</v>
      </c>
      <c r="F309" s="2">
        <v>524540</v>
      </c>
      <c r="G309" t="str">
        <f>VLOOKUP(C309,Keys!A$2:B$3,2,)</f>
        <v>Gastos</v>
      </c>
      <c r="H309" t="str">
        <f>VLOOKUP(D309,Keys!D$2:E$10,2,0)</f>
        <v>Operacionales de ventas</v>
      </c>
      <c r="I309" t="str">
        <f>VLOOKUP(E309,Keys!G$2:H$40,2,0)</f>
        <v>Mantenimiento y reparaciones</v>
      </c>
      <c r="J309" t="str">
        <f t="shared" si="4"/>
        <v>Flota y equipo de transporte</v>
      </c>
    </row>
    <row r="310" spans="1:10" x14ac:dyDescent="0.25">
      <c r="A310" s="1">
        <v>524545</v>
      </c>
      <c r="B310" t="s">
        <v>65</v>
      </c>
      <c r="C310" s="2">
        <v>5</v>
      </c>
      <c r="D310" s="2">
        <v>52</v>
      </c>
      <c r="E310" s="2">
        <v>5245</v>
      </c>
      <c r="F310" s="2">
        <v>524545</v>
      </c>
      <c r="G310" t="str">
        <f>VLOOKUP(C310,Keys!A$2:B$3,2,)</f>
        <v>Gastos</v>
      </c>
      <c r="H310" t="str">
        <f>VLOOKUP(D310,Keys!D$2:E$10,2,0)</f>
        <v>Operacionales de ventas</v>
      </c>
      <c r="I310" t="str">
        <f>VLOOKUP(E310,Keys!G$2:H$40,2,0)</f>
        <v>Mantenimiento y reparaciones</v>
      </c>
      <c r="J310" t="str">
        <f t="shared" si="4"/>
        <v>Flota y equipo fluvial y/o marítimo</v>
      </c>
    </row>
    <row r="311" spans="1:10" x14ac:dyDescent="0.25">
      <c r="A311" s="1">
        <v>524550</v>
      </c>
      <c r="B311" t="s">
        <v>66</v>
      </c>
      <c r="C311" s="2">
        <v>5</v>
      </c>
      <c r="D311" s="2">
        <v>52</v>
      </c>
      <c r="E311" s="2">
        <v>5245</v>
      </c>
      <c r="F311" s="2">
        <v>524550</v>
      </c>
      <c r="G311" t="str">
        <f>VLOOKUP(C311,Keys!A$2:B$3,2,)</f>
        <v>Gastos</v>
      </c>
      <c r="H311" t="str">
        <f>VLOOKUP(D311,Keys!D$2:E$10,2,0)</f>
        <v>Operacionales de ventas</v>
      </c>
      <c r="I311" t="str">
        <f>VLOOKUP(E311,Keys!G$2:H$40,2,0)</f>
        <v>Mantenimiento y reparaciones</v>
      </c>
      <c r="J311" t="str">
        <f t="shared" si="4"/>
        <v>Flota y equipo aéreo</v>
      </c>
    </row>
    <row r="312" spans="1:10" x14ac:dyDescent="0.25">
      <c r="A312" s="1">
        <v>524555</v>
      </c>
      <c r="B312" t="s">
        <v>67</v>
      </c>
      <c r="C312" s="2">
        <v>5</v>
      </c>
      <c r="D312" s="2">
        <v>52</v>
      </c>
      <c r="E312" s="2">
        <v>5245</v>
      </c>
      <c r="F312" s="2">
        <v>524555</v>
      </c>
      <c r="G312" t="str">
        <f>VLOOKUP(C312,Keys!A$2:B$3,2,)</f>
        <v>Gastos</v>
      </c>
      <c r="H312" t="str">
        <f>VLOOKUP(D312,Keys!D$2:E$10,2,0)</f>
        <v>Operacionales de ventas</v>
      </c>
      <c r="I312" t="str">
        <f>VLOOKUP(E312,Keys!G$2:H$40,2,0)</f>
        <v>Mantenimiento y reparaciones</v>
      </c>
      <c r="J312" t="str">
        <f t="shared" si="4"/>
        <v>Flota y equipo férreo</v>
      </c>
    </row>
    <row r="313" spans="1:10" x14ac:dyDescent="0.25">
      <c r="A313" s="1">
        <v>524560</v>
      </c>
      <c r="B313" t="s">
        <v>68</v>
      </c>
      <c r="C313" s="2">
        <v>5</v>
      </c>
      <c r="D313" s="2">
        <v>52</v>
      </c>
      <c r="E313" s="2">
        <v>5245</v>
      </c>
      <c r="F313" s="2">
        <v>524560</v>
      </c>
      <c r="G313" t="str">
        <f>VLOOKUP(C313,Keys!A$2:B$3,2,)</f>
        <v>Gastos</v>
      </c>
      <c r="H313" t="str">
        <f>VLOOKUP(D313,Keys!D$2:E$10,2,0)</f>
        <v>Operacionales de ventas</v>
      </c>
      <c r="I313" t="str">
        <f>VLOOKUP(E313,Keys!G$2:H$40,2,0)</f>
        <v>Mantenimiento y reparaciones</v>
      </c>
      <c r="J313" t="str">
        <f t="shared" si="4"/>
        <v>Acueductos, plantas y redes</v>
      </c>
    </row>
    <row r="314" spans="1:10" x14ac:dyDescent="0.25">
      <c r="A314" s="1">
        <v>524565</v>
      </c>
      <c r="B314" t="s">
        <v>106</v>
      </c>
      <c r="C314" s="2">
        <v>5</v>
      </c>
      <c r="D314" s="2">
        <v>52</v>
      </c>
      <c r="E314" s="2">
        <v>5245</v>
      </c>
      <c r="F314" s="2">
        <v>524565</v>
      </c>
      <c r="G314" t="str">
        <f>VLOOKUP(C314,Keys!A$2:B$3,2,)</f>
        <v>Gastos</v>
      </c>
      <c r="H314" t="str">
        <f>VLOOKUP(D314,Keys!D$2:E$10,2,0)</f>
        <v>Operacionales de ventas</v>
      </c>
      <c r="I314" t="str">
        <f>VLOOKUP(E314,Keys!G$2:H$40,2,0)</f>
        <v>Mantenimiento y reparaciones</v>
      </c>
      <c r="J314" t="str">
        <f t="shared" si="4"/>
        <v>Armamento de vigilancia</v>
      </c>
    </row>
    <row r="315" spans="1:10" x14ac:dyDescent="0.25">
      <c r="A315" s="1">
        <v>524570</v>
      </c>
      <c r="B315" t="s">
        <v>107</v>
      </c>
      <c r="C315" s="2">
        <v>5</v>
      </c>
      <c r="D315" s="2">
        <v>52</v>
      </c>
      <c r="E315" s="2">
        <v>5245</v>
      </c>
      <c r="F315" s="2">
        <v>524570</v>
      </c>
      <c r="G315" t="str">
        <f>VLOOKUP(C315,Keys!A$2:B$3,2,)</f>
        <v>Gastos</v>
      </c>
      <c r="H315" t="str">
        <f>VLOOKUP(D315,Keys!D$2:E$10,2,0)</f>
        <v>Operacionales de ventas</v>
      </c>
      <c r="I315" t="str">
        <f>VLOOKUP(E315,Keys!G$2:H$40,2,0)</f>
        <v>Mantenimiento y reparaciones</v>
      </c>
      <c r="J315" t="str">
        <f t="shared" si="4"/>
        <v>Vías de comunicación</v>
      </c>
    </row>
    <row r="316" spans="1:10" x14ac:dyDescent="0.25">
      <c r="A316" s="1">
        <v>524599</v>
      </c>
      <c r="B316" t="s">
        <v>35</v>
      </c>
      <c r="C316" s="2">
        <v>5</v>
      </c>
      <c r="D316" s="2">
        <v>52</v>
      </c>
      <c r="E316" s="2">
        <v>5245</v>
      </c>
      <c r="F316" s="2">
        <v>524599</v>
      </c>
      <c r="G316" t="str">
        <f>VLOOKUP(C316,Keys!A$2:B$3,2,)</f>
        <v>Gastos</v>
      </c>
      <c r="H316" t="str">
        <f>VLOOKUP(D316,Keys!D$2:E$10,2,0)</f>
        <v>Operacionales de ventas</v>
      </c>
      <c r="I316" t="str">
        <f>VLOOKUP(E316,Keys!G$2:H$40,2,0)</f>
        <v>Mantenimiento y reparaciones</v>
      </c>
      <c r="J316" t="str">
        <f t="shared" si="4"/>
        <v>Ajustes por inflación</v>
      </c>
    </row>
    <row r="317" spans="1:10" x14ac:dyDescent="0.25">
      <c r="A317" s="1">
        <v>525005</v>
      </c>
      <c r="B317" t="s">
        <v>109</v>
      </c>
      <c r="C317" s="2">
        <v>5</v>
      </c>
      <c r="D317" s="2">
        <v>52</v>
      </c>
      <c r="E317" s="2">
        <v>5250</v>
      </c>
      <c r="F317" s="2">
        <v>525005</v>
      </c>
      <c r="G317" t="str">
        <f>VLOOKUP(C317,Keys!A$2:B$3,2,)</f>
        <v>Gastos</v>
      </c>
      <c r="H317" t="str">
        <f>VLOOKUP(D317,Keys!D$2:E$10,2,0)</f>
        <v>Operacionales de ventas</v>
      </c>
      <c r="I317" t="str">
        <f>VLOOKUP(E317,Keys!G$2:H$40,2,0)</f>
        <v>Adecuación e instalación</v>
      </c>
      <c r="J317" t="str">
        <f t="shared" si="4"/>
        <v>Instalaciones eléctricas</v>
      </c>
    </row>
    <row r="318" spans="1:10" x14ac:dyDescent="0.25">
      <c r="A318" s="1">
        <v>525010</v>
      </c>
      <c r="B318" t="s">
        <v>110</v>
      </c>
      <c r="C318" s="2">
        <v>5</v>
      </c>
      <c r="D318" s="2">
        <v>52</v>
      </c>
      <c r="E318" s="2">
        <v>5250</v>
      </c>
      <c r="F318" s="2">
        <v>525010</v>
      </c>
      <c r="G318" t="str">
        <f>VLOOKUP(C318,Keys!A$2:B$3,2,)</f>
        <v>Gastos</v>
      </c>
      <c r="H318" t="str">
        <f>VLOOKUP(D318,Keys!D$2:E$10,2,0)</f>
        <v>Operacionales de ventas</v>
      </c>
      <c r="I318" t="str">
        <f>VLOOKUP(E318,Keys!G$2:H$40,2,0)</f>
        <v>Adecuación e instalación</v>
      </c>
      <c r="J318" t="str">
        <f t="shared" si="4"/>
        <v>Arreglos ornamentales</v>
      </c>
    </row>
    <row r="319" spans="1:10" x14ac:dyDescent="0.25">
      <c r="A319" s="1">
        <v>525015</v>
      </c>
      <c r="B319" t="s">
        <v>111</v>
      </c>
      <c r="C319" s="2">
        <v>5</v>
      </c>
      <c r="D319" s="2">
        <v>52</v>
      </c>
      <c r="E319" s="2">
        <v>5250</v>
      </c>
      <c r="F319" s="2">
        <v>525015</v>
      </c>
      <c r="G319" t="str">
        <f>VLOOKUP(C319,Keys!A$2:B$3,2,)</f>
        <v>Gastos</v>
      </c>
      <c r="H319" t="str">
        <f>VLOOKUP(D319,Keys!D$2:E$10,2,0)</f>
        <v>Operacionales de ventas</v>
      </c>
      <c r="I319" t="str">
        <f>VLOOKUP(E319,Keys!G$2:H$40,2,0)</f>
        <v>Adecuación e instalación</v>
      </c>
      <c r="J319" t="str">
        <f t="shared" si="4"/>
        <v>Reparaciones locativas</v>
      </c>
    </row>
    <row r="320" spans="1:10" x14ac:dyDescent="0.25">
      <c r="A320" s="1">
        <v>525095</v>
      </c>
      <c r="B320" t="s">
        <v>34</v>
      </c>
      <c r="C320" s="2">
        <v>5</v>
      </c>
      <c r="D320" s="2">
        <v>52</v>
      </c>
      <c r="E320" s="2">
        <v>5250</v>
      </c>
      <c r="F320" s="2">
        <v>525095</v>
      </c>
      <c r="G320" t="str">
        <f>VLOOKUP(C320,Keys!A$2:B$3,2,)</f>
        <v>Gastos</v>
      </c>
      <c r="H320" t="str">
        <f>VLOOKUP(D320,Keys!D$2:E$10,2,0)</f>
        <v>Operacionales de ventas</v>
      </c>
      <c r="I320" t="str">
        <f>VLOOKUP(E320,Keys!G$2:H$40,2,0)</f>
        <v>Adecuación e instalación</v>
      </c>
      <c r="J320" t="str">
        <f t="shared" si="4"/>
        <v>Otros</v>
      </c>
    </row>
    <row r="321" spans="1:10" x14ac:dyDescent="0.25">
      <c r="A321" s="1">
        <v>525099</v>
      </c>
      <c r="B321" t="s">
        <v>35</v>
      </c>
      <c r="C321" s="2">
        <v>5</v>
      </c>
      <c r="D321" s="2">
        <v>52</v>
      </c>
      <c r="E321" s="2">
        <v>5250</v>
      </c>
      <c r="F321" s="2">
        <v>525099</v>
      </c>
      <c r="G321" t="str">
        <f>VLOOKUP(C321,Keys!A$2:B$3,2,)</f>
        <v>Gastos</v>
      </c>
      <c r="H321" t="str">
        <f>VLOOKUP(D321,Keys!D$2:E$10,2,0)</f>
        <v>Operacionales de ventas</v>
      </c>
      <c r="I321" t="str">
        <f>VLOOKUP(E321,Keys!G$2:H$40,2,0)</f>
        <v>Adecuación e instalación</v>
      </c>
      <c r="J321" t="str">
        <f t="shared" si="4"/>
        <v>Ajustes por inflación</v>
      </c>
    </row>
    <row r="322" spans="1:10" x14ac:dyDescent="0.25">
      <c r="A322" s="1">
        <v>525505</v>
      </c>
      <c r="B322" t="s">
        <v>113</v>
      </c>
      <c r="C322" s="2">
        <v>5</v>
      </c>
      <c r="D322" s="2">
        <v>52</v>
      </c>
      <c r="E322" s="2">
        <v>5255</v>
      </c>
      <c r="F322" s="2">
        <v>525505</v>
      </c>
      <c r="G322" t="str">
        <f>VLOOKUP(C322,Keys!A$2:B$3,2,)</f>
        <v>Gastos</v>
      </c>
      <c r="H322" t="str">
        <f>VLOOKUP(D322,Keys!D$2:E$10,2,0)</f>
        <v>Operacionales de ventas</v>
      </c>
      <c r="I322" t="str">
        <f>VLOOKUP(E322,Keys!G$2:H$40,2,0)</f>
        <v>Gastos de viaje</v>
      </c>
      <c r="J322" t="str">
        <f t="shared" si="4"/>
        <v>Alojamiento y manutención</v>
      </c>
    </row>
    <row r="323" spans="1:10" x14ac:dyDescent="0.25">
      <c r="A323" s="1">
        <v>525510</v>
      </c>
      <c r="B323" t="s">
        <v>114</v>
      </c>
      <c r="C323" s="2">
        <v>5</v>
      </c>
      <c r="D323" s="2">
        <v>52</v>
      </c>
      <c r="E323" s="2">
        <v>5255</v>
      </c>
      <c r="F323" s="2">
        <v>525510</v>
      </c>
      <c r="G323" t="str">
        <f>VLOOKUP(C323,Keys!A$2:B$3,2,)</f>
        <v>Gastos</v>
      </c>
      <c r="H323" t="str">
        <f>VLOOKUP(D323,Keys!D$2:E$10,2,0)</f>
        <v>Operacionales de ventas</v>
      </c>
      <c r="I323" t="str">
        <f>VLOOKUP(E323,Keys!G$2:H$40,2,0)</f>
        <v>Gastos de viaje</v>
      </c>
      <c r="J323" t="str">
        <f t="shared" ref="J323:J386" si="5">B323</f>
        <v>Pasajes fluviales y/o marítimos</v>
      </c>
    </row>
    <row r="324" spans="1:10" x14ac:dyDescent="0.25">
      <c r="A324" s="1">
        <v>525515</v>
      </c>
      <c r="B324" t="s">
        <v>115</v>
      </c>
      <c r="C324" s="2">
        <v>5</v>
      </c>
      <c r="D324" s="2">
        <v>52</v>
      </c>
      <c r="E324" s="2">
        <v>5255</v>
      </c>
      <c r="F324" s="2">
        <v>525515</v>
      </c>
      <c r="G324" t="str">
        <f>VLOOKUP(C324,Keys!A$2:B$3,2,)</f>
        <v>Gastos</v>
      </c>
      <c r="H324" t="str">
        <f>VLOOKUP(D324,Keys!D$2:E$10,2,0)</f>
        <v>Operacionales de ventas</v>
      </c>
      <c r="I324" t="str">
        <f>VLOOKUP(E324,Keys!G$2:H$40,2,0)</f>
        <v>Gastos de viaje</v>
      </c>
      <c r="J324" t="str">
        <f t="shared" si="5"/>
        <v>Pasajes aéreos</v>
      </c>
    </row>
    <row r="325" spans="1:10" x14ac:dyDescent="0.25">
      <c r="A325" s="1">
        <v>525520</v>
      </c>
      <c r="B325" t="s">
        <v>116</v>
      </c>
      <c r="C325" s="2">
        <v>5</v>
      </c>
      <c r="D325" s="2">
        <v>52</v>
      </c>
      <c r="E325" s="2">
        <v>5255</v>
      </c>
      <c r="F325" s="2">
        <v>525520</v>
      </c>
      <c r="G325" t="str">
        <f>VLOOKUP(C325,Keys!A$2:B$3,2,)</f>
        <v>Gastos</v>
      </c>
      <c r="H325" t="str">
        <f>VLOOKUP(D325,Keys!D$2:E$10,2,0)</f>
        <v>Operacionales de ventas</v>
      </c>
      <c r="I325" t="str">
        <f>VLOOKUP(E325,Keys!G$2:H$40,2,0)</f>
        <v>Gastos de viaje</v>
      </c>
      <c r="J325" t="str">
        <f t="shared" si="5"/>
        <v>Pasajes terrestres</v>
      </c>
    </row>
    <row r="326" spans="1:10" x14ac:dyDescent="0.25">
      <c r="A326" s="1">
        <v>525525</v>
      </c>
      <c r="B326" t="s">
        <v>117</v>
      </c>
      <c r="C326" s="2">
        <v>5</v>
      </c>
      <c r="D326" s="2">
        <v>52</v>
      </c>
      <c r="E326" s="2">
        <v>5255</v>
      </c>
      <c r="F326" s="2">
        <v>525525</v>
      </c>
      <c r="G326" t="str">
        <f>VLOOKUP(C326,Keys!A$2:B$3,2,)</f>
        <v>Gastos</v>
      </c>
      <c r="H326" t="str">
        <f>VLOOKUP(D326,Keys!D$2:E$10,2,0)</f>
        <v>Operacionales de ventas</v>
      </c>
      <c r="I326" t="str">
        <f>VLOOKUP(E326,Keys!G$2:H$40,2,0)</f>
        <v>Gastos de viaje</v>
      </c>
      <c r="J326" t="str">
        <f t="shared" si="5"/>
        <v>Pasajes férreos</v>
      </c>
    </row>
    <row r="327" spans="1:10" x14ac:dyDescent="0.25">
      <c r="A327" s="1">
        <v>525595</v>
      </c>
      <c r="B327" t="s">
        <v>34</v>
      </c>
      <c r="C327" s="2">
        <v>5</v>
      </c>
      <c r="D327" s="2">
        <v>52</v>
      </c>
      <c r="E327" s="2">
        <v>5255</v>
      </c>
      <c r="F327" s="2">
        <v>525595</v>
      </c>
      <c r="G327" t="str">
        <f>VLOOKUP(C327,Keys!A$2:B$3,2,)</f>
        <v>Gastos</v>
      </c>
      <c r="H327" t="str">
        <f>VLOOKUP(D327,Keys!D$2:E$10,2,0)</f>
        <v>Operacionales de ventas</v>
      </c>
      <c r="I327" t="str">
        <f>VLOOKUP(E327,Keys!G$2:H$40,2,0)</f>
        <v>Gastos de viaje</v>
      </c>
      <c r="J327" t="str">
        <f t="shared" si="5"/>
        <v>Otros</v>
      </c>
    </row>
    <row r="328" spans="1:10" x14ac:dyDescent="0.25">
      <c r="A328" s="1">
        <v>525599</v>
      </c>
      <c r="B328" t="s">
        <v>35</v>
      </c>
      <c r="C328" s="2">
        <v>5</v>
      </c>
      <c r="D328" s="2">
        <v>52</v>
      </c>
      <c r="E328" s="2">
        <v>5255</v>
      </c>
      <c r="F328" s="2">
        <v>525599</v>
      </c>
      <c r="G328" t="str">
        <f>VLOOKUP(C328,Keys!A$2:B$3,2,)</f>
        <v>Gastos</v>
      </c>
      <c r="H328" t="str">
        <f>VLOOKUP(D328,Keys!D$2:E$10,2,0)</f>
        <v>Operacionales de ventas</v>
      </c>
      <c r="I328" t="str">
        <f>VLOOKUP(E328,Keys!G$2:H$40,2,0)</f>
        <v>Gastos de viaje</v>
      </c>
      <c r="J328" t="str">
        <f t="shared" si="5"/>
        <v>Ajustes por inflación</v>
      </c>
    </row>
    <row r="329" spans="1:10" x14ac:dyDescent="0.25">
      <c r="A329" s="1">
        <v>526005</v>
      </c>
      <c r="B329" t="s">
        <v>58</v>
      </c>
      <c r="C329" s="2">
        <v>5</v>
      </c>
      <c r="D329" s="2">
        <v>52</v>
      </c>
      <c r="E329" s="2">
        <v>5260</v>
      </c>
      <c r="F329" s="2">
        <v>526005</v>
      </c>
      <c r="G329" t="str">
        <f>VLOOKUP(C329,Keys!A$2:B$3,2,)</f>
        <v>Gastos</v>
      </c>
      <c r="H329" t="str">
        <f>VLOOKUP(D329,Keys!D$2:E$10,2,0)</f>
        <v>Operacionales de ventas</v>
      </c>
      <c r="I329" t="str">
        <f>VLOOKUP(E329,Keys!G$2:H$40,2,0)</f>
        <v>Depreciaciones</v>
      </c>
      <c r="J329" t="str">
        <f t="shared" si="5"/>
        <v>Construcciones y edificaciones</v>
      </c>
    </row>
    <row r="330" spans="1:10" x14ac:dyDescent="0.25">
      <c r="A330" s="1">
        <v>526010</v>
      </c>
      <c r="B330" t="s">
        <v>59</v>
      </c>
      <c r="C330" s="2">
        <v>5</v>
      </c>
      <c r="D330" s="2">
        <v>52</v>
      </c>
      <c r="E330" s="2">
        <v>5260</v>
      </c>
      <c r="F330" s="2">
        <v>526010</v>
      </c>
      <c r="G330" t="str">
        <f>VLOOKUP(C330,Keys!A$2:B$3,2,)</f>
        <v>Gastos</v>
      </c>
      <c r="H330" t="str">
        <f>VLOOKUP(D330,Keys!D$2:E$10,2,0)</f>
        <v>Operacionales de ventas</v>
      </c>
      <c r="I330" t="str">
        <f>VLOOKUP(E330,Keys!G$2:H$40,2,0)</f>
        <v>Depreciaciones</v>
      </c>
      <c r="J330" t="str">
        <f t="shared" si="5"/>
        <v>Maquinaria y equipo</v>
      </c>
    </row>
    <row r="331" spans="1:10" x14ac:dyDescent="0.25">
      <c r="A331" s="1">
        <v>526015</v>
      </c>
      <c r="B331" t="s">
        <v>60</v>
      </c>
      <c r="C331" s="2">
        <v>5</v>
      </c>
      <c r="D331" s="2">
        <v>52</v>
      </c>
      <c r="E331" s="2">
        <v>5260</v>
      </c>
      <c r="F331" s="2">
        <v>526015</v>
      </c>
      <c r="G331" t="str">
        <f>VLOOKUP(C331,Keys!A$2:B$3,2,)</f>
        <v>Gastos</v>
      </c>
      <c r="H331" t="str">
        <f>VLOOKUP(D331,Keys!D$2:E$10,2,0)</f>
        <v>Operacionales de ventas</v>
      </c>
      <c r="I331" t="str">
        <f>VLOOKUP(E331,Keys!G$2:H$40,2,0)</f>
        <v>Depreciaciones</v>
      </c>
      <c r="J331" t="str">
        <f t="shared" si="5"/>
        <v>Equipo de oficina</v>
      </c>
    </row>
    <row r="332" spans="1:10" x14ac:dyDescent="0.25">
      <c r="A332" s="1">
        <v>526020</v>
      </c>
      <c r="B332" t="s">
        <v>61</v>
      </c>
      <c r="C332" s="2">
        <v>5</v>
      </c>
      <c r="D332" s="2">
        <v>52</v>
      </c>
      <c r="E332" s="2">
        <v>5260</v>
      </c>
      <c r="F332" s="2">
        <v>526020</v>
      </c>
      <c r="G332" t="str">
        <f>VLOOKUP(C332,Keys!A$2:B$3,2,)</f>
        <v>Gastos</v>
      </c>
      <c r="H332" t="str">
        <f>VLOOKUP(D332,Keys!D$2:E$10,2,0)</f>
        <v>Operacionales de ventas</v>
      </c>
      <c r="I332" t="str">
        <f>VLOOKUP(E332,Keys!G$2:H$40,2,0)</f>
        <v>Depreciaciones</v>
      </c>
      <c r="J332" t="str">
        <f t="shared" si="5"/>
        <v>Equipo de computación y comunicación</v>
      </c>
    </row>
    <row r="333" spans="1:10" x14ac:dyDescent="0.25">
      <c r="A333" s="1">
        <v>526025</v>
      </c>
      <c r="B333" t="s">
        <v>62</v>
      </c>
      <c r="C333" s="2">
        <v>5</v>
      </c>
      <c r="D333" s="2">
        <v>52</v>
      </c>
      <c r="E333" s="2">
        <v>5260</v>
      </c>
      <c r="F333" s="2">
        <v>526025</v>
      </c>
      <c r="G333" t="str">
        <f>VLOOKUP(C333,Keys!A$2:B$3,2,)</f>
        <v>Gastos</v>
      </c>
      <c r="H333" t="str">
        <f>VLOOKUP(D333,Keys!D$2:E$10,2,0)</f>
        <v>Operacionales de ventas</v>
      </c>
      <c r="I333" t="str">
        <f>VLOOKUP(E333,Keys!G$2:H$40,2,0)</f>
        <v>Depreciaciones</v>
      </c>
      <c r="J333" t="str">
        <f t="shared" si="5"/>
        <v>Equipo médico-científico</v>
      </c>
    </row>
    <row r="334" spans="1:10" x14ac:dyDescent="0.25">
      <c r="A334" s="1">
        <v>526030</v>
      </c>
      <c r="B334" t="s">
        <v>63</v>
      </c>
      <c r="C334" s="2">
        <v>5</v>
      </c>
      <c r="D334" s="2">
        <v>52</v>
      </c>
      <c r="E334" s="2">
        <v>5260</v>
      </c>
      <c r="F334" s="2">
        <v>526030</v>
      </c>
      <c r="G334" t="str">
        <f>VLOOKUP(C334,Keys!A$2:B$3,2,)</f>
        <v>Gastos</v>
      </c>
      <c r="H334" t="str">
        <f>VLOOKUP(D334,Keys!D$2:E$10,2,0)</f>
        <v>Operacionales de ventas</v>
      </c>
      <c r="I334" t="str">
        <f>VLOOKUP(E334,Keys!G$2:H$40,2,0)</f>
        <v>Depreciaciones</v>
      </c>
      <c r="J334" t="str">
        <f t="shared" si="5"/>
        <v>Equipo de hoteles y restaurantes</v>
      </c>
    </row>
    <row r="335" spans="1:10" x14ac:dyDescent="0.25">
      <c r="A335" s="1">
        <v>526035</v>
      </c>
      <c r="B335" t="s">
        <v>64</v>
      </c>
      <c r="C335" s="2">
        <v>5</v>
      </c>
      <c r="D335" s="2">
        <v>52</v>
      </c>
      <c r="E335" s="2">
        <v>5260</v>
      </c>
      <c r="F335" s="2">
        <v>526035</v>
      </c>
      <c r="G335" t="str">
        <f>VLOOKUP(C335,Keys!A$2:B$3,2,)</f>
        <v>Gastos</v>
      </c>
      <c r="H335" t="str">
        <f>VLOOKUP(D335,Keys!D$2:E$10,2,0)</f>
        <v>Operacionales de ventas</v>
      </c>
      <c r="I335" t="str">
        <f>VLOOKUP(E335,Keys!G$2:H$40,2,0)</f>
        <v>Depreciaciones</v>
      </c>
      <c r="J335" t="str">
        <f t="shared" si="5"/>
        <v>Flota y equipo de transporte</v>
      </c>
    </row>
    <row r="336" spans="1:10" x14ac:dyDescent="0.25">
      <c r="A336" s="1">
        <v>526040</v>
      </c>
      <c r="B336" t="s">
        <v>65</v>
      </c>
      <c r="C336" s="2">
        <v>5</v>
      </c>
      <c r="D336" s="2">
        <v>52</v>
      </c>
      <c r="E336" s="2">
        <v>5260</v>
      </c>
      <c r="F336" s="2">
        <v>526040</v>
      </c>
      <c r="G336" t="str">
        <f>VLOOKUP(C336,Keys!A$2:B$3,2,)</f>
        <v>Gastos</v>
      </c>
      <c r="H336" t="str">
        <f>VLOOKUP(D336,Keys!D$2:E$10,2,0)</f>
        <v>Operacionales de ventas</v>
      </c>
      <c r="I336" t="str">
        <f>VLOOKUP(E336,Keys!G$2:H$40,2,0)</f>
        <v>Depreciaciones</v>
      </c>
      <c r="J336" t="str">
        <f t="shared" si="5"/>
        <v>Flota y equipo fluvial y/o marítimo</v>
      </c>
    </row>
    <row r="337" spans="1:10" x14ac:dyDescent="0.25">
      <c r="A337" s="1">
        <v>526045</v>
      </c>
      <c r="B337" t="s">
        <v>66</v>
      </c>
      <c r="C337" s="2">
        <v>5</v>
      </c>
      <c r="D337" s="2">
        <v>52</v>
      </c>
      <c r="E337" s="2">
        <v>5260</v>
      </c>
      <c r="F337" s="2">
        <v>526045</v>
      </c>
      <c r="G337" t="str">
        <f>VLOOKUP(C337,Keys!A$2:B$3,2,)</f>
        <v>Gastos</v>
      </c>
      <c r="H337" t="str">
        <f>VLOOKUP(D337,Keys!D$2:E$10,2,0)</f>
        <v>Operacionales de ventas</v>
      </c>
      <c r="I337" t="str">
        <f>VLOOKUP(E337,Keys!G$2:H$40,2,0)</f>
        <v>Depreciaciones</v>
      </c>
      <c r="J337" t="str">
        <f t="shared" si="5"/>
        <v>Flota y equipo aéreo</v>
      </c>
    </row>
    <row r="338" spans="1:10" x14ac:dyDescent="0.25">
      <c r="A338" s="1">
        <v>526050</v>
      </c>
      <c r="B338" t="s">
        <v>67</v>
      </c>
      <c r="C338" s="2">
        <v>5</v>
      </c>
      <c r="D338" s="2">
        <v>52</v>
      </c>
      <c r="E338" s="2">
        <v>5260</v>
      </c>
      <c r="F338" s="2">
        <v>526050</v>
      </c>
      <c r="G338" t="str">
        <f>VLOOKUP(C338,Keys!A$2:B$3,2,)</f>
        <v>Gastos</v>
      </c>
      <c r="H338" t="str">
        <f>VLOOKUP(D338,Keys!D$2:E$10,2,0)</f>
        <v>Operacionales de ventas</v>
      </c>
      <c r="I338" t="str">
        <f>VLOOKUP(E338,Keys!G$2:H$40,2,0)</f>
        <v>Depreciaciones</v>
      </c>
      <c r="J338" t="str">
        <f t="shared" si="5"/>
        <v>Flota y equipo férreo</v>
      </c>
    </row>
    <row r="339" spans="1:10" x14ac:dyDescent="0.25">
      <c r="A339" s="1">
        <v>526055</v>
      </c>
      <c r="B339" t="s">
        <v>68</v>
      </c>
      <c r="C339" s="2">
        <v>5</v>
      </c>
      <c r="D339" s="2">
        <v>52</v>
      </c>
      <c r="E339" s="2">
        <v>5260</v>
      </c>
      <c r="F339" s="2">
        <v>526055</v>
      </c>
      <c r="G339" t="str">
        <f>VLOOKUP(C339,Keys!A$2:B$3,2,)</f>
        <v>Gastos</v>
      </c>
      <c r="H339" t="str">
        <f>VLOOKUP(D339,Keys!D$2:E$10,2,0)</f>
        <v>Operacionales de ventas</v>
      </c>
      <c r="I339" t="str">
        <f>VLOOKUP(E339,Keys!G$2:H$40,2,0)</f>
        <v>Depreciaciones</v>
      </c>
      <c r="J339" t="str">
        <f t="shared" si="5"/>
        <v>Acueductos, plantas y redes</v>
      </c>
    </row>
    <row r="340" spans="1:10" x14ac:dyDescent="0.25">
      <c r="A340" s="1">
        <v>526060</v>
      </c>
      <c r="B340" t="s">
        <v>106</v>
      </c>
      <c r="C340" s="2">
        <v>5</v>
      </c>
      <c r="D340" s="2">
        <v>52</v>
      </c>
      <c r="E340" s="2">
        <v>5260</v>
      </c>
      <c r="F340" s="2">
        <v>526060</v>
      </c>
      <c r="G340" t="str">
        <f>VLOOKUP(C340,Keys!A$2:B$3,2,)</f>
        <v>Gastos</v>
      </c>
      <c r="H340" t="str">
        <f>VLOOKUP(D340,Keys!D$2:E$10,2,0)</f>
        <v>Operacionales de ventas</v>
      </c>
      <c r="I340" t="str">
        <f>VLOOKUP(E340,Keys!G$2:H$40,2,0)</f>
        <v>Depreciaciones</v>
      </c>
      <c r="J340" t="str">
        <f t="shared" si="5"/>
        <v>Armamento de vigilancia</v>
      </c>
    </row>
    <row r="341" spans="1:10" x14ac:dyDescent="0.25">
      <c r="A341" s="1">
        <v>526065</v>
      </c>
      <c r="B341" t="s">
        <v>130</v>
      </c>
      <c r="C341" s="2">
        <v>5</v>
      </c>
      <c r="D341" s="2">
        <v>52</v>
      </c>
      <c r="E341" s="2">
        <v>5260</v>
      </c>
      <c r="F341" s="2">
        <v>526065</v>
      </c>
      <c r="G341" t="str">
        <f>VLOOKUP(C341,Keys!A$2:B$3,2,)</f>
        <v>Gastos</v>
      </c>
      <c r="H341" t="str">
        <f>VLOOKUP(D341,Keys!D$2:E$10,2,0)</f>
        <v>Operacionales de ventas</v>
      </c>
      <c r="I341" t="str">
        <f>VLOOKUP(E341,Keys!G$2:H$40,2,0)</f>
        <v>Depreciaciones</v>
      </c>
      <c r="J341" t="str">
        <f t="shared" si="5"/>
        <v>Envases y empaques</v>
      </c>
    </row>
    <row r="342" spans="1:10" x14ac:dyDescent="0.25">
      <c r="A342" s="1">
        <v>526099</v>
      </c>
      <c r="B342" t="s">
        <v>35</v>
      </c>
      <c r="C342" s="2">
        <v>5</v>
      </c>
      <c r="D342" s="2">
        <v>52</v>
      </c>
      <c r="E342" s="2">
        <v>5260</v>
      </c>
      <c r="F342" s="2">
        <v>526099</v>
      </c>
      <c r="G342" t="str">
        <f>VLOOKUP(C342,Keys!A$2:B$3,2,)</f>
        <v>Gastos</v>
      </c>
      <c r="H342" t="str">
        <f>VLOOKUP(D342,Keys!D$2:E$10,2,0)</f>
        <v>Operacionales de ventas</v>
      </c>
      <c r="I342" t="str">
        <f>VLOOKUP(E342,Keys!G$2:H$40,2,0)</f>
        <v>Depreciaciones</v>
      </c>
      <c r="J342" t="str">
        <f t="shared" si="5"/>
        <v>Ajustes por inflación</v>
      </c>
    </row>
    <row r="343" spans="1:10" x14ac:dyDescent="0.25">
      <c r="A343" s="1">
        <v>526505</v>
      </c>
      <c r="B343" t="s">
        <v>107</v>
      </c>
      <c r="C343" s="2">
        <v>5</v>
      </c>
      <c r="D343" s="2">
        <v>52</v>
      </c>
      <c r="E343" s="2">
        <v>5265</v>
      </c>
      <c r="F343" s="2">
        <v>526505</v>
      </c>
      <c r="G343" t="str">
        <f>VLOOKUP(C343,Keys!A$2:B$3,2,)</f>
        <v>Gastos</v>
      </c>
      <c r="H343" t="str">
        <f>VLOOKUP(D343,Keys!D$2:E$10,2,0)</f>
        <v>Operacionales de ventas</v>
      </c>
      <c r="I343" t="str">
        <f>VLOOKUP(E343,Keys!G$2:H$40,2,0)</f>
        <v>Amortizaciones</v>
      </c>
      <c r="J343" t="str">
        <f t="shared" si="5"/>
        <v>Vías de comunicación</v>
      </c>
    </row>
    <row r="344" spans="1:10" x14ac:dyDescent="0.25">
      <c r="A344" s="1">
        <v>526510</v>
      </c>
      <c r="B344" t="s">
        <v>120</v>
      </c>
      <c r="C344" s="2">
        <v>5</v>
      </c>
      <c r="D344" s="2">
        <v>52</v>
      </c>
      <c r="E344" s="2">
        <v>5265</v>
      </c>
      <c r="F344" s="2">
        <v>526510</v>
      </c>
      <c r="G344" t="str">
        <f>VLOOKUP(C344,Keys!A$2:B$3,2,)</f>
        <v>Gastos</v>
      </c>
      <c r="H344" t="str">
        <f>VLOOKUP(D344,Keys!D$2:E$10,2,0)</f>
        <v>Operacionales de ventas</v>
      </c>
      <c r="I344" t="str">
        <f>VLOOKUP(E344,Keys!G$2:H$40,2,0)</f>
        <v>Amortizaciones</v>
      </c>
      <c r="J344" t="str">
        <f t="shared" si="5"/>
        <v>Intangibles</v>
      </c>
    </row>
    <row r="345" spans="1:10" x14ac:dyDescent="0.25">
      <c r="A345" s="1">
        <v>526515</v>
      </c>
      <c r="B345" t="s">
        <v>121</v>
      </c>
      <c r="C345" s="2">
        <v>5</v>
      </c>
      <c r="D345" s="2">
        <v>52</v>
      </c>
      <c r="E345" s="2">
        <v>5265</v>
      </c>
      <c r="F345" s="2">
        <v>526515</v>
      </c>
      <c r="G345" t="str">
        <f>VLOOKUP(C345,Keys!A$2:B$3,2,)</f>
        <v>Gastos</v>
      </c>
      <c r="H345" t="str">
        <f>VLOOKUP(D345,Keys!D$2:E$10,2,0)</f>
        <v>Operacionales de ventas</v>
      </c>
      <c r="I345" t="str">
        <f>VLOOKUP(E345,Keys!G$2:H$40,2,0)</f>
        <v>Amortizaciones</v>
      </c>
      <c r="J345" t="str">
        <f t="shared" si="5"/>
        <v>Cargos diferidos</v>
      </c>
    </row>
    <row r="346" spans="1:10" x14ac:dyDescent="0.25">
      <c r="A346" s="1">
        <v>526595</v>
      </c>
      <c r="B346" t="s">
        <v>122</v>
      </c>
      <c r="C346" s="2">
        <v>5</v>
      </c>
      <c r="D346" s="2">
        <v>52</v>
      </c>
      <c r="E346" s="2">
        <v>5265</v>
      </c>
      <c r="F346" s="2">
        <v>526595</v>
      </c>
      <c r="G346" t="str">
        <f>VLOOKUP(C346,Keys!A$2:B$3,2,)</f>
        <v>Gastos</v>
      </c>
      <c r="H346" t="str">
        <f>VLOOKUP(D346,Keys!D$2:E$10,2,0)</f>
        <v>Operacionales de ventas</v>
      </c>
      <c r="I346" t="str">
        <f>VLOOKUP(E346,Keys!G$2:H$40,2,0)</f>
        <v>Amortizaciones</v>
      </c>
      <c r="J346" t="str">
        <f t="shared" si="5"/>
        <v>Otras</v>
      </c>
    </row>
    <row r="347" spans="1:10" x14ac:dyDescent="0.25">
      <c r="A347" s="1">
        <v>526599</v>
      </c>
      <c r="B347" t="s">
        <v>35</v>
      </c>
      <c r="C347" s="2">
        <v>5</v>
      </c>
      <c r="D347" s="2">
        <v>52</v>
      </c>
      <c r="E347" s="2">
        <v>5265</v>
      </c>
      <c r="F347" s="2">
        <v>526599</v>
      </c>
      <c r="G347" t="str">
        <f>VLOOKUP(C347,Keys!A$2:B$3,2,)</f>
        <v>Gastos</v>
      </c>
      <c r="H347" t="str">
        <f>VLOOKUP(D347,Keys!D$2:E$10,2,0)</f>
        <v>Operacionales de ventas</v>
      </c>
      <c r="I347" t="str">
        <f>VLOOKUP(E347,Keys!G$2:H$40,2,0)</f>
        <v>Amortizaciones</v>
      </c>
      <c r="J347" t="str">
        <f t="shared" si="5"/>
        <v>Ajustes por inflación</v>
      </c>
    </row>
    <row r="348" spans="1:10" x14ac:dyDescent="0.25">
      <c r="A348" s="1">
        <v>527099</v>
      </c>
      <c r="B348" t="s">
        <v>35</v>
      </c>
      <c r="C348" s="2">
        <v>5</v>
      </c>
      <c r="D348" s="2">
        <v>52</v>
      </c>
      <c r="E348" s="2">
        <v>5270</v>
      </c>
      <c r="F348" s="2">
        <v>527099</v>
      </c>
      <c r="G348" t="str">
        <f>VLOOKUP(C348,Keys!A$2:B$3,2,)</f>
        <v>Gastos</v>
      </c>
      <c r="H348" t="str">
        <f>VLOOKUP(D348,Keys!D$2:E$10,2,0)</f>
        <v>Operacionales de ventas</v>
      </c>
      <c r="I348" t="str">
        <f>VLOOKUP(E348,Keys!G$2:H$40,2,0)</f>
        <v>Financieros-reajuste del sistema</v>
      </c>
      <c r="J348" t="str">
        <f t="shared" si="5"/>
        <v>Ajustes por inflación</v>
      </c>
    </row>
    <row r="349" spans="1:10" x14ac:dyDescent="0.25">
      <c r="A349" s="1">
        <v>527505</v>
      </c>
      <c r="B349" t="s">
        <v>150</v>
      </c>
      <c r="C349" s="2">
        <v>5</v>
      </c>
      <c r="D349" s="2">
        <v>52</v>
      </c>
      <c r="E349" s="2">
        <v>5275</v>
      </c>
      <c r="F349" s="2">
        <v>527505</v>
      </c>
      <c r="G349" t="str">
        <f>VLOOKUP(C349,Keys!A$2:B$3,2,)</f>
        <v>Gastos</v>
      </c>
      <c r="H349" t="str">
        <f>VLOOKUP(D349,Keys!D$2:E$10,2,0)</f>
        <v>Operacionales de ventas</v>
      </c>
      <c r="I349" t="str">
        <f>VLOOKUP(E349,Keys!G$2:H$40,2,0)</f>
        <v>rdidas método de participación</v>
      </c>
      <c r="J349" t="str">
        <f t="shared" si="5"/>
        <v>De sociedades anónimas y/o asimiladas</v>
      </c>
    </row>
    <row r="350" spans="1:10" x14ac:dyDescent="0.25">
      <c r="A350" s="1">
        <v>527510</v>
      </c>
      <c r="B350" t="s">
        <v>151</v>
      </c>
      <c r="C350" s="2">
        <v>5</v>
      </c>
      <c r="D350" s="2">
        <v>52</v>
      </c>
      <c r="E350" s="2">
        <v>5275</v>
      </c>
      <c r="F350" s="2">
        <v>527510</v>
      </c>
      <c r="G350" t="str">
        <f>VLOOKUP(C350,Keys!A$2:B$3,2,)</f>
        <v>Gastos</v>
      </c>
      <c r="H350" t="str">
        <f>VLOOKUP(D350,Keys!D$2:E$10,2,0)</f>
        <v>Operacionales de ventas</v>
      </c>
      <c r="I350" t="str">
        <f>VLOOKUP(E350,Keys!G$2:H$40,2,0)</f>
        <v>rdidas método de participación</v>
      </c>
      <c r="J350" t="str">
        <f t="shared" si="5"/>
        <v>De sociedades limitadas y/o asimiladas</v>
      </c>
    </row>
    <row r="351" spans="1:10" x14ac:dyDescent="0.25">
      <c r="A351" s="1">
        <v>529505</v>
      </c>
      <c r="B351" t="s">
        <v>5</v>
      </c>
      <c r="C351" s="2">
        <v>5</v>
      </c>
      <c r="D351" s="2">
        <v>52</v>
      </c>
      <c r="E351" s="2">
        <v>5295</v>
      </c>
      <c r="F351" s="2">
        <v>529505</v>
      </c>
      <c r="G351" t="str">
        <f>VLOOKUP(C351,Keys!A$2:B$3,2,)</f>
        <v>Gastos</v>
      </c>
      <c r="H351" t="str">
        <f>VLOOKUP(D351,Keys!D$2:E$10,2,0)</f>
        <v>Operacionales de ventas</v>
      </c>
      <c r="I351" t="str">
        <f>VLOOKUP(E351,Keys!G$2:H$40,2,0)</f>
        <v>Diversos</v>
      </c>
      <c r="J351" t="str">
        <f t="shared" si="5"/>
        <v>Comisiones</v>
      </c>
    </row>
    <row r="352" spans="1:10" x14ac:dyDescent="0.25">
      <c r="A352" s="1">
        <v>529510</v>
      </c>
      <c r="B352" t="s">
        <v>124</v>
      </c>
      <c r="C352" s="2">
        <v>5</v>
      </c>
      <c r="D352" s="2">
        <v>52</v>
      </c>
      <c r="E352" s="2">
        <v>5295</v>
      </c>
      <c r="F352" s="2">
        <v>529510</v>
      </c>
      <c r="G352" t="str">
        <f>VLOOKUP(C352,Keys!A$2:B$3,2,)</f>
        <v>Gastos</v>
      </c>
      <c r="H352" t="str">
        <f>VLOOKUP(D352,Keys!D$2:E$10,2,0)</f>
        <v>Operacionales de ventas</v>
      </c>
      <c r="I352" t="str">
        <f>VLOOKUP(E352,Keys!G$2:H$40,2,0)</f>
        <v>Diversos</v>
      </c>
      <c r="J352" t="str">
        <f t="shared" si="5"/>
        <v>Libros, suscripciones, periódicos y revistas</v>
      </c>
    </row>
    <row r="353" spans="1:10" x14ac:dyDescent="0.25">
      <c r="A353" s="1">
        <v>529515</v>
      </c>
      <c r="B353" t="s">
        <v>125</v>
      </c>
      <c r="C353" s="2">
        <v>5</v>
      </c>
      <c r="D353" s="2">
        <v>52</v>
      </c>
      <c r="E353" s="2">
        <v>5295</v>
      </c>
      <c r="F353" s="2">
        <v>529515</v>
      </c>
      <c r="G353" t="str">
        <f>VLOOKUP(C353,Keys!A$2:B$3,2,)</f>
        <v>Gastos</v>
      </c>
      <c r="H353" t="str">
        <f>VLOOKUP(D353,Keys!D$2:E$10,2,0)</f>
        <v>Operacionales de ventas</v>
      </c>
      <c r="I353" t="str">
        <f>VLOOKUP(E353,Keys!G$2:H$40,2,0)</f>
        <v>Diversos</v>
      </c>
      <c r="J353" t="str">
        <f t="shared" si="5"/>
        <v>Música ambiental</v>
      </c>
    </row>
    <row r="354" spans="1:10" x14ac:dyDescent="0.25">
      <c r="A354" s="1">
        <v>529520</v>
      </c>
      <c r="B354" t="s">
        <v>126</v>
      </c>
      <c r="C354" s="2">
        <v>5</v>
      </c>
      <c r="D354" s="2">
        <v>52</v>
      </c>
      <c r="E354" s="2">
        <v>5295</v>
      </c>
      <c r="F354" s="2">
        <v>529520</v>
      </c>
      <c r="G354" t="str">
        <f>VLOOKUP(C354,Keys!A$2:B$3,2,)</f>
        <v>Gastos</v>
      </c>
      <c r="H354" t="str">
        <f>VLOOKUP(D354,Keys!D$2:E$10,2,0)</f>
        <v>Operacionales de ventas</v>
      </c>
      <c r="I354" t="str">
        <f>VLOOKUP(E354,Keys!G$2:H$40,2,0)</f>
        <v>Diversos</v>
      </c>
      <c r="J354" t="str">
        <f t="shared" si="5"/>
        <v>Gastos de representación y relaciones públicas</v>
      </c>
    </row>
    <row r="355" spans="1:10" x14ac:dyDescent="0.25">
      <c r="A355" s="1">
        <v>529525</v>
      </c>
      <c r="B355" t="s">
        <v>127</v>
      </c>
      <c r="C355" s="2">
        <v>5</v>
      </c>
      <c r="D355" s="2">
        <v>52</v>
      </c>
      <c r="E355" s="2">
        <v>5295</v>
      </c>
      <c r="F355" s="2">
        <v>529525</v>
      </c>
      <c r="G355" t="str">
        <f>VLOOKUP(C355,Keys!A$2:B$3,2,)</f>
        <v>Gastos</v>
      </c>
      <c r="H355" t="str">
        <f>VLOOKUP(D355,Keys!D$2:E$10,2,0)</f>
        <v>Operacionales de ventas</v>
      </c>
      <c r="I355" t="str">
        <f>VLOOKUP(E355,Keys!G$2:H$40,2,0)</f>
        <v>Diversos</v>
      </c>
      <c r="J355" t="str">
        <f t="shared" si="5"/>
        <v>Elementos de aseo y cafetería</v>
      </c>
    </row>
    <row r="356" spans="1:10" x14ac:dyDescent="0.25">
      <c r="A356" s="1">
        <v>529530</v>
      </c>
      <c r="B356" t="s">
        <v>128</v>
      </c>
      <c r="C356" s="2">
        <v>5</v>
      </c>
      <c r="D356" s="2">
        <v>52</v>
      </c>
      <c r="E356" s="2">
        <v>5295</v>
      </c>
      <c r="F356" s="2">
        <v>529530</v>
      </c>
      <c r="G356" t="str">
        <f>VLOOKUP(C356,Keys!A$2:B$3,2,)</f>
        <v>Gastos</v>
      </c>
      <c r="H356" t="str">
        <f>VLOOKUP(D356,Keys!D$2:E$10,2,0)</f>
        <v>Operacionales de ventas</v>
      </c>
      <c r="I356" t="str">
        <f>VLOOKUP(E356,Keys!G$2:H$40,2,0)</f>
        <v>Diversos</v>
      </c>
      <c r="J356" t="str">
        <f t="shared" si="5"/>
        <v>Útiles, papelería y fotocopias</v>
      </c>
    </row>
    <row r="357" spans="1:10" x14ac:dyDescent="0.25">
      <c r="A357" s="1">
        <v>529535</v>
      </c>
      <c r="B357" t="s">
        <v>129</v>
      </c>
      <c r="C357" s="2">
        <v>5</v>
      </c>
      <c r="D357" s="2">
        <v>52</v>
      </c>
      <c r="E357" s="2">
        <v>5295</v>
      </c>
      <c r="F357" s="2">
        <v>529535</v>
      </c>
      <c r="G357" t="str">
        <f>VLOOKUP(C357,Keys!A$2:B$3,2,)</f>
        <v>Gastos</v>
      </c>
      <c r="H357" t="str">
        <f>VLOOKUP(D357,Keys!D$2:E$10,2,0)</f>
        <v>Operacionales de ventas</v>
      </c>
      <c r="I357" t="str">
        <f>VLOOKUP(E357,Keys!G$2:H$40,2,0)</f>
        <v>Diversos</v>
      </c>
      <c r="J357" t="str">
        <f t="shared" si="5"/>
        <v>Combustibles y lubricantes</v>
      </c>
    </row>
    <row r="358" spans="1:10" x14ac:dyDescent="0.25">
      <c r="A358" s="1">
        <v>529540</v>
      </c>
      <c r="B358" t="s">
        <v>130</v>
      </c>
      <c r="C358" s="2">
        <v>5</v>
      </c>
      <c r="D358" s="2">
        <v>52</v>
      </c>
      <c r="E358" s="2">
        <v>5295</v>
      </c>
      <c r="F358" s="2">
        <v>529540</v>
      </c>
      <c r="G358" t="str">
        <f>VLOOKUP(C358,Keys!A$2:B$3,2,)</f>
        <v>Gastos</v>
      </c>
      <c r="H358" t="str">
        <f>VLOOKUP(D358,Keys!D$2:E$10,2,0)</f>
        <v>Operacionales de ventas</v>
      </c>
      <c r="I358" t="str">
        <f>VLOOKUP(E358,Keys!G$2:H$40,2,0)</f>
        <v>Diversos</v>
      </c>
      <c r="J358" t="str">
        <f t="shared" si="5"/>
        <v>Envases y empaques</v>
      </c>
    </row>
    <row r="359" spans="1:10" x14ac:dyDescent="0.25">
      <c r="A359" s="1">
        <v>529545</v>
      </c>
      <c r="B359" t="s">
        <v>131</v>
      </c>
      <c r="C359" s="2">
        <v>5</v>
      </c>
      <c r="D359" s="2">
        <v>52</v>
      </c>
      <c r="E359" s="2">
        <v>5295</v>
      </c>
      <c r="F359" s="2">
        <v>529545</v>
      </c>
      <c r="G359" t="str">
        <f>VLOOKUP(C359,Keys!A$2:B$3,2,)</f>
        <v>Gastos</v>
      </c>
      <c r="H359" t="str">
        <f>VLOOKUP(D359,Keys!D$2:E$10,2,0)</f>
        <v>Operacionales de ventas</v>
      </c>
      <c r="I359" t="str">
        <f>VLOOKUP(E359,Keys!G$2:H$40,2,0)</f>
        <v>Diversos</v>
      </c>
      <c r="J359" t="str">
        <f t="shared" si="5"/>
        <v>Taxis y buses</v>
      </c>
    </row>
    <row r="360" spans="1:10" x14ac:dyDescent="0.25">
      <c r="A360" s="1">
        <v>529550</v>
      </c>
      <c r="B360" t="s">
        <v>132</v>
      </c>
      <c r="C360" s="2">
        <v>5</v>
      </c>
      <c r="D360" s="2">
        <v>52</v>
      </c>
      <c r="E360" s="2">
        <v>5295</v>
      </c>
      <c r="F360" s="2">
        <v>529550</v>
      </c>
      <c r="G360" t="str">
        <f>VLOOKUP(C360,Keys!A$2:B$3,2,)</f>
        <v>Gastos</v>
      </c>
      <c r="H360" t="str">
        <f>VLOOKUP(D360,Keys!D$2:E$10,2,0)</f>
        <v>Operacionales de ventas</v>
      </c>
      <c r="I360" t="str">
        <f>VLOOKUP(E360,Keys!G$2:H$40,2,0)</f>
        <v>Diversos</v>
      </c>
      <c r="J360" t="str">
        <f t="shared" si="5"/>
        <v>Estampillas</v>
      </c>
    </row>
    <row r="361" spans="1:10" x14ac:dyDescent="0.25">
      <c r="A361" s="1">
        <v>529555</v>
      </c>
      <c r="B361" t="s">
        <v>133</v>
      </c>
      <c r="C361" s="2">
        <v>5</v>
      </c>
      <c r="D361" s="2">
        <v>52</v>
      </c>
      <c r="E361" s="2">
        <v>5295</v>
      </c>
      <c r="F361" s="2">
        <v>529555</v>
      </c>
      <c r="G361" t="str">
        <f>VLOOKUP(C361,Keys!A$2:B$3,2,)</f>
        <v>Gastos</v>
      </c>
      <c r="H361" t="str">
        <f>VLOOKUP(D361,Keys!D$2:E$10,2,0)</f>
        <v>Operacionales de ventas</v>
      </c>
      <c r="I361" t="str">
        <f>VLOOKUP(E361,Keys!G$2:H$40,2,0)</f>
        <v>Diversos</v>
      </c>
      <c r="J361" t="str">
        <f t="shared" si="5"/>
        <v>Microfilmación</v>
      </c>
    </row>
    <row r="362" spans="1:10" x14ac:dyDescent="0.25">
      <c r="A362" s="1">
        <v>529560</v>
      </c>
      <c r="B362" t="s">
        <v>134</v>
      </c>
      <c r="C362" s="2">
        <v>5</v>
      </c>
      <c r="D362" s="2">
        <v>52</v>
      </c>
      <c r="E362" s="2">
        <v>5295</v>
      </c>
      <c r="F362" s="2">
        <v>529560</v>
      </c>
      <c r="G362" t="str">
        <f>VLOOKUP(C362,Keys!A$2:B$3,2,)</f>
        <v>Gastos</v>
      </c>
      <c r="H362" t="str">
        <f>VLOOKUP(D362,Keys!D$2:E$10,2,0)</f>
        <v>Operacionales de ventas</v>
      </c>
      <c r="I362" t="str">
        <f>VLOOKUP(E362,Keys!G$2:H$40,2,0)</f>
        <v>Diversos</v>
      </c>
      <c r="J362" t="str">
        <f t="shared" si="5"/>
        <v>Casino y restaurante</v>
      </c>
    </row>
    <row r="363" spans="1:10" x14ac:dyDescent="0.25">
      <c r="A363" s="1">
        <v>529565</v>
      </c>
      <c r="B363" t="s">
        <v>135</v>
      </c>
      <c r="C363" s="2">
        <v>5</v>
      </c>
      <c r="D363" s="2">
        <v>52</v>
      </c>
      <c r="E363" s="2">
        <v>5295</v>
      </c>
      <c r="F363" s="2">
        <v>529565</v>
      </c>
      <c r="G363" t="str">
        <f>VLOOKUP(C363,Keys!A$2:B$3,2,)</f>
        <v>Gastos</v>
      </c>
      <c r="H363" t="str">
        <f>VLOOKUP(D363,Keys!D$2:E$10,2,0)</f>
        <v>Operacionales de ventas</v>
      </c>
      <c r="I363" t="str">
        <f>VLOOKUP(E363,Keys!G$2:H$40,2,0)</f>
        <v>Diversos</v>
      </c>
      <c r="J363" t="str">
        <f t="shared" si="5"/>
        <v>Parqueaderos</v>
      </c>
    </row>
    <row r="364" spans="1:10" x14ac:dyDescent="0.25">
      <c r="A364" s="1">
        <v>529570</v>
      </c>
      <c r="B364" t="s">
        <v>136</v>
      </c>
      <c r="C364" s="2">
        <v>5</v>
      </c>
      <c r="D364" s="2">
        <v>52</v>
      </c>
      <c r="E364" s="2">
        <v>5295</v>
      </c>
      <c r="F364" s="2">
        <v>529570</v>
      </c>
      <c r="G364" t="str">
        <f>VLOOKUP(C364,Keys!A$2:B$3,2,)</f>
        <v>Gastos</v>
      </c>
      <c r="H364" t="str">
        <f>VLOOKUP(D364,Keys!D$2:E$10,2,0)</f>
        <v>Operacionales de ventas</v>
      </c>
      <c r="I364" t="str">
        <f>VLOOKUP(E364,Keys!G$2:H$40,2,0)</f>
        <v>Diversos</v>
      </c>
      <c r="J364" t="str">
        <f t="shared" si="5"/>
        <v>Indemnización por daños a terceros</v>
      </c>
    </row>
    <row r="365" spans="1:10" x14ac:dyDescent="0.25">
      <c r="A365" s="1">
        <v>529575</v>
      </c>
      <c r="B365" t="s">
        <v>137</v>
      </c>
      <c r="C365" s="2">
        <v>5</v>
      </c>
      <c r="D365" s="2">
        <v>52</v>
      </c>
      <c r="E365" s="2">
        <v>5295</v>
      </c>
      <c r="F365" s="2">
        <v>529575</v>
      </c>
      <c r="G365" t="str">
        <f>VLOOKUP(C365,Keys!A$2:B$3,2,)</f>
        <v>Gastos</v>
      </c>
      <c r="H365" t="str">
        <f>VLOOKUP(D365,Keys!D$2:E$10,2,0)</f>
        <v>Operacionales de ventas</v>
      </c>
      <c r="I365" t="str">
        <f>VLOOKUP(E365,Keys!G$2:H$40,2,0)</f>
        <v>Diversos</v>
      </c>
      <c r="J365" t="str">
        <f t="shared" si="5"/>
        <v>Pólvora y similares</v>
      </c>
    </row>
    <row r="366" spans="1:10" x14ac:dyDescent="0.25">
      <c r="A366" s="1">
        <v>529595</v>
      </c>
      <c r="B366" t="s">
        <v>34</v>
      </c>
      <c r="C366" s="2">
        <v>5</v>
      </c>
      <c r="D366" s="2">
        <v>52</v>
      </c>
      <c r="E366" s="2">
        <v>5295</v>
      </c>
      <c r="F366" s="2">
        <v>529595</v>
      </c>
      <c r="G366" t="str">
        <f>VLOOKUP(C366,Keys!A$2:B$3,2,)</f>
        <v>Gastos</v>
      </c>
      <c r="H366" t="str">
        <f>VLOOKUP(D366,Keys!D$2:E$10,2,0)</f>
        <v>Operacionales de ventas</v>
      </c>
      <c r="I366" t="str">
        <f>VLOOKUP(E366,Keys!G$2:H$40,2,0)</f>
        <v>Diversos</v>
      </c>
      <c r="J366" t="str">
        <f t="shared" si="5"/>
        <v>Otros</v>
      </c>
    </row>
    <row r="367" spans="1:10" x14ac:dyDescent="0.25">
      <c r="A367" s="1">
        <v>529599</v>
      </c>
      <c r="B367" t="s">
        <v>35</v>
      </c>
      <c r="C367" s="2">
        <v>5</v>
      </c>
      <c r="D367" s="2">
        <v>52</v>
      </c>
      <c r="E367" s="2">
        <v>5295</v>
      </c>
      <c r="F367" s="2">
        <v>529599</v>
      </c>
      <c r="G367" t="str">
        <f>VLOOKUP(C367,Keys!A$2:B$3,2,)</f>
        <v>Gastos</v>
      </c>
      <c r="H367" t="str">
        <f>VLOOKUP(D367,Keys!D$2:E$10,2,0)</f>
        <v>Operacionales de ventas</v>
      </c>
      <c r="I367" t="str">
        <f>VLOOKUP(E367,Keys!G$2:H$40,2,0)</f>
        <v>Diversos</v>
      </c>
      <c r="J367" t="str">
        <f t="shared" si="5"/>
        <v>Ajustes por inflación</v>
      </c>
    </row>
    <row r="368" spans="1:10" x14ac:dyDescent="0.25">
      <c r="A368" s="1">
        <v>529905</v>
      </c>
      <c r="B368" t="s">
        <v>139</v>
      </c>
      <c r="C368" s="2">
        <v>5</v>
      </c>
      <c r="D368" s="2">
        <v>52</v>
      </c>
      <c r="E368" s="2">
        <v>5299</v>
      </c>
      <c r="F368" s="2">
        <v>529905</v>
      </c>
      <c r="G368" t="str">
        <f>VLOOKUP(C368,Keys!A$2:B$3,2,)</f>
        <v>Gastos</v>
      </c>
      <c r="H368" t="str">
        <f>VLOOKUP(D368,Keys!D$2:E$10,2,0)</f>
        <v>Operacionales de ventas</v>
      </c>
      <c r="I368" t="str">
        <f>VLOOKUP(E368,Keys!G$2:H$40,2,0)</f>
        <v>Provisiones</v>
      </c>
      <c r="J368" t="str">
        <f t="shared" si="5"/>
        <v>Inversiones</v>
      </c>
    </row>
    <row r="369" spans="1:10" x14ac:dyDescent="0.25">
      <c r="A369" s="1">
        <v>529910</v>
      </c>
      <c r="B369" t="s">
        <v>140</v>
      </c>
      <c r="C369" s="2">
        <v>5</v>
      </c>
      <c r="D369" s="2">
        <v>52</v>
      </c>
      <c r="E369" s="2">
        <v>5299</v>
      </c>
      <c r="F369" s="2">
        <v>529910</v>
      </c>
      <c r="G369" t="str">
        <f>VLOOKUP(C369,Keys!A$2:B$3,2,)</f>
        <v>Gastos</v>
      </c>
      <c r="H369" t="str">
        <f>VLOOKUP(D369,Keys!D$2:E$10,2,0)</f>
        <v>Operacionales de ventas</v>
      </c>
      <c r="I369" t="str">
        <f>VLOOKUP(E369,Keys!G$2:H$40,2,0)</f>
        <v>Provisiones</v>
      </c>
      <c r="J369" t="str">
        <f t="shared" si="5"/>
        <v>Deudores</v>
      </c>
    </row>
    <row r="370" spans="1:10" x14ac:dyDescent="0.25">
      <c r="A370" s="1">
        <v>529915</v>
      </c>
      <c r="B370" t="s">
        <v>152</v>
      </c>
      <c r="C370" s="2">
        <v>5</v>
      </c>
      <c r="D370" s="2">
        <v>52</v>
      </c>
      <c r="E370" s="2">
        <v>5299</v>
      </c>
      <c r="F370" s="2">
        <v>529915</v>
      </c>
      <c r="G370" t="str">
        <f>VLOOKUP(C370,Keys!A$2:B$3,2,)</f>
        <v>Gastos</v>
      </c>
      <c r="H370" t="str">
        <f>VLOOKUP(D370,Keys!D$2:E$10,2,0)</f>
        <v>Operacionales de ventas</v>
      </c>
      <c r="I370" t="str">
        <f>VLOOKUP(E370,Keys!G$2:H$40,2,0)</f>
        <v>Provisiones</v>
      </c>
      <c r="J370" t="str">
        <f t="shared" si="5"/>
        <v>Inventarios</v>
      </c>
    </row>
    <row r="371" spans="1:10" x14ac:dyDescent="0.25">
      <c r="A371" s="1">
        <v>529920</v>
      </c>
      <c r="B371" t="s">
        <v>141</v>
      </c>
      <c r="C371" s="2">
        <v>5</v>
      </c>
      <c r="D371" s="2">
        <v>52</v>
      </c>
      <c r="E371" s="2">
        <v>5299</v>
      </c>
      <c r="F371" s="2">
        <v>529920</v>
      </c>
      <c r="G371" t="str">
        <f>VLOOKUP(C371,Keys!A$2:B$3,2,)</f>
        <v>Gastos</v>
      </c>
      <c r="H371" t="str">
        <f>VLOOKUP(D371,Keys!D$2:E$10,2,0)</f>
        <v>Operacionales de ventas</v>
      </c>
      <c r="I371" t="str">
        <f>VLOOKUP(E371,Keys!G$2:H$40,2,0)</f>
        <v>Provisiones</v>
      </c>
      <c r="J371" t="str">
        <f t="shared" si="5"/>
        <v>Propiedades, planta y equipo</v>
      </c>
    </row>
    <row r="372" spans="1:10" x14ac:dyDescent="0.25">
      <c r="A372" s="1">
        <v>529995</v>
      </c>
      <c r="B372" t="s">
        <v>142</v>
      </c>
      <c r="C372" s="2">
        <v>5</v>
      </c>
      <c r="D372" s="2">
        <v>52</v>
      </c>
      <c r="E372" s="2">
        <v>5299</v>
      </c>
      <c r="F372" s="2">
        <v>529995</v>
      </c>
      <c r="G372" t="str">
        <f>VLOOKUP(C372,Keys!A$2:B$3,2,)</f>
        <v>Gastos</v>
      </c>
      <c r="H372" t="str">
        <f>VLOOKUP(D372,Keys!D$2:E$10,2,0)</f>
        <v>Operacionales de ventas</v>
      </c>
      <c r="I372" t="str">
        <f>VLOOKUP(E372,Keys!G$2:H$40,2,0)</f>
        <v>Provisiones</v>
      </c>
      <c r="J372" t="str">
        <f t="shared" si="5"/>
        <v>Otros activos</v>
      </c>
    </row>
    <row r="373" spans="1:10" x14ac:dyDescent="0.25">
      <c r="A373" s="1">
        <v>529999</v>
      </c>
      <c r="B373" t="s">
        <v>35</v>
      </c>
      <c r="C373" s="2">
        <v>5</v>
      </c>
      <c r="D373" s="2">
        <v>52</v>
      </c>
      <c r="E373" s="2">
        <v>5299</v>
      </c>
      <c r="F373" s="2">
        <v>529999</v>
      </c>
      <c r="G373" t="str">
        <f>VLOOKUP(C373,Keys!A$2:B$3,2,)</f>
        <v>Gastos</v>
      </c>
      <c r="H373" t="str">
        <f>VLOOKUP(D373,Keys!D$2:E$10,2,0)</f>
        <v>Operacionales de ventas</v>
      </c>
      <c r="I373" t="str">
        <f>VLOOKUP(E373,Keys!G$2:H$40,2,0)</f>
        <v>Provisiones</v>
      </c>
      <c r="J373" t="str">
        <f t="shared" si="5"/>
        <v>Ajustes por inflación</v>
      </c>
    </row>
    <row r="374" spans="1:10" x14ac:dyDescent="0.25">
      <c r="A374" s="1">
        <v>530505</v>
      </c>
      <c r="B374" t="s">
        <v>155</v>
      </c>
      <c r="C374" s="2">
        <v>5</v>
      </c>
      <c r="D374" s="2">
        <v>53</v>
      </c>
      <c r="E374" s="2">
        <v>5305</v>
      </c>
      <c r="F374" s="2">
        <v>530505</v>
      </c>
      <c r="G374" t="str">
        <f>VLOOKUP(C374,Keys!A$2:B$3,2,)</f>
        <v>Gastos</v>
      </c>
      <c r="H374" t="str">
        <f>VLOOKUP(D374,Keys!D$2:E$10,2,0)</f>
        <v>No operacionales</v>
      </c>
      <c r="I374" t="str">
        <f>VLOOKUP(E374,Keys!G$2:H$40,2,0)</f>
        <v>Financieros</v>
      </c>
      <c r="J374" t="str">
        <f t="shared" si="5"/>
        <v>Gastos bancarios</v>
      </c>
    </row>
    <row r="375" spans="1:10" x14ac:dyDescent="0.25">
      <c r="A375" s="1">
        <v>530510</v>
      </c>
      <c r="B375" t="s">
        <v>156</v>
      </c>
      <c r="C375" s="2">
        <v>5</v>
      </c>
      <c r="D375" s="2">
        <v>53</v>
      </c>
      <c r="E375" s="2">
        <v>5305</v>
      </c>
      <c r="F375" s="2">
        <v>530510</v>
      </c>
      <c r="G375" t="str">
        <f>VLOOKUP(C375,Keys!A$2:B$3,2,)</f>
        <v>Gastos</v>
      </c>
      <c r="H375" t="str">
        <f>VLOOKUP(D375,Keys!D$2:E$10,2,0)</f>
        <v>No operacionales</v>
      </c>
      <c r="I375" t="str">
        <f>VLOOKUP(E375,Keys!G$2:H$40,2,0)</f>
        <v>Financieros</v>
      </c>
      <c r="J375" t="str">
        <f t="shared" si="5"/>
        <v>Reajuste monetario-UPAC (hoy UVR)</v>
      </c>
    </row>
    <row r="376" spans="1:10" x14ac:dyDescent="0.25">
      <c r="A376" s="1">
        <v>530515</v>
      </c>
      <c r="B376" t="s">
        <v>5</v>
      </c>
      <c r="C376" s="2">
        <v>5</v>
      </c>
      <c r="D376" s="2">
        <v>53</v>
      </c>
      <c r="E376" s="2">
        <v>5305</v>
      </c>
      <c r="F376" s="2">
        <v>530515</v>
      </c>
      <c r="G376" t="str">
        <f>VLOOKUP(C376,Keys!A$2:B$3,2,)</f>
        <v>Gastos</v>
      </c>
      <c r="H376" t="str">
        <f>VLOOKUP(D376,Keys!D$2:E$10,2,0)</f>
        <v>No operacionales</v>
      </c>
      <c r="I376" t="str">
        <f>VLOOKUP(E376,Keys!G$2:H$40,2,0)</f>
        <v>Financieros</v>
      </c>
      <c r="J376" t="str">
        <f t="shared" si="5"/>
        <v>Comisiones</v>
      </c>
    </row>
    <row r="377" spans="1:10" x14ac:dyDescent="0.25">
      <c r="A377" s="1">
        <v>530520</v>
      </c>
      <c r="B377" t="s">
        <v>157</v>
      </c>
      <c r="C377" s="2">
        <v>5</v>
      </c>
      <c r="D377" s="2">
        <v>53</v>
      </c>
      <c r="E377" s="2">
        <v>5305</v>
      </c>
      <c r="F377" s="2">
        <v>530520</v>
      </c>
      <c r="G377" t="str">
        <f>VLOOKUP(C377,Keys!A$2:B$3,2,)</f>
        <v>Gastos</v>
      </c>
      <c r="H377" t="str">
        <f>VLOOKUP(D377,Keys!D$2:E$10,2,0)</f>
        <v>No operacionales</v>
      </c>
      <c r="I377" t="str">
        <f>VLOOKUP(E377,Keys!G$2:H$40,2,0)</f>
        <v>Financieros</v>
      </c>
      <c r="J377" t="str">
        <f t="shared" si="5"/>
        <v>Intereses</v>
      </c>
    </row>
    <row r="378" spans="1:10" x14ac:dyDescent="0.25">
      <c r="A378" s="1">
        <v>530525</v>
      </c>
      <c r="B378" t="s">
        <v>158</v>
      </c>
      <c r="C378" s="2">
        <v>5</v>
      </c>
      <c r="D378" s="2">
        <v>53</v>
      </c>
      <c r="E378" s="2">
        <v>5305</v>
      </c>
      <c r="F378" s="2">
        <v>530525</v>
      </c>
      <c r="G378" t="str">
        <f>VLOOKUP(C378,Keys!A$2:B$3,2,)</f>
        <v>Gastos</v>
      </c>
      <c r="H378" t="str">
        <f>VLOOKUP(D378,Keys!D$2:E$10,2,0)</f>
        <v>No operacionales</v>
      </c>
      <c r="I378" t="str">
        <f>VLOOKUP(E378,Keys!G$2:H$40,2,0)</f>
        <v>Financieros</v>
      </c>
      <c r="J378" t="str">
        <f t="shared" si="5"/>
        <v>Diferencia en cambio</v>
      </c>
    </row>
    <row r="379" spans="1:10" x14ac:dyDescent="0.25">
      <c r="A379" s="1">
        <v>530530</v>
      </c>
      <c r="B379" t="s">
        <v>159</v>
      </c>
      <c r="C379" s="2">
        <v>5</v>
      </c>
      <c r="D379" s="2">
        <v>53</v>
      </c>
      <c r="E379" s="2">
        <v>5305</v>
      </c>
      <c r="F379" s="2">
        <v>530530</v>
      </c>
      <c r="G379" t="str">
        <f>VLOOKUP(C379,Keys!A$2:B$3,2,)</f>
        <v>Gastos</v>
      </c>
      <c r="H379" t="str">
        <f>VLOOKUP(D379,Keys!D$2:E$10,2,0)</f>
        <v>No operacionales</v>
      </c>
      <c r="I379" t="str">
        <f>VLOOKUP(E379,Keys!G$2:H$40,2,0)</f>
        <v>Financieros</v>
      </c>
      <c r="J379" t="str">
        <f t="shared" si="5"/>
        <v>Gastos en negociación certificados de cambio</v>
      </c>
    </row>
    <row r="380" spans="1:10" x14ac:dyDescent="0.25">
      <c r="A380" s="1">
        <v>530535</v>
      </c>
      <c r="B380" t="s">
        <v>160</v>
      </c>
      <c r="C380" s="2">
        <v>5</v>
      </c>
      <c r="D380" s="2">
        <v>53</v>
      </c>
      <c r="E380" s="2">
        <v>5305</v>
      </c>
      <c r="F380" s="2">
        <v>530535</v>
      </c>
      <c r="G380" t="str">
        <f>VLOOKUP(C380,Keys!A$2:B$3,2,)</f>
        <v>Gastos</v>
      </c>
      <c r="H380" t="str">
        <f>VLOOKUP(D380,Keys!D$2:E$10,2,0)</f>
        <v>No operacionales</v>
      </c>
      <c r="I380" t="str">
        <f>VLOOKUP(E380,Keys!G$2:H$40,2,0)</f>
        <v>Financieros</v>
      </c>
      <c r="J380" t="str">
        <f t="shared" si="5"/>
        <v>Descuentos comerciales condicionados</v>
      </c>
    </row>
    <row r="381" spans="1:10" x14ac:dyDescent="0.25">
      <c r="A381" s="1">
        <v>530540</v>
      </c>
      <c r="B381" t="s">
        <v>161</v>
      </c>
      <c r="C381" s="2">
        <v>5</v>
      </c>
      <c r="D381" s="2">
        <v>53</v>
      </c>
      <c r="E381" s="2">
        <v>5305</v>
      </c>
      <c r="F381" s="2">
        <v>530540</v>
      </c>
      <c r="G381" t="str">
        <f>VLOOKUP(C381,Keys!A$2:B$3,2,)</f>
        <v>Gastos</v>
      </c>
      <c r="H381" t="str">
        <f>VLOOKUP(D381,Keys!D$2:E$10,2,0)</f>
        <v>No operacionales</v>
      </c>
      <c r="I381" t="str">
        <f>VLOOKUP(E381,Keys!G$2:H$40,2,0)</f>
        <v>Financieros</v>
      </c>
      <c r="J381" t="str">
        <f t="shared" si="5"/>
        <v>Gastos manejo y emisión de bonos</v>
      </c>
    </row>
    <row r="382" spans="1:10" x14ac:dyDescent="0.25">
      <c r="A382" s="1">
        <v>530545</v>
      </c>
      <c r="B382" t="s">
        <v>162</v>
      </c>
      <c r="C382" s="2">
        <v>5</v>
      </c>
      <c r="D382" s="2">
        <v>53</v>
      </c>
      <c r="E382" s="2">
        <v>5305</v>
      </c>
      <c r="F382" s="2">
        <v>530545</v>
      </c>
      <c r="G382" t="str">
        <f>VLOOKUP(C382,Keys!A$2:B$3,2,)</f>
        <v>Gastos</v>
      </c>
      <c r="H382" t="str">
        <f>VLOOKUP(D382,Keys!D$2:E$10,2,0)</f>
        <v>No operacionales</v>
      </c>
      <c r="I382" t="str">
        <f>VLOOKUP(E382,Keys!G$2:H$40,2,0)</f>
        <v>Financieros</v>
      </c>
      <c r="J382" t="str">
        <f t="shared" si="5"/>
        <v>Prima amortizada</v>
      </c>
    </row>
    <row r="383" spans="1:10" x14ac:dyDescent="0.25">
      <c r="A383" s="1">
        <v>530595</v>
      </c>
      <c r="B383" t="s">
        <v>34</v>
      </c>
      <c r="C383" s="2">
        <v>5</v>
      </c>
      <c r="D383" s="2">
        <v>53</v>
      </c>
      <c r="E383" s="2">
        <v>5305</v>
      </c>
      <c r="F383" s="2">
        <v>530595</v>
      </c>
      <c r="G383" t="str">
        <f>VLOOKUP(C383,Keys!A$2:B$3,2,)</f>
        <v>Gastos</v>
      </c>
      <c r="H383" t="str">
        <f>VLOOKUP(D383,Keys!D$2:E$10,2,0)</f>
        <v>No operacionales</v>
      </c>
      <c r="I383" t="str">
        <f>VLOOKUP(E383,Keys!G$2:H$40,2,0)</f>
        <v>Financieros</v>
      </c>
      <c r="J383" t="str">
        <f t="shared" si="5"/>
        <v>Otros</v>
      </c>
    </row>
    <row r="384" spans="1:10" x14ac:dyDescent="0.25">
      <c r="A384" s="1">
        <v>530599</v>
      </c>
      <c r="B384" t="s">
        <v>35</v>
      </c>
      <c r="C384" s="2">
        <v>5</v>
      </c>
      <c r="D384" s="2">
        <v>53</v>
      </c>
      <c r="E384" s="2">
        <v>5305</v>
      </c>
      <c r="F384" s="2">
        <v>530599</v>
      </c>
      <c r="G384" t="str">
        <f>VLOOKUP(C384,Keys!A$2:B$3,2,)</f>
        <v>Gastos</v>
      </c>
      <c r="H384" t="str">
        <f>VLOOKUP(D384,Keys!D$2:E$10,2,0)</f>
        <v>No operacionales</v>
      </c>
      <c r="I384" t="str">
        <f>VLOOKUP(E384,Keys!G$2:H$40,2,0)</f>
        <v>Financieros</v>
      </c>
      <c r="J384" t="str">
        <f t="shared" si="5"/>
        <v>Ajustes por inflación</v>
      </c>
    </row>
    <row r="385" spans="1:10" x14ac:dyDescent="0.25">
      <c r="A385" s="1">
        <v>531005</v>
      </c>
      <c r="B385" t="s">
        <v>164</v>
      </c>
      <c r="C385" s="2">
        <v>5</v>
      </c>
      <c r="D385" s="2">
        <v>53</v>
      </c>
      <c r="E385" s="2">
        <v>5310</v>
      </c>
      <c r="F385" s="2">
        <v>531005</v>
      </c>
      <c r="G385" t="str">
        <f>VLOOKUP(C385,Keys!A$2:B$3,2,)</f>
        <v>Gastos</v>
      </c>
      <c r="H385" t="str">
        <f>VLOOKUP(D385,Keys!D$2:E$10,2,0)</f>
        <v>No operacionales</v>
      </c>
      <c r="I385" t="str">
        <f>VLOOKUP(E385,Keys!G$2:H$40,2,0)</f>
        <v>Pérdida en venta y retiro de bienes</v>
      </c>
      <c r="J385" t="str">
        <f t="shared" si="5"/>
        <v>Venta de inversiones</v>
      </c>
    </row>
    <row r="386" spans="1:10" x14ac:dyDescent="0.25">
      <c r="A386" s="1">
        <v>531010</v>
      </c>
      <c r="B386" t="s">
        <v>165</v>
      </c>
      <c r="C386" s="2">
        <v>5</v>
      </c>
      <c r="D386" s="2">
        <v>53</v>
      </c>
      <c r="E386" s="2">
        <v>5310</v>
      </c>
      <c r="F386" s="2">
        <v>531010</v>
      </c>
      <c r="G386" t="str">
        <f>VLOOKUP(C386,Keys!A$2:B$3,2,)</f>
        <v>Gastos</v>
      </c>
      <c r="H386" t="str">
        <f>VLOOKUP(D386,Keys!D$2:E$10,2,0)</f>
        <v>No operacionales</v>
      </c>
      <c r="I386" t="str">
        <f>VLOOKUP(E386,Keys!G$2:H$40,2,0)</f>
        <v>Pérdida en venta y retiro de bienes</v>
      </c>
      <c r="J386" t="str">
        <f t="shared" si="5"/>
        <v>Venta de cartera</v>
      </c>
    </row>
    <row r="387" spans="1:10" x14ac:dyDescent="0.25">
      <c r="A387" s="1">
        <v>531015</v>
      </c>
      <c r="B387" t="s">
        <v>166</v>
      </c>
      <c r="C387" s="2">
        <v>5</v>
      </c>
      <c r="D387" s="2">
        <v>53</v>
      </c>
      <c r="E387" s="2">
        <v>5310</v>
      </c>
      <c r="F387" s="2">
        <v>531015</v>
      </c>
      <c r="G387" t="str">
        <f>VLOOKUP(C387,Keys!A$2:B$3,2,)</f>
        <v>Gastos</v>
      </c>
      <c r="H387" t="str">
        <f>VLOOKUP(D387,Keys!D$2:E$10,2,0)</f>
        <v>No operacionales</v>
      </c>
      <c r="I387" t="str">
        <f>VLOOKUP(E387,Keys!G$2:H$40,2,0)</f>
        <v>Pérdida en venta y retiro de bienes</v>
      </c>
      <c r="J387" t="str">
        <f t="shared" ref="J387:J450" si="6">B387</f>
        <v>Venta de propiedades, planta y equipo</v>
      </c>
    </row>
    <row r="388" spans="1:10" x14ac:dyDescent="0.25">
      <c r="A388" s="1">
        <v>531020</v>
      </c>
      <c r="B388" t="s">
        <v>167</v>
      </c>
      <c r="C388" s="2">
        <v>5</v>
      </c>
      <c r="D388" s="2">
        <v>53</v>
      </c>
      <c r="E388" s="2">
        <v>5310</v>
      </c>
      <c r="F388" s="2">
        <v>531020</v>
      </c>
      <c r="G388" t="str">
        <f>VLOOKUP(C388,Keys!A$2:B$3,2,)</f>
        <v>Gastos</v>
      </c>
      <c r="H388" t="str">
        <f>VLOOKUP(D388,Keys!D$2:E$10,2,0)</f>
        <v>No operacionales</v>
      </c>
      <c r="I388" t="str">
        <f>VLOOKUP(E388,Keys!G$2:H$40,2,0)</f>
        <v>Pérdida en venta y retiro de bienes</v>
      </c>
      <c r="J388" t="str">
        <f t="shared" si="6"/>
        <v>Venta de intangibles</v>
      </c>
    </row>
    <row r="389" spans="1:10" x14ac:dyDescent="0.25">
      <c r="A389" s="1">
        <v>531025</v>
      </c>
      <c r="B389" t="s">
        <v>168</v>
      </c>
      <c r="C389" s="2">
        <v>5</v>
      </c>
      <c r="D389" s="2">
        <v>53</v>
      </c>
      <c r="E389" s="2">
        <v>5310</v>
      </c>
      <c r="F389" s="2">
        <v>531025</v>
      </c>
      <c r="G389" t="str">
        <f>VLOOKUP(C389,Keys!A$2:B$3,2,)</f>
        <v>Gastos</v>
      </c>
      <c r="H389" t="str">
        <f>VLOOKUP(D389,Keys!D$2:E$10,2,0)</f>
        <v>No operacionales</v>
      </c>
      <c r="I389" t="str">
        <f>VLOOKUP(E389,Keys!G$2:H$40,2,0)</f>
        <v>Pérdida en venta y retiro de bienes</v>
      </c>
      <c r="J389" t="str">
        <f t="shared" si="6"/>
        <v>Venta de otros activos</v>
      </c>
    </row>
    <row r="390" spans="1:10" x14ac:dyDescent="0.25">
      <c r="A390" s="1">
        <v>531030</v>
      </c>
      <c r="B390" t="s">
        <v>169</v>
      </c>
      <c r="C390" s="2">
        <v>5</v>
      </c>
      <c r="D390" s="2">
        <v>53</v>
      </c>
      <c r="E390" s="2">
        <v>5310</v>
      </c>
      <c r="F390" s="2">
        <v>531030</v>
      </c>
      <c r="G390" t="str">
        <f>VLOOKUP(C390,Keys!A$2:B$3,2,)</f>
        <v>Gastos</v>
      </c>
      <c r="H390" t="str">
        <f>VLOOKUP(D390,Keys!D$2:E$10,2,0)</f>
        <v>No operacionales</v>
      </c>
      <c r="I390" t="str">
        <f>VLOOKUP(E390,Keys!G$2:H$40,2,0)</f>
        <v>Pérdida en venta y retiro de bienes</v>
      </c>
      <c r="J390" t="str">
        <f t="shared" si="6"/>
        <v>Retiro de propiedades, planta y equipo</v>
      </c>
    </row>
    <row r="391" spans="1:10" x14ac:dyDescent="0.25">
      <c r="A391" s="1">
        <v>531035</v>
      </c>
      <c r="B391" t="s">
        <v>170</v>
      </c>
      <c r="C391" s="2">
        <v>5</v>
      </c>
      <c r="D391" s="2">
        <v>53</v>
      </c>
      <c r="E391" s="2">
        <v>5310</v>
      </c>
      <c r="F391" s="2">
        <v>531035</v>
      </c>
      <c r="G391" t="str">
        <f>VLOOKUP(C391,Keys!A$2:B$3,2,)</f>
        <v>Gastos</v>
      </c>
      <c r="H391" t="str">
        <f>VLOOKUP(D391,Keys!D$2:E$10,2,0)</f>
        <v>No operacionales</v>
      </c>
      <c r="I391" t="str">
        <f>VLOOKUP(E391,Keys!G$2:H$40,2,0)</f>
        <v>Pérdida en venta y retiro de bienes</v>
      </c>
      <c r="J391" t="str">
        <f t="shared" si="6"/>
        <v>Retiro de otros activos</v>
      </c>
    </row>
    <row r="392" spans="1:10" x14ac:dyDescent="0.25">
      <c r="A392" s="1">
        <v>531040</v>
      </c>
      <c r="B392" t="s">
        <v>171</v>
      </c>
      <c r="C392" s="2">
        <v>5</v>
      </c>
      <c r="D392" s="2">
        <v>53</v>
      </c>
      <c r="E392" s="2">
        <v>5310</v>
      </c>
      <c r="F392" s="2">
        <v>531040</v>
      </c>
      <c r="G392" t="str">
        <f>VLOOKUP(C392,Keys!A$2:B$3,2,)</f>
        <v>Gastos</v>
      </c>
      <c r="H392" t="str">
        <f>VLOOKUP(D392,Keys!D$2:E$10,2,0)</f>
        <v>No operacionales</v>
      </c>
      <c r="I392" t="str">
        <f>VLOOKUP(E392,Keys!G$2:H$40,2,0)</f>
        <v>Pérdida en venta y retiro de bienes</v>
      </c>
      <c r="J392" t="str">
        <f t="shared" si="6"/>
        <v>Pérdidas por siniestros</v>
      </c>
    </row>
    <row r="393" spans="1:10" x14ac:dyDescent="0.25">
      <c r="A393" s="1">
        <v>531095</v>
      </c>
      <c r="B393" t="s">
        <v>34</v>
      </c>
      <c r="C393" s="2">
        <v>5</v>
      </c>
      <c r="D393" s="2">
        <v>53</v>
      </c>
      <c r="E393" s="2">
        <v>5310</v>
      </c>
      <c r="F393" s="2">
        <v>531095</v>
      </c>
      <c r="G393" t="str">
        <f>VLOOKUP(C393,Keys!A$2:B$3,2,)</f>
        <v>Gastos</v>
      </c>
      <c r="H393" t="str">
        <f>VLOOKUP(D393,Keys!D$2:E$10,2,0)</f>
        <v>No operacionales</v>
      </c>
      <c r="I393" t="str">
        <f>VLOOKUP(E393,Keys!G$2:H$40,2,0)</f>
        <v>Pérdida en venta y retiro de bienes</v>
      </c>
      <c r="J393" t="str">
        <f t="shared" si="6"/>
        <v>Otros</v>
      </c>
    </row>
    <row r="394" spans="1:10" x14ac:dyDescent="0.25">
      <c r="A394" s="1">
        <v>531099</v>
      </c>
      <c r="B394" t="s">
        <v>35</v>
      </c>
      <c r="C394" s="2">
        <v>5</v>
      </c>
      <c r="D394" s="2">
        <v>53</v>
      </c>
      <c r="E394" s="2">
        <v>5310</v>
      </c>
      <c r="F394" s="2">
        <v>531099</v>
      </c>
      <c r="G394" t="str">
        <f>VLOOKUP(C394,Keys!A$2:B$3,2,)</f>
        <v>Gastos</v>
      </c>
      <c r="H394" t="str">
        <f>VLOOKUP(D394,Keys!D$2:E$10,2,0)</f>
        <v>No operacionales</v>
      </c>
      <c r="I394" t="str">
        <f>VLOOKUP(E394,Keys!G$2:H$40,2,0)</f>
        <v>Pérdida en venta y retiro de bienes</v>
      </c>
      <c r="J394" t="str">
        <f t="shared" si="6"/>
        <v>Ajustes por inflación</v>
      </c>
    </row>
    <row r="395" spans="1:10" x14ac:dyDescent="0.25">
      <c r="A395" s="1">
        <v>531305</v>
      </c>
      <c r="B395" t="s">
        <v>150</v>
      </c>
      <c r="C395" s="2">
        <v>5</v>
      </c>
      <c r="D395" s="2">
        <v>53</v>
      </c>
      <c r="E395" s="2">
        <v>5313</v>
      </c>
      <c r="F395" s="2">
        <v>531305</v>
      </c>
      <c r="G395" t="str">
        <f>VLOOKUP(C395,Keys!A$2:B$3,2,)</f>
        <v>Gastos</v>
      </c>
      <c r="H395" t="str">
        <f>VLOOKUP(D395,Keys!D$2:E$10,2,0)</f>
        <v>No operacionales</v>
      </c>
      <c r="I395" t="str">
        <f>VLOOKUP(E395,Keys!G$2:H$40,2,0)</f>
        <v>Pérdidas método de participación</v>
      </c>
      <c r="J395" t="str">
        <f t="shared" si="6"/>
        <v>De sociedades anónimas y/o asimiladas</v>
      </c>
    </row>
    <row r="396" spans="1:10" x14ac:dyDescent="0.25">
      <c r="A396" s="1">
        <v>531310</v>
      </c>
      <c r="B396" t="s">
        <v>151</v>
      </c>
      <c r="C396" s="2">
        <v>5</v>
      </c>
      <c r="D396" s="2">
        <v>53</v>
      </c>
      <c r="E396" s="2">
        <v>5313</v>
      </c>
      <c r="F396" s="2">
        <v>531310</v>
      </c>
      <c r="G396" t="str">
        <f>VLOOKUP(C396,Keys!A$2:B$3,2,)</f>
        <v>Gastos</v>
      </c>
      <c r="H396" t="str">
        <f>VLOOKUP(D396,Keys!D$2:E$10,2,0)</f>
        <v>No operacionales</v>
      </c>
      <c r="I396" t="str">
        <f>VLOOKUP(E396,Keys!G$2:H$40,2,0)</f>
        <v>Pérdidas método de participación</v>
      </c>
      <c r="J396" t="str">
        <f t="shared" si="6"/>
        <v>De sociedades limitadas y/o asimiladas</v>
      </c>
    </row>
    <row r="397" spans="1:10" x14ac:dyDescent="0.25">
      <c r="A397" s="1">
        <v>531505</v>
      </c>
      <c r="B397" t="s">
        <v>173</v>
      </c>
      <c r="C397" s="2">
        <v>5</v>
      </c>
      <c r="D397" s="2">
        <v>53</v>
      </c>
      <c r="E397" s="2">
        <v>5315</v>
      </c>
      <c r="F397" s="2">
        <v>531505</v>
      </c>
      <c r="G397" t="str">
        <f>VLOOKUP(C397,Keys!A$2:B$3,2,)</f>
        <v>Gastos</v>
      </c>
      <c r="H397" t="str">
        <f>VLOOKUP(D397,Keys!D$2:E$10,2,0)</f>
        <v>No operacionales</v>
      </c>
      <c r="I397" t="str">
        <f>VLOOKUP(E397,Keys!G$2:H$40,2,0)</f>
        <v>Gastos extraordinarios</v>
      </c>
      <c r="J397" t="str">
        <f t="shared" si="6"/>
        <v>Costas y procesos judiciales</v>
      </c>
    </row>
    <row r="398" spans="1:10" x14ac:dyDescent="0.25">
      <c r="A398" s="1">
        <v>531510</v>
      </c>
      <c r="B398" t="s">
        <v>174</v>
      </c>
      <c r="C398" s="2">
        <v>5</v>
      </c>
      <c r="D398" s="2">
        <v>53</v>
      </c>
      <c r="E398" s="2">
        <v>5315</v>
      </c>
      <c r="F398" s="2">
        <v>531510</v>
      </c>
      <c r="G398" t="str">
        <f>VLOOKUP(C398,Keys!A$2:B$3,2,)</f>
        <v>Gastos</v>
      </c>
      <c r="H398" t="str">
        <f>VLOOKUP(D398,Keys!D$2:E$10,2,0)</f>
        <v>No operacionales</v>
      </c>
      <c r="I398" t="str">
        <f>VLOOKUP(E398,Keys!G$2:H$40,2,0)</f>
        <v>Gastos extraordinarios</v>
      </c>
      <c r="J398" t="str">
        <f t="shared" si="6"/>
        <v>Actividades culturales y cívicas</v>
      </c>
    </row>
    <row r="399" spans="1:10" x14ac:dyDescent="0.25">
      <c r="A399" s="1">
        <v>531515</v>
      </c>
      <c r="B399" t="s">
        <v>175</v>
      </c>
      <c r="C399" s="2">
        <v>5</v>
      </c>
      <c r="D399" s="2">
        <v>53</v>
      </c>
      <c r="E399" s="2">
        <v>5315</v>
      </c>
      <c r="F399" s="2">
        <v>531515</v>
      </c>
      <c r="G399" t="str">
        <f>VLOOKUP(C399,Keys!A$2:B$3,2,)</f>
        <v>Gastos</v>
      </c>
      <c r="H399" t="str">
        <f>VLOOKUP(D399,Keys!D$2:E$10,2,0)</f>
        <v>No operacionales</v>
      </c>
      <c r="I399" t="str">
        <f>VLOOKUP(E399,Keys!G$2:H$40,2,0)</f>
        <v>Gastos extraordinarios</v>
      </c>
      <c r="J399" t="str">
        <f t="shared" si="6"/>
        <v>Costos y gastos de ejercicios anteriores</v>
      </c>
    </row>
    <row r="400" spans="1:10" x14ac:dyDescent="0.25">
      <c r="A400" s="1">
        <v>531520</v>
      </c>
      <c r="B400" t="s">
        <v>176</v>
      </c>
      <c r="C400" s="2">
        <v>5</v>
      </c>
      <c r="D400" s="2">
        <v>53</v>
      </c>
      <c r="E400" s="2">
        <v>5315</v>
      </c>
      <c r="F400" s="2">
        <v>531520</v>
      </c>
      <c r="G400" t="str">
        <f>VLOOKUP(C400,Keys!A$2:B$3,2,)</f>
        <v>Gastos</v>
      </c>
      <c r="H400" t="str">
        <f>VLOOKUP(D400,Keys!D$2:E$10,2,0)</f>
        <v>No operacionales</v>
      </c>
      <c r="I400" t="str">
        <f>VLOOKUP(E400,Keys!G$2:H$40,2,0)</f>
        <v>Gastos extraordinarios</v>
      </c>
      <c r="J400" t="str">
        <f t="shared" si="6"/>
        <v>Impuestos asumidos</v>
      </c>
    </row>
    <row r="401" spans="1:10" x14ac:dyDescent="0.25">
      <c r="A401" s="1">
        <v>531595</v>
      </c>
      <c r="B401" t="s">
        <v>34</v>
      </c>
      <c r="C401" s="2">
        <v>5</v>
      </c>
      <c r="D401" s="2">
        <v>53</v>
      </c>
      <c r="E401" s="2">
        <v>5315</v>
      </c>
      <c r="F401" s="2">
        <v>531595</v>
      </c>
      <c r="G401" t="str">
        <f>VLOOKUP(C401,Keys!A$2:B$3,2,)</f>
        <v>Gastos</v>
      </c>
      <c r="H401" t="str">
        <f>VLOOKUP(D401,Keys!D$2:E$10,2,0)</f>
        <v>No operacionales</v>
      </c>
      <c r="I401" t="str">
        <f>VLOOKUP(E401,Keys!G$2:H$40,2,0)</f>
        <v>Gastos extraordinarios</v>
      </c>
      <c r="J401" t="str">
        <f t="shared" si="6"/>
        <v>Otros</v>
      </c>
    </row>
    <row r="402" spans="1:10" x14ac:dyDescent="0.25">
      <c r="A402" s="1">
        <v>531599</v>
      </c>
      <c r="B402" t="s">
        <v>35</v>
      </c>
      <c r="C402" s="2">
        <v>5</v>
      </c>
      <c r="D402" s="2">
        <v>53</v>
      </c>
      <c r="E402" s="2">
        <v>5315</v>
      </c>
      <c r="F402" s="2">
        <v>531599</v>
      </c>
      <c r="G402" t="str">
        <f>VLOOKUP(C402,Keys!A$2:B$3,2,)</f>
        <v>Gastos</v>
      </c>
      <c r="H402" t="str">
        <f>VLOOKUP(D402,Keys!D$2:E$10,2,0)</f>
        <v>No operacionales</v>
      </c>
      <c r="I402" t="str">
        <f>VLOOKUP(E402,Keys!G$2:H$40,2,0)</f>
        <v>Gastos extraordinarios</v>
      </c>
      <c r="J402" t="str">
        <f t="shared" si="6"/>
        <v>Ajustes por inflación</v>
      </c>
    </row>
    <row r="403" spans="1:10" x14ac:dyDescent="0.25">
      <c r="A403" s="1">
        <v>539505</v>
      </c>
      <c r="B403" t="s">
        <v>178</v>
      </c>
      <c r="C403" s="2">
        <v>5</v>
      </c>
      <c r="D403" s="2">
        <v>53</v>
      </c>
      <c r="E403" s="2">
        <v>5395</v>
      </c>
      <c r="F403" s="2">
        <v>539505</v>
      </c>
      <c r="G403" t="str">
        <f>VLOOKUP(C403,Keys!A$2:B$3,2,)</f>
        <v>Gastos</v>
      </c>
      <c r="H403" t="str">
        <f>VLOOKUP(D403,Keys!D$2:E$10,2,0)</f>
        <v>No operacionales</v>
      </c>
      <c r="I403" t="str">
        <f>VLOOKUP(E403,Keys!G$2:H$40,2,0)</f>
        <v>Gastos diversos</v>
      </c>
      <c r="J403" t="str">
        <f t="shared" si="6"/>
        <v>Demandas laborales</v>
      </c>
    </row>
    <row r="404" spans="1:10" x14ac:dyDescent="0.25">
      <c r="A404" s="1">
        <v>539510</v>
      </c>
      <c r="B404" t="s">
        <v>179</v>
      </c>
      <c r="C404" s="2">
        <v>5</v>
      </c>
      <c r="D404" s="2">
        <v>53</v>
      </c>
      <c r="E404" s="2">
        <v>5395</v>
      </c>
      <c r="F404" s="2">
        <v>539510</v>
      </c>
      <c r="G404" t="str">
        <f>VLOOKUP(C404,Keys!A$2:B$3,2,)</f>
        <v>Gastos</v>
      </c>
      <c r="H404" t="str">
        <f>VLOOKUP(D404,Keys!D$2:E$10,2,0)</f>
        <v>No operacionales</v>
      </c>
      <c r="I404" t="str">
        <f>VLOOKUP(E404,Keys!G$2:H$40,2,0)</f>
        <v>Gastos diversos</v>
      </c>
      <c r="J404" t="str">
        <f t="shared" si="6"/>
        <v>Demandas por incumplimiento de contratos</v>
      </c>
    </row>
    <row r="405" spans="1:10" x14ac:dyDescent="0.25">
      <c r="A405" s="1">
        <v>539515</v>
      </c>
      <c r="B405" t="s">
        <v>180</v>
      </c>
      <c r="C405" s="2">
        <v>5</v>
      </c>
      <c r="D405" s="2">
        <v>53</v>
      </c>
      <c r="E405" s="2">
        <v>5395</v>
      </c>
      <c r="F405" s="2">
        <v>539515</v>
      </c>
      <c r="G405" t="str">
        <f>VLOOKUP(C405,Keys!A$2:B$3,2,)</f>
        <v>Gastos</v>
      </c>
      <c r="H405" t="str">
        <f>VLOOKUP(D405,Keys!D$2:E$10,2,0)</f>
        <v>No operacionales</v>
      </c>
      <c r="I405" t="str">
        <f>VLOOKUP(E405,Keys!G$2:H$40,2,0)</f>
        <v>Gastos diversos</v>
      </c>
      <c r="J405" t="str">
        <f t="shared" si="6"/>
        <v>Indemnizaciones</v>
      </c>
    </row>
    <row r="406" spans="1:10" x14ac:dyDescent="0.25">
      <c r="A406" s="1">
        <v>539520</v>
      </c>
      <c r="B406" t="s">
        <v>181</v>
      </c>
      <c r="C406" s="2">
        <v>5</v>
      </c>
      <c r="D406" s="2">
        <v>53</v>
      </c>
      <c r="E406" s="2">
        <v>5395</v>
      </c>
      <c r="F406" s="2">
        <v>539520</v>
      </c>
      <c r="G406" t="str">
        <f>VLOOKUP(C406,Keys!A$2:B$3,2,)</f>
        <v>Gastos</v>
      </c>
      <c r="H406" t="str">
        <f>VLOOKUP(D406,Keys!D$2:E$10,2,0)</f>
        <v>No operacionales</v>
      </c>
      <c r="I406" t="str">
        <f>VLOOKUP(E406,Keys!G$2:H$40,2,0)</f>
        <v>Gastos diversos</v>
      </c>
      <c r="J406" t="str">
        <f t="shared" si="6"/>
        <v>Multas, sanciones y litigios</v>
      </c>
    </row>
    <row r="407" spans="1:10" x14ac:dyDescent="0.25">
      <c r="A407" s="1">
        <v>539525</v>
      </c>
      <c r="B407" t="s">
        <v>182</v>
      </c>
      <c r="C407" s="2">
        <v>5</v>
      </c>
      <c r="D407" s="2">
        <v>53</v>
      </c>
      <c r="E407" s="2">
        <v>5395</v>
      </c>
      <c r="F407" s="2">
        <v>539525</v>
      </c>
      <c r="G407" t="str">
        <f>VLOOKUP(C407,Keys!A$2:B$3,2,)</f>
        <v>Gastos</v>
      </c>
      <c r="H407" t="str">
        <f>VLOOKUP(D407,Keys!D$2:E$10,2,0)</f>
        <v>No operacionales</v>
      </c>
      <c r="I407" t="str">
        <f>VLOOKUP(E407,Keys!G$2:H$40,2,0)</f>
        <v>Gastos diversos</v>
      </c>
      <c r="J407" t="str">
        <f t="shared" si="6"/>
        <v>Donaciones</v>
      </c>
    </row>
    <row r="408" spans="1:10" x14ac:dyDescent="0.25">
      <c r="A408" s="1">
        <v>539530</v>
      </c>
      <c r="B408" t="s">
        <v>183</v>
      </c>
      <c r="C408" s="2">
        <v>5</v>
      </c>
      <c r="D408" s="2">
        <v>53</v>
      </c>
      <c r="E408" s="2">
        <v>5395</v>
      </c>
      <c r="F408" s="2">
        <v>539530</v>
      </c>
      <c r="G408" t="str">
        <f>VLOOKUP(C408,Keys!A$2:B$3,2,)</f>
        <v>Gastos</v>
      </c>
      <c r="H408" t="str">
        <f>VLOOKUP(D408,Keys!D$2:E$10,2,0)</f>
        <v>No operacionales</v>
      </c>
      <c r="I408" t="str">
        <f>VLOOKUP(E408,Keys!G$2:H$40,2,0)</f>
        <v>Gastos diversos</v>
      </c>
      <c r="J408" t="str">
        <f t="shared" si="6"/>
        <v>Constitución de garantías</v>
      </c>
    </row>
    <row r="409" spans="1:10" x14ac:dyDescent="0.25">
      <c r="A409" s="1">
        <v>539535</v>
      </c>
      <c r="B409" t="s">
        <v>184</v>
      </c>
      <c r="C409" s="2">
        <v>5</v>
      </c>
      <c r="D409" s="2">
        <v>53</v>
      </c>
      <c r="E409" s="2">
        <v>5395</v>
      </c>
      <c r="F409" s="2">
        <v>539535</v>
      </c>
      <c r="G409" t="str">
        <f>VLOOKUP(C409,Keys!A$2:B$3,2,)</f>
        <v>Gastos</v>
      </c>
      <c r="H409" t="str">
        <f>VLOOKUP(D409,Keys!D$2:E$10,2,0)</f>
        <v>No operacionales</v>
      </c>
      <c r="I409" t="str">
        <f>VLOOKUP(E409,Keys!G$2:H$40,2,0)</f>
        <v>Gastos diversos</v>
      </c>
      <c r="J409" t="str">
        <f t="shared" si="6"/>
        <v>Amortización de bienes entregados en comodato</v>
      </c>
    </row>
    <row r="410" spans="1:10" x14ac:dyDescent="0.25">
      <c r="A410" s="1">
        <v>539595</v>
      </c>
      <c r="B410" t="s">
        <v>34</v>
      </c>
      <c r="C410" s="2">
        <v>5</v>
      </c>
      <c r="D410" s="2">
        <v>53</v>
      </c>
      <c r="E410" s="2">
        <v>5395</v>
      </c>
      <c r="F410" s="2">
        <v>539595</v>
      </c>
      <c r="G410" t="str">
        <f>VLOOKUP(C410,Keys!A$2:B$3,2,)</f>
        <v>Gastos</v>
      </c>
      <c r="H410" t="str">
        <f>VLOOKUP(D410,Keys!D$2:E$10,2,0)</f>
        <v>No operacionales</v>
      </c>
      <c r="I410" t="str">
        <f>VLOOKUP(E410,Keys!G$2:H$40,2,0)</f>
        <v>Gastos diversos</v>
      </c>
      <c r="J410" t="str">
        <f t="shared" si="6"/>
        <v>Otros</v>
      </c>
    </row>
    <row r="411" spans="1:10" x14ac:dyDescent="0.25">
      <c r="A411" s="1">
        <v>539599</v>
      </c>
      <c r="B411" t="s">
        <v>35</v>
      </c>
      <c r="C411" s="2">
        <v>5</v>
      </c>
      <c r="D411" s="2">
        <v>53</v>
      </c>
      <c r="E411" s="2">
        <v>5395</v>
      </c>
      <c r="F411" s="2">
        <v>539599</v>
      </c>
      <c r="G411" t="str">
        <f>VLOOKUP(C411,Keys!A$2:B$3,2,)</f>
        <v>Gastos</v>
      </c>
      <c r="H411" t="str">
        <f>VLOOKUP(D411,Keys!D$2:E$10,2,0)</f>
        <v>No operacionales</v>
      </c>
      <c r="I411" t="str">
        <f>VLOOKUP(E411,Keys!G$2:H$40,2,0)</f>
        <v>Gastos diversos</v>
      </c>
      <c r="J411" t="str">
        <f t="shared" si="6"/>
        <v>Ajustes por inflación</v>
      </c>
    </row>
    <row r="412" spans="1:10" x14ac:dyDescent="0.25">
      <c r="A412" s="1">
        <v>540505</v>
      </c>
      <c r="B412" t="s">
        <v>185</v>
      </c>
      <c r="C412" s="2">
        <v>5</v>
      </c>
      <c r="D412" s="2">
        <v>54</v>
      </c>
      <c r="E412" s="2">
        <v>5405</v>
      </c>
      <c r="F412" s="2">
        <v>540505</v>
      </c>
      <c r="G412" t="str">
        <f>VLOOKUP(C412,Keys!A$2:B$3,2,)</f>
        <v>Gastos</v>
      </c>
      <c r="H412" t="str">
        <f>VLOOKUP(D412,Keys!D$2:E$10,2,0)</f>
        <v>Impuesto de renta y complementarios</v>
      </c>
      <c r="I412" t="str">
        <f>VLOOKUP(E412,Keys!G$2:H$40,2,0)</f>
        <v>Impuesto de renta y complementarios</v>
      </c>
      <c r="J412" t="str">
        <f t="shared" si="6"/>
        <v>Impuesto de renta y complementarios</v>
      </c>
    </row>
    <row r="413" spans="1:10" x14ac:dyDescent="0.25">
      <c r="A413" s="1">
        <v>590505</v>
      </c>
      <c r="B413" t="s">
        <v>186</v>
      </c>
      <c r="C413" s="2">
        <v>5</v>
      </c>
      <c r="D413" s="2">
        <v>59</v>
      </c>
      <c r="E413" s="2">
        <v>5905</v>
      </c>
      <c r="F413" s="2">
        <v>590505</v>
      </c>
      <c r="G413" t="str">
        <f>VLOOKUP(C413,Keys!A$2:B$3,2,)</f>
        <v>Gastos</v>
      </c>
      <c r="H413" t="str">
        <f>VLOOKUP(D413,Keys!D$2:E$10,2,0)</f>
        <v>Ganancias y pérdidas</v>
      </c>
      <c r="I413" t="str">
        <f>VLOOKUP(E413,Keys!G$2:H$40,2,0)</f>
        <v>Ganancias y pérdidas</v>
      </c>
      <c r="J413" t="str">
        <f t="shared" si="6"/>
        <v>Ganancias y pérdidas</v>
      </c>
    </row>
    <row r="414" spans="1:10" x14ac:dyDescent="0.25">
      <c r="A414">
        <v>5105</v>
      </c>
      <c r="B414" t="s">
        <v>0</v>
      </c>
      <c r="C414" s="2">
        <v>5</v>
      </c>
      <c r="D414" s="1">
        <v>51</v>
      </c>
      <c r="E414" s="1">
        <v>5105</v>
      </c>
      <c r="F414" s="1" t="s">
        <v>210</v>
      </c>
      <c r="G414" t="str">
        <f>VLOOKUP(C414,Keys!A$2:B$3,2,)</f>
        <v>Gastos</v>
      </c>
      <c r="H414" t="str">
        <f>VLOOKUP(D414,Keys!D$2:E$10,2,0)</f>
        <v>Operacionales de administración</v>
      </c>
      <c r="I414" t="str">
        <f>VLOOKUP(E414,Keys!G$2:H$40,2,0)</f>
        <v>Gastos de personal</v>
      </c>
    </row>
    <row r="415" spans="1:10" x14ac:dyDescent="0.25">
      <c r="A415">
        <v>5110</v>
      </c>
      <c r="B415" t="s">
        <v>36</v>
      </c>
      <c r="C415" s="2">
        <v>5</v>
      </c>
      <c r="D415" s="1">
        <v>51</v>
      </c>
      <c r="E415" s="1">
        <v>5110</v>
      </c>
      <c r="F415" s="1" t="s">
        <v>210</v>
      </c>
      <c r="G415" t="str">
        <f>VLOOKUP(C415,Keys!A$2:B$3,2,)</f>
        <v>Gastos</v>
      </c>
      <c r="H415" t="str">
        <f>VLOOKUP(D415,Keys!D$2:E$10,2,0)</f>
        <v>Operacionales de administración</v>
      </c>
      <c r="I415" t="str">
        <f>VLOOKUP(E415,Keys!G$2:H$40,2,0)</f>
        <v>Honorarios</v>
      </c>
    </row>
    <row r="416" spans="1:10" x14ac:dyDescent="0.25">
      <c r="A416">
        <v>5115</v>
      </c>
      <c r="B416" t="s">
        <v>44</v>
      </c>
      <c r="C416" s="2">
        <v>5</v>
      </c>
      <c r="D416" s="1">
        <v>51</v>
      </c>
      <c r="E416" s="1">
        <v>5115</v>
      </c>
      <c r="F416" s="1" t="s">
        <v>210</v>
      </c>
      <c r="G416" t="str">
        <f>VLOOKUP(C416,Keys!A$2:B$3,2,)</f>
        <v>Gastos</v>
      </c>
      <c r="H416" t="str">
        <f>VLOOKUP(D416,Keys!D$2:E$10,2,0)</f>
        <v>Operacionales de administración</v>
      </c>
      <c r="I416" t="str">
        <f>VLOOKUP(E416,Keys!G$2:H$40,2,0)</f>
        <v>Impuestos</v>
      </c>
    </row>
    <row r="417" spans="1:9" x14ac:dyDescent="0.25">
      <c r="A417">
        <v>5120</v>
      </c>
      <c r="B417" t="s">
        <v>56</v>
      </c>
      <c r="C417" s="2">
        <v>5</v>
      </c>
      <c r="D417" s="1">
        <v>51</v>
      </c>
      <c r="E417" s="1">
        <v>5120</v>
      </c>
      <c r="F417" s="1" t="s">
        <v>210</v>
      </c>
      <c r="G417" t="str">
        <f>VLOOKUP(C417,Keys!A$2:B$3,2,)</f>
        <v>Gastos</v>
      </c>
      <c r="H417" t="str">
        <f>VLOOKUP(D417,Keys!D$2:E$10,2,0)</f>
        <v>Operacionales de administración</v>
      </c>
      <c r="I417" t="str">
        <f>VLOOKUP(E417,Keys!G$2:H$40,2,0)</f>
        <v>Arrendamientos</v>
      </c>
    </row>
    <row r="418" spans="1:9" x14ac:dyDescent="0.25">
      <c r="A418">
        <v>5125</v>
      </c>
      <c r="B418" t="s">
        <v>71</v>
      </c>
      <c r="C418" s="2">
        <v>5</v>
      </c>
      <c r="D418" s="1">
        <v>51</v>
      </c>
      <c r="E418" s="1">
        <v>5125</v>
      </c>
      <c r="F418" s="1" t="s">
        <v>210</v>
      </c>
      <c r="G418" t="str">
        <f>VLOOKUP(C418,Keys!A$2:B$3,2,)</f>
        <v>Gastos</v>
      </c>
      <c r="H418" t="str">
        <f>VLOOKUP(D418,Keys!D$2:E$10,2,0)</f>
        <v>Operacionales de administración</v>
      </c>
      <c r="I418" t="str">
        <f>VLOOKUP(E418,Keys!G$2:H$40,2,0)</f>
        <v>Contribuciones y afiliaciones</v>
      </c>
    </row>
    <row r="419" spans="1:9" x14ac:dyDescent="0.25">
      <c r="A419">
        <v>5130</v>
      </c>
      <c r="B419" t="s">
        <v>17</v>
      </c>
      <c r="C419" s="2">
        <v>5</v>
      </c>
      <c r="D419" s="1">
        <v>51</v>
      </c>
      <c r="E419" s="1">
        <v>5130</v>
      </c>
      <c r="F419" s="1" t="s">
        <v>210</v>
      </c>
      <c r="G419" t="str">
        <f>VLOOKUP(C419,Keys!A$2:B$3,2,)</f>
        <v>Gastos</v>
      </c>
      <c r="H419" t="str">
        <f>VLOOKUP(D419,Keys!D$2:E$10,2,0)</f>
        <v>Operacionales de administración</v>
      </c>
      <c r="I419" t="str">
        <f>VLOOKUP(E419,Keys!G$2:H$40,2,0)</f>
        <v>Seguros</v>
      </c>
    </row>
    <row r="420" spans="1:9" x14ac:dyDescent="0.25">
      <c r="A420">
        <v>5135</v>
      </c>
      <c r="B420" t="s">
        <v>87</v>
      </c>
      <c r="C420" s="2">
        <v>5</v>
      </c>
      <c r="D420" s="1">
        <v>51</v>
      </c>
      <c r="E420" s="1">
        <v>5135</v>
      </c>
      <c r="F420" s="1" t="s">
        <v>210</v>
      </c>
      <c r="G420" t="str">
        <f>VLOOKUP(C420,Keys!A$2:B$3,2,)</f>
        <v>Gastos</v>
      </c>
      <c r="H420" t="str">
        <f>VLOOKUP(D420,Keys!D$2:E$10,2,0)</f>
        <v>Operacionales de administración</v>
      </c>
      <c r="I420" t="str">
        <f>VLOOKUP(E420,Keys!G$2:H$40,2,0)</f>
        <v>Servicios</v>
      </c>
    </row>
    <row r="421" spans="1:9" x14ac:dyDescent="0.25">
      <c r="A421">
        <v>5140</v>
      </c>
      <c r="B421" t="s">
        <v>99</v>
      </c>
      <c r="C421" s="2">
        <v>5</v>
      </c>
      <c r="D421" s="1">
        <v>51</v>
      </c>
      <c r="E421" s="1">
        <v>5140</v>
      </c>
      <c r="F421" s="1" t="s">
        <v>210</v>
      </c>
      <c r="G421" t="str">
        <f>VLOOKUP(C421,Keys!A$2:B$3,2,)</f>
        <v>Gastos</v>
      </c>
      <c r="H421" t="str">
        <f>VLOOKUP(D421,Keys!D$2:E$10,2,0)</f>
        <v>Operacionales de administración</v>
      </c>
      <c r="I421" t="str">
        <f>VLOOKUP(E421,Keys!G$2:H$40,2,0)</f>
        <v>Gastos legales</v>
      </c>
    </row>
    <row r="422" spans="1:9" x14ac:dyDescent="0.25">
      <c r="A422">
        <v>5145</v>
      </c>
      <c r="B422" t="s">
        <v>105</v>
      </c>
      <c r="C422" s="2">
        <v>5</v>
      </c>
      <c r="D422" s="1">
        <v>51</v>
      </c>
      <c r="E422" s="1">
        <v>5145</v>
      </c>
      <c r="F422" s="1" t="s">
        <v>210</v>
      </c>
      <c r="G422" t="str">
        <f>VLOOKUP(C422,Keys!A$2:B$3,2,)</f>
        <v>Gastos</v>
      </c>
      <c r="H422" t="str">
        <f>VLOOKUP(D422,Keys!D$2:E$10,2,0)</f>
        <v>Operacionales de administración</v>
      </c>
      <c r="I422" t="str">
        <f>VLOOKUP(E422,Keys!G$2:H$40,2,0)</f>
        <v>Mantenimiento y reparaciones</v>
      </c>
    </row>
    <row r="423" spans="1:9" x14ac:dyDescent="0.25">
      <c r="A423">
        <v>5150</v>
      </c>
      <c r="B423" t="s">
        <v>108</v>
      </c>
      <c r="C423" s="2">
        <v>5</v>
      </c>
      <c r="D423" s="1">
        <v>51</v>
      </c>
      <c r="E423" s="1">
        <v>5150</v>
      </c>
      <c r="F423" s="1" t="s">
        <v>210</v>
      </c>
      <c r="G423" t="str">
        <f>VLOOKUP(C423,Keys!A$2:B$3,2,)</f>
        <v>Gastos</v>
      </c>
      <c r="H423" t="str">
        <f>VLOOKUP(D423,Keys!D$2:E$10,2,0)</f>
        <v>Operacionales de administración</v>
      </c>
      <c r="I423" t="str">
        <f>VLOOKUP(E423,Keys!G$2:H$40,2,0)</f>
        <v>Adecuación e instalación</v>
      </c>
    </row>
    <row r="424" spans="1:9" x14ac:dyDescent="0.25">
      <c r="A424">
        <v>5155</v>
      </c>
      <c r="B424" t="s">
        <v>112</v>
      </c>
      <c r="C424" s="2">
        <v>5</v>
      </c>
      <c r="D424" s="1">
        <v>51</v>
      </c>
      <c r="E424" s="1">
        <v>5155</v>
      </c>
      <c r="F424" s="1" t="s">
        <v>210</v>
      </c>
      <c r="G424" t="str">
        <f>VLOOKUP(C424,Keys!A$2:B$3,2,)</f>
        <v>Gastos</v>
      </c>
      <c r="H424" t="str">
        <f>VLOOKUP(D424,Keys!D$2:E$10,2,0)</f>
        <v>Operacionales de administración</v>
      </c>
      <c r="I424" t="str">
        <f>VLOOKUP(E424,Keys!G$2:H$40,2,0)</f>
        <v>Gastos de viaje</v>
      </c>
    </row>
    <row r="425" spans="1:9" x14ac:dyDescent="0.25">
      <c r="A425">
        <v>5160</v>
      </c>
      <c r="B425" t="s">
        <v>118</v>
      </c>
      <c r="C425" s="2">
        <v>5</v>
      </c>
      <c r="D425" s="1">
        <v>51</v>
      </c>
      <c r="E425" s="1">
        <v>5160</v>
      </c>
      <c r="F425" s="1" t="s">
        <v>210</v>
      </c>
      <c r="G425" t="str">
        <f>VLOOKUP(C425,Keys!A$2:B$3,2,)</f>
        <v>Gastos</v>
      </c>
      <c r="H425" t="str">
        <f>VLOOKUP(D425,Keys!D$2:E$10,2,0)</f>
        <v>Operacionales de administración</v>
      </c>
      <c r="I425" t="str">
        <f>VLOOKUP(E425,Keys!G$2:H$40,2,0)</f>
        <v>Depreciaciones</v>
      </c>
    </row>
    <row r="426" spans="1:9" x14ac:dyDescent="0.25">
      <c r="A426">
        <v>5165</v>
      </c>
      <c r="B426" t="s">
        <v>119</v>
      </c>
      <c r="C426" s="2">
        <v>5</v>
      </c>
      <c r="D426" s="1">
        <v>51</v>
      </c>
      <c r="E426" s="1">
        <v>5165</v>
      </c>
      <c r="F426" s="1" t="s">
        <v>210</v>
      </c>
      <c r="G426" t="str">
        <f>VLOOKUP(C426,Keys!A$2:B$3,2,)</f>
        <v>Gastos</v>
      </c>
      <c r="H426" t="str">
        <f>VLOOKUP(D426,Keys!D$2:E$10,2,0)</f>
        <v>Operacionales de administración</v>
      </c>
      <c r="I426" t="str">
        <f>VLOOKUP(E426,Keys!G$2:H$40,2,0)</f>
        <v>Amortizaciones</v>
      </c>
    </row>
    <row r="427" spans="1:9" x14ac:dyDescent="0.25">
      <c r="A427">
        <v>5195</v>
      </c>
      <c r="B427" t="s">
        <v>123</v>
      </c>
      <c r="C427" s="2">
        <v>5</v>
      </c>
      <c r="D427" s="1">
        <v>51</v>
      </c>
      <c r="E427" s="1">
        <v>5195</v>
      </c>
      <c r="F427" s="1" t="s">
        <v>210</v>
      </c>
      <c r="G427" t="str">
        <f>VLOOKUP(C427,Keys!A$2:B$3,2,)</f>
        <v>Gastos</v>
      </c>
      <c r="H427" t="str">
        <f>VLOOKUP(D427,Keys!D$2:E$10,2,0)</f>
        <v>Operacionales de administración</v>
      </c>
      <c r="I427" t="str">
        <f>VLOOKUP(E427,Keys!G$2:H$40,2,0)</f>
        <v>Diversos</v>
      </c>
    </row>
    <row r="428" spans="1:9" x14ac:dyDescent="0.25">
      <c r="A428">
        <v>5199</v>
      </c>
      <c r="B428" t="s">
        <v>138</v>
      </c>
      <c r="C428" s="2">
        <v>5</v>
      </c>
      <c r="D428" s="1">
        <v>51</v>
      </c>
      <c r="E428" s="1">
        <v>5199</v>
      </c>
      <c r="F428" s="1" t="s">
        <v>210</v>
      </c>
      <c r="G428" t="str">
        <f>VLOOKUP(C428,Keys!A$2:B$3,2,)</f>
        <v>Gastos</v>
      </c>
      <c r="H428" t="str">
        <f>VLOOKUP(D428,Keys!D$2:E$10,2,0)</f>
        <v>Operacionales de administración</v>
      </c>
      <c r="I428" t="str">
        <f>VLOOKUP(E428,Keys!G$2:H$40,2,0)</f>
        <v>Provisiones</v>
      </c>
    </row>
    <row r="429" spans="1:9" x14ac:dyDescent="0.25">
      <c r="A429">
        <v>5205</v>
      </c>
      <c r="B429" t="s">
        <v>0</v>
      </c>
      <c r="C429" s="2">
        <v>5</v>
      </c>
      <c r="D429" s="1">
        <v>52</v>
      </c>
      <c r="E429" s="1">
        <v>5205</v>
      </c>
      <c r="F429" s="1" t="s">
        <v>210</v>
      </c>
      <c r="G429" t="str">
        <f>VLOOKUP(C429,Keys!A$2:B$3,2,)</f>
        <v>Gastos</v>
      </c>
      <c r="H429" t="str">
        <f>VLOOKUP(D429,Keys!D$2:E$10,2,0)</f>
        <v>Operacionales de ventas</v>
      </c>
      <c r="I429" t="str">
        <f>VLOOKUP(E429,Keys!G$2:H$40,2,0)</f>
        <v>Gastos de personal</v>
      </c>
    </row>
    <row r="430" spans="1:9" x14ac:dyDescent="0.25">
      <c r="A430">
        <v>5210</v>
      </c>
      <c r="B430" t="s">
        <v>36</v>
      </c>
      <c r="C430" s="2">
        <v>5</v>
      </c>
      <c r="D430" s="1">
        <v>52</v>
      </c>
      <c r="E430" s="1">
        <v>5210</v>
      </c>
      <c r="F430" s="1" t="s">
        <v>210</v>
      </c>
      <c r="G430" t="str">
        <f>VLOOKUP(C430,Keys!A$2:B$3,2,)</f>
        <v>Gastos</v>
      </c>
      <c r="H430" t="str">
        <f>VLOOKUP(D430,Keys!D$2:E$10,2,0)</f>
        <v>Operacionales de ventas</v>
      </c>
      <c r="I430" t="str">
        <f>VLOOKUP(E430,Keys!G$2:H$40,2,0)</f>
        <v>Honorarios</v>
      </c>
    </row>
    <row r="431" spans="1:9" x14ac:dyDescent="0.25">
      <c r="A431">
        <v>5215</v>
      </c>
      <c r="B431" t="s">
        <v>44</v>
      </c>
      <c r="C431" s="2">
        <v>5</v>
      </c>
      <c r="D431" s="1">
        <v>52</v>
      </c>
      <c r="E431" s="1">
        <v>5215</v>
      </c>
      <c r="F431" s="1" t="s">
        <v>210</v>
      </c>
      <c r="G431" t="str">
        <f>VLOOKUP(C431,Keys!A$2:B$3,2,)</f>
        <v>Gastos</v>
      </c>
      <c r="H431" t="str">
        <f>VLOOKUP(D431,Keys!D$2:E$10,2,0)</f>
        <v>Operacionales de ventas</v>
      </c>
      <c r="I431" t="str">
        <f>VLOOKUP(E431,Keys!G$2:H$40,2,0)</f>
        <v>Impuestos</v>
      </c>
    </row>
    <row r="432" spans="1:9" x14ac:dyDescent="0.25">
      <c r="A432">
        <v>5220</v>
      </c>
      <c r="B432" t="s">
        <v>56</v>
      </c>
      <c r="C432" s="2">
        <v>5</v>
      </c>
      <c r="D432" s="1">
        <v>52</v>
      </c>
      <c r="E432" s="1">
        <v>5220</v>
      </c>
      <c r="F432" s="1" t="s">
        <v>210</v>
      </c>
      <c r="G432" t="str">
        <f>VLOOKUP(C432,Keys!A$2:B$3,2,)</f>
        <v>Gastos</v>
      </c>
      <c r="H432" t="str">
        <f>VLOOKUP(D432,Keys!D$2:E$10,2,0)</f>
        <v>Operacionales de ventas</v>
      </c>
      <c r="I432" t="str">
        <f>VLOOKUP(E432,Keys!G$2:H$40,2,0)</f>
        <v>Arrendamientos</v>
      </c>
    </row>
    <row r="433" spans="1:9" x14ac:dyDescent="0.25">
      <c r="A433">
        <v>5225</v>
      </c>
      <c r="B433" t="s">
        <v>71</v>
      </c>
      <c r="C433" s="2">
        <v>5</v>
      </c>
      <c r="D433" s="1">
        <v>52</v>
      </c>
      <c r="E433" s="1">
        <v>5225</v>
      </c>
      <c r="F433" s="1" t="s">
        <v>210</v>
      </c>
      <c r="G433" t="str">
        <f>VLOOKUP(C433,Keys!A$2:B$3,2,)</f>
        <v>Gastos</v>
      </c>
      <c r="H433" t="str">
        <f>VLOOKUP(D433,Keys!D$2:E$10,2,0)</f>
        <v>Operacionales de ventas</v>
      </c>
      <c r="I433" t="str">
        <f>VLOOKUP(E433,Keys!G$2:H$40,2,0)</f>
        <v>Contribuciones y afiliaciones</v>
      </c>
    </row>
    <row r="434" spans="1:9" x14ac:dyDescent="0.25">
      <c r="A434">
        <v>5230</v>
      </c>
      <c r="B434" t="s">
        <v>17</v>
      </c>
      <c r="C434" s="2">
        <v>5</v>
      </c>
      <c r="D434" s="1">
        <v>52</v>
      </c>
      <c r="E434" s="1">
        <v>5230</v>
      </c>
      <c r="F434" s="1" t="s">
        <v>210</v>
      </c>
      <c r="G434" t="str">
        <f>VLOOKUP(C434,Keys!A$2:B$3,2,)</f>
        <v>Gastos</v>
      </c>
      <c r="H434" t="str">
        <f>VLOOKUP(D434,Keys!D$2:E$10,2,0)</f>
        <v>Operacionales de ventas</v>
      </c>
      <c r="I434" t="str">
        <f>VLOOKUP(E434,Keys!G$2:H$40,2,0)</f>
        <v>Seguros</v>
      </c>
    </row>
    <row r="435" spans="1:9" x14ac:dyDescent="0.25">
      <c r="A435">
        <v>5235</v>
      </c>
      <c r="B435" t="s">
        <v>87</v>
      </c>
      <c r="C435" s="2">
        <v>5</v>
      </c>
      <c r="D435" s="1">
        <v>52</v>
      </c>
      <c r="E435" s="1">
        <v>5235</v>
      </c>
      <c r="F435" s="1" t="s">
        <v>210</v>
      </c>
      <c r="G435" t="str">
        <f>VLOOKUP(C435,Keys!A$2:B$3,2,)</f>
        <v>Gastos</v>
      </c>
      <c r="H435" t="str">
        <f>VLOOKUP(D435,Keys!D$2:E$10,2,0)</f>
        <v>Operacionales de ventas</v>
      </c>
      <c r="I435" t="str">
        <f>VLOOKUP(E435,Keys!G$2:H$40,2,0)</f>
        <v>Servicios</v>
      </c>
    </row>
    <row r="436" spans="1:9" x14ac:dyDescent="0.25">
      <c r="A436">
        <v>5240</v>
      </c>
      <c r="B436" t="s">
        <v>99</v>
      </c>
      <c r="C436" s="2">
        <v>5</v>
      </c>
      <c r="D436" s="1">
        <v>52</v>
      </c>
      <c r="E436" s="1">
        <v>5240</v>
      </c>
      <c r="F436" s="1" t="s">
        <v>210</v>
      </c>
      <c r="G436" t="str">
        <f>VLOOKUP(C436,Keys!A$2:B$3,2,)</f>
        <v>Gastos</v>
      </c>
      <c r="H436" t="str">
        <f>VLOOKUP(D436,Keys!D$2:E$10,2,0)</f>
        <v>Operacionales de ventas</v>
      </c>
      <c r="I436" t="str">
        <f>VLOOKUP(E436,Keys!G$2:H$40,2,0)</f>
        <v>Gastos legales</v>
      </c>
    </row>
    <row r="437" spans="1:9" x14ac:dyDescent="0.25">
      <c r="A437">
        <v>5245</v>
      </c>
      <c r="B437" t="s">
        <v>105</v>
      </c>
      <c r="C437" s="2">
        <v>5</v>
      </c>
      <c r="D437" s="1">
        <v>52</v>
      </c>
      <c r="E437" s="1">
        <v>5245</v>
      </c>
      <c r="F437" s="1" t="s">
        <v>210</v>
      </c>
      <c r="G437" t="str">
        <f>VLOOKUP(C437,Keys!A$2:B$3,2,)</f>
        <v>Gastos</v>
      </c>
      <c r="H437" t="str">
        <f>VLOOKUP(D437,Keys!D$2:E$10,2,0)</f>
        <v>Operacionales de ventas</v>
      </c>
      <c r="I437" t="str">
        <f>VLOOKUP(E437,Keys!G$2:H$40,2,0)</f>
        <v>Mantenimiento y reparaciones</v>
      </c>
    </row>
    <row r="438" spans="1:9" x14ac:dyDescent="0.25">
      <c r="A438">
        <v>5250</v>
      </c>
      <c r="B438" t="s">
        <v>108</v>
      </c>
      <c r="C438" s="2">
        <v>5</v>
      </c>
      <c r="D438" s="1">
        <v>52</v>
      </c>
      <c r="E438" s="1">
        <v>5250</v>
      </c>
      <c r="F438" s="1" t="s">
        <v>210</v>
      </c>
      <c r="G438" t="str">
        <f>VLOOKUP(C438,Keys!A$2:B$3,2,)</f>
        <v>Gastos</v>
      </c>
      <c r="H438" t="str">
        <f>VLOOKUP(D438,Keys!D$2:E$10,2,0)</f>
        <v>Operacionales de ventas</v>
      </c>
      <c r="I438" t="str">
        <f>VLOOKUP(E438,Keys!G$2:H$40,2,0)</f>
        <v>Adecuación e instalación</v>
      </c>
    </row>
    <row r="439" spans="1:9" x14ac:dyDescent="0.25">
      <c r="A439">
        <v>5255</v>
      </c>
      <c r="B439" t="s">
        <v>112</v>
      </c>
      <c r="C439" s="2">
        <v>5</v>
      </c>
      <c r="D439" s="1">
        <v>52</v>
      </c>
      <c r="E439" s="1">
        <v>5255</v>
      </c>
      <c r="F439" s="1" t="s">
        <v>210</v>
      </c>
      <c r="G439" t="str">
        <f>VLOOKUP(C439,Keys!A$2:B$3,2,)</f>
        <v>Gastos</v>
      </c>
      <c r="H439" t="str">
        <f>VLOOKUP(D439,Keys!D$2:E$10,2,0)</f>
        <v>Operacionales de ventas</v>
      </c>
      <c r="I439" t="str">
        <f>VLOOKUP(E439,Keys!G$2:H$40,2,0)</f>
        <v>Gastos de viaje</v>
      </c>
    </row>
    <row r="440" spans="1:9" x14ac:dyDescent="0.25">
      <c r="A440">
        <v>5260</v>
      </c>
      <c r="B440" t="s">
        <v>118</v>
      </c>
      <c r="C440" s="2">
        <v>5</v>
      </c>
      <c r="D440" s="1">
        <v>52</v>
      </c>
      <c r="E440" s="1">
        <v>5260</v>
      </c>
      <c r="F440" s="1" t="s">
        <v>210</v>
      </c>
      <c r="G440" t="str">
        <f>VLOOKUP(C440,Keys!A$2:B$3,2,)</f>
        <v>Gastos</v>
      </c>
      <c r="H440" t="str">
        <f>VLOOKUP(D440,Keys!D$2:E$10,2,0)</f>
        <v>Operacionales de ventas</v>
      </c>
      <c r="I440" t="str">
        <f>VLOOKUP(E440,Keys!G$2:H$40,2,0)</f>
        <v>Depreciaciones</v>
      </c>
    </row>
    <row r="441" spans="1:9" x14ac:dyDescent="0.25">
      <c r="A441">
        <v>5265</v>
      </c>
      <c r="B441" t="s">
        <v>119</v>
      </c>
      <c r="C441" s="2">
        <v>5</v>
      </c>
      <c r="D441" s="1">
        <v>52</v>
      </c>
      <c r="E441" s="1">
        <v>5265</v>
      </c>
      <c r="F441" s="1" t="s">
        <v>210</v>
      </c>
      <c r="G441" t="str">
        <f>VLOOKUP(C441,Keys!A$2:B$3,2,)</f>
        <v>Gastos</v>
      </c>
      <c r="H441" t="str">
        <f>VLOOKUP(D441,Keys!D$2:E$10,2,0)</f>
        <v>Operacionales de ventas</v>
      </c>
      <c r="I441" t="str">
        <f>VLOOKUP(E441,Keys!G$2:H$40,2,0)</f>
        <v>Amortizaciones</v>
      </c>
    </row>
    <row r="442" spans="1:9" x14ac:dyDescent="0.25">
      <c r="A442">
        <v>5270</v>
      </c>
      <c r="B442" t="s">
        <v>148</v>
      </c>
      <c r="C442" s="2">
        <v>5</v>
      </c>
      <c r="D442" s="1">
        <v>52</v>
      </c>
      <c r="E442" s="1">
        <v>5270</v>
      </c>
      <c r="F442" s="1" t="s">
        <v>210</v>
      </c>
      <c r="G442" t="str">
        <f>VLOOKUP(C442,Keys!A$2:B$3,2,)</f>
        <v>Gastos</v>
      </c>
      <c r="H442" t="str">
        <f>VLOOKUP(D442,Keys!D$2:E$10,2,0)</f>
        <v>Operacionales de ventas</v>
      </c>
      <c r="I442" t="str">
        <f>VLOOKUP(E442,Keys!G$2:H$40,2,0)</f>
        <v>Financieros-reajuste del sistema</v>
      </c>
    </row>
    <row r="443" spans="1:9" x14ac:dyDescent="0.25">
      <c r="A443">
        <v>5275</v>
      </c>
      <c r="B443" t="s">
        <v>149</v>
      </c>
      <c r="C443" s="2">
        <v>5</v>
      </c>
      <c r="D443" s="1">
        <v>52</v>
      </c>
      <c r="E443" s="1">
        <v>5275</v>
      </c>
      <c r="F443" s="1" t="s">
        <v>210</v>
      </c>
      <c r="G443" t="str">
        <f>VLOOKUP(C443,Keys!A$2:B$3,2,)</f>
        <v>Gastos</v>
      </c>
      <c r="H443" t="str">
        <f>VLOOKUP(D443,Keys!D$2:E$10,2,0)</f>
        <v>Operacionales de ventas</v>
      </c>
      <c r="I443" t="str">
        <f>VLOOKUP(E443,Keys!G$2:H$40,2,0)</f>
        <v>rdidas método de participación</v>
      </c>
    </row>
    <row r="444" spans="1:9" x14ac:dyDescent="0.25">
      <c r="A444">
        <v>5295</v>
      </c>
      <c r="B444" t="s">
        <v>123</v>
      </c>
      <c r="C444" s="2">
        <v>5</v>
      </c>
      <c r="D444" s="1">
        <v>52</v>
      </c>
      <c r="E444" s="1">
        <v>5295</v>
      </c>
      <c r="F444" s="1" t="s">
        <v>210</v>
      </c>
      <c r="G444" t="str">
        <f>VLOOKUP(C444,Keys!A$2:B$3,2,)</f>
        <v>Gastos</v>
      </c>
      <c r="H444" t="str">
        <f>VLOOKUP(D444,Keys!D$2:E$10,2,0)</f>
        <v>Operacionales de ventas</v>
      </c>
      <c r="I444" t="str">
        <f>VLOOKUP(E444,Keys!G$2:H$40,2,0)</f>
        <v>Diversos</v>
      </c>
    </row>
    <row r="445" spans="1:9" x14ac:dyDescent="0.25">
      <c r="A445">
        <v>5299</v>
      </c>
      <c r="B445" t="s">
        <v>138</v>
      </c>
      <c r="C445" s="2">
        <v>5</v>
      </c>
      <c r="D445" s="1">
        <v>52</v>
      </c>
      <c r="E445" s="1">
        <v>5299</v>
      </c>
      <c r="F445" s="1" t="s">
        <v>210</v>
      </c>
      <c r="G445" t="str">
        <f>VLOOKUP(C445,Keys!A$2:B$3,2,)</f>
        <v>Gastos</v>
      </c>
      <c r="H445" t="str">
        <f>VLOOKUP(D445,Keys!D$2:E$10,2,0)</f>
        <v>Operacionales de ventas</v>
      </c>
      <c r="I445" t="str">
        <f>VLOOKUP(E445,Keys!G$2:H$40,2,0)</f>
        <v>Provisiones</v>
      </c>
    </row>
    <row r="446" spans="1:9" x14ac:dyDescent="0.25">
      <c r="A446">
        <v>5305</v>
      </c>
      <c r="B446" t="s">
        <v>154</v>
      </c>
      <c r="C446" s="2">
        <v>5</v>
      </c>
      <c r="D446" s="1">
        <v>53</v>
      </c>
      <c r="E446" s="1">
        <v>5305</v>
      </c>
      <c r="F446" s="1" t="s">
        <v>210</v>
      </c>
      <c r="G446" t="str">
        <f>VLOOKUP(C446,Keys!A$2:B$3,2,)</f>
        <v>Gastos</v>
      </c>
      <c r="H446" t="str">
        <f>VLOOKUP(D446,Keys!D$2:E$10,2,0)</f>
        <v>No operacionales</v>
      </c>
      <c r="I446" t="str">
        <f>VLOOKUP(E446,Keys!G$2:H$40,2,0)</f>
        <v>Financieros</v>
      </c>
    </row>
    <row r="447" spans="1:9" x14ac:dyDescent="0.25">
      <c r="A447">
        <v>5310</v>
      </c>
      <c r="B447" t="s">
        <v>163</v>
      </c>
      <c r="C447" s="2">
        <v>5</v>
      </c>
      <c r="D447" s="1">
        <v>53</v>
      </c>
      <c r="E447" s="1">
        <v>5310</v>
      </c>
      <c r="F447" s="1" t="s">
        <v>210</v>
      </c>
      <c r="G447" t="str">
        <f>VLOOKUP(C447,Keys!A$2:B$3,2,)</f>
        <v>Gastos</v>
      </c>
      <c r="H447" t="str">
        <f>VLOOKUP(D447,Keys!D$2:E$10,2,0)</f>
        <v>No operacionales</v>
      </c>
      <c r="I447" t="str">
        <f>VLOOKUP(E447,Keys!G$2:H$40,2,0)</f>
        <v>Pérdida en venta y retiro de bienes</v>
      </c>
    </row>
    <row r="448" spans="1:9" x14ac:dyDescent="0.25">
      <c r="A448">
        <v>5313</v>
      </c>
      <c r="B448" t="s">
        <v>172</v>
      </c>
      <c r="C448" s="2">
        <v>5</v>
      </c>
      <c r="D448" s="1">
        <v>53</v>
      </c>
      <c r="E448" s="1">
        <v>5313</v>
      </c>
      <c r="F448" s="1" t="s">
        <v>210</v>
      </c>
      <c r="G448" t="str">
        <f>VLOOKUP(C448,Keys!A$2:B$3,2,)</f>
        <v>Gastos</v>
      </c>
      <c r="H448" t="str">
        <f>VLOOKUP(D448,Keys!D$2:E$10,2,0)</f>
        <v>No operacionales</v>
      </c>
      <c r="I448" t="str">
        <f>VLOOKUP(E448,Keys!G$2:H$40,2,0)</f>
        <v>Pérdidas método de participación</v>
      </c>
    </row>
    <row r="449" spans="1:9" x14ac:dyDescent="0.25">
      <c r="A449">
        <v>5315</v>
      </c>
      <c r="B449" t="s">
        <v>208</v>
      </c>
      <c r="C449" s="2">
        <v>5</v>
      </c>
      <c r="D449" s="1">
        <v>53</v>
      </c>
      <c r="E449" s="1">
        <v>5315</v>
      </c>
      <c r="F449" s="1" t="s">
        <v>210</v>
      </c>
      <c r="G449" t="str">
        <f>VLOOKUP(C449,Keys!A$2:B$3,2,)</f>
        <v>Gastos</v>
      </c>
      <c r="H449" t="str">
        <f>VLOOKUP(D449,Keys!D$2:E$10,2,0)</f>
        <v>No operacionales</v>
      </c>
      <c r="I449" t="str">
        <f>VLOOKUP(E449,Keys!G$2:H$40,2,0)</f>
        <v>Gastos extraordinarios</v>
      </c>
    </row>
    <row r="450" spans="1:9" x14ac:dyDescent="0.25">
      <c r="A450">
        <v>5395</v>
      </c>
      <c r="B450" t="s">
        <v>177</v>
      </c>
      <c r="C450" s="2">
        <v>5</v>
      </c>
      <c r="D450" s="1">
        <v>53</v>
      </c>
      <c r="E450" s="1">
        <v>5395</v>
      </c>
      <c r="F450" s="1" t="s">
        <v>210</v>
      </c>
      <c r="G450" t="str">
        <f>VLOOKUP(C450,Keys!A$2:B$3,2,)</f>
        <v>Gastos</v>
      </c>
      <c r="H450" t="str">
        <f>VLOOKUP(D450,Keys!D$2:E$10,2,0)</f>
        <v>No operacionales</v>
      </c>
      <c r="I450" t="str">
        <f>VLOOKUP(E450,Keys!G$2:H$40,2,0)</f>
        <v>Gastos diversos</v>
      </c>
    </row>
    <row r="451" spans="1:9" x14ac:dyDescent="0.25">
      <c r="A451">
        <v>5405</v>
      </c>
      <c r="B451" t="s">
        <v>185</v>
      </c>
      <c r="C451" s="2">
        <v>5</v>
      </c>
      <c r="D451" s="1">
        <v>54</v>
      </c>
      <c r="E451" s="1">
        <v>5405</v>
      </c>
      <c r="F451" s="1" t="s">
        <v>210</v>
      </c>
      <c r="G451" t="str">
        <f>VLOOKUP(C451,Keys!A$2:B$3,2,)</f>
        <v>Gastos</v>
      </c>
      <c r="H451" t="str">
        <f>VLOOKUP(D451,Keys!D$2:E$10,2,0)</f>
        <v>Impuesto de renta y complementarios</v>
      </c>
      <c r="I451" t="str">
        <f>VLOOKUP(E451,Keys!G$2:H$40,2,0)</f>
        <v>Impuesto de renta y complementarios</v>
      </c>
    </row>
    <row r="452" spans="1:9" x14ac:dyDescent="0.25">
      <c r="A452">
        <v>5905</v>
      </c>
      <c r="B452" t="s">
        <v>186</v>
      </c>
      <c r="C452" s="2">
        <v>5</v>
      </c>
      <c r="D452" s="1">
        <v>59</v>
      </c>
      <c r="E452" s="1">
        <v>5905</v>
      </c>
      <c r="F452" s="1" t="s">
        <v>210</v>
      </c>
      <c r="G452" t="str">
        <f>VLOOKUP(C452,Keys!A$2:B$3,2,)</f>
        <v>Gastos</v>
      </c>
      <c r="H452" t="str">
        <f>VLOOKUP(D452,Keys!D$2:E$10,2,0)</f>
        <v>Ganancias y pérdidas</v>
      </c>
      <c r="I452" t="str">
        <f>VLOOKUP(E452,Keys!G$2:H$40,2,0)</f>
        <v>Ganancias y pérdidas</v>
      </c>
    </row>
    <row r="453" spans="1:9" x14ac:dyDescent="0.25">
      <c r="A453">
        <v>71</v>
      </c>
      <c r="B453" t="s">
        <v>193</v>
      </c>
      <c r="C453" s="2">
        <v>7</v>
      </c>
      <c r="D453" s="1">
        <v>71</v>
      </c>
      <c r="E453" s="2" t="s">
        <v>210</v>
      </c>
      <c r="F453" s="2" t="s">
        <v>210</v>
      </c>
      <c r="G453" t="str">
        <f>VLOOKUP(C453,Keys!A$2:B$3,2,)</f>
        <v>Costos de producción o de operación</v>
      </c>
      <c r="H453" t="str">
        <f>VLOOKUP(D453,Keys!D$2:E$10,2,0)</f>
        <v>Materia prima</v>
      </c>
      <c r="I453" s="2" t="s">
        <v>210</v>
      </c>
    </row>
    <row r="454" spans="1:9" x14ac:dyDescent="0.25">
      <c r="A454">
        <v>72</v>
      </c>
      <c r="B454" t="s">
        <v>194</v>
      </c>
      <c r="C454" s="2">
        <v>7</v>
      </c>
      <c r="D454" s="1">
        <v>72</v>
      </c>
      <c r="E454" s="2" t="s">
        <v>210</v>
      </c>
      <c r="F454" s="2" t="s">
        <v>210</v>
      </c>
      <c r="G454" t="str">
        <f>VLOOKUP(C454,Keys!A$2:B$3,2,)</f>
        <v>Costos de producción o de operación</v>
      </c>
      <c r="H454" t="str">
        <f>VLOOKUP(D454,Keys!D$2:E$10,2,0)</f>
        <v>Mano de obra directa</v>
      </c>
      <c r="I454" s="2" t="s">
        <v>210</v>
      </c>
    </row>
    <row r="455" spans="1:9" x14ac:dyDescent="0.25">
      <c r="A455">
        <v>73</v>
      </c>
      <c r="B455" t="s">
        <v>195</v>
      </c>
      <c r="C455" s="2">
        <v>7</v>
      </c>
      <c r="D455" s="1">
        <v>73</v>
      </c>
      <c r="E455" s="2" t="s">
        <v>210</v>
      </c>
      <c r="F455" s="2" t="s">
        <v>210</v>
      </c>
      <c r="G455" t="str">
        <f>VLOOKUP(C455,Keys!A$2:B$3,2,)</f>
        <v>Costos de producción o de operación</v>
      </c>
      <c r="H455" t="str">
        <f>VLOOKUP(D455,Keys!D$2:E$10,2,0)</f>
        <v>Costos indirectos</v>
      </c>
      <c r="I455" s="2" t="s">
        <v>210</v>
      </c>
    </row>
    <row r="456" spans="1:9" x14ac:dyDescent="0.25">
      <c r="A456">
        <v>74</v>
      </c>
      <c r="B456" t="s">
        <v>196</v>
      </c>
      <c r="C456" s="2">
        <v>7</v>
      </c>
      <c r="D456" s="1">
        <v>74</v>
      </c>
      <c r="E456" s="2" t="s">
        <v>210</v>
      </c>
      <c r="F456" s="2" t="s">
        <v>210</v>
      </c>
      <c r="G456" t="str">
        <f>VLOOKUP(C456,Keys!A$2:B$3,2,)</f>
        <v>Costos de producción o de operación</v>
      </c>
      <c r="H456" t="str">
        <f>VLOOKUP(D456,Keys!D$2:E$10,2,0)</f>
        <v>Contratos de servicios</v>
      </c>
      <c r="I456" s="2" t="s">
        <v>210</v>
      </c>
    </row>
    <row r="457" spans="1:9" x14ac:dyDescent="0.25">
      <c r="A457" s="1">
        <v>51</v>
      </c>
      <c r="B457" t="s">
        <v>187</v>
      </c>
      <c r="C457" s="2">
        <v>5</v>
      </c>
      <c r="D457" s="1">
        <v>51</v>
      </c>
      <c r="E457" s="2" t="s">
        <v>210</v>
      </c>
      <c r="F457" s="2" t="s">
        <v>210</v>
      </c>
      <c r="G457" t="str">
        <f>VLOOKUP(C457,Keys!A$2:B$3,2,)</f>
        <v>Gastos</v>
      </c>
      <c r="H457" t="str">
        <f>VLOOKUP(D457,Keys!D$2:E$10,2,0)</f>
        <v>Operacionales de administración</v>
      </c>
      <c r="I457" s="2" t="s">
        <v>210</v>
      </c>
    </row>
    <row r="458" spans="1:9" x14ac:dyDescent="0.25">
      <c r="A458" s="1">
        <v>52</v>
      </c>
      <c r="B458" t="s">
        <v>143</v>
      </c>
      <c r="C458" s="2">
        <v>5</v>
      </c>
      <c r="D458" s="1">
        <v>52</v>
      </c>
      <c r="E458" s="2" t="s">
        <v>210</v>
      </c>
      <c r="F458" s="2" t="s">
        <v>210</v>
      </c>
      <c r="G458" t="str">
        <f>VLOOKUP(C458,Keys!A$2:B$3,2,)</f>
        <v>Gastos</v>
      </c>
      <c r="H458" t="str">
        <f>VLOOKUP(D458,Keys!D$2:E$10,2,0)</f>
        <v>Operacionales de ventas</v>
      </c>
      <c r="I458" s="2" t="s">
        <v>210</v>
      </c>
    </row>
    <row r="459" spans="1:9" x14ac:dyDescent="0.25">
      <c r="A459" s="1">
        <v>53</v>
      </c>
      <c r="B459" t="s">
        <v>153</v>
      </c>
      <c r="C459" s="2">
        <v>5</v>
      </c>
      <c r="D459" s="1">
        <v>53</v>
      </c>
      <c r="E459" s="2" t="s">
        <v>210</v>
      </c>
      <c r="F459" s="2" t="s">
        <v>210</v>
      </c>
      <c r="G459" t="str">
        <f>VLOOKUP(C459,Keys!A$2:B$3,2,)</f>
        <v>Gastos</v>
      </c>
      <c r="H459" t="str">
        <f>VLOOKUP(D459,Keys!D$2:E$10,2,0)</f>
        <v>No operacionales</v>
      </c>
      <c r="I459" s="2" t="s">
        <v>210</v>
      </c>
    </row>
    <row r="460" spans="1:9" x14ac:dyDescent="0.25">
      <c r="A460" s="1">
        <v>54</v>
      </c>
      <c r="B460" t="s">
        <v>185</v>
      </c>
      <c r="C460" s="2">
        <v>5</v>
      </c>
      <c r="D460" s="1">
        <v>54</v>
      </c>
      <c r="E460" s="2" t="s">
        <v>210</v>
      </c>
      <c r="F460" s="2" t="s">
        <v>210</v>
      </c>
      <c r="G460" t="str">
        <f>VLOOKUP(C460,Keys!A$2:B$3,2,)</f>
        <v>Gastos</v>
      </c>
      <c r="H460" t="str">
        <f>VLOOKUP(D460,Keys!D$2:E$10,2,0)</f>
        <v>Impuesto de renta y complementarios</v>
      </c>
      <c r="I460" s="2" t="s">
        <v>210</v>
      </c>
    </row>
    <row r="461" spans="1:9" x14ac:dyDescent="0.25">
      <c r="A461" s="1">
        <v>59</v>
      </c>
      <c r="B461" t="s">
        <v>186</v>
      </c>
      <c r="C461" s="2">
        <v>5</v>
      </c>
      <c r="D461" s="1">
        <v>59</v>
      </c>
      <c r="E461" s="2" t="s">
        <v>210</v>
      </c>
      <c r="F461" s="2" t="s">
        <v>210</v>
      </c>
      <c r="G461" t="str">
        <f>VLOOKUP(C461,Keys!A$2:B$3,2,)</f>
        <v>Gastos</v>
      </c>
      <c r="H461" t="str">
        <f>VLOOKUP(D461,Keys!D$2:E$10,2,0)</f>
        <v>Ganancias y pérdidas</v>
      </c>
      <c r="I461" s="2" t="s">
        <v>210</v>
      </c>
    </row>
    <row r="462" spans="1:9" x14ac:dyDescent="0.25">
      <c r="A462">
        <v>5</v>
      </c>
      <c r="B462" t="s">
        <v>202</v>
      </c>
      <c r="C462" s="2">
        <v>5</v>
      </c>
      <c r="D462" s="1">
        <v>5</v>
      </c>
      <c r="E462" s="2" t="s">
        <v>210</v>
      </c>
      <c r="F462" s="2" t="s">
        <v>210</v>
      </c>
      <c r="G462" t="str">
        <f>VLOOKUP(C462,Keys!A$2:B$3,2,)</f>
        <v>Gastos</v>
      </c>
      <c r="H462" s="2" t="s">
        <v>210</v>
      </c>
      <c r="I462" s="2" t="s">
        <v>210</v>
      </c>
    </row>
    <row r="463" spans="1:9" x14ac:dyDescent="0.25">
      <c r="A463">
        <v>7</v>
      </c>
      <c r="B463" t="s">
        <v>192</v>
      </c>
      <c r="C463" s="2">
        <v>7</v>
      </c>
      <c r="D463" s="1">
        <v>7</v>
      </c>
      <c r="E463" s="2" t="s">
        <v>210</v>
      </c>
      <c r="F463" s="2" t="s">
        <v>210</v>
      </c>
      <c r="G463" t="str">
        <f>VLOOKUP(C463,Keys!A$2:B$3,2,)</f>
        <v>Costos de producción o de operación</v>
      </c>
      <c r="H463" s="2" t="s">
        <v>210</v>
      </c>
      <c r="I463" s="2" t="s">
        <v>210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A2" sqref="A2:B3"/>
    </sheetView>
  </sheetViews>
  <sheetFormatPr defaultRowHeight="15" x14ac:dyDescent="0.25"/>
  <cols>
    <col min="2" max="2" width="34.28515625" bestFit="1" customWidth="1"/>
    <col min="5" max="5" width="35.5703125" bestFit="1" customWidth="1"/>
    <col min="8" max="8" width="35.5703125" bestFit="1" customWidth="1"/>
  </cols>
  <sheetData>
    <row r="1" spans="1:11" x14ac:dyDescent="0.25">
      <c r="A1" t="s">
        <v>197</v>
      </c>
      <c r="B1" t="s">
        <v>199</v>
      </c>
      <c r="D1" t="s">
        <v>197</v>
      </c>
      <c r="E1" t="s">
        <v>198</v>
      </c>
      <c r="G1" t="s">
        <v>197</v>
      </c>
      <c r="H1" t="s">
        <v>200</v>
      </c>
      <c r="J1" t="s">
        <v>197</v>
      </c>
      <c r="K1" t="s">
        <v>201</v>
      </c>
    </row>
    <row r="2" spans="1:11" x14ac:dyDescent="0.25">
      <c r="A2">
        <v>5</v>
      </c>
      <c r="B2" t="s">
        <v>202</v>
      </c>
      <c r="D2" s="1">
        <v>51</v>
      </c>
      <c r="E2" t="s">
        <v>187</v>
      </c>
      <c r="G2">
        <v>5105</v>
      </c>
      <c r="H2" t="s">
        <v>0</v>
      </c>
    </row>
    <row r="3" spans="1:11" x14ac:dyDescent="0.25">
      <c r="A3">
        <v>7</v>
      </c>
      <c r="B3" t="s">
        <v>192</v>
      </c>
      <c r="D3" s="1">
        <v>52</v>
      </c>
      <c r="E3" t="s">
        <v>143</v>
      </c>
      <c r="G3">
        <v>5110</v>
      </c>
      <c r="H3" t="s">
        <v>36</v>
      </c>
    </row>
    <row r="4" spans="1:11" x14ac:dyDescent="0.25">
      <c r="D4" s="1">
        <v>53</v>
      </c>
      <c r="E4" t="s">
        <v>153</v>
      </c>
      <c r="G4">
        <v>5115</v>
      </c>
      <c r="H4" t="s">
        <v>44</v>
      </c>
    </row>
    <row r="5" spans="1:11" x14ac:dyDescent="0.25">
      <c r="D5" s="1">
        <v>54</v>
      </c>
      <c r="E5" t="s">
        <v>185</v>
      </c>
      <c r="G5">
        <v>5120</v>
      </c>
      <c r="H5" t="s">
        <v>56</v>
      </c>
    </row>
    <row r="6" spans="1:11" x14ac:dyDescent="0.25">
      <c r="D6" s="1">
        <v>59</v>
      </c>
      <c r="E6" t="s">
        <v>186</v>
      </c>
      <c r="G6">
        <v>5125</v>
      </c>
      <c r="H6" t="s">
        <v>71</v>
      </c>
    </row>
    <row r="7" spans="1:11" x14ac:dyDescent="0.25">
      <c r="D7" s="1">
        <v>71</v>
      </c>
      <c r="E7" t="s">
        <v>193</v>
      </c>
      <c r="G7">
        <v>5130</v>
      </c>
      <c r="H7" t="s">
        <v>17</v>
      </c>
    </row>
    <row r="8" spans="1:11" x14ac:dyDescent="0.25">
      <c r="D8" s="1">
        <v>72</v>
      </c>
      <c r="E8" t="s">
        <v>194</v>
      </c>
      <c r="G8">
        <v>5135</v>
      </c>
      <c r="H8" t="s">
        <v>87</v>
      </c>
    </row>
    <row r="9" spans="1:11" x14ac:dyDescent="0.25">
      <c r="D9" s="1">
        <v>73</v>
      </c>
      <c r="E9" t="s">
        <v>195</v>
      </c>
      <c r="G9">
        <v>5140</v>
      </c>
      <c r="H9" t="s">
        <v>99</v>
      </c>
    </row>
    <row r="10" spans="1:11" x14ac:dyDescent="0.25">
      <c r="D10" s="1">
        <v>74</v>
      </c>
      <c r="E10" t="s">
        <v>196</v>
      </c>
      <c r="G10">
        <v>5145</v>
      </c>
      <c r="H10" t="s">
        <v>105</v>
      </c>
    </row>
    <row r="11" spans="1:11" x14ac:dyDescent="0.25">
      <c r="G11">
        <v>5150</v>
      </c>
      <c r="H11" t="s">
        <v>108</v>
      </c>
    </row>
    <row r="12" spans="1:11" x14ac:dyDescent="0.25">
      <c r="G12">
        <v>5155</v>
      </c>
      <c r="H12" t="s">
        <v>112</v>
      </c>
    </row>
    <row r="13" spans="1:11" x14ac:dyDescent="0.25">
      <c r="G13">
        <v>5160</v>
      </c>
      <c r="H13" t="s">
        <v>118</v>
      </c>
    </row>
    <row r="14" spans="1:11" x14ac:dyDescent="0.25">
      <c r="G14">
        <v>5165</v>
      </c>
      <c r="H14" t="s">
        <v>119</v>
      </c>
    </row>
    <row r="15" spans="1:11" x14ac:dyDescent="0.25">
      <c r="G15">
        <v>5195</v>
      </c>
      <c r="H15" t="s">
        <v>123</v>
      </c>
    </row>
    <row r="16" spans="1:11" x14ac:dyDescent="0.25">
      <c r="G16">
        <v>5199</v>
      </c>
      <c r="H16" t="s">
        <v>138</v>
      </c>
    </row>
    <row r="17" spans="7:8" x14ac:dyDescent="0.25">
      <c r="G17">
        <v>5205</v>
      </c>
      <c r="H17" t="s">
        <v>0</v>
      </c>
    </row>
    <row r="18" spans="7:8" x14ac:dyDescent="0.25">
      <c r="G18">
        <v>5210</v>
      </c>
      <c r="H18" t="s">
        <v>36</v>
      </c>
    </row>
    <row r="19" spans="7:8" x14ac:dyDescent="0.25">
      <c r="G19">
        <v>5215</v>
      </c>
      <c r="H19" t="s">
        <v>44</v>
      </c>
    </row>
    <row r="20" spans="7:8" x14ac:dyDescent="0.25">
      <c r="G20">
        <v>5220</v>
      </c>
      <c r="H20" t="s">
        <v>56</v>
      </c>
    </row>
    <row r="21" spans="7:8" x14ac:dyDescent="0.25">
      <c r="G21">
        <v>5225</v>
      </c>
      <c r="H21" t="s">
        <v>71</v>
      </c>
    </row>
    <row r="22" spans="7:8" x14ac:dyDescent="0.25">
      <c r="G22">
        <v>5230</v>
      </c>
      <c r="H22" t="s">
        <v>17</v>
      </c>
    </row>
    <row r="23" spans="7:8" x14ac:dyDescent="0.25">
      <c r="G23">
        <v>5235</v>
      </c>
      <c r="H23" t="s">
        <v>87</v>
      </c>
    </row>
    <row r="24" spans="7:8" x14ac:dyDescent="0.25">
      <c r="G24">
        <v>5240</v>
      </c>
      <c r="H24" t="s">
        <v>99</v>
      </c>
    </row>
    <row r="25" spans="7:8" x14ac:dyDescent="0.25">
      <c r="G25">
        <v>5245</v>
      </c>
      <c r="H25" t="s">
        <v>105</v>
      </c>
    </row>
    <row r="26" spans="7:8" x14ac:dyDescent="0.25">
      <c r="G26">
        <v>5250</v>
      </c>
      <c r="H26" t="s">
        <v>108</v>
      </c>
    </row>
    <row r="27" spans="7:8" x14ac:dyDescent="0.25">
      <c r="G27">
        <v>5255</v>
      </c>
      <c r="H27" t="s">
        <v>112</v>
      </c>
    </row>
    <row r="28" spans="7:8" x14ac:dyDescent="0.25">
      <c r="G28">
        <v>5260</v>
      </c>
      <c r="H28" t="s">
        <v>118</v>
      </c>
    </row>
    <row r="29" spans="7:8" x14ac:dyDescent="0.25">
      <c r="G29">
        <v>5265</v>
      </c>
      <c r="H29" t="s">
        <v>119</v>
      </c>
    </row>
    <row r="30" spans="7:8" x14ac:dyDescent="0.25">
      <c r="G30">
        <v>5270</v>
      </c>
      <c r="H30" t="s">
        <v>148</v>
      </c>
    </row>
    <row r="31" spans="7:8" x14ac:dyDescent="0.25">
      <c r="G31">
        <v>5275</v>
      </c>
      <c r="H31" t="s">
        <v>149</v>
      </c>
    </row>
    <row r="32" spans="7:8" x14ac:dyDescent="0.25">
      <c r="G32">
        <v>5295</v>
      </c>
      <c r="H32" t="s">
        <v>123</v>
      </c>
    </row>
    <row r="33" spans="7:8" x14ac:dyDescent="0.25">
      <c r="G33">
        <v>5299</v>
      </c>
      <c r="H33" t="s">
        <v>138</v>
      </c>
    </row>
    <row r="34" spans="7:8" x14ac:dyDescent="0.25">
      <c r="G34">
        <v>5305</v>
      </c>
      <c r="H34" t="s">
        <v>154</v>
      </c>
    </row>
    <row r="35" spans="7:8" x14ac:dyDescent="0.25">
      <c r="G35">
        <v>5310</v>
      </c>
      <c r="H35" t="s">
        <v>163</v>
      </c>
    </row>
    <row r="36" spans="7:8" x14ac:dyDescent="0.25">
      <c r="G36">
        <v>5313</v>
      </c>
      <c r="H36" t="s">
        <v>172</v>
      </c>
    </row>
    <row r="37" spans="7:8" x14ac:dyDescent="0.25">
      <c r="G37">
        <v>5315</v>
      </c>
      <c r="H37" t="s">
        <v>208</v>
      </c>
    </row>
    <row r="38" spans="7:8" x14ac:dyDescent="0.25">
      <c r="G38">
        <v>5395</v>
      </c>
      <c r="H38" t="s">
        <v>177</v>
      </c>
    </row>
    <row r="39" spans="7:8" x14ac:dyDescent="0.25">
      <c r="G39">
        <v>5405</v>
      </c>
      <c r="H39" t="s">
        <v>185</v>
      </c>
    </row>
    <row r="40" spans="7:8" x14ac:dyDescent="0.25">
      <c r="G40">
        <v>5905</v>
      </c>
      <c r="H40" t="s">
        <v>186</v>
      </c>
    </row>
    <row r="41" spans="7:8" x14ac:dyDescent="0.25">
      <c r="G41">
        <v>71</v>
      </c>
      <c r="H41" t="s">
        <v>193</v>
      </c>
    </row>
    <row r="42" spans="7:8" x14ac:dyDescent="0.25">
      <c r="G42">
        <v>72</v>
      </c>
      <c r="H42" t="s">
        <v>194</v>
      </c>
    </row>
    <row r="43" spans="7:8" x14ac:dyDescent="0.25">
      <c r="G43">
        <v>73</v>
      </c>
      <c r="H43" t="s">
        <v>195</v>
      </c>
    </row>
    <row r="44" spans="7:8" x14ac:dyDescent="0.25">
      <c r="G44">
        <v>74</v>
      </c>
      <c r="H44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PUC</vt:lpstr>
      <vt:lpstr>Keys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Zea</dc:creator>
  <cp:lastModifiedBy>Eduardo Zea</cp:lastModifiedBy>
  <cp:lastPrinted>2017-09-26T19:15:48Z</cp:lastPrinted>
  <dcterms:created xsi:type="dcterms:W3CDTF">2017-09-26T18:37:51Z</dcterms:created>
  <dcterms:modified xsi:type="dcterms:W3CDTF">2017-09-29T14:00:43Z</dcterms:modified>
</cp:coreProperties>
</file>