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KBS\Management\"/>
    </mc:Choice>
  </mc:AlternateContent>
  <xr:revisionPtr revIDLastSave="0" documentId="13_ncr:1_{BA00A879-BD75-4B15-BA01-E7B879964EED}" xr6:coauthVersionLast="47" xr6:coauthVersionMax="47" xr10:uidLastSave="{00000000-0000-0000-0000-000000000000}"/>
  <bookViews>
    <workbookView xWindow="-110" yWindow="-110" windowWidth="19420" windowHeight="10420" xr2:uid="{9176BAB7-8601-4741-8CBE-0B7D1F872A74}"/>
  </bookViews>
  <sheets>
    <sheet name="CInput" sheetId="7" r:id="rId1"/>
    <sheet name="Baseline" sheetId="3" r:id="rId2"/>
    <sheet name="Data &amp; Sources" sheetId="6" r:id="rId3"/>
    <sheet name="Source Table for paper" sheetId="8" r:id="rId4"/>
    <sheet name="Assumptions &amp; Caveat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3" l="1"/>
  <c r="AF15" i="3"/>
  <c r="AH15" i="3" s="1"/>
  <c r="AD28" i="3"/>
  <c r="AO38" i="3"/>
  <c r="AQ38" i="3" s="1"/>
  <c r="AD39" i="3"/>
  <c r="AO47" i="3"/>
  <c r="AQ47" i="3"/>
  <c r="AO58" i="3"/>
  <c r="AQ58" i="3" s="1"/>
  <c r="AB60" i="3"/>
  <c r="AD60" i="3"/>
  <c r="AB68" i="3"/>
  <c r="AK70" i="3"/>
  <c r="AM70" i="3"/>
  <c r="AJ70" i="3" s="1"/>
  <c r="AB77" i="3"/>
  <c r="AD77" i="3"/>
  <c r="AO79" i="3"/>
  <c r="AQ79" i="3" s="1"/>
  <c r="U20" i="3"/>
  <c r="U23" i="3"/>
  <c r="W23" i="3"/>
  <c r="Y23" i="3" s="1"/>
  <c r="W28" i="3"/>
  <c r="Y28" i="3" s="1"/>
  <c r="S29" i="3"/>
  <c r="W35" i="3"/>
  <c r="Y35" i="3"/>
  <c r="S36" i="3"/>
  <c r="U40" i="3"/>
  <c r="U42" i="3"/>
  <c r="W42" i="3"/>
  <c r="Y42" i="3" s="1"/>
  <c r="U47" i="3"/>
  <c r="W47" i="3"/>
  <c r="Y47" i="3" s="1"/>
  <c r="U61" i="3"/>
  <c r="W61" i="3"/>
  <c r="Y61" i="3" s="1"/>
  <c r="S66" i="3"/>
  <c r="W71" i="3"/>
  <c r="Y71" i="3"/>
  <c r="S72" i="3"/>
  <c r="W76" i="3"/>
  <c r="Y76" i="3" s="1"/>
  <c r="S4" i="3"/>
  <c r="R4" i="3" s="1"/>
  <c r="U4" i="3"/>
  <c r="H3" i="3"/>
  <c r="J5" i="3"/>
  <c r="I8" i="3"/>
  <c r="H11" i="3"/>
  <c r="J13" i="3"/>
  <c r="I16" i="3"/>
  <c r="J16" i="3"/>
  <c r="H19" i="3"/>
  <c r="J21" i="3"/>
  <c r="I24" i="3"/>
  <c r="H27" i="3"/>
  <c r="J29" i="3"/>
  <c r="I32" i="3"/>
  <c r="H35" i="3"/>
  <c r="J37" i="3"/>
  <c r="H38" i="3"/>
  <c r="W38" i="3" s="1"/>
  <c r="Y38" i="3" s="1"/>
  <c r="I40" i="3"/>
  <c r="H43" i="3"/>
  <c r="J45" i="3"/>
  <c r="I48" i="3"/>
  <c r="H51" i="3"/>
  <c r="J53" i="3"/>
  <c r="I56" i="3"/>
  <c r="H59" i="3"/>
  <c r="S59" i="3" s="1"/>
  <c r="I59" i="3"/>
  <c r="J61" i="3"/>
  <c r="I64" i="3"/>
  <c r="H67" i="3"/>
  <c r="J69" i="3"/>
  <c r="I72" i="3"/>
  <c r="H75" i="3"/>
  <c r="J77" i="3"/>
  <c r="I80" i="3"/>
  <c r="AF80" i="3" s="1"/>
  <c r="J80" i="3"/>
  <c r="E4" i="3"/>
  <c r="H4" i="3" s="1"/>
  <c r="W4" i="3" s="1"/>
  <c r="Y4" i="3" s="1"/>
  <c r="F4" i="3"/>
  <c r="I4" i="3" s="1"/>
  <c r="G4" i="3"/>
  <c r="J4" i="3" s="1"/>
  <c r="AK4" i="3" s="1"/>
  <c r="E5" i="3"/>
  <c r="H5" i="3" s="1"/>
  <c r="F5" i="3"/>
  <c r="I5" i="3" s="1"/>
  <c r="G5" i="3"/>
  <c r="E6" i="3"/>
  <c r="H6" i="3" s="1"/>
  <c r="F6" i="3"/>
  <c r="I6" i="3" s="1"/>
  <c r="G6" i="3"/>
  <c r="J6" i="3" s="1"/>
  <c r="E7" i="3"/>
  <c r="H7" i="3" s="1"/>
  <c r="F7" i="3"/>
  <c r="I7" i="3" s="1"/>
  <c r="G7" i="3"/>
  <c r="J7" i="3" s="1"/>
  <c r="E8" i="3"/>
  <c r="H8" i="3" s="1"/>
  <c r="F8" i="3"/>
  <c r="G8" i="3"/>
  <c r="J8" i="3" s="1"/>
  <c r="E9" i="3"/>
  <c r="H9" i="3" s="1"/>
  <c r="F9" i="3"/>
  <c r="I9" i="3" s="1"/>
  <c r="G9" i="3"/>
  <c r="J9" i="3" s="1"/>
  <c r="E10" i="3"/>
  <c r="H10" i="3" s="1"/>
  <c r="F10" i="3"/>
  <c r="I10" i="3" s="1"/>
  <c r="G10" i="3"/>
  <c r="J10" i="3" s="1"/>
  <c r="E11" i="3"/>
  <c r="F11" i="3"/>
  <c r="I11" i="3" s="1"/>
  <c r="G11" i="3"/>
  <c r="J11" i="3" s="1"/>
  <c r="E12" i="3"/>
  <c r="H12" i="3" s="1"/>
  <c r="F12" i="3"/>
  <c r="I12" i="3" s="1"/>
  <c r="G12" i="3"/>
  <c r="J12" i="3" s="1"/>
  <c r="E13" i="3"/>
  <c r="H13" i="3" s="1"/>
  <c r="F13" i="3"/>
  <c r="I13" i="3" s="1"/>
  <c r="G13" i="3"/>
  <c r="E14" i="3"/>
  <c r="H14" i="3" s="1"/>
  <c r="F14" i="3"/>
  <c r="I14" i="3" s="1"/>
  <c r="G14" i="3"/>
  <c r="J14" i="3" s="1"/>
  <c r="E15" i="3"/>
  <c r="H15" i="3" s="1"/>
  <c r="U15" i="3" s="1"/>
  <c r="F15" i="3"/>
  <c r="I15" i="3" s="1"/>
  <c r="AB15" i="3" s="1"/>
  <c r="G15" i="3"/>
  <c r="J15" i="3" s="1"/>
  <c r="E16" i="3"/>
  <c r="H16" i="3" s="1"/>
  <c r="F16" i="3"/>
  <c r="G16" i="3"/>
  <c r="E17" i="3"/>
  <c r="H17" i="3" s="1"/>
  <c r="F17" i="3"/>
  <c r="I17" i="3" s="1"/>
  <c r="G17" i="3"/>
  <c r="J17" i="3" s="1"/>
  <c r="E18" i="3"/>
  <c r="H18" i="3" s="1"/>
  <c r="F18" i="3"/>
  <c r="I18" i="3" s="1"/>
  <c r="G18" i="3"/>
  <c r="J18" i="3" s="1"/>
  <c r="E19" i="3"/>
  <c r="F19" i="3"/>
  <c r="I19" i="3" s="1"/>
  <c r="G19" i="3"/>
  <c r="J19" i="3" s="1"/>
  <c r="E20" i="3"/>
  <c r="H20" i="3" s="1"/>
  <c r="W20" i="3" s="1"/>
  <c r="Y20" i="3" s="1"/>
  <c r="F20" i="3"/>
  <c r="I20" i="3" s="1"/>
  <c r="G20" i="3"/>
  <c r="J20" i="3" s="1"/>
  <c r="E21" i="3"/>
  <c r="H21" i="3" s="1"/>
  <c r="F21" i="3"/>
  <c r="I21" i="3" s="1"/>
  <c r="G21" i="3"/>
  <c r="E22" i="3"/>
  <c r="H22" i="3" s="1"/>
  <c r="F22" i="3"/>
  <c r="I22" i="3" s="1"/>
  <c r="G22" i="3"/>
  <c r="J22" i="3" s="1"/>
  <c r="AO22" i="3" s="1"/>
  <c r="AQ22" i="3" s="1"/>
  <c r="E23" i="3"/>
  <c r="H23" i="3" s="1"/>
  <c r="S23" i="3" s="1"/>
  <c r="F23" i="3"/>
  <c r="I23" i="3" s="1"/>
  <c r="G23" i="3"/>
  <c r="J23" i="3" s="1"/>
  <c r="E24" i="3"/>
  <c r="H24" i="3" s="1"/>
  <c r="F24" i="3"/>
  <c r="G24" i="3"/>
  <c r="J24" i="3" s="1"/>
  <c r="E25" i="3"/>
  <c r="H25" i="3" s="1"/>
  <c r="F25" i="3"/>
  <c r="I25" i="3" s="1"/>
  <c r="G25" i="3"/>
  <c r="J25" i="3" s="1"/>
  <c r="E26" i="3"/>
  <c r="H26" i="3" s="1"/>
  <c r="W26" i="3" s="1"/>
  <c r="Y26" i="3" s="1"/>
  <c r="F26" i="3"/>
  <c r="I26" i="3" s="1"/>
  <c r="G26" i="3"/>
  <c r="J26" i="3" s="1"/>
  <c r="E27" i="3"/>
  <c r="F27" i="3"/>
  <c r="I27" i="3" s="1"/>
  <c r="G27" i="3"/>
  <c r="J27" i="3" s="1"/>
  <c r="E28" i="3"/>
  <c r="H28" i="3" s="1"/>
  <c r="S28" i="3" s="1"/>
  <c r="F28" i="3"/>
  <c r="I28" i="3" s="1"/>
  <c r="G28" i="3"/>
  <c r="J28" i="3" s="1"/>
  <c r="E29" i="3"/>
  <c r="H29" i="3" s="1"/>
  <c r="F29" i="3"/>
  <c r="I29" i="3" s="1"/>
  <c r="G29" i="3"/>
  <c r="E30" i="3"/>
  <c r="H30" i="3" s="1"/>
  <c r="F30" i="3"/>
  <c r="I30" i="3" s="1"/>
  <c r="G30" i="3"/>
  <c r="J30" i="3" s="1"/>
  <c r="E31" i="3"/>
  <c r="H31" i="3" s="1"/>
  <c r="F31" i="3"/>
  <c r="I31" i="3" s="1"/>
  <c r="G31" i="3"/>
  <c r="J31" i="3" s="1"/>
  <c r="AO31" i="3" s="1"/>
  <c r="AQ31" i="3" s="1"/>
  <c r="E32" i="3"/>
  <c r="H32" i="3" s="1"/>
  <c r="F32" i="3"/>
  <c r="G32" i="3"/>
  <c r="J32" i="3" s="1"/>
  <c r="E33" i="3"/>
  <c r="H33" i="3" s="1"/>
  <c r="F33" i="3"/>
  <c r="I33" i="3" s="1"/>
  <c r="G33" i="3"/>
  <c r="J33" i="3" s="1"/>
  <c r="E34" i="3"/>
  <c r="H34" i="3" s="1"/>
  <c r="F34" i="3"/>
  <c r="I34" i="3" s="1"/>
  <c r="G34" i="3"/>
  <c r="J34" i="3" s="1"/>
  <c r="E35" i="3"/>
  <c r="F35" i="3"/>
  <c r="I35" i="3" s="1"/>
  <c r="G35" i="3"/>
  <c r="J35" i="3" s="1"/>
  <c r="E36" i="3"/>
  <c r="H36" i="3" s="1"/>
  <c r="F36" i="3"/>
  <c r="I36" i="3" s="1"/>
  <c r="G36" i="3"/>
  <c r="J36" i="3" s="1"/>
  <c r="E37" i="3"/>
  <c r="H37" i="3" s="1"/>
  <c r="F37" i="3"/>
  <c r="I37" i="3" s="1"/>
  <c r="G37" i="3"/>
  <c r="E38" i="3"/>
  <c r="F38" i="3"/>
  <c r="I38" i="3" s="1"/>
  <c r="G38" i="3"/>
  <c r="J38" i="3" s="1"/>
  <c r="E39" i="3"/>
  <c r="H39" i="3" s="1"/>
  <c r="F39" i="3"/>
  <c r="I39" i="3" s="1"/>
  <c r="G39" i="3"/>
  <c r="J39" i="3" s="1"/>
  <c r="E40" i="3"/>
  <c r="H40" i="3" s="1"/>
  <c r="W40" i="3" s="1"/>
  <c r="Y40" i="3" s="1"/>
  <c r="F40" i="3"/>
  <c r="G40" i="3"/>
  <c r="J40" i="3" s="1"/>
  <c r="E41" i="3"/>
  <c r="H41" i="3" s="1"/>
  <c r="F41" i="3"/>
  <c r="I41" i="3" s="1"/>
  <c r="G41" i="3"/>
  <c r="J41" i="3" s="1"/>
  <c r="E42" i="3"/>
  <c r="H42" i="3" s="1"/>
  <c r="S42" i="3" s="1"/>
  <c r="F42" i="3"/>
  <c r="I42" i="3" s="1"/>
  <c r="G42" i="3"/>
  <c r="J42" i="3" s="1"/>
  <c r="E43" i="3"/>
  <c r="F43" i="3"/>
  <c r="I43" i="3" s="1"/>
  <c r="G43" i="3"/>
  <c r="J43" i="3" s="1"/>
  <c r="E44" i="3"/>
  <c r="H44" i="3" s="1"/>
  <c r="F44" i="3"/>
  <c r="I44" i="3" s="1"/>
  <c r="G44" i="3"/>
  <c r="J44" i="3" s="1"/>
  <c r="E45" i="3"/>
  <c r="H45" i="3" s="1"/>
  <c r="U45" i="3" s="1"/>
  <c r="F45" i="3"/>
  <c r="I45" i="3" s="1"/>
  <c r="G45" i="3"/>
  <c r="E46" i="3"/>
  <c r="H46" i="3" s="1"/>
  <c r="F46" i="3"/>
  <c r="I46" i="3" s="1"/>
  <c r="G46" i="3"/>
  <c r="J46" i="3" s="1"/>
  <c r="AK46" i="3" s="1"/>
  <c r="E47" i="3"/>
  <c r="H47" i="3" s="1"/>
  <c r="S47" i="3" s="1"/>
  <c r="R47" i="3" s="1"/>
  <c r="F47" i="3"/>
  <c r="I47" i="3" s="1"/>
  <c r="G47" i="3"/>
  <c r="J47" i="3" s="1"/>
  <c r="E48" i="3"/>
  <c r="H48" i="3" s="1"/>
  <c r="F48" i="3"/>
  <c r="G48" i="3"/>
  <c r="J48" i="3" s="1"/>
  <c r="E49" i="3"/>
  <c r="H49" i="3" s="1"/>
  <c r="F49" i="3"/>
  <c r="I49" i="3" s="1"/>
  <c r="G49" i="3"/>
  <c r="J49" i="3" s="1"/>
  <c r="E50" i="3"/>
  <c r="H50" i="3" s="1"/>
  <c r="F50" i="3"/>
  <c r="I50" i="3" s="1"/>
  <c r="G50" i="3"/>
  <c r="J50" i="3" s="1"/>
  <c r="E51" i="3"/>
  <c r="F51" i="3"/>
  <c r="I51" i="3" s="1"/>
  <c r="G51" i="3"/>
  <c r="J51" i="3" s="1"/>
  <c r="E52" i="3"/>
  <c r="H52" i="3" s="1"/>
  <c r="S52" i="3" s="1"/>
  <c r="F52" i="3"/>
  <c r="I52" i="3" s="1"/>
  <c r="G52" i="3"/>
  <c r="J52" i="3" s="1"/>
  <c r="E53" i="3"/>
  <c r="H53" i="3" s="1"/>
  <c r="F53" i="3"/>
  <c r="I53" i="3" s="1"/>
  <c r="G53" i="3"/>
  <c r="E54" i="3"/>
  <c r="H54" i="3" s="1"/>
  <c r="F54" i="3"/>
  <c r="I54" i="3" s="1"/>
  <c r="G54" i="3"/>
  <c r="J54" i="3" s="1"/>
  <c r="E55" i="3"/>
  <c r="H55" i="3" s="1"/>
  <c r="F55" i="3"/>
  <c r="I55" i="3" s="1"/>
  <c r="G55" i="3"/>
  <c r="J55" i="3" s="1"/>
  <c r="AK55" i="3" s="1"/>
  <c r="E56" i="3"/>
  <c r="H56" i="3" s="1"/>
  <c r="S56" i="3" s="1"/>
  <c r="F56" i="3"/>
  <c r="G56" i="3"/>
  <c r="J56" i="3" s="1"/>
  <c r="E57" i="3"/>
  <c r="H57" i="3" s="1"/>
  <c r="F57" i="3"/>
  <c r="I57" i="3" s="1"/>
  <c r="G57" i="3"/>
  <c r="J57" i="3" s="1"/>
  <c r="E58" i="3"/>
  <c r="H58" i="3" s="1"/>
  <c r="F58" i="3"/>
  <c r="I58" i="3" s="1"/>
  <c r="G58" i="3"/>
  <c r="J58" i="3" s="1"/>
  <c r="E59" i="3"/>
  <c r="F59" i="3"/>
  <c r="G59" i="3"/>
  <c r="J59" i="3" s="1"/>
  <c r="E60" i="3"/>
  <c r="H60" i="3" s="1"/>
  <c r="F60" i="3"/>
  <c r="I60" i="3" s="1"/>
  <c r="AF60" i="3" s="1"/>
  <c r="G60" i="3"/>
  <c r="J60" i="3" s="1"/>
  <c r="E61" i="3"/>
  <c r="H61" i="3" s="1"/>
  <c r="S61" i="3" s="1"/>
  <c r="F61" i="3"/>
  <c r="I61" i="3" s="1"/>
  <c r="G61" i="3"/>
  <c r="E62" i="3"/>
  <c r="H62" i="3" s="1"/>
  <c r="F62" i="3"/>
  <c r="I62" i="3" s="1"/>
  <c r="G62" i="3"/>
  <c r="J62" i="3" s="1"/>
  <c r="E63" i="3"/>
  <c r="H63" i="3" s="1"/>
  <c r="S63" i="3" s="1"/>
  <c r="F63" i="3"/>
  <c r="I63" i="3" s="1"/>
  <c r="G63" i="3"/>
  <c r="J63" i="3" s="1"/>
  <c r="E64" i="3"/>
  <c r="H64" i="3" s="1"/>
  <c r="F64" i="3"/>
  <c r="G64" i="3"/>
  <c r="J64" i="3" s="1"/>
  <c r="E65" i="3"/>
  <c r="H65" i="3" s="1"/>
  <c r="F65" i="3"/>
  <c r="I65" i="3" s="1"/>
  <c r="G65" i="3"/>
  <c r="J65" i="3" s="1"/>
  <c r="E66" i="3"/>
  <c r="H66" i="3" s="1"/>
  <c r="F66" i="3"/>
  <c r="I66" i="3" s="1"/>
  <c r="G66" i="3"/>
  <c r="J66" i="3" s="1"/>
  <c r="E67" i="3"/>
  <c r="F67" i="3"/>
  <c r="I67" i="3" s="1"/>
  <c r="G67" i="3"/>
  <c r="J67" i="3" s="1"/>
  <c r="E68" i="3"/>
  <c r="H68" i="3" s="1"/>
  <c r="W68" i="3" s="1"/>
  <c r="Y68" i="3" s="1"/>
  <c r="F68" i="3"/>
  <c r="I68" i="3" s="1"/>
  <c r="G68" i="3"/>
  <c r="J68" i="3" s="1"/>
  <c r="E69" i="3"/>
  <c r="H69" i="3" s="1"/>
  <c r="F69" i="3"/>
  <c r="I69" i="3" s="1"/>
  <c r="G69" i="3"/>
  <c r="E70" i="3"/>
  <c r="H70" i="3" s="1"/>
  <c r="F70" i="3"/>
  <c r="I70" i="3" s="1"/>
  <c r="G70" i="3"/>
  <c r="J70" i="3" s="1"/>
  <c r="AO70" i="3" s="1"/>
  <c r="AQ70" i="3" s="1"/>
  <c r="E71" i="3"/>
  <c r="H71" i="3" s="1"/>
  <c r="F71" i="3"/>
  <c r="I71" i="3" s="1"/>
  <c r="G71" i="3"/>
  <c r="J71" i="3" s="1"/>
  <c r="E72" i="3"/>
  <c r="H72" i="3" s="1"/>
  <c r="F72" i="3"/>
  <c r="G72" i="3"/>
  <c r="J72" i="3" s="1"/>
  <c r="E73" i="3"/>
  <c r="H73" i="3" s="1"/>
  <c r="F73" i="3"/>
  <c r="I73" i="3" s="1"/>
  <c r="G73" i="3"/>
  <c r="J73" i="3" s="1"/>
  <c r="AK73" i="3" s="1"/>
  <c r="E74" i="3"/>
  <c r="H74" i="3" s="1"/>
  <c r="W74" i="3" s="1"/>
  <c r="Y74" i="3" s="1"/>
  <c r="F74" i="3"/>
  <c r="I74" i="3" s="1"/>
  <c r="G74" i="3"/>
  <c r="J74" i="3" s="1"/>
  <c r="E75" i="3"/>
  <c r="F75" i="3"/>
  <c r="I75" i="3" s="1"/>
  <c r="G75" i="3"/>
  <c r="J75" i="3" s="1"/>
  <c r="E76" i="3"/>
  <c r="H76" i="3" s="1"/>
  <c r="S76" i="3" s="1"/>
  <c r="F76" i="3"/>
  <c r="I76" i="3" s="1"/>
  <c r="G76" i="3"/>
  <c r="J76" i="3" s="1"/>
  <c r="AO76" i="3" s="1"/>
  <c r="AQ76" i="3" s="1"/>
  <c r="E77" i="3"/>
  <c r="H77" i="3" s="1"/>
  <c r="F77" i="3"/>
  <c r="I77" i="3" s="1"/>
  <c r="AF77" i="3" s="1"/>
  <c r="AH77" i="3" s="1"/>
  <c r="G77" i="3"/>
  <c r="E78" i="3"/>
  <c r="H78" i="3" s="1"/>
  <c r="F78" i="3"/>
  <c r="I78" i="3" s="1"/>
  <c r="G78" i="3"/>
  <c r="J78" i="3" s="1"/>
  <c r="E79" i="3"/>
  <c r="H79" i="3" s="1"/>
  <c r="F79" i="3"/>
  <c r="I79" i="3" s="1"/>
  <c r="G79" i="3"/>
  <c r="J79" i="3" s="1"/>
  <c r="E80" i="3"/>
  <c r="H80" i="3" s="1"/>
  <c r="W80" i="3" s="1"/>
  <c r="Y80" i="3" s="1"/>
  <c r="F80" i="3"/>
  <c r="G80" i="3"/>
  <c r="F3" i="3"/>
  <c r="I3" i="3" s="1"/>
  <c r="G3" i="3"/>
  <c r="J3" i="3" s="1"/>
  <c r="E3" i="3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B80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2" i="7"/>
  <c r="A3" i="7"/>
  <c r="A4" i="7"/>
  <c r="A5" i="7"/>
  <c r="S73" i="3" l="1"/>
  <c r="U73" i="3"/>
  <c r="W73" i="3"/>
  <c r="AK59" i="3"/>
  <c r="AM59" i="3"/>
  <c r="AO59" i="3"/>
  <c r="AQ59" i="3" s="1"/>
  <c r="AB46" i="3"/>
  <c r="AA46" i="3" s="1"/>
  <c r="AD46" i="3"/>
  <c r="AF46" i="3"/>
  <c r="AH46" i="3" s="1"/>
  <c r="AK35" i="3"/>
  <c r="AM35" i="3"/>
  <c r="AO35" i="3"/>
  <c r="AQ35" i="3" s="1"/>
  <c r="S25" i="3"/>
  <c r="U25" i="3"/>
  <c r="W25" i="3"/>
  <c r="AB14" i="3"/>
  <c r="AA14" i="3" s="1"/>
  <c r="AD14" i="3"/>
  <c r="AF14" i="3"/>
  <c r="AH14" i="3" s="1"/>
  <c r="W78" i="3"/>
  <c r="Y78" i="3" s="1"/>
  <c r="S78" i="3"/>
  <c r="U78" i="3"/>
  <c r="AM64" i="3"/>
  <c r="AO64" i="3"/>
  <c r="AQ64" i="3" s="1"/>
  <c r="AK64" i="3"/>
  <c r="AF51" i="3"/>
  <c r="AH51" i="3" s="1"/>
  <c r="AD51" i="3"/>
  <c r="AB51" i="3"/>
  <c r="AM40" i="3"/>
  <c r="AO40" i="3"/>
  <c r="AQ40" i="3" s="1"/>
  <c r="AK40" i="3"/>
  <c r="AK24" i="3"/>
  <c r="AM24" i="3"/>
  <c r="AO24" i="3"/>
  <c r="AQ24" i="3" s="1"/>
  <c r="S6" i="3"/>
  <c r="U6" i="3"/>
  <c r="W6" i="3"/>
  <c r="Y6" i="3" s="1"/>
  <c r="AB78" i="3"/>
  <c r="AD78" i="3"/>
  <c r="AF78" i="3"/>
  <c r="AH78" i="3" s="1"/>
  <c r="AA78" i="3" s="1"/>
  <c r="S65" i="3"/>
  <c r="U65" i="3"/>
  <c r="W65" i="3"/>
  <c r="AK51" i="3"/>
  <c r="AM51" i="3"/>
  <c r="AO51" i="3"/>
  <c r="AQ51" i="3" s="1"/>
  <c r="AB38" i="3"/>
  <c r="AA38" i="3" s="1"/>
  <c r="AD38" i="3"/>
  <c r="AF38" i="3"/>
  <c r="AH38" i="3" s="1"/>
  <c r="AD22" i="3"/>
  <c r="AF22" i="3"/>
  <c r="AH22" i="3" s="1"/>
  <c r="AB22" i="3"/>
  <c r="S9" i="3"/>
  <c r="W9" i="3"/>
  <c r="U9" i="3"/>
  <c r="W70" i="3"/>
  <c r="Y70" i="3" s="1"/>
  <c r="S70" i="3"/>
  <c r="U70" i="3"/>
  <c r="S54" i="3"/>
  <c r="W54" i="3"/>
  <c r="Y54" i="3" s="1"/>
  <c r="U54" i="3"/>
  <c r="AB35" i="3"/>
  <c r="AD35" i="3"/>
  <c r="AF35" i="3"/>
  <c r="AH35" i="3" s="1"/>
  <c r="AB19" i="3"/>
  <c r="AA19" i="3" s="1"/>
  <c r="AD19" i="3"/>
  <c r="AF19" i="3"/>
  <c r="AH19" i="3" s="1"/>
  <c r="AO8" i="3"/>
  <c r="AQ8" i="3" s="1"/>
  <c r="AK8" i="3"/>
  <c r="AM8" i="3"/>
  <c r="AK75" i="3"/>
  <c r="AJ75" i="3" s="1"/>
  <c r="AM75" i="3"/>
  <c r="AO75" i="3"/>
  <c r="AQ75" i="3" s="1"/>
  <c r="AB62" i="3"/>
  <c r="AD62" i="3"/>
  <c r="AF62" i="3"/>
  <c r="AH62" i="3" s="1"/>
  <c r="AA62" i="3" s="1"/>
  <c r="U49" i="3"/>
  <c r="S49" i="3"/>
  <c r="W49" i="3"/>
  <c r="S33" i="3"/>
  <c r="U33" i="3"/>
  <c r="W33" i="3"/>
  <c r="AO19" i="3"/>
  <c r="AQ19" i="3" s="1"/>
  <c r="AK19" i="3"/>
  <c r="AM19" i="3"/>
  <c r="AB6" i="3"/>
  <c r="AD6" i="3"/>
  <c r="AF6" i="3"/>
  <c r="AH6" i="3" s="1"/>
  <c r="AB67" i="3"/>
  <c r="AD67" i="3"/>
  <c r="AF67" i="3"/>
  <c r="AH67" i="3" s="1"/>
  <c r="AF43" i="3"/>
  <c r="AH43" i="3" s="1"/>
  <c r="AB43" i="3"/>
  <c r="AD43" i="3"/>
  <c r="AF27" i="3"/>
  <c r="AH27" i="3" s="1"/>
  <c r="AB27" i="3"/>
  <c r="AD27" i="3"/>
  <c r="AH80" i="3"/>
  <c r="AD3" i="3"/>
  <c r="AF3" i="3"/>
  <c r="AH3" i="3" s="1"/>
  <c r="AB3" i="3"/>
  <c r="AA3" i="3" s="1"/>
  <c r="AK67" i="3"/>
  <c r="AJ67" i="3" s="1"/>
  <c r="AM67" i="3"/>
  <c r="AO67" i="3"/>
  <c r="AQ67" i="3" s="1"/>
  <c r="W57" i="3"/>
  <c r="U57" i="3"/>
  <c r="S57" i="3"/>
  <c r="AK43" i="3"/>
  <c r="AO43" i="3"/>
  <c r="AQ43" i="3" s="1"/>
  <c r="AM43" i="3"/>
  <c r="AJ43" i="3" s="1"/>
  <c r="AB30" i="3"/>
  <c r="AA30" i="3" s="1"/>
  <c r="AF30" i="3"/>
  <c r="AH30" i="3" s="1"/>
  <c r="AD30" i="3"/>
  <c r="AK11" i="3"/>
  <c r="AM11" i="3"/>
  <c r="AO11" i="3"/>
  <c r="AQ11" i="3" s="1"/>
  <c r="AM72" i="3"/>
  <c r="AO72" i="3"/>
  <c r="AQ72" i="3" s="1"/>
  <c r="AK72" i="3"/>
  <c r="AK56" i="3"/>
  <c r="AM56" i="3"/>
  <c r="AO56" i="3"/>
  <c r="AQ56" i="3" s="1"/>
  <c r="S46" i="3"/>
  <c r="U46" i="3"/>
  <c r="W46" i="3"/>
  <c r="Y46" i="3" s="1"/>
  <c r="S30" i="3"/>
  <c r="R30" i="3" s="1"/>
  <c r="U30" i="3"/>
  <c r="W30" i="3"/>
  <c r="Y30" i="3" s="1"/>
  <c r="S14" i="3"/>
  <c r="U14" i="3"/>
  <c r="W14" i="3"/>
  <c r="Y14" i="3" s="1"/>
  <c r="AB70" i="3"/>
  <c r="AD70" i="3"/>
  <c r="AF70" i="3"/>
  <c r="AH70" i="3" s="1"/>
  <c r="AF54" i="3"/>
  <c r="AH54" i="3" s="1"/>
  <c r="AB54" i="3"/>
  <c r="AD54" i="3"/>
  <c r="S41" i="3"/>
  <c r="U41" i="3"/>
  <c r="W41" i="3"/>
  <c r="AM27" i="3"/>
  <c r="AJ27" i="3" s="1"/>
  <c r="AO27" i="3"/>
  <c r="AQ27" i="3" s="1"/>
  <c r="AK27" i="3"/>
  <c r="S17" i="3"/>
  <c r="U17" i="3"/>
  <c r="W17" i="3"/>
  <c r="AB75" i="3"/>
  <c r="AD75" i="3"/>
  <c r="AF75" i="3"/>
  <c r="AH75" i="3" s="1"/>
  <c r="U62" i="3"/>
  <c r="W62" i="3"/>
  <c r="Y62" i="3" s="1"/>
  <c r="S62" i="3"/>
  <c r="AK48" i="3"/>
  <c r="AM48" i="3"/>
  <c r="AO48" i="3"/>
  <c r="AQ48" i="3" s="1"/>
  <c r="AK32" i="3"/>
  <c r="AM32" i="3"/>
  <c r="AJ32" i="3" s="1"/>
  <c r="AO32" i="3"/>
  <c r="AQ32" i="3" s="1"/>
  <c r="W22" i="3"/>
  <c r="Y22" i="3" s="1"/>
  <c r="S22" i="3"/>
  <c r="U22" i="3"/>
  <c r="AD11" i="3"/>
  <c r="AF11" i="3"/>
  <c r="AH11" i="3" s="1"/>
  <c r="AB11" i="3"/>
  <c r="AA11" i="3" s="1"/>
  <c r="R59" i="3"/>
  <c r="AO3" i="3"/>
  <c r="AQ3" i="3" s="1"/>
  <c r="AK3" i="3"/>
  <c r="AM3" i="3"/>
  <c r="AM45" i="3"/>
  <c r="AO45" i="3"/>
  <c r="AQ45" i="3" s="1"/>
  <c r="AK45" i="3"/>
  <c r="AK74" i="3"/>
  <c r="AM74" i="3"/>
  <c r="AO74" i="3"/>
  <c r="AQ74" i="3" s="1"/>
  <c r="U72" i="3"/>
  <c r="W72" i="3"/>
  <c r="Y72" i="3" s="1"/>
  <c r="AB69" i="3"/>
  <c r="AA69" i="3" s="1"/>
  <c r="AD69" i="3"/>
  <c r="AF69" i="3"/>
  <c r="AH69" i="3" s="1"/>
  <c r="AM66" i="3"/>
  <c r="AO66" i="3"/>
  <c r="AQ66" i="3" s="1"/>
  <c r="AK66" i="3"/>
  <c r="S64" i="3"/>
  <c r="U64" i="3"/>
  <c r="W64" i="3"/>
  <c r="Y64" i="3" s="1"/>
  <c r="AB61" i="3"/>
  <c r="AA61" i="3" s="1"/>
  <c r="AD61" i="3"/>
  <c r="AF61" i="3"/>
  <c r="AH61" i="3" s="1"/>
  <c r="AK58" i="3"/>
  <c r="AM58" i="3"/>
  <c r="AB53" i="3"/>
  <c r="AD53" i="3"/>
  <c r="AA53" i="3" s="1"/>
  <c r="AF53" i="3"/>
  <c r="AH53" i="3" s="1"/>
  <c r="AK50" i="3"/>
  <c r="AJ50" i="3" s="1"/>
  <c r="AM50" i="3"/>
  <c r="AO50" i="3"/>
  <c r="AQ50" i="3" s="1"/>
  <c r="S48" i="3"/>
  <c r="U48" i="3"/>
  <c r="W48" i="3"/>
  <c r="Y48" i="3" s="1"/>
  <c r="AF45" i="3"/>
  <c r="AH45" i="3" s="1"/>
  <c r="AB45" i="3"/>
  <c r="AA45" i="3" s="1"/>
  <c r="AD45" i="3"/>
  <c r="AK42" i="3"/>
  <c r="AJ42" i="3" s="1"/>
  <c r="AM42" i="3"/>
  <c r="AO42" i="3"/>
  <c r="AQ42" i="3" s="1"/>
  <c r="AB37" i="3"/>
  <c r="AD37" i="3"/>
  <c r="AF37" i="3"/>
  <c r="AH37" i="3" s="1"/>
  <c r="AK34" i="3"/>
  <c r="AM34" i="3"/>
  <c r="W32" i="3"/>
  <c r="Y32" i="3" s="1"/>
  <c r="S32" i="3"/>
  <c r="U32" i="3"/>
  <c r="AB29" i="3"/>
  <c r="AD29" i="3"/>
  <c r="AF29" i="3"/>
  <c r="AH29" i="3" s="1"/>
  <c r="AM26" i="3"/>
  <c r="AO26" i="3"/>
  <c r="AQ26" i="3" s="1"/>
  <c r="AK26" i="3"/>
  <c r="U24" i="3"/>
  <c r="S24" i="3"/>
  <c r="W24" i="3"/>
  <c r="Y24" i="3" s="1"/>
  <c r="AD21" i="3"/>
  <c r="AF21" i="3"/>
  <c r="AH21" i="3" s="1"/>
  <c r="AB21" i="3"/>
  <c r="AA21" i="3" s="1"/>
  <c r="AK18" i="3"/>
  <c r="AJ18" i="3" s="1"/>
  <c r="AM18" i="3"/>
  <c r="AO18" i="3"/>
  <c r="AQ18" i="3" s="1"/>
  <c r="S16" i="3"/>
  <c r="U16" i="3"/>
  <c r="W16" i="3"/>
  <c r="Y16" i="3" s="1"/>
  <c r="AF13" i="3"/>
  <c r="AH13" i="3" s="1"/>
  <c r="AB13" i="3"/>
  <c r="AD13" i="3"/>
  <c r="AK10" i="3"/>
  <c r="AJ10" i="3" s="1"/>
  <c r="AM10" i="3"/>
  <c r="AO10" i="3"/>
  <c r="AQ10" i="3" s="1"/>
  <c r="W8" i="3"/>
  <c r="Y8" i="3" s="1"/>
  <c r="S8" i="3"/>
  <c r="U8" i="3"/>
  <c r="AD5" i="3"/>
  <c r="AF5" i="3"/>
  <c r="AH5" i="3" s="1"/>
  <c r="AA5" i="3" s="1"/>
  <c r="AB5" i="3"/>
  <c r="AB64" i="3"/>
  <c r="AD64" i="3"/>
  <c r="AF64" i="3"/>
  <c r="U43" i="3"/>
  <c r="W43" i="3"/>
  <c r="Y43" i="3" s="1"/>
  <c r="AK21" i="3"/>
  <c r="AM21" i="3"/>
  <c r="AO21" i="3"/>
  <c r="AQ21" i="3" s="1"/>
  <c r="U76" i="3"/>
  <c r="R76" i="3" s="1"/>
  <c r="U59" i="3"/>
  <c r="W52" i="3"/>
  <c r="Y52" i="3" s="1"/>
  <c r="S40" i="3"/>
  <c r="R40" i="3" s="1"/>
  <c r="U28" i="3"/>
  <c r="S20" i="3"/>
  <c r="R20" i="3" s="1"/>
  <c r="AO55" i="3"/>
  <c r="AQ55" i="3" s="1"/>
  <c r="AD15" i="3"/>
  <c r="S67" i="3"/>
  <c r="U67" i="3"/>
  <c r="W67" i="3"/>
  <c r="Y67" i="3" s="1"/>
  <c r="AF24" i="3"/>
  <c r="AH24" i="3" s="1"/>
  <c r="AD24" i="3"/>
  <c r="AB24" i="3"/>
  <c r="AK29" i="3"/>
  <c r="AJ29" i="3" s="1"/>
  <c r="AM29" i="3"/>
  <c r="AO29" i="3"/>
  <c r="AQ29" i="3" s="1"/>
  <c r="AB8" i="3"/>
  <c r="AD8" i="3"/>
  <c r="AF8" i="3"/>
  <c r="AH8" i="3" s="1"/>
  <c r="W59" i="3"/>
  <c r="Y59" i="3" s="1"/>
  <c r="AK79" i="3"/>
  <c r="AM79" i="3"/>
  <c r="S77" i="3"/>
  <c r="R77" i="3" s="1"/>
  <c r="U77" i="3"/>
  <c r="W77" i="3"/>
  <c r="Y77" i="3" s="1"/>
  <c r="AD74" i="3"/>
  <c r="AF74" i="3"/>
  <c r="AH74" i="3" s="1"/>
  <c r="AB74" i="3"/>
  <c r="AK71" i="3"/>
  <c r="AM71" i="3"/>
  <c r="AO71" i="3"/>
  <c r="AQ71" i="3" s="1"/>
  <c r="S69" i="3"/>
  <c r="U69" i="3"/>
  <c r="W69" i="3"/>
  <c r="Y69" i="3" s="1"/>
  <c r="AD66" i="3"/>
  <c r="AF66" i="3"/>
  <c r="AH66" i="3" s="1"/>
  <c r="AB66" i="3"/>
  <c r="AM63" i="3"/>
  <c r="AO63" i="3"/>
  <c r="AQ63" i="3" s="1"/>
  <c r="R61" i="3"/>
  <c r="AD58" i="3"/>
  <c r="AF58" i="3"/>
  <c r="AH58" i="3" s="1"/>
  <c r="AA58" i="3" s="1"/>
  <c r="AB58" i="3"/>
  <c r="W53" i="3"/>
  <c r="Y53" i="3" s="1"/>
  <c r="S53" i="3"/>
  <c r="U53" i="3"/>
  <c r="AD50" i="3"/>
  <c r="AF50" i="3"/>
  <c r="AH50" i="3" s="1"/>
  <c r="AB50" i="3"/>
  <c r="AK47" i="3"/>
  <c r="AJ47" i="3" s="1"/>
  <c r="AM47" i="3"/>
  <c r="AD42" i="3"/>
  <c r="AF42" i="3"/>
  <c r="AH42" i="3" s="1"/>
  <c r="AB42" i="3"/>
  <c r="AA42" i="3" s="1"/>
  <c r="AK39" i="3"/>
  <c r="AM39" i="3"/>
  <c r="AO39" i="3"/>
  <c r="AQ39" i="3" s="1"/>
  <c r="S37" i="3"/>
  <c r="U37" i="3"/>
  <c r="W37" i="3"/>
  <c r="Y37" i="3" s="1"/>
  <c r="AB34" i="3"/>
  <c r="AD34" i="3"/>
  <c r="AF34" i="3"/>
  <c r="AH34" i="3" s="1"/>
  <c r="U29" i="3"/>
  <c r="W29" i="3"/>
  <c r="Y29" i="3" s="1"/>
  <c r="AB26" i="3"/>
  <c r="AD26" i="3"/>
  <c r="AF26" i="3"/>
  <c r="AH26" i="3" s="1"/>
  <c r="AK23" i="3"/>
  <c r="AM23" i="3"/>
  <c r="AJ23" i="3" s="1"/>
  <c r="S21" i="3"/>
  <c r="R21" i="3" s="1"/>
  <c r="U21" i="3"/>
  <c r="W21" i="3"/>
  <c r="Y21" i="3" s="1"/>
  <c r="AB18" i="3"/>
  <c r="AD18" i="3"/>
  <c r="AF18" i="3"/>
  <c r="AH18" i="3" s="1"/>
  <c r="AK15" i="3"/>
  <c r="AM15" i="3"/>
  <c r="AO15" i="3"/>
  <c r="AQ15" i="3" s="1"/>
  <c r="S13" i="3"/>
  <c r="U13" i="3"/>
  <c r="W13" i="3"/>
  <c r="Y13" i="3" s="1"/>
  <c r="AB10" i="3"/>
  <c r="AD10" i="3"/>
  <c r="AF10" i="3"/>
  <c r="AH10" i="3" s="1"/>
  <c r="AM7" i="3"/>
  <c r="AJ7" i="3" s="1"/>
  <c r="AO7" i="3"/>
  <c r="AQ7" i="3" s="1"/>
  <c r="S5" i="3"/>
  <c r="U5" i="3"/>
  <c r="W5" i="3"/>
  <c r="Y5" i="3" s="1"/>
  <c r="AM77" i="3"/>
  <c r="AO77" i="3"/>
  <c r="AQ77" i="3" s="1"/>
  <c r="AK77" i="3"/>
  <c r="AJ77" i="3" s="1"/>
  <c r="AB56" i="3"/>
  <c r="AD56" i="3"/>
  <c r="AF56" i="3"/>
  <c r="S35" i="3"/>
  <c r="U35" i="3"/>
  <c r="AK13" i="3"/>
  <c r="AM13" i="3"/>
  <c r="AO13" i="3"/>
  <c r="AQ13" i="3" s="1"/>
  <c r="AJ13" i="3" s="1"/>
  <c r="U80" i="3"/>
  <c r="U52" i="3"/>
  <c r="R52" i="3" s="1"/>
  <c r="W45" i="3"/>
  <c r="Y45" i="3" s="1"/>
  <c r="U26" i="3"/>
  <c r="AO4" i="3"/>
  <c r="AQ4" i="3" s="1"/>
  <c r="AM55" i="3"/>
  <c r="AO34" i="3"/>
  <c r="AQ34" i="3" s="1"/>
  <c r="AO23" i="3"/>
  <c r="AQ23" i="3" s="1"/>
  <c r="S3" i="3"/>
  <c r="R3" i="3" s="1"/>
  <c r="U3" i="3"/>
  <c r="W3" i="3"/>
  <c r="Y3" i="3" s="1"/>
  <c r="AB72" i="3"/>
  <c r="AD72" i="3"/>
  <c r="AF72" i="3"/>
  <c r="AB79" i="3"/>
  <c r="AD79" i="3"/>
  <c r="AF79" i="3"/>
  <c r="AH79" i="3" s="1"/>
  <c r="AK76" i="3"/>
  <c r="AM76" i="3"/>
  <c r="AB71" i="3"/>
  <c r="AF71" i="3"/>
  <c r="AH71" i="3" s="1"/>
  <c r="AK68" i="3"/>
  <c r="AM68" i="3"/>
  <c r="AO68" i="3"/>
  <c r="AQ68" i="3" s="1"/>
  <c r="U66" i="3"/>
  <c r="W66" i="3"/>
  <c r="Y66" i="3" s="1"/>
  <c r="AB63" i="3"/>
  <c r="AD63" i="3"/>
  <c r="AK60" i="3"/>
  <c r="AM60" i="3"/>
  <c r="AO60" i="3"/>
  <c r="AQ60" i="3" s="1"/>
  <c r="S58" i="3"/>
  <c r="R58" i="3" s="1"/>
  <c r="AW58" i="3" s="1"/>
  <c r="B57" i="7" s="1"/>
  <c r="U58" i="3"/>
  <c r="W58" i="3"/>
  <c r="Y58" i="3" s="1"/>
  <c r="AB55" i="3"/>
  <c r="AD55" i="3"/>
  <c r="AF55" i="3"/>
  <c r="AH55" i="3" s="1"/>
  <c r="AK52" i="3"/>
  <c r="AM52" i="3"/>
  <c r="AO52" i="3"/>
  <c r="AQ52" i="3" s="1"/>
  <c r="U50" i="3"/>
  <c r="W50" i="3"/>
  <c r="Y50" i="3" s="1"/>
  <c r="AB47" i="3"/>
  <c r="AD47" i="3"/>
  <c r="AF47" i="3"/>
  <c r="AH47" i="3" s="1"/>
  <c r="AK44" i="3"/>
  <c r="AM44" i="3"/>
  <c r="AO44" i="3"/>
  <c r="AQ44" i="3" s="1"/>
  <c r="R42" i="3"/>
  <c r="AB39" i="3"/>
  <c r="AA39" i="3" s="1"/>
  <c r="AF39" i="3"/>
  <c r="AH39" i="3" s="1"/>
  <c r="AM36" i="3"/>
  <c r="AO36" i="3"/>
  <c r="AQ36" i="3" s="1"/>
  <c r="AK36" i="3"/>
  <c r="AJ36" i="3" s="1"/>
  <c r="S34" i="3"/>
  <c r="U34" i="3"/>
  <c r="W34" i="3"/>
  <c r="Y34" i="3" s="1"/>
  <c r="AB31" i="3"/>
  <c r="AD31" i="3"/>
  <c r="AO28" i="3"/>
  <c r="AQ28" i="3" s="1"/>
  <c r="AM28" i="3"/>
  <c r="AK28" i="3"/>
  <c r="AF23" i="3"/>
  <c r="AH23" i="3" s="1"/>
  <c r="AB23" i="3"/>
  <c r="AA23" i="3" s="1"/>
  <c r="AD23" i="3"/>
  <c r="AK20" i="3"/>
  <c r="AM20" i="3"/>
  <c r="AO20" i="3"/>
  <c r="AQ20" i="3" s="1"/>
  <c r="U18" i="3"/>
  <c r="W18" i="3"/>
  <c r="Y18" i="3" s="1"/>
  <c r="S18" i="3"/>
  <c r="R18" i="3" s="1"/>
  <c r="AA15" i="3"/>
  <c r="AK12" i="3"/>
  <c r="AM12" i="3"/>
  <c r="AO12" i="3"/>
  <c r="AQ12" i="3" s="1"/>
  <c r="S10" i="3"/>
  <c r="U10" i="3"/>
  <c r="W10" i="3"/>
  <c r="Y10" i="3" s="1"/>
  <c r="AB7" i="3"/>
  <c r="AA7" i="3" s="1"/>
  <c r="AD7" i="3"/>
  <c r="AF7" i="3"/>
  <c r="AH7" i="3" s="1"/>
  <c r="AM69" i="3"/>
  <c r="AO69" i="3"/>
  <c r="AQ69" i="3" s="1"/>
  <c r="AK69" i="3"/>
  <c r="AB48" i="3"/>
  <c r="AD48" i="3"/>
  <c r="AF48" i="3"/>
  <c r="S27" i="3"/>
  <c r="R27" i="3" s="1"/>
  <c r="U27" i="3"/>
  <c r="W27" i="3"/>
  <c r="Y27" i="3" s="1"/>
  <c r="AK5" i="3"/>
  <c r="AM5" i="3"/>
  <c r="AO5" i="3"/>
  <c r="AQ5" i="3" s="1"/>
  <c r="S80" i="3"/>
  <c r="R80" i="3" s="1"/>
  <c r="U74" i="3"/>
  <c r="R74" i="3" s="1"/>
  <c r="W63" i="3"/>
  <c r="Y63" i="3" s="1"/>
  <c r="S45" i="3"/>
  <c r="R45" i="3" s="1"/>
  <c r="U38" i="3"/>
  <c r="S26" i="3"/>
  <c r="R26" i="3" s="1"/>
  <c r="AM4" i="3"/>
  <c r="AJ4" i="3" s="1"/>
  <c r="AO73" i="3"/>
  <c r="AQ73" i="3" s="1"/>
  <c r="AM31" i="3"/>
  <c r="AK80" i="3"/>
  <c r="AM80" i="3"/>
  <c r="AO80" i="3"/>
  <c r="AQ80" i="3" s="1"/>
  <c r="AO37" i="3"/>
  <c r="AQ37" i="3" s="1"/>
  <c r="AM37" i="3"/>
  <c r="AK37" i="3"/>
  <c r="S79" i="3"/>
  <c r="U79" i="3"/>
  <c r="W79" i="3"/>
  <c r="Y79" i="3" s="1"/>
  <c r="AB76" i="3"/>
  <c r="AD76" i="3"/>
  <c r="AF76" i="3"/>
  <c r="S71" i="3"/>
  <c r="U71" i="3"/>
  <c r="AD68" i="3"/>
  <c r="AF68" i="3"/>
  <c r="AK65" i="3"/>
  <c r="AJ65" i="3" s="1"/>
  <c r="AM65" i="3"/>
  <c r="AO65" i="3"/>
  <c r="AQ65" i="3" s="1"/>
  <c r="AH60" i="3"/>
  <c r="AA60" i="3" s="1"/>
  <c r="AK57" i="3"/>
  <c r="AM57" i="3"/>
  <c r="AO57" i="3"/>
  <c r="AQ57" i="3" s="1"/>
  <c r="U55" i="3"/>
  <c r="S55" i="3"/>
  <c r="W55" i="3"/>
  <c r="Y55" i="3" s="1"/>
  <c r="AB52" i="3"/>
  <c r="AD52" i="3"/>
  <c r="AO49" i="3"/>
  <c r="AQ49" i="3" s="1"/>
  <c r="AK49" i="3"/>
  <c r="AJ49" i="3" s="1"/>
  <c r="AM49" i="3"/>
  <c r="AB44" i="3"/>
  <c r="AD44" i="3"/>
  <c r="AF44" i="3"/>
  <c r="AH44" i="3" s="1"/>
  <c r="AK41" i="3"/>
  <c r="AM41" i="3"/>
  <c r="AO41" i="3"/>
  <c r="AQ41" i="3" s="1"/>
  <c r="S39" i="3"/>
  <c r="R39" i="3" s="1"/>
  <c r="U39" i="3"/>
  <c r="W39" i="3"/>
  <c r="Y39" i="3" s="1"/>
  <c r="AD36" i="3"/>
  <c r="AF36" i="3"/>
  <c r="AH36" i="3" s="1"/>
  <c r="AB36" i="3"/>
  <c r="AK33" i="3"/>
  <c r="AM33" i="3"/>
  <c r="AO33" i="3"/>
  <c r="AQ33" i="3" s="1"/>
  <c r="U31" i="3"/>
  <c r="W31" i="3"/>
  <c r="Y31" i="3" s="1"/>
  <c r="AB28" i="3"/>
  <c r="AF28" i="3"/>
  <c r="AH28" i="3" s="1"/>
  <c r="AK25" i="3"/>
  <c r="AM25" i="3"/>
  <c r="AO25" i="3"/>
  <c r="AQ25" i="3" s="1"/>
  <c r="R23" i="3"/>
  <c r="AW23" i="3" s="1"/>
  <c r="B22" i="7" s="1"/>
  <c r="AB20" i="3"/>
  <c r="AD20" i="3"/>
  <c r="AF20" i="3"/>
  <c r="AH20" i="3" s="1"/>
  <c r="AO17" i="3"/>
  <c r="AQ17" i="3" s="1"/>
  <c r="AK17" i="3"/>
  <c r="AM17" i="3"/>
  <c r="S15" i="3"/>
  <c r="W15" i="3"/>
  <c r="Y15" i="3" s="1"/>
  <c r="AB12" i="3"/>
  <c r="AA12" i="3" s="1"/>
  <c r="AD12" i="3"/>
  <c r="AF12" i="3"/>
  <c r="AH12" i="3" s="1"/>
  <c r="AM9" i="3"/>
  <c r="AO9" i="3"/>
  <c r="AQ9" i="3" s="1"/>
  <c r="AK9" i="3"/>
  <c r="U7" i="3"/>
  <c r="W7" i="3"/>
  <c r="Y7" i="3" s="1"/>
  <c r="S7" i="3"/>
  <c r="AF4" i="3"/>
  <c r="AH4" i="3" s="1"/>
  <c r="AB4" i="3"/>
  <c r="AD4" i="3"/>
  <c r="AM61" i="3"/>
  <c r="AO61" i="3"/>
  <c r="AQ61" i="3" s="1"/>
  <c r="AK61" i="3"/>
  <c r="AJ61" i="3" s="1"/>
  <c r="AB40" i="3"/>
  <c r="AA40" i="3" s="1"/>
  <c r="AF40" i="3"/>
  <c r="AH40" i="3" s="1"/>
  <c r="S19" i="3"/>
  <c r="R19" i="3" s="1"/>
  <c r="U19" i="3"/>
  <c r="W19" i="3"/>
  <c r="Y19" i="3" s="1"/>
  <c r="S74" i="3"/>
  <c r="U68" i="3"/>
  <c r="U63" i="3"/>
  <c r="R63" i="3" s="1"/>
  <c r="W56" i="3"/>
  <c r="Y56" i="3" s="1"/>
  <c r="S50" i="3"/>
  <c r="R50" i="3" s="1"/>
  <c r="S38" i="3"/>
  <c r="R38" i="3" s="1"/>
  <c r="S31" i="3"/>
  <c r="AM73" i="3"/>
  <c r="AJ73" i="3" s="1"/>
  <c r="AK63" i="3"/>
  <c r="AF52" i="3"/>
  <c r="AK31" i="3"/>
  <c r="AB59" i="3"/>
  <c r="AA59" i="3" s="1"/>
  <c r="AD59" i="3"/>
  <c r="AF59" i="3"/>
  <c r="AH59" i="3" s="1"/>
  <c r="AK16" i="3"/>
  <c r="AM16" i="3"/>
  <c r="AJ16" i="3" s="1"/>
  <c r="AO16" i="3"/>
  <c r="AQ16" i="3" s="1"/>
  <c r="AB80" i="3"/>
  <c r="AA80" i="3" s="1"/>
  <c r="AD80" i="3"/>
  <c r="AB16" i="3"/>
  <c r="AA16" i="3" s="1"/>
  <c r="AF16" i="3"/>
  <c r="AH16" i="3" s="1"/>
  <c r="R29" i="3"/>
  <c r="AD16" i="3"/>
  <c r="W51" i="3"/>
  <c r="Y51" i="3" s="1"/>
  <c r="S51" i="3"/>
  <c r="U51" i="3"/>
  <c r="AO78" i="3"/>
  <c r="AQ78" i="3" s="1"/>
  <c r="AM78" i="3"/>
  <c r="AK78" i="3"/>
  <c r="AJ78" i="3" s="1"/>
  <c r="AD73" i="3"/>
  <c r="AF73" i="3"/>
  <c r="AH73" i="3" s="1"/>
  <c r="AB73" i="3"/>
  <c r="AA73" i="3" s="1"/>
  <c r="AD65" i="3"/>
  <c r="AF65" i="3"/>
  <c r="AH65" i="3" s="1"/>
  <c r="AB65" i="3"/>
  <c r="AA65" i="3" s="1"/>
  <c r="AO62" i="3"/>
  <c r="AQ62" i="3" s="1"/>
  <c r="AK62" i="3"/>
  <c r="AJ62" i="3" s="1"/>
  <c r="AM62" i="3"/>
  <c r="S60" i="3"/>
  <c r="U60" i="3"/>
  <c r="W60" i="3"/>
  <c r="Y60" i="3" s="1"/>
  <c r="AD57" i="3"/>
  <c r="AF57" i="3"/>
  <c r="AH57" i="3" s="1"/>
  <c r="AB57" i="3"/>
  <c r="AA57" i="3" s="1"/>
  <c r="AO54" i="3"/>
  <c r="AQ54" i="3" s="1"/>
  <c r="AK54" i="3"/>
  <c r="AJ54" i="3" s="1"/>
  <c r="AM54" i="3"/>
  <c r="AD49" i="3"/>
  <c r="AF49" i="3"/>
  <c r="AH49" i="3" s="1"/>
  <c r="AB49" i="3"/>
  <c r="AO46" i="3"/>
  <c r="AQ46" i="3" s="1"/>
  <c r="AM46" i="3"/>
  <c r="AJ46" i="3" s="1"/>
  <c r="S44" i="3"/>
  <c r="R44" i="3" s="1"/>
  <c r="U44" i="3"/>
  <c r="W44" i="3"/>
  <c r="Y44" i="3" s="1"/>
  <c r="AD41" i="3"/>
  <c r="AF41" i="3"/>
  <c r="AH41" i="3" s="1"/>
  <c r="AB41" i="3"/>
  <c r="AK38" i="3"/>
  <c r="AM38" i="3"/>
  <c r="U36" i="3"/>
  <c r="R36" i="3" s="1"/>
  <c r="W36" i="3"/>
  <c r="Y36" i="3" s="1"/>
  <c r="AF33" i="3"/>
  <c r="AH33" i="3" s="1"/>
  <c r="AB33" i="3"/>
  <c r="AA33" i="3" s="1"/>
  <c r="AD33" i="3"/>
  <c r="AK30" i="3"/>
  <c r="AM30" i="3"/>
  <c r="AO30" i="3"/>
  <c r="AQ30" i="3" s="1"/>
  <c r="R28" i="3"/>
  <c r="AB25" i="3"/>
  <c r="AA25" i="3" s="1"/>
  <c r="AD25" i="3"/>
  <c r="AF25" i="3"/>
  <c r="AH25" i="3" s="1"/>
  <c r="AK22" i="3"/>
  <c r="AM22" i="3"/>
  <c r="AB17" i="3"/>
  <c r="AD17" i="3"/>
  <c r="AF17" i="3"/>
  <c r="AH17" i="3" s="1"/>
  <c r="AK14" i="3"/>
  <c r="AJ14" i="3" s="1"/>
  <c r="AM14" i="3"/>
  <c r="AO14" i="3"/>
  <c r="AQ14" i="3" s="1"/>
  <c r="S12" i="3"/>
  <c r="U12" i="3"/>
  <c r="W12" i="3"/>
  <c r="Y12" i="3" s="1"/>
  <c r="AB9" i="3"/>
  <c r="AA9" i="3" s="1"/>
  <c r="AD9" i="3"/>
  <c r="AF9" i="3"/>
  <c r="AH9" i="3" s="1"/>
  <c r="AM6" i="3"/>
  <c r="AO6" i="3"/>
  <c r="AQ6" i="3" s="1"/>
  <c r="AK6" i="3"/>
  <c r="S75" i="3"/>
  <c r="U75" i="3"/>
  <c r="W75" i="3"/>
  <c r="Y75" i="3" s="1"/>
  <c r="AM53" i="3"/>
  <c r="AO53" i="3"/>
  <c r="AQ53" i="3" s="1"/>
  <c r="AK53" i="3"/>
  <c r="AD32" i="3"/>
  <c r="AF32" i="3"/>
  <c r="AH32" i="3" s="1"/>
  <c r="AB32" i="3"/>
  <c r="AA32" i="3" s="1"/>
  <c r="S11" i="3"/>
  <c r="U11" i="3"/>
  <c r="W11" i="3"/>
  <c r="Y11" i="3" s="1"/>
  <c r="S68" i="3"/>
  <c r="U56" i="3"/>
  <c r="S43" i="3"/>
  <c r="AD71" i="3"/>
  <c r="AF63" i="3"/>
  <c r="AH63" i="3" s="1"/>
  <c r="AD40" i="3"/>
  <c r="AF31" i="3"/>
  <c r="AH31" i="3" s="1"/>
  <c r="AA77" i="3"/>
  <c r="AA17" i="3"/>
  <c r="AJ74" i="3"/>
  <c r="AJ66" i="3"/>
  <c r="AJ58" i="3"/>
  <c r="AA37" i="3"/>
  <c r="AJ24" i="3"/>
  <c r="AA18" i="3"/>
  <c r="AA49" i="3"/>
  <c r="AA41" i="3"/>
  <c r="AA22" i="3"/>
  <c r="AA43" i="3"/>
  <c r="AA13" i="3"/>
  <c r="AJ12" i="3"/>
  <c r="AA44" i="3"/>
  <c r="AA36" i="3"/>
  <c r="AA28" i="3"/>
  <c r="AA24" i="3"/>
  <c r="AA20" i="3"/>
  <c r="AA8" i="3"/>
  <c r="R72" i="3"/>
  <c r="R66" i="3"/>
  <c r="R8" i="3"/>
  <c r="R16" i="3"/>
  <c r="R10" i="3"/>
  <c r="R5" i="3"/>
  <c r="AW36" i="3" l="1"/>
  <c r="B35" i="7" s="1"/>
  <c r="AW80" i="3"/>
  <c r="B79" i="7" s="1"/>
  <c r="AW39" i="3"/>
  <c r="B38" i="7" s="1"/>
  <c r="AJ68" i="3"/>
  <c r="R53" i="3"/>
  <c r="AJ71" i="3"/>
  <c r="AW10" i="3"/>
  <c r="B9" i="7" s="1"/>
  <c r="R75" i="3"/>
  <c r="AW75" i="3" s="1"/>
  <c r="B74" i="7" s="1"/>
  <c r="AJ60" i="3"/>
  <c r="AA66" i="3"/>
  <c r="AW66" i="3" s="1"/>
  <c r="B65" i="7" s="1"/>
  <c r="AA75" i="3"/>
  <c r="R9" i="3"/>
  <c r="Y9" i="3"/>
  <c r="AW16" i="3"/>
  <c r="B15" i="7" s="1"/>
  <c r="AJ6" i="3"/>
  <c r="R12" i="3"/>
  <c r="AW12" i="3" s="1"/>
  <c r="B11" i="7" s="1"/>
  <c r="AJ22" i="3"/>
  <c r="R51" i="3"/>
  <c r="AW51" i="3" s="1"/>
  <c r="B50" i="7" s="1"/>
  <c r="AJ63" i="3"/>
  <c r="AJ9" i="3"/>
  <c r="AJ25" i="3"/>
  <c r="AJ41" i="3"/>
  <c r="R71" i="3"/>
  <c r="AW71" i="3" s="1"/>
  <c r="B70" i="7" s="1"/>
  <c r="AJ37" i="3"/>
  <c r="AJ69" i="3"/>
  <c r="AJ28" i="3"/>
  <c r="AA10" i="3"/>
  <c r="AA74" i="3"/>
  <c r="AW74" i="3" s="1"/>
  <c r="B73" i="7" s="1"/>
  <c r="AJ48" i="3"/>
  <c r="Y17" i="3"/>
  <c r="R17" i="3" s="1"/>
  <c r="AW17" i="3" s="1"/>
  <c r="B16" i="7" s="1"/>
  <c r="R46" i="3"/>
  <c r="AW46" i="3" s="1"/>
  <c r="B45" i="7" s="1"/>
  <c r="AA48" i="3"/>
  <c r="AH48" i="3"/>
  <c r="R49" i="3"/>
  <c r="AW49" i="3" s="1"/>
  <c r="B48" i="7" s="1"/>
  <c r="Y49" i="3"/>
  <c r="AJ38" i="3"/>
  <c r="AJ31" i="3"/>
  <c r="R34" i="3"/>
  <c r="AW20" i="3"/>
  <c r="B19" i="7" s="1"/>
  <c r="AJ34" i="3"/>
  <c r="AJ72" i="3"/>
  <c r="AA6" i="3"/>
  <c r="AJ55" i="3"/>
  <c r="R64" i="3"/>
  <c r="AH52" i="3"/>
  <c r="AA52" i="3" s="1"/>
  <c r="AW52" i="3" s="1"/>
  <c r="B51" i="7" s="1"/>
  <c r="R56" i="3"/>
  <c r="AA4" i="3"/>
  <c r="AW4" i="3" s="1"/>
  <c r="B3" i="7" s="1"/>
  <c r="AJ17" i="3"/>
  <c r="AJ5" i="3"/>
  <c r="AA71" i="3"/>
  <c r="AA26" i="3"/>
  <c r="AW26" i="3" s="1"/>
  <c r="B25" i="7" s="1"/>
  <c r="R37" i="3"/>
  <c r="AW37" i="3" s="1"/>
  <c r="B36" i="7" s="1"/>
  <c r="AH64" i="3"/>
  <c r="AA64" i="3" s="1"/>
  <c r="AA29" i="3"/>
  <c r="AJ11" i="3"/>
  <c r="AJ19" i="3"/>
  <c r="AJ8" i="3"/>
  <c r="AJ51" i="3"/>
  <c r="AJ40" i="3"/>
  <c r="AW40" i="3" s="1"/>
  <c r="B39" i="7" s="1"/>
  <c r="R78" i="3"/>
  <c r="AW78" i="3" s="1"/>
  <c r="B77" i="7" s="1"/>
  <c r="AJ59" i="3"/>
  <c r="AW59" i="3" s="1"/>
  <c r="B58" i="7" s="1"/>
  <c r="AA68" i="3"/>
  <c r="AH68" i="3"/>
  <c r="R15" i="3"/>
  <c r="AJ57" i="3"/>
  <c r="AJ52" i="3"/>
  <c r="AJ33" i="3"/>
  <c r="AA35" i="3"/>
  <c r="AJ64" i="3"/>
  <c r="R43" i="3"/>
  <c r="AW43" i="3" s="1"/>
  <c r="B42" i="7" s="1"/>
  <c r="AJ53" i="3"/>
  <c r="R60" i="3"/>
  <c r="R31" i="3"/>
  <c r="AW31" i="3" s="1"/>
  <c r="B30" i="7" s="1"/>
  <c r="R55" i="3"/>
  <c r="AW55" i="3" s="1"/>
  <c r="B54" i="7" s="1"/>
  <c r="AH76" i="3"/>
  <c r="AA76" i="3" s="1"/>
  <c r="AW76" i="3" s="1"/>
  <c r="B75" i="7" s="1"/>
  <c r="AJ20" i="3"/>
  <c r="AA47" i="3"/>
  <c r="AW47" i="3" s="1"/>
  <c r="B46" i="7" s="1"/>
  <c r="AA55" i="3"/>
  <c r="AA63" i="3"/>
  <c r="AW63" i="3" s="1"/>
  <c r="B62" i="7" s="1"/>
  <c r="AJ76" i="3"/>
  <c r="R35" i="3"/>
  <c r="AW35" i="3" s="1"/>
  <c r="B34" i="7" s="1"/>
  <c r="R24" i="3"/>
  <c r="AW24" i="3" s="1"/>
  <c r="B23" i="7" s="1"/>
  <c r="R48" i="3"/>
  <c r="R22" i="3"/>
  <c r="R62" i="3"/>
  <c r="AW62" i="3" s="1"/>
  <c r="B61" i="7" s="1"/>
  <c r="R14" i="3"/>
  <c r="AW14" i="3" s="1"/>
  <c r="B13" i="7" s="1"/>
  <c r="AJ56" i="3"/>
  <c r="Y57" i="3"/>
  <c r="R57" i="3" s="1"/>
  <c r="AW57" i="3" s="1"/>
  <c r="B56" i="7" s="1"/>
  <c r="Y33" i="3"/>
  <c r="R33" i="3" s="1"/>
  <c r="AW33" i="3" s="1"/>
  <c r="B32" i="7" s="1"/>
  <c r="R54" i="3"/>
  <c r="Y65" i="3"/>
  <c r="R65" i="3" s="1"/>
  <c r="AW65" i="3" s="1"/>
  <c r="B64" i="7" s="1"/>
  <c r="AA51" i="3"/>
  <c r="AJ35" i="3"/>
  <c r="R73" i="3"/>
  <c r="AW73" i="3" s="1"/>
  <c r="B72" i="7" s="1"/>
  <c r="Y73" i="3"/>
  <c r="AW5" i="3"/>
  <c r="B4" i="7" s="1"/>
  <c r="AW18" i="3"/>
  <c r="B17" i="7" s="1"/>
  <c r="AA34" i="3"/>
  <c r="AJ79" i="3"/>
  <c r="AJ21" i="3"/>
  <c r="AW21" i="3" s="1"/>
  <c r="B20" i="7" s="1"/>
  <c r="R41" i="3"/>
  <c r="AW41" i="3" s="1"/>
  <c r="B40" i="7" s="1"/>
  <c r="Y41" i="3"/>
  <c r="R25" i="3"/>
  <c r="AW25" i="3" s="1"/>
  <c r="B24" i="7" s="1"/>
  <c r="Y25" i="3"/>
  <c r="AJ30" i="3"/>
  <c r="AW30" i="3" s="1"/>
  <c r="B29" i="7" s="1"/>
  <c r="R79" i="3"/>
  <c r="AH72" i="3"/>
  <c r="AA72" i="3" s="1"/>
  <c r="AW72" i="3" s="1"/>
  <c r="B71" i="7" s="1"/>
  <c r="R68" i="3"/>
  <c r="AW68" i="3" s="1"/>
  <c r="B67" i="7" s="1"/>
  <c r="AW29" i="3"/>
  <c r="B28" i="7" s="1"/>
  <c r="AW38" i="3"/>
  <c r="B37" i="7" s="1"/>
  <c r="AW19" i="3"/>
  <c r="B18" i="7" s="1"/>
  <c r="AW45" i="3"/>
  <c r="B44" i="7" s="1"/>
  <c r="AA31" i="3"/>
  <c r="AH56" i="3"/>
  <c r="AA56" i="3" s="1"/>
  <c r="R13" i="3"/>
  <c r="AW13" i="3" s="1"/>
  <c r="B12" i="7" s="1"/>
  <c r="AJ39" i="3"/>
  <c r="AA50" i="3"/>
  <c r="AW50" i="3" s="1"/>
  <c r="B49" i="7" s="1"/>
  <c r="AW61" i="3"/>
  <c r="B60" i="7" s="1"/>
  <c r="R69" i="3"/>
  <c r="R67" i="3"/>
  <c r="AW67" i="3" s="1"/>
  <c r="B66" i="7" s="1"/>
  <c r="R32" i="3"/>
  <c r="AW32" i="3" s="1"/>
  <c r="B31" i="7" s="1"/>
  <c r="AJ3" i="3"/>
  <c r="AW3" i="3" s="1"/>
  <c r="B2" i="7" s="1"/>
  <c r="AA54" i="3"/>
  <c r="AA67" i="3"/>
  <c r="R6" i="3"/>
  <c r="AW6" i="3" s="1"/>
  <c r="B5" i="7" s="1"/>
  <c r="R11" i="3"/>
  <c r="AW11" i="3" s="1"/>
  <c r="B10" i="7" s="1"/>
  <c r="AJ44" i="3"/>
  <c r="AW44" i="3" s="1"/>
  <c r="B43" i="7" s="1"/>
  <c r="AA79" i="3"/>
  <c r="AJ15" i="3"/>
  <c r="AW8" i="3"/>
  <c r="B7" i="7" s="1"/>
  <c r="AW28" i="3"/>
  <c r="B27" i="7" s="1"/>
  <c r="R7" i="3"/>
  <c r="AW7" i="3" s="1"/>
  <c r="B6" i="7" s="1"/>
  <c r="AJ80" i="3"/>
  <c r="AW27" i="3"/>
  <c r="B26" i="7" s="1"/>
  <c r="AW42" i="3"/>
  <c r="B41" i="7" s="1"/>
  <c r="AW77" i="3"/>
  <c r="B76" i="7" s="1"/>
  <c r="AJ26" i="3"/>
  <c r="AJ45" i="3"/>
  <c r="AA70" i="3"/>
  <c r="AA27" i="3"/>
  <c r="R70" i="3"/>
  <c r="AW70" i="3" s="1"/>
  <c r="B69" i="7" s="1"/>
  <c r="AW60" i="3" l="1"/>
  <c r="B59" i="7" s="1"/>
  <c r="AW79" i="3"/>
  <c r="B78" i="7" s="1"/>
  <c r="AW64" i="3"/>
  <c r="B63" i="7" s="1"/>
  <c r="AW69" i="3"/>
  <c r="B68" i="7" s="1"/>
  <c r="AW54" i="3"/>
  <c r="B53" i="7" s="1"/>
  <c r="AW22" i="3"/>
  <c r="B21" i="7" s="1"/>
  <c r="AW53" i="3"/>
  <c r="B52" i="7" s="1"/>
  <c r="AW15" i="3"/>
  <c r="B14" i="7" s="1"/>
  <c r="AW34" i="3"/>
  <c r="B33" i="7" s="1"/>
  <c r="AW48" i="3"/>
  <c r="B47" i="7" s="1"/>
  <c r="AW9" i="3"/>
  <c r="B8" i="7" s="1"/>
  <c r="AW56" i="3"/>
  <c r="B55" i="7" s="1"/>
  <c r="E1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AIVAS2</author>
  </authors>
  <commentList>
    <comment ref="B1" authorId="0" shapeId="0" xr:uid="{0D9FC7C4-FD02-4632-BD04-104450948B3E}">
      <text>
        <r>
          <rPr>
            <b/>
            <sz val="9"/>
            <color indexed="81"/>
            <rFont val="Tahoma"/>
            <family val="2"/>
          </rPr>
          <t>AIVAS2:</t>
        </r>
        <r>
          <rPr>
            <sz val="9"/>
            <color indexed="81"/>
            <rFont val="Tahoma"/>
            <family val="2"/>
          </rPr>
          <t xml:space="preserve">
g/m^2 * 10^4m^2/ha * 1Mg/10^6g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Maas</author>
  </authors>
  <commentList>
    <comment ref="H1" authorId="0" shapeId="0" xr:uid="{8DDD6C17-6F09-44CE-803E-2C551C90BC8A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Harvest yield weight * the dry weight (100-moisture content % for each crop)</t>
        </r>
      </text>
    </comment>
    <comment ref="AW2" authorId="0" shapeId="0" xr:uid="{0278DE12-2B6D-43A8-A176-AE0C216EB732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C input of each crop, multiplied by the proportion of acrage each crop represents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Maas</author>
  </authors>
  <commentList>
    <comment ref="F7" authorId="0" shapeId="0" xr:uid="{263F982C-EBD3-4CC6-81BB-C727040114B9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not using this value - using slope of line instead to calculate</t>
        </r>
      </text>
    </comment>
  </commentList>
</comments>
</file>

<file path=xl/sharedStrings.xml><?xml version="1.0" encoding="utf-8"?>
<sst xmlns="http://schemas.openxmlformats.org/spreadsheetml/2006/main" count="208" uniqueCount="79">
  <si>
    <t>Year</t>
  </si>
  <si>
    <t>Source</t>
  </si>
  <si>
    <t>Notes</t>
  </si>
  <si>
    <t>Corn g/m^2</t>
  </si>
  <si>
    <t>Wheat g/m^2</t>
  </si>
  <si>
    <t>Calculations</t>
  </si>
  <si>
    <t>Corn</t>
  </si>
  <si>
    <t>HI</t>
  </si>
  <si>
    <t>Wheat</t>
  </si>
  <si>
    <t>S:R</t>
  </si>
  <si>
    <t>Value</t>
  </si>
  <si>
    <r>
      <t>Extra-root C (Y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</si>
  <si>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Bolinder et al. (2007)</t>
  </si>
  <si>
    <t>Crop</t>
  </si>
  <si>
    <t>All</t>
  </si>
  <si>
    <t>Data Element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</si>
  <si>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</si>
  <si>
    <t>Date Range</t>
  </si>
  <si>
    <t>1990's</t>
  </si>
  <si>
    <t>Prince et al. (2001)</t>
  </si>
  <si>
    <t>Harvest Index (HI)</t>
  </si>
  <si>
    <t>Shoot:root ratio (S:R)</t>
  </si>
  <si>
    <t>1970's, 1980's</t>
  </si>
  <si>
    <t>Moisture</t>
  </si>
  <si>
    <t>Martin and Leonard (1949)</t>
  </si>
  <si>
    <t>Austin et al. (1980)</t>
  </si>
  <si>
    <t>Sinclair (1998)</t>
  </si>
  <si>
    <t>HI-corn; using slope of change relative to 1930 value, similar in concept to HI-soybeans; levels off at about 0.50</t>
  </si>
  <si>
    <t>msue.anr.msu.edu/news/harvest_index_a_predictor_of_corn_stover_yield</t>
  </si>
  <si>
    <t xml:space="preserve"> (average of all values 1972-1978+)</t>
  </si>
  <si>
    <t xml:space="preserve"> (Most changes occurred pre-1980 (with 5% change between 1980-1990)</t>
  </si>
  <si>
    <t xml:space="preserve"> (average of all spring and winter wheat)</t>
  </si>
  <si>
    <t xml:space="preserve"> (average of US fertilized and unfertilized</t>
  </si>
  <si>
    <t>HI-wheat; using 0.30 for 1860 per Sinclair (1998), then slope of increase through 2018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</si>
  <si>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</si>
  <si>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>S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</si>
  <si>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</si>
  <si>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</si>
  <si>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S</t>
    </r>
    <r>
      <rPr>
        <vertAlign val="subscript"/>
        <sz val="11"/>
        <color theme="1"/>
        <rFont val="Calibri"/>
        <family val="2"/>
        <scheme val="minor"/>
      </rPr>
      <t>R</t>
    </r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</si>
  <si>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</si>
  <si>
    <r>
      <t>S</t>
    </r>
    <r>
      <rPr>
        <vertAlign val="subscript"/>
        <sz val="11"/>
        <color theme="1"/>
        <rFont val="Calibri"/>
        <family val="2"/>
        <scheme val="minor"/>
      </rPr>
      <t>E</t>
    </r>
  </si>
  <si>
    <r>
      <t>Y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0.65 (per Bolinder et al. (2007))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</si>
  <si>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g/m^2</t>
    </r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</si>
  <si>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-proportion of stover returned to soil, assumed all stover removed to bare soil, which means 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=0.1 for corn and soybeans, 0.15 for wheat and oats to account for stubble and debris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</si>
  <si>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(dry matter yield)</t>
    </r>
  </si>
  <si>
    <t>Harvest yield weight</t>
  </si>
  <si>
    <t>Raw harvest yield data</t>
  </si>
  <si>
    <t>All unknown values for acres and yield are calculated from trendlines for each crop.</t>
  </si>
  <si>
    <t>Total Crop C Input g/m^2</t>
  </si>
  <si>
    <t>current</t>
  </si>
  <si>
    <t>weight-volume conversion (such as lb to bu)</t>
  </si>
  <si>
    <t>https://grains.org/markets-tools-data/tools/converting-grain-units/</t>
  </si>
  <si>
    <t>Crop grown</t>
  </si>
  <si>
    <t>Soybean g/m^2</t>
  </si>
  <si>
    <t>Soybean</t>
  </si>
  <si>
    <t>https://www.extension.iastate.edu/agdm/wholefarm/html/c6-80.html</t>
  </si>
  <si>
    <t>Pounds per bushel for corn, soybeans, and wheat</t>
  </si>
  <si>
    <t>Soybeans</t>
  </si>
  <si>
    <t>1922-1996</t>
  </si>
  <si>
    <t xml:space="preserve"> (.25 quartile)</t>
  </si>
  <si>
    <t>Balboa et al. (2018)</t>
  </si>
  <si>
    <t>1997-2006</t>
  </si>
  <si>
    <t xml:space="preserve"> (mean)</t>
  </si>
  <si>
    <t>2007-2015</t>
  </si>
  <si>
    <t>1920-2015</t>
  </si>
  <si>
    <t>HI rate of change per year</t>
  </si>
  <si>
    <t>1970's</t>
  </si>
  <si>
    <t>Crop Parameter</t>
  </si>
  <si>
    <t>References</t>
  </si>
  <si>
    <t>Harvest Index</t>
  </si>
  <si>
    <t>Shoot:root ratio</t>
  </si>
  <si>
    <r>
      <t>lbs bu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conversion factor</t>
    </r>
  </si>
  <si>
    <t>Grain moisture content</t>
  </si>
  <si>
    <t>0.34-0.40*</t>
  </si>
  <si>
    <t>Prince et al. (2001), Bolinder et al. (2007)</t>
  </si>
  <si>
    <t>Corn Mg/ha</t>
  </si>
  <si>
    <t>Soybean Mg/ha</t>
  </si>
  <si>
    <t>Wheat Mg/ha</t>
  </si>
  <si>
    <t>C_Mgha_1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</si>
</sst>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4" fillId="0" borderId="0" xfId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Fill="1" applyAlignment="1">
      <alignment wrapText="1"/>
    </xf>
    <xf numFmtId="9" fontId="0" fillId="0" borderId="0" xfId="0" applyNumberFormat="1"/>
    <xf numFmtId="0" fontId="6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&amp; Sources'!$B$4:$B$6</c:f>
              <c:numCache>
                <c:formatCode>General</c:formatCode>
                <c:ptCount val="3"/>
                <c:pt idx="0">
                  <c:v>1930</c:v>
                </c:pt>
                <c:pt idx="1">
                  <c:v>1980</c:v>
                </c:pt>
                <c:pt idx="2">
                  <c:v>1997</c:v>
                </c:pt>
              </c:numCache>
            </c:numRef>
          </c:xVal>
          <c:yVal>
            <c:numRef>
              <c:f>'Data &amp; Sources'!$E$4:$E$6</c:f>
              <c:numCache>
                <c:formatCode>General</c:formatCode>
                <c:ptCount val="3"/>
                <c:pt idx="0">
                  <c:v>0.45</c:v>
                </c:pt>
                <c:pt idx="1">
                  <c:v>0.5</c:v>
                </c:pt>
                <c:pt idx="2">
                  <c:v>0.53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CornHI</c:v>
                </c15:tx>
              </c15:filteredSeriesTitle>
            </c:ext>
            <c:ext xmlns:c16="http://schemas.microsoft.com/office/drawing/2014/chart" uri="{C3380CC4-5D6E-409C-BE32-E72D297353CC}">
              <c16:uniqueId val="{00000000-7603-4242-9FE5-D9154F82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8096"/>
        <c:axId val="509820064"/>
      </c:scatterChart>
      <c:valAx>
        <c:axId val="509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0064"/>
        <c:crosses val="autoZero"/>
        <c:crossBetween val="midCat"/>
      </c:valAx>
      <c:valAx>
        <c:axId val="50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WheatHI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98575178102519E-3"/>
                  <c:y val="-0.1315880189272115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&amp; Sources'!$B$12:$B$19</c:f>
              <c:numCache>
                <c:formatCode>General</c:formatCode>
                <c:ptCount val="8"/>
                <c:pt idx="0">
                  <c:v>1860</c:v>
                </c:pt>
                <c:pt idx="1">
                  <c:v>1908</c:v>
                </c:pt>
                <c:pt idx="2">
                  <c:v>1908</c:v>
                </c:pt>
                <c:pt idx="3">
                  <c:v>1950</c:v>
                </c:pt>
                <c:pt idx="4">
                  <c:v>1975</c:v>
                </c:pt>
                <c:pt idx="5">
                  <c:v>1980</c:v>
                </c:pt>
                <c:pt idx="6">
                  <c:v>1980</c:v>
                </c:pt>
                <c:pt idx="7">
                  <c:v>1990</c:v>
                </c:pt>
              </c:numCache>
            </c:numRef>
          </c:xVal>
          <c:yVal>
            <c:numRef>
              <c:f>'Data &amp; Sources'!$E$12:$E$19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0.47599999999999998</c:v>
                </c:pt>
                <c:pt idx="5">
                  <c:v>0.5</c:v>
                </c:pt>
                <c:pt idx="6">
                  <c:v>0.39</c:v>
                </c:pt>
                <c:pt idx="7">
                  <c:v>0.40950000000000003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A2-4B90-A3B0-FD7C23A6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87984"/>
        <c:axId val="513289296"/>
      </c:scatterChart>
      <c:valAx>
        <c:axId val="5132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9296"/>
        <c:crosses val="autoZero"/>
        <c:crossBetween val="midCat"/>
      </c:valAx>
      <c:valAx>
        <c:axId val="513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SoybeanHI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503066040511746E-2"/>
                  <c:y val="-4.7497940494664444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1922</c:v>
              </c:pt>
              <c:pt idx="1">
                <c:v>1997</c:v>
              </c:pt>
              <c:pt idx="2">
                <c:v>2007</c:v>
              </c:pt>
            </c:numLit>
          </c:xVal>
          <c:yVal>
            <c:numRef>
              <c:f>'[1]Data &amp; Sources'!$E$17:$E$19</c:f>
              <c:numCache>
                <c:formatCode>General</c:formatCode>
                <c:ptCount val="3"/>
                <c:pt idx="0">
                  <c:v>0.35</c:v>
                </c:pt>
                <c:pt idx="1">
                  <c:v>0.38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FB4-B4E8-E4C6EFCA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2288"/>
        <c:axId val="511599008"/>
      </c:scatterChart>
      <c:valAx>
        <c:axId val="5116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9008"/>
        <c:crosses val="autoZero"/>
        <c:crossBetween val="midCat"/>
      </c:valAx>
      <c:valAx>
        <c:axId val="511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15240</xdr:rowOff>
    </xdr:from>
    <xdr:to>
      <xdr:col>12</xdr:col>
      <xdr:colOff>297180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2122-0539-4F45-9953-E17314FE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12</xdr:row>
      <xdr:rowOff>7620</xdr:rowOff>
    </xdr:from>
    <xdr:to>
      <xdr:col>11</xdr:col>
      <xdr:colOff>281940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82CD9-8404-45B6-B147-DF586270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21</xdr:row>
      <xdr:rowOff>441960</xdr:rowOff>
    </xdr:from>
    <xdr:to>
      <xdr:col>12</xdr:col>
      <xdr:colOff>441960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1F689-C827-4FB6-96A2-8479EC5E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manent_Files\Danone\Modeling\Ohio\Ohio%20Historical%20Land%20Use%20and%20Yields\Ohio%20historical%20yields%20and%20C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erCountyTotalC"/>
      <sheetName val="Mercer County-Calcs"/>
      <sheetName val="Census Data"/>
      <sheetName val="USDA-NASS Data"/>
      <sheetName val="Data &amp; Sources"/>
      <sheetName val="Assumptions &amp; Caveats"/>
    </sheetNames>
    <sheetDataSet>
      <sheetData sheetId="0"/>
      <sheetData sheetId="1"/>
      <sheetData sheetId="2"/>
      <sheetData sheetId="3"/>
      <sheetData sheetId="4">
        <row r="17">
          <cell r="E17">
            <v>0.35</v>
          </cell>
        </row>
        <row r="18">
          <cell r="E18">
            <v>0.38</v>
          </cell>
        </row>
        <row r="19">
          <cell r="E19">
            <v>0.41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rains.org/markets-tools-data/tools/converting-grain-uni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sion.iastate.edu/agdm/wholefarm/html/c6-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9A5-B613-4598-AA91-C9968C31467B}">
  <dimension ref="A1:B80"/>
  <sheetViews>
    <sheetView tabSelected="1" workbookViewId="0">
      <selection activeCell="C1" sqref="C1"/>
    </sheetView>
  </sheetViews>
  <sheetFormatPr defaultRowHeight="14.5" x14ac:dyDescent="0.35"/>
  <cols>
    <col min="2" max="2" width="12.90625" style="1" bestFit="1" customWidth="1"/>
  </cols>
  <sheetData>
    <row r="1" spans="1:2" x14ac:dyDescent="0.35">
      <c r="A1" t="s">
        <v>0</v>
      </c>
      <c r="B1" s="5" t="s">
        <v>78</v>
      </c>
    </row>
    <row r="2" spans="1:2" x14ac:dyDescent="0.35">
      <c r="A2">
        <f>Baseline!A3</f>
        <v>2022</v>
      </c>
      <c r="B2" s="1">
        <f>Baseline!AW3/100*2.2</f>
        <v>1.08138093021822</v>
      </c>
    </row>
    <row r="3" spans="1:2" x14ac:dyDescent="0.35">
      <c r="A3">
        <f>Baseline!A4</f>
        <v>2023</v>
      </c>
      <c r="B3" s="1">
        <f>Baseline!AW4/100*2.2</f>
        <v>4.1025101220684901</v>
      </c>
    </row>
    <row r="4" spans="1:2" x14ac:dyDescent="0.35">
      <c r="A4">
        <f>Baseline!A5</f>
        <v>2024</v>
      </c>
      <c r="B4" s="1">
        <f>Baseline!AW5/100*2.2</f>
        <v>0.81316302824594999</v>
      </c>
    </row>
    <row r="5" spans="1:2" x14ac:dyDescent="0.35">
      <c r="A5">
        <f>Baseline!A6</f>
        <v>2025</v>
      </c>
      <c r="B5" s="1">
        <f>Baseline!AW6/100*2.2</f>
        <v>1.575687376319868</v>
      </c>
    </row>
    <row r="6" spans="1:2" x14ac:dyDescent="0.35">
      <c r="A6">
        <f>Baseline!A7</f>
        <v>2026</v>
      </c>
      <c r="B6" s="1">
        <f>Baseline!AW7/100*2.2</f>
        <v>3.2480877429890853</v>
      </c>
    </row>
    <row r="7" spans="1:2" x14ac:dyDescent="0.35">
      <c r="A7">
        <f>Baseline!A8</f>
        <v>2027</v>
      </c>
      <c r="B7" s="1">
        <f>Baseline!AW8/100*2.2</f>
        <v>1.0687002527130085</v>
      </c>
    </row>
    <row r="8" spans="1:2" x14ac:dyDescent="0.35">
      <c r="A8">
        <f>Baseline!A9</f>
        <v>2028</v>
      </c>
      <c r="B8" s="1">
        <f>Baseline!AW9/100*2.2</f>
        <v>1.6164231568504059</v>
      </c>
    </row>
    <row r="9" spans="1:2" x14ac:dyDescent="0.35">
      <c r="A9">
        <f>Baseline!A10</f>
        <v>2029</v>
      </c>
      <c r="B9" s="1">
        <f>Baseline!AW10/100*2.2</f>
        <v>2.8447490719641131</v>
      </c>
    </row>
    <row r="10" spans="1:2" x14ac:dyDescent="0.35">
      <c r="A10">
        <f>Baseline!A11</f>
        <v>2030</v>
      </c>
      <c r="B10" s="1">
        <f>Baseline!AW11/100*2.2</f>
        <v>1.5015288073335689</v>
      </c>
    </row>
    <row r="11" spans="1:2" x14ac:dyDescent="0.35">
      <c r="A11">
        <f>Baseline!A12</f>
        <v>2031</v>
      </c>
      <c r="B11" s="1">
        <f>Baseline!AW12/100*2.2</f>
        <v>1.264520783863913</v>
      </c>
    </row>
    <row r="12" spans="1:2" x14ac:dyDescent="0.35">
      <c r="A12">
        <f>Baseline!A13</f>
        <v>2032</v>
      </c>
      <c r="B12" s="1">
        <f>Baseline!AW13/100*2.2</f>
        <v>3.4358611348885209</v>
      </c>
    </row>
    <row r="13" spans="1:2" x14ac:dyDescent="0.35">
      <c r="A13">
        <f>Baseline!A14</f>
        <v>2033</v>
      </c>
      <c r="B13" s="1">
        <f>Baseline!AW14/100*2.2</f>
        <v>1.1944879562297388</v>
      </c>
    </row>
    <row r="14" spans="1:2" x14ac:dyDescent="0.35">
      <c r="A14">
        <f>Baseline!A15</f>
        <v>2034</v>
      </c>
      <c r="B14" s="1">
        <f>Baseline!AW15/100*2.2</f>
        <v>1.4452644151254583</v>
      </c>
    </row>
    <row r="15" spans="1:2" x14ac:dyDescent="0.35">
      <c r="A15">
        <f>Baseline!A16</f>
        <v>2035</v>
      </c>
      <c r="B15" s="1">
        <f>Baseline!AW16/100*2.2</f>
        <v>2.5048329128140927</v>
      </c>
    </row>
    <row r="16" spans="1:2" x14ac:dyDescent="0.35">
      <c r="A16">
        <f>Baseline!A17</f>
        <v>2036</v>
      </c>
      <c r="B16" s="1">
        <f>Baseline!AW17/100*2.2</f>
        <v>0.91864641741549169</v>
      </c>
    </row>
    <row r="17" spans="1:2" x14ac:dyDescent="0.35">
      <c r="A17">
        <f>Baseline!A18</f>
        <v>2037</v>
      </c>
      <c r="B17" s="1">
        <f>Baseline!AW18/100*2.2</f>
        <v>1.3069681518117005</v>
      </c>
    </row>
    <row r="18" spans="1:2" x14ac:dyDescent="0.35">
      <c r="A18">
        <f>Baseline!A19</f>
        <v>2038</v>
      </c>
      <c r="B18" s="1">
        <f>Baseline!AW19/100*2.2</f>
        <v>3.5217309402922474</v>
      </c>
    </row>
    <row r="19" spans="1:2" x14ac:dyDescent="0.35">
      <c r="A19">
        <f>Baseline!A20</f>
        <v>2039</v>
      </c>
      <c r="B19" s="1">
        <f>Baseline!AW20/100*2.2</f>
        <v>1.468843813506387</v>
      </c>
    </row>
    <row r="20" spans="1:2" x14ac:dyDescent="0.35">
      <c r="A20">
        <f>Baseline!A21</f>
        <v>2040</v>
      </c>
      <c r="B20" s="1">
        <f>Baseline!AW21/100*2.2</f>
        <v>0.9851897173687989</v>
      </c>
    </row>
    <row r="21" spans="1:2" x14ac:dyDescent="0.35">
      <c r="A21">
        <f>Baseline!A22</f>
        <v>2041</v>
      </c>
      <c r="B21" s="1">
        <f>Baseline!AW22/100*2.2</f>
        <v>3.9528614985433199</v>
      </c>
    </row>
    <row r="22" spans="1:2" x14ac:dyDescent="0.35">
      <c r="A22">
        <f>Baseline!A23</f>
        <v>2042</v>
      </c>
      <c r="B22" s="1">
        <f>Baseline!AW23/100*2.2</f>
        <v>1.0781095691178033</v>
      </c>
    </row>
    <row r="23" spans="1:2" x14ac:dyDescent="0.35">
      <c r="A23">
        <f>Baseline!A24</f>
        <v>2043</v>
      </c>
      <c r="B23" s="1">
        <f>Baseline!AW24/100*2.2</f>
        <v>1.4336256206881615</v>
      </c>
    </row>
    <row r="24" spans="1:2" x14ac:dyDescent="0.35">
      <c r="A24">
        <f>Baseline!A25</f>
        <v>2044</v>
      </c>
      <c r="B24" s="1">
        <f>Baseline!AW25/100*2.2</f>
        <v>3.059958044843162</v>
      </c>
    </row>
    <row r="25" spans="1:2" x14ac:dyDescent="0.35">
      <c r="A25">
        <f>Baseline!A26</f>
        <v>2045</v>
      </c>
      <c r="B25" s="1">
        <f>Baseline!AW26/100*2.2</f>
        <v>0.91864641741549169</v>
      </c>
    </row>
    <row r="26" spans="1:2" x14ac:dyDescent="0.35">
      <c r="A26">
        <f>Baseline!A27</f>
        <v>2046</v>
      </c>
      <c r="B26" s="1">
        <f>Baseline!AW27/100*2.2</f>
        <v>1.1008930267748636</v>
      </c>
    </row>
    <row r="27" spans="1:2" x14ac:dyDescent="0.35">
      <c r="A27">
        <f>Baseline!A28</f>
        <v>2047</v>
      </c>
      <c r="B27" s="1">
        <f>Baseline!AW28/100*2.2</f>
        <v>2.8671963654928883</v>
      </c>
    </row>
    <row r="28" spans="1:2" x14ac:dyDescent="0.35">
      <c r="A28">
        <f>Baseline!A29</f>
        <v>2048</v>
      </c>
      <c r="B28" s="1">
        <f>Baseline!AW29/100*2.2</f>
        <v>1.3767315581752384</v>
      </c>
    </row>
    <row r="29" spans="1:2" x14ac:dyDescent="0.35">
      <c r="A29">
        <f>Baseline!A30</f>
        <v>2049</v>
      </c>
      <c r="B29" s="1">
        <f>Baseline!AW30/100*2.2</f>
        <v>0.75035992372217042</v>
      </c>
    </row>
    <row r="30" spans="1:2" x14ac:dyDescent="0.35">
      <c r="A30">
        <f>Baseline!A31</f>
        <v>2050</v>
      </c>
      <c r="B30" s="1">
        <f>Baseline!AW31/100*2.2</f>
        <v>4.5820983298419975</v>
      </c>
    </row>
    <row r="31" spans="1:2" x14ac:dyDescent="0.35">
      <c r="A31">
        <f>Baseline!A32</f>
        <v>2051</v>
      </c>
      <c r="B31" s="1">
        <f>Baseline!AW32/100*2.2</f>
        <v>1.4039690530312232</v>
      </c>
    </row>
    <row r="32" spans="1:2" x14ac:dyDescent="0.35">
      <c r="A32">
        <f>Baseline!A33</f>
        <v>2052</v>
      </c>
      <c r="B32" s="1">
        <f>Baseline!AW33/100*2.2</f>
        <v>1.3463346624084378</v>
      </c>
    </row>
    <row r="33" spans="1:2" x14ac:dyDescent="0.35">
      <c r="A33">
        <f>Baseline!A34</f>
        <v>2053</v>
      </c>
      <c r="B33" s="1">
        <f>Baseline!AW34/100*2.2</f>
        <v>3.2723165677503028</v>
      </c>
    </row>
    <row r="34" spans="1:2" x14ac:dyDescent="0.35">
      <c r="A34">
        <f>Baseline!A35</f>
        <v>2054</v>
      </c>
      <c r="B34" s="1">
        <f>Baseline!AW35/100*2.2</f>
        <v>1.3296849761512641</v>
      </c>
    </row>
    <row r="35" spans="1:2" x14ac:dyDescent="0.35">
      <c r="A35">
        <f>Baseline!A36</f>
        <v>2055</v>
      </c>
      <c r="B35" s="1">
        <f>Baseline!AW36/100*2.2</f>
        <v>1.0906235022713664</v>
      </c>
    </row>
    <row r="36" spans="1:2" x14ac:dyDescent="0.35">
      <c r="A36">
        <f>Baseline!A37</f>
        <v>2056</v>
      </c>
      <c r="B36" s="1">
        <f>Baseline!AW37/100*2.2</f>
        <v>2.7104216170379529</v>
      </c>
    </row>
    <row r="37" spans="1:2" x14ac:dyDescent="0.35">
      <c r="A37">
        <f>Baseline!A38</f>
        <v>2057</v>
      </c>
      <c r="B37" s="1">
        <f>Baseline!AW38/100*2.2</f>
        <v>0.97114049841066263</v>
      </c>
    </row>
    <row r="38" spans="1:2" x14ac:dyDescent="0.35">
      <c r="A38">
        <f>Baseline!A39</f>
        <v>2058</v>
      </c>
      <c r="B38" s="1">
        <f>Baseline!AW39/100*2.2</f>
        <v>1.3268225658517943</v>
      </c>
    </row>
    <row r="39" spans="1:2" x14ac:dyDescent="0.35">
      <c r="A39">
        <f>Baseline!A40</f>
        <v>2059</v>
      </c>
      <c r="B39" s="1">
        <f>Baseline!AW40/100*2.2</f>
        <v>2.7970040349346563</v>
      </c>
    </row>
    <row r="40" spans="1:2" x14ac:dyDescent="0.35">
      <c r="A40">
        <f>Baseline!A41</f>
        <v>2060</v>
      </c>
      <c r="B40" s="1">
        <f>Baseline!AW41/100*2.2</f>
        <v>1.1281275142169758</v>
      </c>
    </row>
    <row r="41" spans="1:2" x14ac:dyDescent="0.35">
      <c r="A41">
        <f>Baseline!A42</f>
        <v>2061</v>
      </c>
      <c r="B41" s="1">
        <f>Baseline!AW42/100*2.2</f>
        <v>0.99614387683919525</v>
      </c>
    </row>
    <row r="42" spans="1:2" x14ac:dyDescent="0.35">
      <c r="A42">
        <f>Baseline!A43</f>
        <v>2062</v>
      </c>
      <c r="B42" s="1">
        <f>Baseline!AW43/100*2.2</f>
        <v>2.8105436723012178</v>
      </c>
    </row>
    <row r="43" spans="1:2" x14ac:dyDescent="0.35">
      <c r="A43">
        <f>Baseline!A44</f>
        <v>2063</v>
      </c>
      <c r="B43" s="1">
        <f>Baseline!AW44/100*2.2</f>
        <v>1.2677815787512985</v>
      </c>
    </row>
    <row r="44" spans="1:2" x14ac:dyDescent="0.35">
      <c r="A44">
        <f>Baseline!A45</f>
        <v>2064</v>
      </c>
      <c r="B44" s="1">
        <f>Baseline!AW45/100*2.2</f>
        <v>1.2022190018760321</v>
      </c>
    </row>
    <row r="45" spans="1:2" x14ac:dyDescent="0.35">
      <c r="A45">
        <f>Baseline!A46</f>
        <v>2065</v>
      </c>
      <c r="B45" s="1">
        <f>Baseline!AW46/100*2.2</f>
        <v>3.2527197241934358</v>
      </c>
    </row>
    <row r="46" spans="1:2" x14ac:dyDescent="0.35">
      <c r="A46">
        <f>Baseline!A47</f>
        <v>2066</v>
      </c>
      <c r="B46" s="1">
        <f>Baseline!AW47/100*2.2</f>
        <v>1.7372569446326389</v>
      </c>
    </row>
    <row r="47" spans="1:2" x14ac:dyDescent="0.35">
      <c r="A47">
        <f>Baseline!A48</f>
        <v>2067</v>
      </c>
      <c r="B47" s="1">
        <f>Baseline!AW48/100*2.2</f>
        <v>1.0190791482303381</v>
      </c>
    </row>
    <row r="48" spans="1:2" x14ac:dyDescent="0.35">
      <c r="A48">
        <f>Baseline!A49</f>
        <v>2068</v>
      </c>
      <c r="B48" s="1">
        <f>Baseline!AW49/100*2.2</f>
        <v>2.1873640471928466</v>
      </c>
    </row>
    <row r="49" spans="1:2" x14ac:dyDescent="0.35">
      <c r="A49">
        <f>Baseline!A50</f>
        <v>2069</v>
      </c>
      <c r="B49" s="1">
        <f>Baseline!AW50/100*2.2</f>
        <v>1.2405440838953137</v>
      </c>
    </row>
    <row r="50" spans="1:2" x14ac:dyDescent="0.35">
      <c r="A50">
        <f>Baseline!A51</f>
        <v>2070</v>
      </c>
      <c r="B50" s="1">
        <f>Baseline!AW51/100*2.2</f>
        <v>1.3511271071767368</v>
      </c>
    </row>
    <row r="51" spans="1:2" x14ac:dyDescent="0.35">
      <c r="A51">
        <f>Baseline!A52</f>
        <v>2071</v>
      </c>
      <c r="B51" s="1">
        <f>Baseline!AW52/100*2.2</f>
        <v>4.6287744481319884</v>
      </c>
    </row>
    <row r="52" spans="1:2" x14ac:dyDescent="0.35">
      <c r="A52">
        <f>Baseline!A53</f>
        <v>2072</v>
      </c>
      <c r="B52" s="1">
        <f>Baseline!AW53/100*2.2</f>
        <v>1.7308189913030427</v>
      </c>
    </row>
    <row r="53" spans="1:2" x14ac:dyDescent="0.35">
      <c r="A53">
        <f>Baseline!A54</f>
        <v>2073</v>
      </c>
      <c r="B53" s="1">
        <f>Baseline!AW54/100*2.2</f>
        <v>0.79143802173615774</v>
      </c>
    </row>
    <row r="54" spans="1:2" x14ac:dyDescent="0.35">
      <c r="A54">
        <f>Baseline!A55</f>
        <v>2074</v>
      </c>
      <c r="B54" s="1">
        <f>Baseline!AW55/100*2.2</f>
        <v>2.2404536779196329</v>
      </c>
    </row>
    <row r="55" spans="1:2" x14ac:dyDescent="0.35">
      <c r="A55">
        <f>Baseline!A56</f>
        <v>2075</v>
      </c>
      <c r="B55" s="1">
        <f>Baseline!AW56/100*2.2</f>
        <v>1.2098399987849309</v>
      </c>
    </row>
    <row r="56" spans="1:2" x14ac:dyDescent="0.35">
      <c r="A56">
        <f>Baseline!A57</f>
        <v>2076</v>
      </c>
      <c r="B56" s="1">
        <f>Baseline!AW57/100*2.2</f>
        <v>1.2148847487636782</v>
      </c>
    </row>
    <row r="57" spans="1:2" x14ac:dyDescent="0.35">
      <c r="A57">
        <f>Baseline!A58</f>
        <v>2077</v>
      </c>
      <c r="B57" s="1">
        <f>Baseline!AW58/100*2.2</f>
        <v>3.5277881464825507</v>
      </c>
    </row>
    <row r="58" spans="1:2" x14ac:dyDescent="0.35">
      <c r="A58">
        <f>Baseline!A59</f>
        <v>2078</v>
      </c>
      <c r="B58" s="1">
        <f>Baseline!AW59/100*2.2</f>
        <v>1.0979186562857923</v>
      </c>
    </row>
    <row r="59" spans="1:2" x14ac:dyDescent="0.35">
      <c r="A59">
        <f>Baseline!A60</f>
        <v>2079</v>
      </c>
      <c r="B59" s="1">
        <f>Baseline!AW60/100*2.2</f>
        <v>1.3442807575077391</v>
      </c>
    </row>
    <row r="60" spans="1:2" x14ac:dyDescent="0.35">
      <c r="A60">
        <f>Baseline!A61</f>
        <v>2080</v>
      </c>
      <c r="B60" s="1">
        <f>Baseline!AW61/100*2.2</f>
        <v>3.0649463322940012</v>
      </c>
    </row>
    <row r="61" spans="1:2" x14ac:dyDescent="0.35">
      <c r="A61">
        <f>Baseline!A62</f>
        <v>2081</v>
      </c>
      <c r="B61" s="1">
        <f>Baseline!AW62/100*2.2</f>
        <v>0.61210079349086122</v>
      </c>
    </row>
    <row r="62" spans="1:2" x14ac:dyDescent="0.35">
      <c r="A62">
        <f>Baseline!A63</f>
        <v>2082</v>
      </c>
      <c r="B62" s="1">
        <f>Baseline!AW63/100*2.2</f>
        <v>1.0122327985613404</v>
      </c>
    </row>
    <row r="63" spans="1:2" x14ac:dyDescent="0.35">
      <c r="A63">
        <f>Baseline!A64</f>
        <v>2083</v>
      </c>
      <c r="B63" s="1">
        <f>Baseline!AW64/100*2.2</f>
        <v>2.9480778834457748</v>
      </c>
    </row>
    <row r="64" spans="1:2" x14ac:dyDescent="0.35">
      <c r="A64">
        <f>Baseline!A65</f>
        <v>2084</v>
      </c>
      <c r="B64" s="1">
        <f>Baseline!AW65/100*2.2</f>
        <v>0.86120006462832355</v>
      </c>
    </row>
    <row r="65" spans="1:2" x14ac:dyDescent="0.35">
      <c r="A65">
        <f>Baseline!A66</f>
        <v>2085</v>
      </c>
      <c r="B65" s="1">
        <f>Baseline!AW66/100*2.2</f>
        <v>1.4555339396289548</v>
      </c>
    </row>
    <row r="66" spans="1:2" x14ac:dyDescent="0.35">
      <c r="A66">
        <f>Baseline!A67</f>
        <v>2086</v>
      </c>
      <c r="B66" s="1">
        <f>Baseline!AW67/100*2.2</f>
        <v>3.059958044843162</v>
      </c>
    </row>
    <row r="67" spans="1:2" x14ac:dyDescent="0.35">
      <c r="A67">
        <f>Baseline!A68</f>
        <v>2087</v>
      </c>
      <c r="B67" s="1">
        <f>Baseline!AW68/100*2.2</f>
        <v>0.87704733436271465</v>
      </c>
    </row>
    <row r="68" spans="1:2" x14ac:dyDescent="0.35">
      <c r="A68">
        <f>Baseline!A69</f>
        <v>2088</v>
      </c>
      <c r="B68" s="1">
        <f>Baseline!AW69/100*2.2</f>
        <v>1.2114615739291796</v>
      </c>
    </row>
    <row r="69" spans="1:2" x14ac:dyDescent="0.35">
      <c r="A69">
        <f>Baseline!A70</f>
        <v>2089</v>
      </c>
      <c r="B69" s="1">
        <f>Baseline!AW70/100*2.2</f>
        <v>2.8547256468657922</v>
      </c>
    </row>
    <row r="70" spans="1:2" x14ac:dyDescent="0.35">
      <c r="A70">
        <f>Baseline!A71</f>
        <v>2090</v>
      </c>
      <c r="B70" s="1">
        <f>Baseline!AW71/100*2.2</f>
        <v>1.0414627578570239</v>
      </c>
    </row>
    <row r="71" spans="1:2" x14ac:dyDescent="0.35">
      <c r="A71">
        <f>Baseline!A72</f>
        <v>2091</v>
      </c>
      <c r="B71" s="1">
        <f>Baseline!AW72/100*2.2</f>
        <v>1.289167642672306</v>
      </c>
    </row>
    <row r="72" spans="1:2" x14ac:dyDescent="0.35">
      <c r="A72">
        <f>Baseline!A73</f>
        <v>2092</v>
      </c>
      <c r="B72" s="1">
        <f>Baseline!AW73/100*2.2</f>
        <v>3.5252940027571311</v>
      </c>
    </row>
    <row r="73" spans="1:2" x14ac:dyDescent="0.35">
      <c r="A73">
        <f>Baseline!A74</f>
        <v>2093</v>
      </c>
      <c r="B73" s="1">
        <f>Baseline!AW74/100*2.2</f>
        <v>0.95826459175146983</v>
      </c>
    </row>
    <row r="74" spans="1:2" x14ac:dyDescent="0.35">
      <c r="A74">
        <f>Baseline!A75</f>
        <v>2094</v>
      </c>
      <c r="B74" s="1">
        <f>Baseline!AW75/100*2.2</f>
        <v>1.475046036185599</v>
      </c>
    </row>
    <row r="75" spans="1:2" x14ac:dyDescent="0.35">
      <c r="A75">
        <f>Baseline!A76</f>
        <v>2095</v>
      </c>
      <c r="B75" s="1">
        <f>Baseline!AW76/100*2.2</f>
        <v>3.6350363266755865</v>
      </c>
    </row>
    <row r="76" spans="1:2" x14ac:dyDescent="0.35">
      <c r="A76">
        <f>Baseline!A77</f>
        <v>2096</v>
      </c>
      <c r="B76" s="1">
        <f>Baseline!AW77/100*2.2</f>
        <v>1.0652336624586103</v>
      </c>
    </row>
    <row r="77" spans="1:2" x14ac:dyDescent="0.35">
      <c r="A77">
        <f>Baseline!A78</f>
        <v>2097</v>
      </c>
      <c r="B77" s="1">
        <f>Baseline!AW78/100*2.2</f>
        <v>1.1731220157827915</v>
      </c>
    </row>
    <row r="78" spans="1:2" x14ac:dyDescent="0.35">
      <c r="A78">
        <f>Baseline!A79</f>
        <v>2098</v>
      </c>
      <c r="B78" s="1">
        <f>Baseline!AW79/100*2.2</f>
        <v>3.7996498125532692</v>
      </c>
    </row>
    <row r="79" spans="1:2" x14ac:dyDescent="0.35">
      <c r="A79">
        <f>Baseline!A80</f>
        <v>2099</v>
      </c>
      <c r="B79" s="1">
        <f>Baseline!AW80/100*2.2</f>
        <v>1.4208067771240143</v>
      </c>
    </row>
    <row r="80" spans="1:2" x14ac:dyDescent="0.35">
      <c r="A80">
        <f>Baseline!A81</f>
        <v>2100</v>
      </c>
      <c r="B80" s="1">
        <f>Baseline!AW81/100*2.2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6B4-C6CB-430A-80DF-37D23F2C0D5D}">
  <dimension ref="A1:AW81"/>
  <sheetViews>
    <sheetView zoomScaleNormal="100" workbookViewId="0">
      <pane xSplit="1" ySplit="2" topLeftCell="AD3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defaultColWidth="8.81640625" defaultRowHeight="14.5" x14ac:dyDescent="0.35"/>
  <cols>
    <col min="1" max="1" width="5" style="6" bestFit="1" customWidth="1"/>
    <col min="2" max="2" width="12" style="1" bestFit="1" customWidth="1"/>
    <col min="3" max="3" width="14.90625" customWidth="1"/>
    <col min="4" max="5" width="12" style="1" bestFit="1" customWidth="1"/>
    <col min="6" max="6" width="14.54296875" style="1" bestFit="1" customWidth="1"/>
    <col min="7" max="7" width="12.453125" style="1" bestFit="1" customWidth="1"/>
    <col min="8" max="8" width="12" style="1" bestFit="1" customWidth="1"/>
    <col min="9" max="9" width="14.54296875" style="1" bestFit="1" customWidth="1"/>
    <col min="10" max="10" width="12.453125" style="1" bestFit="1" customWidth="1"/>
    <col min="11" max="11" width="5.6328125" style="1" bestFit="1" customWidth="1"/>
    <col min="12" max="12" width="8.54296875" style="1" bestFit="1" customWidth="1"/>
    <col min="13" max="13" width="6.6328125" style="1" bestFit="1" customWidth="1"/>
    <col min="14" max="14" width="5" style="1" bestFit="1" customWidth="1"/>
    <col min="15" max="15" width="8.54296875" style="1" bestFit="1" customWidth="1"/>
    <col min="16" max="16" width="6.6328125" style="1" bestFit="1" customWidth="1"/>
    <col min="17" max="17" width="2.6328125" style="2" customWidth="1"/>
    <col min="18" max="18" width="8.08984375" style="7" bestFit="1" customWidth="1"/>
    <col min="19" max="19" width="12" style="1" bestFit="1" customWidth="1"/>
    <col min="20" max="20" width="2.6328125" style="1" bestFit="1" customWidth="1"/>
    <col min="21" max="21" width="5.6328125" style="1" bestFit="1" customWidth="1"/>
    <col min="22" max="22" width="5" style="1" bestFit="1" customWidth="1"/>
    <col min="23" max="23" width="5.6328125" style="1" bestFit="1" customWidth="1"/>
    <col min="24" max="24" width="4" style="1" bestFit="1" customWidth="1"/>
    <col min="25" max="25" width="5.6328125" style="1" bestFit="1" customWidth="1"/>
    <col min="26" max="26" width="4" style="4" bestFit="1" customWidth="1"/>
    <col min="27" max="27" width="8.08984375" style="1" bestFit="1" customWidth="1"/>
    <col min="28" max="28" width="12" style="1" bestFit="1" customWidth="1"/>
    <col min="29" max="29" width="4.54296875" style="1" customWidth="1"/>
    <col min="30" max="30" width="5.6328125" style="1" bestFit="1" customWidth="1"/>
    <col min="31" max="31" width="5" style="1" bestFit="1" customWidth="1"/>
    <col min="32" max="32" width="5.6328125" style="1" bestFit="1" customWidth="1"/>
    <col min="33" max="33" width="4" style="1" bestFit="1" customWidth="1"/>
    <col min="34" max="34" width="5.6328125" style="1" bestFit="1" customWidth="1"/>
    <col min="35" max="35" width="4" style="4" bestFit="1" customWidth="1"/>
    <col min="36" max="36" width="8.08984375" style="1" bestFit="1" customWidth="1"/>
    <col min="37" max="37" width="12" style="1" bestFit="1" customWidth="1"/>
    <col min="38" max="38" width="2.6328125" style="1" bestFit="1" customWidth="1"/>
    <col min="39" max="39" width="5.6328125" style="1" bestFit="1" customWidth="1"/>
    <col min="40" max="40" width="5" style="1" bestFit="1" customWidth="1"/>
    <col min="41" max="41" width="5.6328125" style="1" bestFit="1" customWidth="1"/>
    <col min="42" max="42" width="4" style="1" bestFit="1" customWidth="1"/>
    <col min="43" max="43" width="5.6328125" style="1" bestFit="1" customWidth="1"/>
    <col min="44" max="44" width="4" style="4" bestFit="1" customWidth="1"/>
    <col min="45" max="45" width="2.6328125" style="11" customWidth="1"/>
    <col min="46" max="46" width="7.453125" style="8" bestFit="1" customWidth="1"/>
    <col min="47" max="47" width="8.54296875" style="8" bestFit="1" customWidth="1"/>
    <col min="48" max="48" width="6.6328125" style="6" bestFit="1" customWidth="1"/>
    <col min="49" max="49" width="22.453125" style="1" bestFit="1" customWidth="1"/>
    <col min="50" max="16384" width="8.81640625" style="1"/>
  </cols>
  <sheetData>
    <row r="1" spans="1:49" ht="16.5" x14ac:dyDescent="0.45">
      <c r="B1" s="18" t="s">
        <v>46</v>
      </c>
      <c r="C1" s="19"/>
      <c r="D1" s="20"/>
      <c r="E1" s="18" t="s">
        <v>45</v>
      </c>
      <c r="F1" s="19"/>
      <c r="G1" s="20"/>
      <c r="H1" s="21" t="s">
        <v>44</v>
      </c>
      <c r="I1" s="21"/>
      <c r="J1" s="21"/>
      <c r="K1" s="22" t="s">
        <v>20</v>
      </c>
      <c r="L1" s="23"/>
      <c r="M1" s="23"/>
      <c r="N1" s="24" t="s">
        <v>21</v>
      </c>
      <c r="O1" s="25"/>
      <c r="P1" s="25"/>
      <c r="R1" s="18" t="s">
        <v>6</v>
      </c>
      <c r="S1" s="19"/>
      <c r="T1" s="19"/>
      <c r="U1" s="19"/>
      <c r="V1" s="19"/>
      <c r="W1" s="19"/>
      <c r="X1" s="19"/>
      <c r="Y1" s="19"/>
      <c r="Z1" s="20"/>
      <c r="AA1" s="18" t="s">
        <v>54</v>
      </c>
      <c r="AB1" s="19"/>
      <c r="AC1" s="19"/>
      <c r="AD1" s="19"/>
      <c r="AE1" s="19"/>
      <c r="AF1" s="19"/>
      <c r="AG1" s="19"/>
      <c r="AH1" s="19"/>
      <c r="AI1" s="20"/>
      <c r="AJ1" s="18" t="s">
        <v>8</v>
      </c>
      <c r="AK1" s="19"/>
      <c r="AL1" s="19"/>
      <c r="AM1" s="19"/>
      <c r="AN1" s="19"/>
      <c r="AO1" s="19"/>
      <c r="AP1" s="19"/>
      <c r="AQ1" s="19"/>
      <c r="AR1" s="20"/>
      <c r="AS1" s="10"/>
      <c r="AT1" s="15" t="s">
        <v>52</v>
      </c>
      <c r="AU1" s="16"/>
      <c r="AV1" s="17"/>
    </row>
    <row r="2" spans="1:49" ht="16.5" x14ac:dyDescent="0.45">
      <c r="A2" s="6" t="s">
        <v>0</v>
      </c>
      <c r="B2" s="1" t="s">
        <v>75</v>
      </c>
      <c r="C2" s="12" t="s">
        <v>76</v>
      </c>
      <c r="D2" s="1" t="s">
        <v>77</v>
      </c>
      <c r="E2" s="1" t="s">
        <v>3</v>
      </c>
      <c r="F2" s="1" t="s">
        <v>53</v>
      </c>
      <c r="G2" s="1" t="s">
        <v>4</v>
      </c>
      <c r="H2" s="1" t="s">
        <v>3</v>
      </c>
      <c r="I2" s="1" t="s">
        <v>53</v>
      </c>
      <c r="J2" s="1" t="s">
        <v>4</v>
      </c>
      <c r="K2" s="1" t="s">
        <v>6</v>
      </c>
      <c r="L2" s="1" t="s">
        <v>54</v>
      </c>
      <c r="M2" s="1" t="s">
        <v>8</v>
      </c>
      <c r="N2" s="1" t="s">
        <v>6</v>
      </c>
      <c r="O2" s="1" t="s">
        <v>54</v>
      </c>
      <c r="P2" s="1" t="s">
        <v>8</v>
      </c>
      <c r="R2" s="7" t="s">
        <v>42</v>
      </c>
      <c r="S2" s="1" t="s">
        <v>34</v>
      </c>
      <c r="T2" s="1" t="s">
        <v>35</v>
      </c>
      <c r="U2" s="1" t="s">
        <v>36</v>
      </c>
      <c r="V2" s="1" t="s">
        <v>16</v>
      </c>
      <c r="W2" s="1" t="s">
        <v>37</v>
      </c>
      <c r="X2" s="1" t="s">
        <v>38</v>
      </c>
      <c r="Y2" s="1" t="s">
        <v>39</v>
      </c>
      <c r="Z2" s="4" t="s">
        <v>40</v>
      </c>
      <c r="AA2" s="1" t="s">
        <v>42</v>
      </c>
      <c r="AB2" s="1" t="s">
        <v>34</v>
      </c>
      <c r="AC2" s="1" t="s">
        <v>35</v>
      </c>
      <c r="AD2" s="1" t="s">
        <v>36</v>
      </c>
      <c r="AE2" s="1" t="s">
        <v>16</v>
      </c>
      <c r="AF2" s="1" t="s">
        <v>37</v>
      </c>
      <c r="AG2" s="1" t="s">
        <v>38</v>
      </c>
      <c r="AH2" s="1" t="s">
        <v>39</v>
      </c>
      <c r="AI2" s="4" t="s">
        <v>40</v>
      </c>
      <c r="AJ2" s="1" t="s">
        <v>42</v>
      </c>
      <c r="AK2" s="1" t="s">
        <v>34</v>
      </c>
      <c r="AL2" s="1" t="s">
        <v>35</v>
      </c>
      <c r="AM2" s="1" t="s">
        <v>36</v>
      </c>
      <c r="AN2" s="1" t="s">
        <v>16</v>
      </c>
      <c r="AO2" s="1" t="s">
        <v>37</v>
      </c>
      <c r="AP2" s="1" t="s">
        <v>38</v>
      </c>
      <c r="AQ2" s="1" t="s">
        <v>39</v>
      </c>
      <c r="AR2" s="4" t="s">
        <v>40</v>
      </c>
      <c r="AT2" s="8" t="s">
        <v>6</v>
      </c>
      <c r="AU2" s="5" t="s">
        <v>54</v>
      </c>
      <c r="AV2" s="4" t="s">
        <v>8</v>
      </c>
      <c r="AW2" s="1" t="s">
        <v>48</v>
      </c>
    </row>
    <row r="3" spans="1:49" x14ac:dyDescent="0.35">
      <c r="A3" s="6">
        <v>2022</v>
      </c>
      <c r="B3" s="1">
        <v>0</v>
      </c>
      <c r="C3">
        <v>0</v>
      </c>
      <c r="D3" s="1">
        <v>3.1589999999999998</v>
      </c>
      <c r="E3" s="1">
        <f>B3*100</f>
        <v>0</v>
      </c>
      <c r="F3" s="1">
        <f t="shared" ref="F3:G3" si="0">C3*100</f>
        <v>0</v>
      </c>
      <c r="G3" s="1">
        <f t="shared" si="0"/>
        <v>315.89999999999998</v>
      </c>
      <c r="H3" s="1">
        <f t="shared" ref="H3:H66" si="1">E3*(100-12.9)/100</f>
        <v>0</v>
      </c>
      <c r="I3" s="1">
        <f t="shared" ref="I3:I66" si="2">F3*(100-8)/100</f>
        <v>0</v>
      </c>
      <c r="J3" s="1">
        <f t="shared" ref="J3:J66" si="3">G3*(100-10.6)/100</f>
        <v>282.41460000000001</v>
      </c>
      <c r="K3" s="1">
        <v>0.54870568559999966</v>
      </c>
      <c r="L3" s="1">
        <v>0.39918123680000084</v>
      </c>
      <c r="M3" s="1">
        <v>0.48437590159999871</v>
      </c>
      <c r="N3" s="1">
        <v>4.1500000000000004</v>
      </c>
      <c r="O3" s="1">
        <v>5.2</v>
      </c>
      <c r="P3" s="1">
        <v>6</v>
      </c>
      <c r="R3" s="7">
        <f t="shared" ref="R3:R8" si="4">(S3*T3)+(U3*V3)+(W3*X3)+(Y3*Z3)</f>
        <v>0</v>
      </c>
      <c r="S3" s="1">
        <f t="shared" ref="S3:S8" si="5">H3*0.45</f>
        <v>0</v>
      </c>
      <c r="T3" s="1">
        <v>0</v>
      </c>
      <c r="U3" s="1">
        <f t="shared" ref="U3:U8" si="6">H3*(1-K3)/K3*0.45</f>
        <v>0</v>
      </c>
      <c r="V3" s="1">
        <v>0.15</v>
      </c>
      <c r="W3" s="1">
        <f t="shared" ref="W3:W8" si="7">H3/(K3*N3)*0.45</f>
        <v>0</v>
      </c>
      <c r="X3" s="1">
        <v>0.4</v>
      </c>
      <c r="Y3" s="1">
        <f t="shared" ref="Y3:Y8" si="8">W3*0.65</f>
        <v>0</v>
      </c>
      <c r="Z3" s="4">
        <v>0.4</v>
      </c>
      <c r="AA3" s="1">
        <f t="shared" ref="AA3:AA8" si="9">(AB3*AC3)+(AD3*AE3)+(AF3*AG3)+(AH3*AI3)</f>
        <v>0</v>
      </c>
      <c r="AB3" s="1">
        <f t="shared" ref="AB3:AB8" si="10">I3*0.45</f>
        <v>0</v>
      </c>
      <c r="AC3" s="1">
        <v>0</v>
      </c>
      <c r="AD3" s="1">
        <f t="shared" ref="AD3:AD8" si="11">I3*(1-L3)/L3*0.45</f>
        <v>0</v>
      </c>
      <c r="AE3" s="1">
        <v>0.15</v>
      </c>
      <c r="AF3" s="1">
        <f t="shared" ref="AF3:AF8" si="12">I3/(L3*O3)*0.45</f>
        <v>0</v>
      </c>
      <c r="AG3" s="1">
        <v>0.4</v>
      </c>
      <c r="AH3" s="1">
        <f t="shared" ref="AH3:AH8" si="13">AF3*0.65</f>
        <v>0</v>
      </c>
      <c r="AI3" s="4">
        <v>0.4</v>
      </c>
      <c r="AJ3" s="1">
        <f t="shared" ref="AJ3:AJ8" si="14">(AK3*AL3)+(AM3*AN3)+(AO3*AP3)+(AQ3*AR3)</f>
        <v>49.153678646282728</v>
      </c>
      <c r="AK3" s="1">
        <f t="shared" ref="AK3:AK8" si="15">J3*0.45</f>
        <v>127.08657000000001</v>
      </c>
      <c r="AL3" s="1">
        <v>0</v>
      </c>
      <c r="AM3" s="1">
        <f t="shared" ref="AM3:AM8" si="16">J3*(1-M3)/M3*0.45</f>
        <v>135.2852151780105</v>
      </c>
      <c r="AN3" s="1">
        <v>0.15</v>
      </c>
      <c r="AO3" s="1">
        <f t="shared" ref="AO3:AO8" si="17">J3/(M3*P3)*0.45</f>
        <v>43.72863086300174</v>
      </c>
      <c r="AP3" s="1">
        <v>0.4</v>
      </c>
      <c r="AQ3" s="1">
        <f t="shared" ref="AQ3:AQ8" si="18">AO3*0.65</f>
        <v>28.42361006095113</v>
      </c>
      <c r="AR3" s="4">
        <v>0.4</v>
      </c>
      <c r="AT3" s="5">
        <v>0</v>
      </c>
      <c r="AU3" s="5">
        <v>0</v>
      </c>
      <c r="AV3" s="6">
        <v>1</v>
      </c>
      <c r="AW3" s="1">
        <f t="shared" ref="AW3:AW80" si="19">(R3*AT3)+(AA3*AU3)+(AJ3*AV3)</f>
        <v>49.153678646282728</v>
      </c>
    </row>
    <row r="4" spans="1:49" x14ac:dyDescent="0.35">
      <c r="A4" s="6">
        <v>2023</v>
      </c>
      <c r="B4" s="1">
        <v>11.513999999999999</v>
      </c>
      <c r="C4">
        <v>0</v>
      </c>
      <c r="D4" s="1">
        <v>0</v>
      </c>
      <c r="E4" s="1">
        <f t="shared" ref="E4:E67" si="20">B4*100</f>
        <v>1151.3999999999999</v>
      </c>
      <c r="F4" s="1">
        <f t="shared" ref="F4:F67" si="21">C4*100</f>
        <v>0</v>
      </c>
      <c r="G4" s="1">
        <f t="shared" ref="G4:G67" si="22">D4*100</f>
        <v>0</v>
      </c>
      <c r="H4" s="1">
        <f t="shared" si="1"/>
        <v>1002.8693999999999</v>
      </c>
      <c r="I4" s="1">
        <f t="shared" si="2"/>
        <v>0</v>
      </c>
      <c r="J4" s="1">
        <f t="shared" si="3"/>
        <v>0</v>
      </c>
      <c r="K4" s="1">
        <v>0.54870568559999966</v>
      </c>
      <c r="L4" s="1">
        <v>0.39918123680000084</v>
      </c>
      <c r="M4" s="1">
        <v>0.48437590159999871</v>
      </c>
      <c r="N4" s="1">
        <v>4.1500000000000004</v>
      </c>
      <c r="O4" s="1">
        <v>5.2</v>
      </c>
      <c r="P4" s="1">
        <v>6</v>
      </c>
      <c r="R4" s="7">
        <f t="shared" si="4"/>
        <v>186.47773282129501</v>
      </c>
      <c r="S4" s="1">
        <f t="shared" si="5"/>
        <v>451.29122999999998</v>
      </c>
      <c r="T4" s="1">
        <v>0</v>
      </c>
      <c r="U4" s="1">
        <f t="shared" si="6"/>
        <v>371.17378511374221</v>
      </c>
      <c r="V4" s="1">
        <v>0.15</v>
      </c>
      <c r="W4" s="1">
        <f t="shared" si="7"/>
        <v>198.18434099126313</v>
      </c>
      <c r="X4" s="1">
        <v>0.4</v>
      </c>
      <c r="Y4" s="1">
        <f t="shared" si="8"/>
        <v>128.81982164432102</v>
      </c>
      <c r="Z4" s="4">
        <v>0.4</v>
      </c>
      <c r="AA4" s="1">
        <f t="shared" si="9"/>
        <v>0</v>
      </c>
      <c r="AB4" s="1">
        <f t="shared" si="10"/>
        <v>0</v>
      </c>
      <c r="AC4" s="1">
        <v>0</v>
      </c>
      <c r="AD4" s="1">
        <f t="shared" si="11"/>
        <v>0</v>
      </c>
      <c r="AE4" s="1">
        <v>0.15</v>
      </c>
      <c r="AF4" s="1">
        <f t="shared" si="12"/>
        <v>0</v>
      </c>
      <c r="AG4" s="1">
        <v>0.4</v>
      </c>
      <c r="AH4" s="1">
        <f t="shared" si="13"/>
        <v>0</v>
      </c>
      <c r="AI4" s="4">
        <v>0.4</v>
      </c>
      <c r="AJ4" s="1">
        <f t="shared" si="14"/>
        <v>0</v>
      </c>
      <c r="AK4" s="1">
        <f t="shared" si="15"/>
        <v>0</v>
      </c>
      <c r="AL4" s="1">
        <v>0</v>
      </c>
      <c r="AM4" s="1">
        <f t="shared" si="16"/>
        <v>0</v>
      </c>
      <c r="AN4" s="1">
        <v>0.15</v>
      </c>
      <c r="AO4" s="1">
        <f t="shared" si="17"/>
        <v>0</v>
      </c>
      <c r="AP4" s="1">
        <v>0.4</v>
      </c>
      <c r="AQ4" s="1">
        <f t="shared" si="18"/>
        <v>0</v>
      </c>
      <c r="AR4" s="4">
        <v>0.4</v>
      </c>
      <c r="AT4" s="5">
        <v>1</v>
      </c>
      <c r="AU4" s="5">
        <v>0</v>
      </c>
      <c r="AV4" s="6">
        <v>0</v>
      </c>
      <c r="AW4" s="1">
        <f t="shared" si="19"/>
        <v>186.47773282129501</v>
      </c>
    </row>
    <row r="5" spans="1:49" x14ac:dyDescent="0.35">
      <c r="A5" s="6">
        <v>2024</v>
      </c>
      <c r="B5" s="1">
        <v>0</v>
      </c>
      <c r="C5">
        <v>1.6419999999999999</v>
      </c>
      <c r="D5" s="1">
        <v>0</v>
      </c>
      <c r="E5" s="1">
        <f t="shared" si="20"/>
        <v>0</v>
      </c>
      <c r="F5" s="1">
        <f t="shared" si="21"/>
        <v>164.2</v>
      </c>
      <c r="G5" s="1">
        <f t="shared" si="22"/>
        <v>0</v>
      </c>
      <c r="H5" s="1">
        <f t="shared" si="1"/>
        <v>0</v>
      </c>
      <c r="I5" s="1">
        <f t="shared" si="2"/>
        <v>151.06399999999999</v>
      </c>
      <c r="J5" s="1">
        <f t="shared" si="3"/>
        <v>0</v>
      </c>
      <c r="K5" s="1">
        <v>0.54870568559999999</v>
      </c>
      <c r="L5" s="1">
        <v>0.399181236800001</v>
      </c>
      <c r="M5" s="1">
        <v>0.48437590159999899</v>
      </c>
      <c r="N5" s="1">
        <v>4.1500000000000004</v>
      </c>
      <c r="O5" s="1">
        <v>5.2</v>
      </c>
      <c r="P5" s="1">
        <v>6</v>
      </c>
      <c r="R5" s="7">
        <f t="shared" si="4"/>
        <v>0</v>
      </c>
      <c r="S5" s="1">
        <f t="shared" si="5"/>
        <v>0</v>
      </c>
      <c r="T5" s="1">
        <v>0</v>
      </c>
      <c r="U5" s="1">
        <f t="shared" si="6"/>
        <v>0</v>
      </c>
      <c r="V5" s="1">
        <v>0.15</v>
      </c>
      <c r="W5" s="1">
        <f t="shared" si="7"/>
        <v>0</v>
      </c>
      <c r="X5" s="1">
        <v>0.4</v>
      </c>
      <c r="Y5" s="1">
        <f t="shared" si="8"/>
        <v>0</v>
      </c>
      <c r="Z5" s="4">
        <v>0.4</v>
      </c>
      <c r="AA5" s="1">
        <f t="shared" si="9"/>
        <v>36.961955829361358</v>
      </c>
      <c r="AB5" s="1">
        <f t="shared" si="10"/>
        <v>67.978799999999993</v>
      </c>
      <c r="AC5" s="1">
        <v>0</v>
      </c>
      <c r="AD5" s="1">
        <f t="shared" si="11"/>
        <v>102.31677938380491</v>
      </c>
      <c r="AE5" s="1">
        <v>0.15</v>
      </c>
      <c r="AF5" s="1">
        <f t="shared" si="12"/>
        <v>32.749149881500941</v>
      </c>
      <c r="AG5" s="1">
        <v>0.4</v>
      </c>
      <c r="AH5" s="1">
        <f t="shared" si="13"/>
        <v>21.286947422975611</v>
      </c>
      <c r="AI5" s="4">
        <v>0.4</v>
      </c>
      <c r="AJ5" s="1">
        <f t="shared" si="14"/>
        <v>0</v>
      </c>
      <c r="AK5" s="1">
        <f t="shared" si="15"/>
        <v>0</v>
      </c>
      <c r="AL5" s="1">
        <v>0</v>
      </c>
      <c r="AM5" s="1">
        <f t="shared" si="16"/>
        <v>0</v>
      </c>
      <c r="AN5" s="1">
        <v>0.15</v>
      </c>
      <c r="AO5" s="1">
        <f t="shared" si="17"/>
        <v>0</v>
      </c>
      <c r="AP5" s="1">
        <v>0.4</v>
      </c>
      <c r="AQ5" s="1">
        <f t="shared" si="18"/>
        <v>0</v>
      </c>
      <c r="AR5" s="4">
        <v>0.4</v>
      </c>
      <c r="AT5" s="5">
        <v>0</v>
      </c>
      <c r="AU5" s="5">
        <v>1</v>
      </c>
      <c r="AV5" s="6">
        <v>0</v>
      </c>
      <c r="AW5" s="1">
        <f t="shared" si="19"/>
        <v>36.961955829361358</v>
      </c>
    </row>
    <row r="6" spans="1:49" x14ac:dyDescent="0.35">
      <c r="A6" s="6">
        <v>2025</v>
      </c>
      <c r="B6" s="1">
        <v>0</v>
      </c>
      <c r="C6">
        <v>0</v>
      </c>
      <c r="D6" s="1">
        <v>4.6029999999999998</v>
      </c>
      <c r="E6" s="1">
        <f t="shared" si="20"/>
        <v>0</v>
      </c>
      <c r="F6" s="1">
        <f t="shared" si="21"/>
        <v>0</v>
      </c>
      <c r="G6" s="1">
        <f t="shared" si="22"/>
        <v>460.29999999999995</v>
      </c>
      <c r="H6" s="1">
        <f t="shared" si="1"/>
        <v>0</v>
      </c>
      <c r="I6" s="1">
        <f t="shared" si="2"/>
        <v>0</v>
      </c>
      <c r="J6" s="1">
        <f t="shared" si="3"/>
        <v>411.50819999999999</v>
      </c>
      <c r="K6" s="1">
        <v>0.54870568559999999</v>
      </c>
      <c r="L6" s="1">
        <v>0.399181236800001</v>
      </c>
      <c r="M6" s="1">
        <v>0.48437590159999899</v>
      </c>
      <c r="N6" s="1">
        <v>4.1500000000000004</v>
      </c>
      <c r="O6" s="1">
        <v>5.2</v>
      </c>
      <c r="P6" s="1">
        <v>6</v>
      </c>
      <c r="R6" s="7">
        <f t="shared" si="4"/>
        <v>0</v>
      </c>
      <c r="S6" s="1">
        <f t="shared" si="5"/>
        <v>0</v>
      </c>
      <c r="T6" s="1">
        <v>0</v>
      </c>
      <c r="U6" s="1">
        <f t="shared" si="6"/>
        <v>0</v>
      </c>
      <c r="V6" s="1">
        <v>0.15</v>
      </c>
      <c r="W6" s="1">
        <f t="shared" si="7"/>
        <v>0</v>
      </c>
      <c r="X6" s="1">
        <v>0.4</v>
      </c>
      <c r="Y6" s="1">
        <f t="shared" si="8"/>
        <v>0</v>
      </c>
      <c r="Z6" s="4">
        <v>0.4</v>
      </c>
      <c r="AA6" s="1">
        <f t="shared" si="9"/>
        <v>0</v>
      </c>
      <c r="AB6" s="1">
        <f t="shared" si="10"/>
        <v>0</v>
      </c>
      <c r="AC6" s="1">
        <v>0</v>
      </c>
      <c r="AD6" s="1">
        <f t="shared" si="11"/>
        <v>0</v>
      </c>
      <c r="AE6" s="1">
        <v>0.15</v>
      </c>
      <c r="AF6" s="1">
        <f t="shared" si="12"/>
        <v>0</v>
      </c>
      <c r="AG6" s="1">
        <v>0.4</v>
      </c>
      <c r="AH6" s="1">
        <f t="shared" si="13"/>
        <v>0</v>
      </c>
      <c r="AI6" s="4">
        <v>0.4</v>
      </c>
      <c r="AJ6" s="1">
        <f t="shared" si="14"/>
        <v>71.622153469084907</v>
      </c>
      <c r="AK6" s="1">
        <f t="shared" si="15"/>
        <v>185.17868999999999</v>
      </c>
      <c r="AL6" s="1">
        <v>0</v>
      </c>
      <c r="AM6" s="1">
        <f t="shared" si="16"/>
        <v>197.12499065032651</v>
      </c>
      <c r="AN6" s="1">
        <v>0.15</v>
      </c>
      <c r="AO6" s="1">
        <f t="shared" si="17"/>
        <v>63.717280108387762</v>
      </c>
      <c r="AP6" s="1">
        <v>0.4</v>
      </c>
      <c r="AQ6" s="1">
        <f t="shared" si="18"/>
        <v>41.416232070452047</v>
      </c>
      <c r="AR6" s="4">
        <v>0.4</v>
      </c>
      <c r="AT6" s="5">
        <v>0</v>
      </c>
      <c r="AU6" s="5">
        <v>0</v>
      </c>
      <c r="AV6" s="6">
        <v>1</v>
      </c>
      <c r="AW6" s="1">
        <f t="shared" si="19"/>
        <v>71.622153469084907</v>
      </c>
    </row>
    <row r="7" spans="1:49" x14ac:dyDescent="0.35">
      <c r="A7" s="6">
        <v>2026</v>
      </c>
      <c r="B7" s="1">
        <v>9.1159999999999997</v>
      </c>
      <c r="C7">
        <v>0</v>
      </c>
      <c r="D7" s="1">
        <v>0</v>
      </c>
      <c r="E7" s="1">
        <f t="shared" si="20"/>
        <v>911.59999999999991</v>
      </c>
      <c r="F7" s="1">
        <f t="shared" si="21"/>
        <v>0</v>
      </c>
      <c r="G7" s="1">
        <f t="shared" si="22"/>
        <v>0</v>
      </c>
      <c r="H7" s="1">
        <f t="shared" si="1"/>
        <v>794.00359999999989</v>
      </c>
      <c r="I7" s="1">
        <f t="shared" si="2"/>
        <v>0</v>
      </c>
      <c r="J7" s="1">
        <f t="shared" si="3"/>
        <v>0</v>
      </c>
      <c r="K7" s="1">
        <v>0.54870568559999999</v>
      </c>
      <c r="L7" s="1">
        <v>0.399181236800001</v>
      </c>
      <c r="M7" s="1">
        <v>0.48437590159999899</v>
      </c>
      <c r="N7" s="1">
        <v>4.1500000000000004</v>
      </c>
      <c r="O7" s="1">
        <v>5.2</v>
      </c>
      <c r="P7" s="1">
        <v>6</v>
      </c>
      <c r="R7" s="7">
        <f t="shared" si="4"/>
        <v>147.64035195404932</v>
      </c>
      <c r="S7" s="1">
        <f t="shared" si="5"/>
        <v>357.30161999999996</v>
      </c>
      <c r="T7" s="1">
        <v>0</v>
      </c>
      <c r="U7" s="1">
        <f t="shared" si="6"/>
        <v>293.8700907674891</v>
      </c>
      <c r="V7" s="1">
        <v>0.15</v>
      </c>
      <c r="W7" s="1">
        <f t="shared" si="7"/>
        <v>156.90884596806961</v>
      </c>
      <c r="X7" s="1">
        <v>0.4</v>
      </c>
      <c r="Y7" s="1">
        <f t="shared" si="8"/>
        <v>101.99074987924526</v>
      </c>
      <c r="Z7" s="4">
        <v>0.4</v>
      </c>
      <c r="AA7" s="1">
        <f t="shared" si="9"/>
        <v>0</v>
      </c>
      <c r="AB7" s="1">
        <f t="shared" si="10"/>
        <v>0</v>
      </c>
      <c r="AC7" s="1">
        <v>0</v>
      </c>
      <c r="AD7" s="1">
        <f t="shared" si="11"/>
        <v>0</v>
      </c>
      <c r="AE7" s="1">
        <v>0.15</v>
      </c>
      <c r="AF7" s="1">
        <f t="shared" si="12"/>
        <v>0</v>
      </c>
      <c r="AG7" s="1">
        <v>0.4</v>
      </c>
      <c r="AH7" s="1">
        <f t="shared" si="13"/>
        <v>0</v>
      </c>
      <c r="AI7" s="4">
        <v>0.4</v>
      </c>
      <c r="AJ7" s="1">
        <f t="shared" si="14"/>
        <v>0</v>
      </c>
      <c r="AK7" s="1">
        <f t="shared" si="15"/>
        <v>0</v>
      </c>
      <c r="AL7" s="1">
        <v>0</v>
      </c>
      <c r="AM7" s="1">
        <f t="shared" si="16"/>
        <v>0</v>
      </c>
      <c r="AN7" s="1">
        <v>0.15</v>
      </c>
      <c r="AO7" s="1">
        <f t="shared" si="17"/>
        <v>0</v>
      </c>
      <c r="AP7" s="1">
        <v>0.4</v>
      </c>
      <c r="AQ7" s="1">
        <f t="shared" si="18"/>
        <v>0</v>
      </c>
      <c r="AR7" s="4">
        <v>0.4</v>
      </c>
      <c r="AT7" s="5">
        <v>1</v>
      </c>
      <c r="AU7" s="5">
        <v>0</v>
      </c>
      <c r="AV7" s="6">
        <v>0</v>
      </c>
      <c r="AW7" s="1">
        <f t="shared" si="19"/>
        <v>147.64035195404932</v>
      </c>
    </row>
    <row r="8" spans="1:49" x14ac:dyDescent="0.35">
      <c r="A8" s="6">
        <v>2027</v>
      </c>
      <c r="B8" s="1">
        <v>0</v>
      </c>
      <c r="C8">
        <v>2.1579999999999999</v>
      </c>
      <c r="D8" s="1">
        <v>0</v>
      </c>
      <c r="E8" s="1">
        <f t="shared" si="20"/>
        <v>0</v>
      </c>
      <c r="F8" s="1">
        <f t="shared" si="21"/>
        <v>215.79999999999998</v>
      </c>
      <c r="G8" s="1">
        <f t="shared" si="22"/>
        <v>0</v>
      </c>
      <c r="H8" s="1">
        <f t="shared" si="1"/>
        <v>0</v>
      </c>
      <c r="I8" s="1">
        <f t="shared" si="2"/>
        <v>198.53599999999997</v>
      </c>
      <c r="J8" s="1">
        <f t="shared" si="3"/>
        <v>0</v>
      </c>
      <c r="K8" s="1">
        <v>0.54870568559999999</v>
      </c>
      <c r="L8" s="1">
        <v>0.399181236800001</v>
      </c>
      <c r="M8" s="1">
        <v>0.48437590159999899</v>
      </c>
      <c r="N8" s="1">
        <v>4.1500000000000004</v>
      </c>
      <c r="O8" s="1">
        <v>5.2</v>
      </c>
      <c r="P8" s="1">
        <v>6</v>
      </c>
      <c r="R8" s="7">
        <f t="shared" si="4"/>
        <v>0</v>
      </c>
      <c r="S8" s="1">
        <f t="shared" si="5"/>
        <v>0</v>
      </c>
      <c r="T8" s="1">
        <v>0</v>
      </c>
      <c r="U8" s="1">
        <f t="shared" si="6"/>
        <v>0</v>
      </c>
      <c r="V8" s="1">
        <v>0.15</v>
      </c>
      <c r="W8" s="1">
        <f t="shared" si="7"/>
        <v>0</v>
      </c>
      <c r="X8" s="1">
        <v>0.4</v>
      </c>
      <c r="Y8" s="1">
        <f t="shared" si="8"/>
        <v>0</v>
      </c>
      <c r="Z8" s="4">
        <v>0.4</v>
      </c>
      <c r="AA8" s="1">
        <f t="shared" si="9"/>
        <v>48.577284214227653</v>
      </c>
      <c r="AB8" s="1">
        <f t="shared" si="10"/>
        <v>89.341199999999986</v>
      </c>
      <c r="AC8" s="1">
        <v>0</v>
      </c>
      <c r="AD8" s="1">
        <f t="shared" si="11"/>
        <v>134.46992077359988</v>
      </c>
      <c r="AE8" s="1">
        <v>0.15</v>
      </c>
      <c r="AF8" s="1">
        <f t="shared" si="12"/>
        <v>43.040600148769201</v>
      </c>
      <c r="AG8" s="1">
        <v>0.4</v>
      </c>
      <c r="AH8" s="1">
        <f t="shared" si="13"/>
        <v>27.97639009669998</v>
      </c>
      <c r="AI8" s="4">
        <v>0.4</v>
      </c>
      <c r="AJ8" s="1">
        <f t="shared" si="14"/>
        <v>0</v>
      </c>
      <c r="AK8" s="1">
        <f t="shared" si="15"/>
        <v>0</v>
      </c>
      <c r="AL8" s="1">
        <v>0</v>
      </c>
      <c r="AM8" s="1">
        <f t="shared" si="16"/>
        <v>0</v>
      </c>
      <c r="AN8" s="1">
        <v>0.15</v>
      </c>
      <c r="AO8" s="1">
        <f t="shared" si="17"/>
        <v>0</v>
      </c>
      <c r="AP8" s="1">
        <v>0.4</v>
      </c>
      <c r="AQ8" s="1">
        <f t="shared" si="18"/>
        <v>0</v>
      </c>
      <c r="AR8" s="4">
        <v>0.4</v>
      </c>
      <c r="AT8" s="5">
        <v>0</v>
      </c>
      <c r="AU8" s="5">
        <v>1</v>
      </c>
      <c r="AV8" s="6">
        <v>0</v>
      </c>
      <c r="AW8" s="1">
        <f t="shared" si="19"/>
        <v>48.577284214227653</v>
      </c>
    </row>
    <row r="9" spans="1:49" x14ac:dyDescent="0.35">
      <c r="A9" s="6">
        <v>2028</v>
      </c>
      <c r="B9" s="1">
        <v>0</v>
      </c>
      <c r="C9">
        <v>0</v>
      </c>
      <c r="D9" s="1">
        <v>4.7220000000000004</v>
      </c>
      <c r="E9" s="1">
        <f t="shared" si="20"/>
        <v>0</v>
      </c>
      <c r="F9" s="1">
        <f t="shared" si="21"/>
        <v>0</v>
      </c>
      <c r="G9" s="1">
        <f t="shared" si="22"/>
        <v>472.20000000000005</v>
      </c>
      <c r="H9" s="1">
        <f t="shared" si="1"/>
        <v>0</v>
      </c>
      <c r="I9" s="1">
        <f t="shared" si="2"/>
        <v>0</v>
      </c>
      <c r="J9" s="1">
        <f t="shared" si="3"/>
        <v>422.1468000000001</v>
      </c>
      <c r="K9" s="1">
        <v>0.54870568559999999</v>
      </c>
      <c r="L9" s="1">
        <v>0.399181236800001</v>
      </c>
      <c r="M9" s="1">
        <v>0.48437590159999899</v>
      </c>
      <c r="N9" s="1">
        <v>4.1500000000000004</v>
      </c>
      <c r="O9" s="1">
        <v>5.2</v>
      </c>
      <c r="P9" s="1">
        <v>6</v>
      </c>
      <c r="R9" s="7">
        <f t="shared" ref="R9:R72" si="23">(S9*T9)+(U9*V9)+(W9*X9)+(Y9*Z9)</f>
        <v>0</v>
      </c>
      <c r="S9" s="1">
        <f t="shared" ref="S9:S72" si="24">H9*0.45</f>
        <v>0</v>
      </c>
      <c r="T9" s="1">
        <v>0</v>
      </c>
      <c r="U9" s="1">
        <f t="shared" ref="U9:U72" si="25">H9*(1-K9)/K9*0.45</f>
        <v>0</v>
      </c>
      <c r="V9" s="1">
        <v>0.15</v>
      </c>
      <c r="W9" s="1">
        <f t="shared" ref="W9:W72" si="26">H9/(K9*N9)*0.45</f>
        <v>0</v>
      </c>
      <c r="X9" s="1">
        <v>0.4</v>
      </c>
      <c r="Y9" s="1">
        <f t="shared" ref="Y9:Y72" si="27">W9*0.65</f>
        <v>0</v>
      </c>
      <c r="Z9" s="4">
        <v>0.4</v>
      </c>
      <c r="AA9" s="1">
        <f t="shared" ref="AA9:AA72" si="28">(AB9*AC9)+(AD9*AE9)+(AF9*AG9)+(AH9*AI9)</f>
        <v>0</v>
      </c>
      <c r="AB9" s="1">
        <f t="shared" ref="AB9:AB72" si="29">I9*0.45</f>
        <v>0</v>
      </c>
      <c r="AC9" s="1">
        <v>0</v>
      </c>
      <c r="AD9" s="1">
        <f t="shared" ref="AD9:AD72" si="30">I9*(1-L9)/L9*0.45</f>
        <v>0</v>
      </c>
      <c r="AE9" s="1">
        <v>0.15</v>
      </c>
      <c r="AF9" s="1">
        <f t="shared" ref="AF9:AF72" si="31">I9/(L9*O9)*0.45</f>
        <v>0</v>
      </c>
      <c r="AG9" s="1">
        <v>0.4</v>
      </c>
      <c r="AH9" s="1">
        <f t="shared" ref="AH9:AH72" si="32">AF9*0.65</f>
        <v>0</v>
      </c>
      <c r="AI9" s="4">
        <v>0.4</v>
      </c>
      <c r="AJ9" s="1">
        <f t="shared" ref="AJ9:AJ72" si="33">(AK9*AL9)+(AM9*AN9)+(AO9*AP9)+(AQ9*AR9)</f>
        <v>73.473779856836629</v>
      </c>
      <c r="AK9" s="1">
        <f t="shared" ref="AK9:AK72" si="34">J9*0.45</f>
        <v>189.96606000000006</v>
      </c>
      <c r="AL9" s="1">
        <v>0</v>
      </c>
      <c r="AM9" s="1">
        <f t="shared" ref="AM9:AM72" si="35">J9*(1-M9)/M9*0.45</f>
        <v>202.22120483398697</v>
      </c>
      <c r="AN9" s="1">
        <v>0.15</v>
      </c>
      <c r="AO9" s="1">
        <f t="shared" ref="AO9:AO72" si="36">J9/(M9*P9)*0.45</f>
        <v>65.364544138997843</v>
      </c>
      <c r="AP9" s="1">
        <v>0.4</v>
      </c>
      <c r="AQ9" s="1">
        <f t="shared" ref="AQ9:AQ72" si="37">AO9*0.65</f>
        <v>42.486953690348599</v>
      </c>
      <c r="AR9" s="4">
        <v>0.4</v>
      </c>
      <c r="AT9" s="5">
        <v>0</v>
      </c>
      <c r="AU9" s="5">
        <v>0</v>
      </c>
      <c r="AV9" s="6">
        <v>1</v>
      </c>
      <c r="AW9" s="1">
        <f t="shared" si="19"/>
        <v>73.473779856836629</v>
      </c>
    </row>
    <row r="10" spans="1:49" x14ac:dyDescent="0.35">
      <c r="A10" s="6">
        <v>2029</v>
      </c>
      <c r="B10" s="1">
        <v>7.984</v>
      </c>
      <c r="C10">
        <v>0</v>
      </c>
      <c r="D10" s="1">
        <v>0</v>
      </c>
      <c r="E10" s="1">
        <f t="shared" si="20"/>
        <v>798.4</v>
      </c>
      <c r="F10" s="1">
        <f t="shared" si="21"/>
        <v>0</v>
      </c>
      <c r="G10" s="1">
        <f t="shared" si="22"/>
        <v>0</v>
      </c>
      <c r="H10" s="1">
        <f t="shared" si="1"/>
        <v>695.40639999999996</v>
      </c>
      <c r="I10" s="1">
        <f t="shared" si="2"/>
        <v>0</v>
      </c>
      <c r="J10" s="1">
        <f t="shared" si="3"/>
        <v>0</v>
      </c>
      <c r="K10" s="1">
        <v>0.54870568559999999</v>
      </c>
      <c r="L10" s="1">
        <v>0.399181236800001</v>
      </c>
      <c r="M10" s="1">
        <v>0.48437590159999899</v>
      </c>
      <c r="N10" s="1">
        <v>4.1500000000000004</v>
      </c>
      <c r="O10" s="1">
        <v>5.2</v>
      </c>
      <c r="P10" s="1">
        <v>6</v>
      </c>
      <c r="R10" s="7">
        <f t="shared" si="23"/>
        <v>129.30677599836878</v>
      </c>
      <c r="S10" s="1">
        <f t="shared" si="24"/>
        <v>312.93288000000001</v>
      </c>
      <c r="T10" s="1">
        <v>0</v>
      </c>
      <c r="U10" s="1">
        <f t="shared" si="25"/>
        <v>257.3781049459887</v>
      </c>
      <c r="V10" s="1">
        <v>0.15</v>
      </c>
      <c r="W10" s="1">
        <f t="shared" si="26"/>
        <v>137.42433372192497</v>
      </c>
      <c r="X10" s="1">
        <v>0.4</v>
      </c>
      <c r="Y10" s="1">
        <f t="shared" si="27"/>
        <v>89.325816919251238</v>
      </c>
      <c r="Z10" s="4">
        <v>0.4</v>
      </c>
      <c r="AA10" s="1">
        <f t="shared" si="28"/>
        <v>0</v>
      </c>
      <c r="AB10" s="1">
        <f t="shared" si="29"/>
        <v>0</v>
      </c>
      <c r="AC10" s="1">
        <v>0</v>
      </c>
      <c r="AD10" s="1">
        <f t="shared" si="30"/>
        <v>0</v>
      </c>
      <c r="AE10" s="1">
        <v>0.15</v>
      </c>
      <c r="AF10" s="1">
        <f t="shared" si="31"/>
        <v>0</v>
      </c>
      <c r="AG10" s="1">
        <v>0.4</v>
      </c>
      <c r="AH10" s="1">
        <f t="shared" si="32"/>
        <v>0</v>
      </c>
      <c r="AI10" s="4">
        <v>0.4</v>
      </c>
      <c r="AJ10" s="1">
        <f t="shared" si="33"/>
        <v>0</v>
      </c>
      <c r="AK10" s="1">
        <f t="shared" si="34"/>
        <v>0</v>
      </c>
      <c r="AL10" s="1">
        <v>0</v>
      </c>
      <c r="AM10" s="1">
        <f t="shared" si="35"/>
        <v>0</v>
      </c>
      <c r="AN10" s="1">
        <v>0.15</v>
      </c>
      <c r="AO10" s="1">
        <f t="shared" si="36"/>
        <v>0</v>
      </c>
      <c r="AP10" s="1">
        <v>0.4</v>
      </c>
      <c r="AQ10" s="1">
        <f t="shared" si="37"/>
        <v>0</v>
      </c>
      <c r="AR10" s="4">
        <v>0.4</v>
      </c>
      <c r="AT10" s="5">
        <v>1</v>
      </c>
      <c r="AU10" s="5">
        <v>0</v>
      </c>
      <c r="AV10" s="6">
        <v>0</v>
      </c>
      <c r="AW10" s="1">
        <f t="shared" si="19"/>
        <v>129.30677599836878</v>
      </c>
    </row>
    <row r="11" spans="1:49" x14ac:dyDescent="0.35">
      <c r="A11" s="6">
        <v>2030</v>
      </c>
      <c r="B11" s="1">
        <v>0</v>
      </c>
      <c r="C11">
        <v>3.032</v>
      </c>
      <c r="D11" s="1">
        <v>0</v>
      </c>
      <c r="E11" s="1">
        <f t="shared" si="20"/>
        <v>0</v>
      </c>
      <c r="F11" s="1">
        <f t="shared" si="21"/>
        <v>303.2</v>
      </c>
      <c r="G11" s="1">
        <f t="shared" si="22"/>
        <v>0</v>
      </c>
      <c r="H11" s="1">
        <f t="shared" si="1"/>
        <v>0</v>
      </c>
      <c r="I11" s="1">
        <f t="shared" si="2"/>
        <v>278.94399999999996</v>
      </c>
      <c r="J11" s="1">
        <f t="shared" si="3"/>
        <v>0</v>
      </c>
      <c r="K11" s="1">
        <v>0.54870568559999999</v>
      </c>
      <c r="L11" s="1">
        <v>0.399181236800001</v>
      </c>
      <c r="M11" s="1">
        <v>0.48437590159999899</v>
      </c>
      <c r="N11" s="1">
        <v>4.1500000000000004</v>
      </c>
      <c r="O11" s="1">
        <v>5.2</v>
      </c>
      <c r="P11" s="1">
        <v>6</v>
      </c>
      <c r="R11" s="7">
        <f t="shared" si="23"/>
        <v>0</v>
      </c>
      <c r="S11" s="1">
        <f t="shared" si="24"/>
        <v>0</v>
      </c>
      <c r="T11" s="1">
        <v>0</v>
      </c>
      <c r="U11" s="1">
        <f t="shared" si="25"/>
        <v>0</v>
      </c>
      <c r="V11" s="1">
        <v>0.15</v>
      </c>
      <c r="W11" s="1">
        <f t="shared" si="26"/>
        <v>0</v>
      </c>
      <c r="X11" s="1">
        <v>0.4</v>
      </c>
      <c r="Y11" s="1">
        <f t="shared" si="27"/>
        <v>0</v>
      </c>
      <c r="Z11" s="4">
        <v>0.4</v>
      </c>
      <c r="AA11" s="1">
        <f t="shared" si="28"/>
        <v>68.251309424253122</v>
      </c>
      <c r="AB11" s="1">
        <f t="shared" si="29"/>
        <v>125.52479999999998</v>
      </c>
      <c r="AC11" s="1">
        <v>0</v>
      </c>
      <c r="AD11" s="1">
        <f t="shared" si="30"/>
        <v>188.93086180980299</v>
      </c>
      <c r="AE11" s="1">
        <v>0.15</v>
      </c>
      <c r="AF11" s="1">
        <f t="shared" si="31"/>
        <v>60.472242655731328</v>
      </c>
      <c r="AG11" s="1">
        <v>0.4</v>
      </c>
      <c r="AH11" s="1">
        <f t="shared" si="32"/>
        <v>39.306957726225363</v>
      </c>
      <c r="AI11" s="4">
        <v>0.4</v>
      </c>
      <c r="AJ11" s="1">
        <f t="shared" si="33"/>
        <v>0</v>
      </c>
      <c r="AK11" s="1">
        <f t="shared" si="34"/>
        <v>0</v>
      </c>
      <c r="AL11" s="1">
        <v>0</v>
      </c>
      <c r="AM11" s="1">
        <f t="shared" si="35"/>
        <v>0</v>
      </c>
      <c r="AN11" s="1">
        <v>0.15</v>
      </c>
      <c r="AO11" s="1">
        <f t="shared" si="36"/>
        <v>0</v>
      </c>
      <c r="AP11" s="1">
        <v>0.4</v>
      </c>
      <c r="AQ11" s="1">
        <f t="shared" si="37"/>
        <v>0</v>
      </c>
      <c r="AR11" s="4">
        <v>0.4</v>
      </c>
      <c r="AT11" s="5">
        <v>0</v>
      </c>
      <c r="AU11" s="5">
        <v>1</v>
      </c>
      <c r="AV11" s="6">
        <v>0</v>
      </c>
      <c r="AW11" s="1">
        <f t="shared" si="19"/>
        <v>68.251309424253122</v>
      </c>
    </row>
    <row r="12" spans="1:49" x14ac:dyDescent="0.35">
      <c r="A12" s="6">
        <v>2031</v>
      </c>
      <c r="B12" s="1">
        <v>0</v>
      </c>
      <c r="C12">
        <v>0</v>
      </c>
      <c r="D12" s="1">
        <v>3.694</v>
      </c>
      <c r="E12" s="1">
        <f t="shared" si="20"/>
        <v>0</v>
      </c>
      <c r="F12" s="1">
        <f t="shared" si="21"/>
        <v>0</v>
      </c>
      <c r="G12" s="1">
        <f t="shared" si="22"/>
        <v>369.4</v>
      </c>
      <c r="H12" s="1">
        <f t="shared" si="1"/>
        <v>0</v>
      </c>
      <c r="I12" s="1">
        <f t="shared" si="2"/>
        <v>0</v>
      </c>
      <c r="J12" s="1">
        <f t="shared" si="3"/>
        <v>330.24360000000001</v>
      </c>
      <c r="K12" s="1">
        <v>0.54870568559999999</v>
      </c>
      <c r="L12" s="1">
        <v>0.399181236800001</v>
      </c>
      <c r="M12" s="1">
        <v>0.48437590159999899</v>
      </c>
      <c r="N12" s="1">
        <v>4.1500000000000004</v>
      </c>
      <c r="O12" s="1">
        <v>5.2</v>
      </c>
      <c r="P12" s="1">
        <v>6</v>
      </c>
      <c r="R12" s="7">
        <f t="shared" si="23"/>
        <v>0</v>
      </c>
      <c r="S12" s="1">
        <f t="shared" si="24"/>
        <v>0</v>
      </c>
      <c r="T12" s="1">
        <v>0</v>
      </c>
      <c r="U12" s="1">
        <f t="shared" si="25"/>
        <v>0</v>
      </c>
      <c r="V12" s="1">
        <v>0.15</v>
      </c>
      <c r="W12" s="1">
        <f t="shared" si="26"/>
        <v>0</v>
      </c>
      <c r="X12" s="1">
        <v>0.4</v>
      </c>
      <c r="Y12" s="1">
        <f t="shared" si="27"/>
        <v>0</v>
      </c>
      <c r="Z12" s="4">
        <v>0.4</v>
      </c>
      <c r="AA12" s="1">
        <f t="shared" si="28"/>
        <v>0</v>
      </c>
      <c r="AB12" s="1">
        <f t="shared" si="29"/>
        <v>0</v>
      </c>
      <c r="AC12" s="1">
        <v>0</v>
      </c>
      <c r="AD12" s="1">
        <f t="shared" si="30"/>
        <v>0</v>
      </c>
      <c r="AE12" s="1">
        <v>0.15</v>
      </c>
      <c r="AF12" s="1">
        <f t="shared" si="31"/>
        <v>0</v>
      </c>
      <c r="AG12" s="1">
        <v>0.4</v>
      </c>
      <c r="AH12" s="1">
        <f t="shared" si="32"/>
        <v>0</v>
      </c>
      <c r="AI12" s="4">
        <v>0.4</v>
      </c>
      <c r="AJ12" s="1">
        <f t="shared" si="33"/>
        <v>57.478217448359686</v>
      </c>
      <c r="AK12" s="1">
        <f t="shared" si="34"/>
        <v>148.60962000000001</v>
      </c>
      <c r="AL12" s="1">
        <v>0</v>
      </c>
      <c r="AM12" s="1">
        <f t="shared" si="35"/>
        <v>158.19676633984494</v>
      </c>
      <c r="AN12" s="1">
        <v>0.15</v>
      </c>
      <c r="AO12" s="1">
        <f t="shared" si="36"/>
        <v>51.134397723307494</v>
      </c>
      <c r="AP12" s="1">
        <v>0.4</v>
      </c>
      <c r="AQ12" s="1">
        <f t="shared" si="37"/>
        <v>33.237358520149876</v>
      </c>
      <c r="AR12" s="4">
        <v>0.4</v>
      </c>
      <c r="AT12" s="5">
        <v>0</v>
      </c>
      <c r="AU12" s="5">
        <v>0</v>
      </c>
      <c r="AV12" s="6">
        <v>1</v>
      </c>
      <c r="AW12" s="1">
        <f t="shared" si="19"/>
        <v>57.478217448359686</v>
      </c>
    </row>
    <row r="13" spans="1:49" x14ac:dyDescent="0.35">
      <c r="A13" s="6">
        <v>2032</v>
      </c>
      <c r="B13" s="1">
        <v>9.6430000000000007</v>
      </c>
      <c r="C13">
        <v>0</v>
      </c>
      <c r="D13" s="1">
        <v>0</v>
      </c>
      <c r="E13" s="1">
        <f t="shared" si="20"/>
        <v>964.30000000000007</v>
      </c>
      <c r="F13" s="1">
        <f t="shared" si="21"/>
        <v>0</v>
      </c>
      <c r="G13" s="1">
        <f t="shared" si="22"/>
        <v>0</v>
      </c>
      <c r="H13" s="1">
        <f t="shared" si="1"/>
        <v>839.90530000000001</v>
      </c>
      <c r="I13" s="1">
        <f t="shared" si="2"/>
        <v>0</v>
      </c>
      <c r="J13" s="1">
        <f t="shared" si="3"/>
        <v>0</v>
      </c>
      <c r="K13" s="1">
        <v>0.54870568559999999</v>
      </c>
      <c r="L13" s="1">
        <v>0.399181236800001</v>
      </c>
      <c r="M13" s="1">
        <v>0.48437590159999899</v>
      </c>
      <c r="N13" s="1">
        <v>4.1500000000000004</v>
      </c>
      <c r="O13" s="1">
        <v>5.2</v>
      </c>
      <c r="P13" s="1">
        <v>6</v>
      </c>
      <c r="R13" s="7">
        <f t="shared" si="23"/>
        <v>156.17550613129637</v>
      </c>
      <c r="S13" s="1">
        <f t="shared" si="24"/>
        <v>377.95738499999999</v>
      </c>
      <c r="T13" s="1">
        <v>0</v>
      </c>
      <c r="U13" s="1">
        <f t="shared" si="25"/>
        <v>310.85885095117345</v>
      </c>
      <c r="V13" s="1">
        <v>0.15</v>
      </c>
      <c r="W13" s="1">
        <f t="shared" si="26"/>
        <v>165.97981589184903</v>
      </c>
      <c r="X13" s="1">
        <v>0.4</v>
      </c>
      <c r="Y13" s="1">
        <f t="shared" si="27"/>
        <v>107.88688032970187</v>
      </c>
      <c r="Z13" s="4">
        <v>0.4</v>
      </c>
      <c r="AA13" s="1">
        <f t="shared" si="28"/>
        <v>0</v>
      </c>
      <c r="AB13" s="1">
        <f t="shared" si="29"/>
        <v>0</v>
      </c>
      <c r="AC13" s="1">
        <v>0</v>
      </c>
      <c r="AD13" s="1">
        <f t="shared" si="30"/>
        <v>0</v>
      </c>
      <c r="AE13" s="1">
        <v>0.15</v>
      </c>
      <c r="AF13" s="1">
        <f t="shared" si="31"/>
        <v>0</v>
      </c>
      <c r="AG13" s="1">
        <v>0.4</v>
      </c>
      <c r="AH13" s="1">
        <f t="shared" si="32"/>
        <v>0</v>
      </c>
      <c r="AI13" s="4">
        <v>0.4</v>
      </c>
      <c r="AJ13" s="1">
        <f t="shared" si="33"/>
        <v>0</v>
      </c>
      <c r="AK13" s="1">
        <f t="shared" si="34"/>
        <v>0</v>
      </c>
      <c r="AL13" s="1">
        <v>0</v>
      </c>
      <c r="AM13" s="1">
        <f t="shared" si="35"/>
        <v>0</v>
      </c>
      <c r="AN13" s="1">
        <v>0.15</v>
      </c>
      <c r="AO13" s="1">
        <f t="shared" si="36"/>
        <v>0</v>
      </c>
      <c r="AP13" s="1">
        <v>0.4</v>
      </c>
      <c r="AQ13" s="1">
        <f t="shared" si="37"/>
        <v>0</v>
      </c>
      <c r="AR13" s="4">
        <v>0.4</v>
      </c>
      <c r="AT13" s="5">
        <v>1</v>
      </c>
      <c r="AU13" s="5">
        <v>0</v>
      </c>
      <c r="AV13" s="6">
        <v>0</v>
      </c>
      <c r="AW13" s="1">
        <f t="shared" si="19"/>
        <v>156.17550613129637</v>
      </c>
    </row>
    <row r="14" spans="1:49" x14ac:dyDescent="0.35">
      <c r="A14" s="6">
        <v>2033</v>
      </c>
      <c r="B14" s="1">
        <v>0</v>
      </c>
      <c r="C14">
        <v>2.4119999999999999</v>
      </c>
      <c r="D14" s="1">
        <v>0</v>
      </c>
      <c r="E14" s="1">
        <f t="shared" si="20"/>
        <v>0</v>
      </c>
      <c r="F14" s="1">
        <f t="shared" si="21"/>
        <v>241.2</v>
      </c>
      <c r="G14" s="1">
        <f t="shared" si="22"/>
        <v>0</v>
      </c>
      <c r="H14" s="1">
        <f t="shared" si="1"/>
        <v>0</v>
      </c>
      <c r="I14" s="1">
        <f t="shared" si="2"/>
        <v>221.90399999999997</v>
      </c>
      <c r="J14" s="1">
        <f t="shared" si="3"/>
        <v>0</v>
      </c>
      <c r="K14" s="1">
        <v>0.54870568559999999</v>
      </c>
      <c r="L14" s="1">
        <v>0.399181236800001</v>
      </c>
      <c r="M14" s="1">
        <v>0.48437590159999899</v>
      </c>
      <c r="N14" s="1">
        <v>4.1500000000000004</v>
      </c>
      <c r="O14" s="1">
        <v>5.2</v>
      </c>
      <c r="P14" s="1">
        <v>6</v>
      </c>
      <c r="R14" s="7">
        <f t="shared" si="23"/>
        <v>0</v>
      </c>
      <c r="S14" s="1">
        <f t="shared" si="24"/>
        <v>0</v>
      </c>
      <c r="T14" s="1">
        <v>0</v>
      </c>
      <c r="U14" s="1">
        <f t="shared" si="25"/>
        <v>0</v>
      </c>
      <c r="V14" s="1">
        <v>0.15</v>
      </c>
      <c r="W14" s="1">
        <f t="shared" si="26"/>
        <v>0</v>
      </c>
      <c r="X14" s="1">
        <v>0.4</v>
      </c>
      <c r="Y14" s="1">
        <f t="shared" si="27"/>
        <v>0</v>
      </c>
      <c r="Z14" s="4">
        <v>0.4</v>
      </c>
      <c r="AA14" s="1">
        <f t="shared" si="28"/>
        <v>54.294907101351761</v>
      </c>
      <c r="AB14" s="1">
        <f t="shared" si="29"/>
        <v>99.856799999999993</v>
      </c>
      <c r="AC14" s="1">
        <v>0</v>
      </c>
      <c r="AD14" s="1">
        <f t="shared" si="30"/>
        <v>150.29724231043693</v>
      </c>
      <c r="AE14" s="1">
        <v>0.15</v>
      </c>
      <c r="AF14" s="1">
        <f t="shared" si="31"/>
        <v>48.106546598160939</v>
      </c>
      <c r="AG14" s="1">
        <v>0.4</v>
      </c>
      <c r="AH14" s="1">
        <f t="shared" si="32"/>
        <v>31.269255288804612</v>
      </c>
      <c r="AI14" s="4">
        <v>0.4</v>
      </c>
      <c r="AJ14" s="1">
        <f t="shared" si="33"/>
        <v>0</v>
      </c>
      <c r="AK14" s="1">
        <f t="shared" si="34"/>
        <v>0</v>
      </c>
      <c r="AL14" s="1">
        <v>0</v>
      </c>
      <c r="AM14" s="1">
        <f t="shared" si="35"/>
        <v>0</v>
      </c>
      <c r="AN14" s="1">
        <v>0.15</v>
      </c>
      <c r="AO14" s="1">
        <f t="shared" si="36"/>
        <v>0</v>
      </c>
      <c r="AP14" s="1">
        <v>0.4</v>
      </c>
      <c r="AQ14" s="1">
        <f t="shared" si="37"/>
        <v>0</v>
      </c>
      <c r="AR14" s="4">
        <v>0.4</v>
      </c>
      <c r="AT14" s="5">
        <v>0</v>
      </c>
      <c r="AU14" s="5">
        <v>1</v>
      </c>
      <c r="AV14" s="6">
        <v>0</v>
      </c>
      <c r="AW14" s="1">
        <f t="shared" si="19"/>
        <v>54.294907101351761</v>
      </c>
    </row>
    <row r="15" spans="1:49" x14ac:dyDescent="0.35">
      <c r="A15" s="6">
        <v>2034</v>
      </c>
      <c r="B15" s="1">
        <v>0</v>
      </c>
      <c r="C15">
        <v>0</v>
      </c>
      <c r="D15" s="1">
        <v>4.2220000000000004</v>
      </c>
      <c r="E15" s="1">
        <f t="shared" si="20"/>
        <v>0</v>
      </c>
      <c r="F15" s="1">
        <f t="shared" si="21"/>
        <v>0</v>
      </c>
      <c r="G15" s="1">
        <f t="shared" si="22"/>
        <v>422.20000000000005</v>
      </c>
      <c r="H15" s="1">
        <f t="shared" si="1"/>
        <v>0</v>
      </c>
      <c r="I15" s="1">
        <f t="shared" si="2"/>
        <v>0</v>
      </c>
      <c r="J15" s="1">
        <f t="shared" si="3"/>
        <v>377.44680000000005</v>
      </c>
      <c r="K15" s="1">
        <v>0.54870568559999999</v>
      </c>
      <c r="L15" s="1">
        <v>0.399181236800001</v>
      </c>
      <c r="M15" s="1">
        <v>0.48437590159999899</v>
      </c>
      <c r="N15" s="1">
        <v>4.1500000000000004</v>
      </c>
      <c r="O15" s="1">
        <v>5.2</v>
      </c>
      <c r="P15" s="1">
        <v>6</v>
      </c>
      <c r="R15" s="7">
        <f t="shared" si="23"/>
        <v>0</v>
      </c>
      <c r="S15" s="1">
        <f t="shared" si="24"/>
        <v>0</v>
      </c>
      <c r="T15" s="1">
        <v>0</v>
      </c>
      <c r="U15" s="1">
        <f t="shared" si="25"/>
        <v>0</v>
      </c>
      <c r="V15" s="1">
        <v>0.15</v>
      </c>
      <c r="W15" s="1">
        <f t="shared" si="26"/>
        <v>0</v>
      </c>
      <c r="X15" s="1">
        <v>0.4</v>
      </c>
      <c r="Y15" s="1">
        <f t="shared" si="27"/>
        <v>0</v>
      </c>
      <c r="Z15" s="4">
        <v>0.4</v>
      </c>
      <c r="AA15" s="1">
        <f t="shared" si="28"/>
        <v>0</v>
      </c>
      <c r="AB15" s="1">
        <f t="shared" si="29"/>
        <v>0</v>
      </c>
      <c r="AC15" s="1">
        <v>0</v>
      </c>
      <c r="AD15" s="1">
        <f t="shared" si="30"/>
        <v>0</v>
      </c>
      <c r="AE15" s="1">
        <v>0.15</v>
      </c>
      <c r="AF15" s="1">
        <f t="shared" si="31"/>
        <v>0</v>
      </c>
      <c r="AG15" s="1">
        <v>0.4</v>
      </c>
      <c r="AH15" s="1">
        <f t="shared" si="32"/>
        <v>0</v>
      </c>
      <c r="AI15" s="4">
        <v>0.4</v>
      </c>
      <c r="AJ15" s="1">
        <f t="shared" si="33"/>
        <v>65.693837051157189</v>
      </c>
      <c r="AK15" s="1">
        <f t="shared" si="34"/>
        <v>169.85106000000002</v>
      </c>
      <c r="AL15" s="1">
        <v>0</v>
      </c>
      <c r="AM15" s="1">
        <f t="shared" si="35"/>
        <v>180.80854019675834</v>
      </c>
      <c r="AN15" s="1">
        <v>0.15</v>
      </c>
      <c r="AO15" s="1">
        <f t="shared" si="36"/>
        <v>58.443266699459741</v>
      </c>
      <c r="AP15" s="1">
        <v>0.4</v>
      </c>
      <c r="AQ15" s="1">
        <f t="shared" si="37"/>
        <v>37.988123354648835</v>
      </c>
      <c r="AR15" s="4">
        <v>0.4</v>
      </c>
      <c r="AT15" s="5">
        <v>0</v>
      </c>
      <c r="AU15" s="5">
        <v>0</v>
      </c>
      <c r="AV15" s="6">
        <v>1</v>
      </c>
      <c r="AW15" s="1">
        <f t="shared" si="19"/>
        <v>65.693837051157189</v>
      </c>
    </row>
    <row r="16" spans="1:49" x14ac:dyDescent="0.35">
      <c r="A16" s="6">
        <v>2035</v>
      </c>
      <c r="B16" s="1">
        <v>7.03</v>
      </c>
      <c r="C16">
        <v>0</v>
      </c>
      <c r="D16" s="1">
        <v>0</v>
      </c>
      <c r="E16" s="1">
        <f t="shared" si="20"/>
        <v>703</v>
      </c>
      <c r="F16" s="1">
        <f t="shared" si="21"/>
        <v>0</v>
      </c>
      <c r="G16" s="1">
        <f t="shared" si="22"/>
        <v>0</v>
      </c>
      <c r="H16" s="1">
        <f t="shared" si="1"/>
        <v>612.31299999999999</v>
      </c>
      <c r="I16" s="1">
        <f t="shared" si="2"/>
        <v>0</v>
      </c>
      <c r="J16" s="1">
        <f t="shared" si="3"/>
        <v>0</v>
      </c>
      <c r="K16" s="1">
        <v>0.54870568559999999</v>
      </c>
      <c r="L16" s="1">
        <v>0.399181236800001</v>
      </c>
      <c r="M16" s="1">
        <v>0.48437590159999899</v>
      </c>
      <c r="N16" s="1">
        <v>4.1500000000000004</v>
      </c>
      <c r="O16" s="1">
        <v>5.2</v>
      </c>
      <c r="P16" s="1">
        <v>6</v>
      </c>
      <c r="R16" s="7">
        <f t="shared" si="23"/>
        <v>113.85604149154966</v>
      </c>
      <c r="S16" s="1">
        <f t="shared" si="24"/>
        <v>275.54084999999998</v>
      </c>
      <c r="T16" s="1">
        <v>0</v>
      </c>
      <c r="U16" s="1">
        <f t="shared" si="25"/>
        <v>226.62425823776309</v>
      </c>
      <c r="V16" s="1">
        <v>0.15</v>
      </c>
      <c r="W16" s="1">
        <f t="shared" si="26"/>
        <v>121.00364053922002</v>
      </c>
      <c r="X16" s="1">
        <v>0.4</v>
      </c>
      <c r="Y16" s="1">
        <f t="shared" si="27"/>
        <v>78.652366350493011</v>
      </c>
      <c r="Z16" s="4">
        <v>0.4</v>
      </c>
      <c r="AA16" s="1">
        <f t="shared" si="28"/>
        <v>0</v>
      </c>
      <c r="AB16" s="1">
        <f t="shared" si="29"/>
        <v>0</v>
      </c>
      <c r="AC16" s="1">
        <v>0</v>
      </c>
      <c r="AD16" s="1">
        <f t="shared" si="30"/>
        <v>0</v>
      </c>
      <c r="AE16" s="1">
        <v>0.15</v>
      </c>
      <c r="AF16" s="1">
        <f t="shared" si="31"/>
        <v>0</v>
      </c>
      <c r="AG16" s="1">
        <v>0.4</v>
      </c>
      <c r="AH16" s="1">
        <f t="shared" si="32"/>
        <v>0</v>
      </c>
      <c r="AI16" s="4">
        <v>0.4</v>
      </c>
      <c r="AJ16" s="1">
        <f t="shared" si="33"/>
        <v>0</v>
      </c>
      <c r="AK16" s="1">
        <f t="shared" si="34"/>
        <v>0</v>
      </c>
      <c r="AL16" s="1">
        <v>0</v>
      </c>
      <c r="AM16" s="1">
        <f t="shared" si="35"/>
        <v>0</v>
      </c>
      <c r="AN16" s="1">
        <v>0.15</v>
      </c>
      <c r="AO16" s="1">
        <f t="shared" si="36"/>
        <v>0</v>
      </c>
      <c r="AP16" s="1">
        <v>0.4</v>
      </c>
      <c r="AQ16" s="1">
        <f t="shared" si="37"/>
        <v>0</v>
      </c>
      <c r="AR16" s="4">
        <v>0.4</v>
      </c>
      <c r="AT16" s="5">
        <v>1</v>
      </c>
      <c r="AU16" s="5">
        <v>0</v>
      </c>
      <c r="AV16" s="6">
        <v>0</v>
      </c>
      <c r="AW16" s="1">
        <f t="shared" si="19"/>
        <v>113.85604149154966</v>
      </c>
    </row>
    <row r="17" spans="1:49" x14ac:dyDescent="0.35">
      <c r="A17" s="6">
        <v>2036</v>
      </c>
      <c r="B17" s="1">
        <v>0</v>
      </c>
      <c r="C17">
        <v>1.855</v>
      </c>
      <c r="D17" s="1">
        <v>0</v>
      </c>
      <c r="E17" s="1">
        <f t="shared" si="20"/>
        <v>0</v>
      </c>
      <c r="F17" s="1">
        <f t="shared" si="21"/>
        <v>185.5</v>
      </c>
      <c r="G17" s="1">
        <f t="shared" si="22"/>
        <v>0</v>
      </c>
      <c r="H17" s="1">
        <f t="shared" si="1"/>
        <v>0</v>
      </c>
      <c r="I17" s="1">
        <f t="shared" si="2"/>
        <v>170.66</v>
      </c>
      <c r="J17" s="1">
        <f t="shared" si="3"/>
        <v>0</v>
      </c>
      <c r="K17" s="1">
        <v>0.54870568559999999</v>
      </c>
      <c r="L17" s="1">
        <v>0.399181236800001</v>
      </c>
      <c r="M17" s="1">
        <v>0.48437590159999899</v>
      </c>
      <c r="N17" s="1">
        <v>4.1500000000000004</v>
      </c>
      <c r="O17" s="1">
        <v>5.2</v>
      </c>
      <c r="P17" s="1">
        <v>6</v>
      </c>
      <c r="R17" s="7">
        <f t="shared" si="23"/>
        <v>0</v>
      </c>
      <c r="S17" s="1">
        <f t="shared" si="24"/>
        <v>0</v>
      </c>
      <c r="T17" s="1">
        <v>0</v>
      </c>
      <c r="U17" s="1">
        <f t="shared" si="25"/>
        <v>0</v>
      </c>
      <c r="V17" s="1">
        <v>0.15</v>
      </c>
      <c r="W17" s="1">
        <f t="shared" si="26"/>
        <v>0</v>
      </c>
      <c r="X17" s="1">
        <v>0.4</v>
      </c>
      <c r="Y17" s="1">
        <f t="shared" si="27"/>
        <v>0</v>
      </c>
      <c r="Z17" s="4">
        <v>0.4</v>
      </c>
      <c r="AA17" s="1">
        <f t="shared" si="28"/>
        <v>41.756655337067798</v>
      </c>
      <c r="AB17" s="1">
        <f t="shared" si="29"/>
        <v>76.796999999999997</v>
      </c>
      <c r="AC17" s="1">
        <v>0</v>
      </c>
      <c r="AD17" s="1">
        <f t="shared" si="30"/>
        <v>115.58929705052262</v>
      </c>
      <c r="AE17" s="1">
        <v>0.15</v>
      </c>
      <c r="AF17" s="1">
        <f t="shared" si="31"/>
        <v>36.99736481740819</v>
      </c>
      <c r="AG17" s="1">
        <v>0.4</v>
      </c>
      <c r="AH17" s="1">
        <f t="shared" si="32"/>
        <v>24.048287131315323</v>
      </c>
      <c r="AI17" s="4">
        <v>0.4</v>
      </c>
      <c r="AJ17" s="1">
        <f t="shared" si="33"/>
        <v>0</v>
      </c>
      <c r="AK17" s="1">
        <f t="shared" si="34"/>
        <v>0</v>
      </c>
      <c r="AL17" s="1">
        <v>0</v>
      </c>
      <c r="AM17" s="1">
        <f t="shared" si="35"/>
        <v>0</v>
      </c>
      <c r="AN17" s="1">
        <v>0.15</v>
      </c>
      <c r="AO17" s="1">
        <f t="shared" si="36"/>
        <v>0</v>
      </c>
      <c r="AP17" s="1">
        <v>0.4</v>
      </c>
      <c r="AQ17" s="1">
        <f t="shared" si="37"/>
        <v>0</v>
      </c>
      <c r="AR17" s="4">
        <v>0.4</v>
      </c>
      <c r="AT17" s="5">
        <v>0</v>
      </c>
      <c r="AU17" s="5">
        <v>1</v>
      </c>
      <c r="AV17" s="6">
        <v>0</v>
      </c>
      <c r="AW17" s="1">
        <f t="shared" si="19"/>
        <v>41.756655337067798</v>
      </c>
    </row>
    <row r="18" spans="1:49" x14ac:dyDescent="0.35">
      <c r="A18" s="6">
        <v>2037</v>
      </c>
      <c r="B18" s="1">
        <v>0</v>
      </c>
      <c r="C18">
        <v>0</v>
      </c>
      <c r="D18" s="1">
        <v>3.8180000000000001</v>
      </c>
      <c r="E18" s="1">
        <f t="shared" si="20"/>
        <v>0</v>
      </c>
      <c r="F18" s="1">
        <f t="shared" si="21"/>
        <v>0</v>
      </c>
      <c r="G18" s="1">
        <f t="shared" si="22"/>
        <v>381.8</v>
      </c>
      <c r="H18" s="1">
        <f t="shared" si="1"/>
        <v>0</v>
      </c>
      <c r="I18" s="1">
        <f t="shared" si="2"/>
        <v>0</v>
      </c>
      <c r="J18" s="1">
        <f t="shared" si="3"/>
        <v>341.32920000000007</v>
      </c>
      <c r="K18" s="1">
        <v>0.54870568559999999</v>
      </c>
      <c r="L18" s="1">
        <v>0.399181236800001</v>
      </c>
      <c r="M18" s="1">
        <v>0.48437590159999899</v>
      </c>
      <c r="N18" s="1">
        <v>4.1500000000000004</v>
      </c>
      <c r="O18" s="1">
        <v>5.2</v>
      </c>
      <c r="P18" s="1">
        <v>6</v>
      </c>
      <c r="R18" s="7">
        <f t="shared" si="23"/>
        <v>0</v>
      </c>
      <c r="S18" s="1">
        <f t="shared" si="24"/>
        <v>0</v>
      </c>
      <c r="T18" s="1">
        <v>0</v>
      </c>
      <c r="U18" s="1">
        <f t="shared" si="25"/>
        <v>0</v>
      </c>
      <c r="V18" s="1">
        <v>0.15</v>
      </c>
      <c r="W18" s="1">
        <f t="shared" si="26"/>
        <v>0</v>
      </c>
      <c r="X18" s="1">
        <v>0.4</v>
      </c>
      <c r="Y18" s="1">
        <f t="shared" si="27"/>
        <v>0</v>
      </c>
      <c r="Z18" s="4">
        <v>0.4</v>
      </c>
      <c r="AA18" s="1">
        <f t="shared" si="28"/>
        <v>0</v>
      </c>
      <c r="AB18" s="1">
        <f t="shared" si="29"/>
        <v>0</v>
      </c>
      <c r="AC18" s="1">
        <v>0</v>
      </c>
      <c r="AD18" s="1">
        <f t="shared" si="30"/>
        <v>0</v>
      </c>
      <c r="AE18" s="1">
        <v>0.15</v>
      </c>
      <c r="AF18" s="1">
        <f t="shared" si="31"/>
        <v>0</v>
      </c>
      <c r="AG18" s="1">
        <v>0.4</v>
      </c>
      <c r="AH18" s="1">
        <f t="shared" si="32"/>
        <v>0</v>
      </c>
      <c r="AI18" s="4">
        <v>0.4</v>
      </c>
      <c r="AJ18" s="1">
        <f t="shared" si="33"/>
        <v>59.4076432641682</v>
      </c>
      <c r="AK18" s="1">
        <f t="shared" si="34"/>
        <v>153.59814000000003</v>
      </c>
      <c r="AL18" s="1">
        <v>0</v>
      </c>
      <c r="AM18" s="1">
        <f t="shared" si="35"/>
        <v>163.50710716987766</v>
      </c>
      <c r="AN18" s="1">
        <v>0.15</v>
      </c>
      <c r="AO18" s="1">
        <f t="shared" si="36"/>
        <v>52.850874528312957</v>
      </c>
      <c r="AP18" s="1">
        <v>0.4</v>
      </c>
      <c r="AQ18" s="1">
        <f t="shared" si="37"/>
        <v>34.353068443403423</v>
      </c>
      <c r="AR18" s="4">
        <v>0.4</v>
      </c>
      <c r="AT18" s="5">
        <v>0</v>
      </c>
      <c r="AU18" s="5">
        <v>0</v>
      </c>
      <c r="AV18" s="6">
        <v>1</v>
      </c>
      <c r="AW18" s="1">
        <f t="shared" si="19"/>
        <v>59.4076432641682</v>
      </c>
    </row>
    <row r="19" spans="1:49" x14ac:dyDescent="0.35">
      <c r="A19" s="6">
        <v>2038</v>
      </c>
      <c r="B19" s="1">
        <v>9.8840000000000003</v>
      </c>
      <c r="C19">
        <v>0</v>
      </c>
      <c r="D19" s="1">
        <v>0</v>
      </c>
      <c r="E19" s="1">
        <f t="shared" si="20"/>
        <v>988.40000000000009</v>
      </c>
      <c r="F19" s="1">
        <f t="shared" si="21"/>
        <v>0</v>
      </c>
      <c r="G19" s="1">
        <f t="shared" si="22"/>
        <v>0</v>
      </c>
      <c r="H19" s="1">
        <f t="shared" si="1"/>
        <v>860.89639999999997</v>
      </c>
      <c r="I19" s="1">
        <f t="shared" si="2"/>
        <v>0</v>
      </c>
      <c r="J19" s="1">
        <f t="shared" si="3"/>
        <v>0</v>
      </c>
      <c r="K19" s="1">
        <v>0.54870568559999999</v>
      </c>
      <c r="L19" s="1">
        <v>0.399181236800001</v>
      </c>
      <c r="M19" s="1">
        <v>0.48437590159999899</v>
      </c>
      <c r="N19" s="1">
        <v>4.1500000000000004</v>
      </c>
      <c r="O19" s="1">
        <v>5.2</v>
      </c>
      <c r="P19" s="1">
        <v>6</v>
      </c>
      <c r="R19" s="7">
        <f t="shared" si="23"/>
        <v>160.07867910419304</v>
      </c>
      <c r="S19" s="1">
        <f t="shared" si="24"/>
        <v>387.40337999999997</v>
      </c>
      <c r="T19" s="1">
        <v>0</v>
      </c>
      <c r="U19" s="1">
        <f t="shared" si="25"/>
        <v>318.62790446970848</v>
      </c>
      <c r="V19" s="1">
        <v>0.15</v>
      </c>
      <c r="W19" s="1">
        <f t="shared" si="26"/>
        <v>170.1280203541466</v>
      </c>
      <c r="X19" s="1">
        <v>0.4</v>
      </c>
      <c r="Y19" s="1">
        <f t="shared" si="27"/>
        <v>110.5832132301953</v>
      </c>
      <c r="Z19" s="4">
        <v>0.4</v>
      </c>
      <c r="AA19" s="1">
        <f t="shared" si="28"/>
        <v>0</v>
      </c>
      <c r="AB19" s="1">
        <f t="shared" si="29"/>
        <v>0</v>
      </c>
      <c r="AC19" s="1">
        <v>0</v>
      </c>
      <c r="AD19" s="1">
        <f t="shared" si="30"/>
        <v>0</v>
      </c>
      <c r="AE19" s="1">
        <v>0.15</v>
      </c>
      <c r="AF19" s="1">
        <f t="shared" si="31"/>
        <v>0</v>
      </c>
      <c r="AG19" s="1">
        <v>0.4</v>
      </c>
      <c r="AH19" s="1">
        <f t="shared" si="32"/>
        <v>0</v>
      </c>
      <c r="AI19" s="4">
        <v>0.4</v>
      </c>
      <c r="AJ19" s="1">
        <f t="shared" si="33"/>
        <v>0</v>
      </c>
      <c r="AK19" s="1">
        <f t="shared" si="34"/>
        <v>0</v>
      </c>
      <c r="AL19" s="1">
        <v>0</v>
      </c>
      <c r="AM19" s="1">
        <f t="shared" si="35"/>
        <v>0</v>
      </c>
      <c r="AN19" s="1">
        <v>0.15</v>
      </c>
      <c r="AO19" s="1">
        <f t="shared" si="36"/>
        <v>0</v>
      </c>
      <c r="AP19" s="1">
        <v>0.4</v>
      </c>
      <c r="AQ19" s="1">
        <f t="shared" si="37"/>
        <v>0</v>
      </c>
      <c r="AR19" s="4">
        <v>0.4</v>
      </c>
      <c r="AT19" s="5">
        <v>1</v>
      </c>
      <c r="AU19" s="5">
        <v>0</v>
      </c>
      <c r="AV19" s="6">
        <v>0</v>
      </c>
      <c r="AW19" s="1">
        <f t="shared" si="19"/>
        <v>160.07867910419304</v>
      </c>
    </row>
    <row r="20" spans="1:49" x14ac:dyDescent="0.35">
      <c r="A20" s="6">
        <v>2039</v>
      </c>
      <c r="B20" s="1">
        <v>0</v>
      </c>
      <c r="C20">
        <v>2.9660000000000002</v>
      </c>
      <c r="D20" s="1">
        <v>0</v>
      </c>
      <c r="E20" s="1">
        <f t="shared" si="20"/>
        <v>0</v>
      </c>
      <c r="F20" s="1">
        <f t="shared" si="21"/>
        <v>296.60000000000002</v>
      </c>
      <c r="G20" s="1">
        <f t="shared" si="22"/>
        <v>0</v>
      </c>
      <c r="H20" s="1">
        <f t="shared" si="1"/>
        <v>0</v>
      </c>
      <c r="I20" s="1">
        <f t="shared" si="2"/>
        <v>272.87200000000001</v>
      </c>
      <c r="J20" s="1">
        <f t="shared" si="3"/>
        <v>0</v>
      </c>
      <c r="K20" s="1">
        <v>0.54870568559999999</v>
      </c>
      <c r="L20" s="1">
        <v>0.399181236800001</v>
      </c>
      <c r="M20" s="1">
        <v>0.48437590159999899</v>
      </c>
      <c r="N20" s="1">
        <v>4.1500000000000004</v>
      </c>
      <c r="O20" s="1">
        <v>5.2</v>
      </c>
      <c r="P20" s="1">
        <v>6</v>
      </c>
      <c r="R20" s="7">
        <f t="shared" si="23"/>
        <v>0</v>
      </c>
      <c r="S20" s="1">
        <f t="shared" si="24"/>
        <v>0</v>
      </c>
      <c r="T20" s="1">
        <v>0</v>
      </c>
      <c r="U20" s="1">
        <f t="shared" si="25"/>
        <v>0</v>
      </c>
      <c r="V20" s="1">
        <v>0.15</v>
      </c>
      <c r="W20" s="1">
        <f t="shared" si="26"/>
        <v>0</v>
      </c>
      <c r="X20" s="1">
        <v>0.4</v>
      </c>
      <c r="Y20" s="1">
        <f t="shared" si="27"/>
        <v>0</v>
      </c>
      <c r="Z20" s="4">
        <v>0.4</v>
      </c>
      <c r="AA20" s="1">
        <f t="shared" si="28"/>
        <v>66.765627886653959</v>
      </c>
      <c r="AB20" s="1">
        <f t="shared" si="29"/>
        <v>122.79240000000001</v>
      </c>
      <c r="AC20" s="1">
        <v>0</v>
      </c>
      <c r="AD20" s="1">
        <f t="shared" si="30"/>
        <v>184.81825070180599</v>
      </c>
      <c r="AE20" s="1">
        <v>0.15</v>
      </c>
      <c r="AF20" s="1">
        <f t="shared" si="31"/>
        <v>59.155894365731911</v>
      </c>
      <c r="AG20" s="1">
        <v>0.4</v>
      </c>
      <c r="AH20" s="1">
        <f t="shared" si="32"/>
        <v>38.45133133772574</v>
      </c>
      <c r="AI20" s="4">
        <v>0.4</v>
      </c>
      <c r="AJ20" s="1">
        <f t="shared" si="33"/>
        <v>0</v>
      </c>
      <c r="AK20" s="1">
        <f t="shared" si="34"/>
        <v>0</v>
      </c>
      <c r="AL20" s="1">
        <v>0</v>
      </c>
      <c r="AM20" s="1">
        <f t="shared" si="35"/>
        <v>0</v>
      </c>
      <c r="AN20" s="1">
        <v>0.15</v>
      </c>
      <c r="AO20" s="1">
        <f t="shared" si="36"/>
        <v>0</v>
      </c>
      <c r="AP20" s="1">
        <v>0.4</v>
      </c>
      <c r="AQ20" s="1">
        <f t="shared" si="37"/>
        <v>0</v>
      </c>
      <c r="AR20" s="4">
        <v>0.4</v>
      </c>
      <c r="AT20" s="5">
        <v>0</v>
      </c>
      <c r="AU20" s="5">
        <v>1</v>
      </c>
      <c r="AV20" s="6">
        <v>0</v>
      </c>
      <c r="AW20" s="1">
        <f t="shared" si="19"/>
        <v>66.765627886653959</v>
      </c>
    </row>
    <row r="21" spans="1:49" x14ac:dyDescent="0.35">
      <c r="A21" s="6">
        <v>2040</v>
      </c>
      <c r="B21" s="1">
        <v>0</v>
      </c>
      <c r="C21">
        <v>0</v>
      </c>
      <c r="D21" s="1">
        <v>2.8780000000000001</v>
      </c>
      <c r="E21" s="1">
        <f t="shared" si="20"/>
        <v>0</v>
      </c>
      <c r="F21" s="1">
        <f t="shared" si="21"/>
        <v>0</v>
      </c>
      <c r="G21" s="1">
        <f t="shared" si="22"/>
        <v>287.8</v>
      </c>
      <c r="H21" s="1">
        <f t="shared" si="1"/>
        <v>0</v>
      </c>
      <c r="I21" s="1">
        <f t="shared" si="2"/>
        <v>0</v>
      </c>
      <c r="J21" s="1">
        <f t="shared" si="3"/>
        <v>257.29320000000001</v>
      </c>
      <c r="K21" s="1">
        <v>0.54870568559999999</v>
      </c>
      <c r="L21" s="1">
        <v>0.399181236800001</v>
      </c>
      <c r="M21" s="1">
        <v>0.48437590159999899</v>
      </c>
      <c r="N21" s="1">
        <v>4.1500000000000004</v>
      </c>
      <c r="O21" s="1">
        <v>5.2</v>
      </c>
      <c r="P21" s="1">
        <v>6</v>
      </c>
      <c r="R21" s="7">
        <f t="shared" si="23"/>
        <v>0</v>
      </c>
      <c r="S21" s="1">
        <f t="shared" si="24"/>
        <v>0</v>
      </c>
      <c r="T21" s="1">
        <v>0</v>
      </c>
      <c r="U21" s="1">
        <f t="shared" si="25"/>
        <v>0</v>
      </c>
      <c r="V21" s="1">
        <v>0.15</v>
      </c>
      <c r="W21" s="1">
        <f t="shared" si="26"/>
        <v>0</v>
      </c>
      <c r="X21" s="1">
        <v>0.4</v>
      </c>
      <c r="Y21" s="1">
        <f t="shared" si="27"/>
        <v>0</v>
      </c>
      <c r="Z21" s="4">
        <v>0.4</v>
      </c>
      <c r="AA21" s="1">
        <f t="shared" si="28"/>
        <v>0</v>
      </c>
      <c r="AB21" s="1">
        <f t="shared" si="29"/>
        <v>0</v>
      </c>
      <c r="AC21" s="1">
        <v>0</v>
      </c>
      <c r="AD21" s="1">
        <f t="shared" si="30"/>
        <v>0</v>
      </c>
      <c r="AE21" s="1">
        <v>0.15</v>
      </c>
      <c r="AF21" s="1">
        <f t="shared" si="31"/>
        <v>0</v>
      </c>
      <c r="AG21" s="1">
        <v>0.4</v>
      </c>
      <c r="AH21" s="1">
        <f t="shared" si="32"/>
        <v>0</v>
      </c>
      <c r="AI21" s="4">
        <v>0.4</v>
      </c>
      <c r="AJ21" s="1">
        <f t="shared" si="33"/>
        <v>44.781350789490851</v>
      </c>
      <c r="AK21" s="1">
        <f t="shared" si="34"/>
        <v>115.78194000000001</v>
      </c>
      <c r="AL21" s="1">
        <v>0</v>
      </c>
      <c r="AM21" s="1">
        <f t="shared" si="35"/>
        <v>123.25129765188784</v>
      </c>
      <c r="AN21" s="1">
        <v>0.15</v>
      </c>
      <c r="AO21" s="1">
        <f t="shared" si="36"/>
        <v>39.838872941981315</v>
      </c>
      <c r="AP21" s="1">
        <v>0.4</v>
      </c>
      <c r="AQ21" s="1">
        <f t="shared" si="37"/>
        <v>25.895267412287854</v>
      </c>
      <c r="AR21" s="4">
        <v>0.4</v>
      </c>
      <c r="AT21" s="5">
        <v>0</v>
      </c>
      <c r="AU21" s="5">
        <v>0</v>
      </c>
      <c r="AV21" s="6">
        <v>1</v>
      </c>
      <c r="AW21" s="1">
        <f t="shared" si="19"/>
        <v>44.781350789490851</v>
      </c>
    </row>
    <row r="22" spans="1:49" x14ac:dyDescent="0.35">
      <c r="A22" s="6">
        <v>2041</v>
      </c>
      <c r="B22" s="1">
        <v>11.093999999999999</v>
      </c>
      <c r="C22">
        <v>0</v>
      </c>
      <c r="D22" s="1">
        <v>0</v>
      </c>
      <c r="E22" s="1">
        <f t="shared" si="20"/>
        <v>1109.3999999999999</v>
      </c>
      <c r="F22" s="1">
        <f t="shared" si="21"/>
        <v>0</v>
      </c>
      <c r="G22" s="1">
        <f t="shared" si="22"/>
        <v>0</v>
      </c>
      <c r="H22" s="1">
        <f t="shared" si="1"/>
        <v>966.28739999999971</v>
      </c>
      <c r="I22" s="1">
        <f t="shared" si="2"/>
        <v>0</v>
      </c>
      <c r="J22" s="1">
        <f t="shared" si="3"/>
        <v>0</v>
      </c>
      <c r="K22" s="1">
        <v>0.54870568559999999</v>
      </c>
      <c r="L22" s="1">
        <v>0.399181236800001</v>
      </c>
      <c r="M22" s="1">
        <v>0.48437590159999899</v>
      </c>
      <c r="N22" s="1">
        <v>4.1500000000000004</v>
      </c>
      <c r="O22" s="1">
        <v>5.2</v>
      </c>
      <c r="P22" s="1">
        <v>6</v>
      </c>
      <c r="R22" s="7">
        <f t="shared" si="23"/>
        <v>179.67552266105997</v>
      </c>
      <c r="S22" s="1">
        <f t="shared" si="24"/>
        <v>434.82932999999986</v>
      </c>
      <c r="T22" s="1">
        <v>0</v>
      </c>
      <c r="U22" s="1">
        <f t="shared" si="25"/>
        <v>357.63435574534043</v>
      </c>
      <c r="V22" s="1">
        <v>0.15</v>
      </c>
      <c r="W22" s="1">
        <f t="shared" si="26"/>
        <v>190.95510499887715</v>
      </c>
      <c r="X22" s="1">
        <v>0.4</v>
      </c>
      <c r="Y22" s="1">
        <f t="shared" si="27"/>
        <v>124.12081824927014</v>
      </c>
      <c r="Z22" s="4">
        <v>0.4</v>
      </c>
      <c r="AA22" s="1">
        <f t="shared" si="28"/>
        <v>0</v>
      </c>
      <c r="AB22" s="1">
        <f t="shared" si="29"/>
        <v>0</v>
      </c>
      <c r="AC22" s="1">
        <v>0</v>
      </c>
      <c r="AD22" s="1">
        <f t="shared" si="30"/>
        <v>0</v>
      </c>
      <c r="AE22" s="1">
        <v>0.15</v>
      </c>
      <c r="AF22" s="1">
        <f t="shared" si="31"/>
        <v>0</v>
      </c>
      <c r="AG22" s="1">
        <v>0.4</v>
      </c>
      <c r="AH22" s="1">
        <f t="shared" si="32"/>
        <v>0</v>
      </c>
      <c r="AI22" s="4">
        <v>0.4</v>
      </c>
      <c r="AJ22" s="1">
        <f t="shared" si="33"/>
        <v>0</v>
      </c>
      <c r="AK22" s="1">
        <f t="shared" si="34"/>
        <v>0</v>
      </c>
      <c r="AL22" s="1">
        <v>0</v>
      </c>
      <c r="AM22" s="1">
        <f t="shared" si="35"/>
        <v>0</v>
      </c>
      <c r="AN22" s="1">
        <v>0.15</v>
      </c>
      <c r="AO22" s="1">
        <f t="shared" si="36"/>
        <v>0</v>
      </c>
      <c r="AP22" s="1">
        <v>0.4</v>
      </c>
      <c r="AQ22" s="1">
        <f t="shared" si="37"/>
        <v>0</v>
      </c>
      <c r="AR22" s="4">
        <v>0.4</v>
      </c>
      <c r="AT22" s="5">
        <v>1</v>
      </c>
      <c r="AU22" s="5">
        <v>0</v>
      </c>
      <c r="AV22" s="6">
        <v>0</v>
      </c>
      <c r="AW22" s="1">
        <f t="shared" si="19"/>
        <v>179.67552266105997</v>
      </c>
    </row>
    <row r="23" spans="1:49" x14ac:dyDescent="0.35">
      <c r="A23" s="6">
        <v>2042</v>
      </c>
      <c r="B23" s="1">
        <v>0</v>
      </c>
      <c r="C23">
        <v>2.177</v>
      </c>
      <c r="D23" s="1">
        <v>0</v>
      </c>
      <c r="E23" s="1">
        <f t="shared" si="20"/>
        <v>0</v>
      </c>
      <c r="F23" s="1">
        <f t="shared" si="21"/>
        <v>217.70000000000002</v>
      </c>
      <c r="G23" s="1">
        <f t="shared" si="22"/>
        <v>0</v>
      </c>
      <c r="H23" s="1">
        <f t="shared" si="1"/>
        <v>0</v>
      </c>
      <c r="I23" s="1">
        <f t="shared" si="2"/>
        <v>200.28400000000002</v>
      </c>
      <c r="J23" s="1">
        <f t="shared" si="3"/>
        <v>0</v>
      </c>
      <c r="K23" s="1">
        <v>0.54870568559999999</v>
      </c>
      <c r="L23" s="1">
        <v>0.399181236800001</v>
      </c>
      <c r="M23" s="1">
        <v>0.48437590159999899</v>
      </c>
      <c r="N23" s="1">
        <v>4.1500000000000004</v>
      </c>
      <c r="O23" s="1">
        <v>5.2</v>
      </c>
      <c r="P23" s="1">
        <v>6</v>
      </c>
      <c r="R23" s="7">
        <f t="shared" si="23"/>
        <v>0</v>
      </c>
      <c r="S23" s="1">
        <f t="shared" si="24"/>
        <v>0</v>
      </c>
      <c r="T23" s="1">
        <v>0</v>
      </c>
      <c r="U23" s="1">
        <f t="shared" si="25"/>
        <v>0</v>
      </c>
      <c r="V23" s="1">
        <v>0.15</v>
      </c>
      <c r="W23" s="1">
        <f t="shared" si="26"/>
        <v>0</v>
      </c>
      <c r="X23" s="1">
        <v>0.4</v>
      </c>
      <c r="Y23" s="1">
        <f t="shared" si="27"/>
        <v>0</v>
      </c>
      <c r="Z23" s="4">
        <v>0.4</v>
      </c>
      <c r="AA23" s="1">
        <f t="shared" si="28"/>
        <v>49.004980414445605</v>
      </c>
      <c r="AB23" s="1">
        <f t="shared" si="29"/>
        <v>90.127800000000008</v>
      </c>
      <c r="AC23" s="1">
        <v>0</v>
      </c>
      <c r="AD23" s="1">
        <f t="shared" si="30"/>
        <v>135.65385427438693</v>
      </c>
      <c r="AE23" s="1">
        <v>0.15</v>
      </c>
      <c r="AF23" s="1">
        <f t="shared" si="31"/>
        <v>43.41954889892056</v>
      </c>
      <c r="AG23" s="1">
        <v>0.4</v>
      </c>
      <c r="AH23" s="1">
        <f t="shared" si="32"/>
        <v>28.222706784298364</v>
      </c>
      <c r="AI23" s="4">
        <v>0.4</v>
      </c>
      <c r="AJ23" s="1">
        <f t="shared" si="33"/>
        <v>0</v>
      </c>
      <c r="AK23" s="1">
        <f t="shared" si="34"/>
        <v>0</v>
      </c>
      <c r="AL23" s="1">
        <v>0</v>
      </c>
      <c r="AM23" s="1">
        <f t="shared" si="35"/>
        <v>0</v>
      </c>
      <c r="AN23" s="1">
        <v>0.15</v>
      </c>
      <c r="AO23" s="1">
        <f t="shared" si="36"/>
        <v>0</v>
      </c>
      <c r="AP23" s="1">
        <v>0.4</v>
      </c>
      <c r="AQ23" s="1">
        <f t="shared" si="37"/>
        <v>0</v>
      </c>
      <c r="AR23" s="4">
        <v>0.4</v>
      </c>
      <c r="AT23" s="5">
        <v>0</v>
      </c>
      <c r="AU23" s="5">
        <v>1</v>
      </c>
      <c r="AV23" s="6">
        <v>0</v>
      </c>
      <c r="AW23" s="1">
        <f t="shared" si="19"/>
        <v>49.004980414445605</v>
      </c>
    </row>
    <row r="24" spans="1:49" x14ac:dyDescent="0.35">
      <c r="A24" s="6">
        <v>2043</v>
      </c>
      <c r="B24" s="1">
        <v>0</v>
      </c>
      <c r="C24">
        <v>0</v>
      </c>
      <c r="D24" s="1">
        <v>4.1879999999999997</v>
      </c>
      <c r="E24" s="1">
        <f t="shared" si="20"/>
        <v>0</v>
      </c>
      <c r="F24" s="1">
        <f t="shared" si="21"/>
        <v>0</v>
      </c>
      <c r="G24" s="1">
        <f t="shared" si="22"/>
        <v>418.79999999999995</v>
      </c>
      <c r="H24" s="1">
        <f t="shared" si="1"/>
        <v>0</v>
      </c>
      <c r="I24" s="1">
        <f t="shared" si="2"/>
        <v>0</v>
      </c>
      <c r="J24" s="1">
        <f t="shared" si="3"/>
        <v>374.40719999999999</v>
      </c>
      <c r="K24" s="1">
        <v>0.54870568559999999</v>
      </c>
      <c r="L24" s="1">
        <v>0.399181236800001</v>
      </c>
      <c r="M24" s="1">
        <v>0.48437590159999899</v>
      </c>
      <c r="N24" s="1">
        <v>4.1500000000000004</v>
      </c>
      <c r="O24" s="1">
        <v>5.2</v>
      </c>
      <c r="P24" s="1">
        <v>6</v>
      </c>
      <c r="R24" s="7">
        <f t="shared" si="23"/>
        <v>0</v>
      </c>
      <c r="S24" s="1">
        <f t="shared" si="24"/>
        <v>0</v>
      </c>
      <c r="T24" s="1">
        <v>0</v>
      </c>
      <c r="U24" s="1">
        <f t="shared" si="25"/>
        <v>0</v>
      </c>
      <c r="V24" s="1">
        <v>0.15</v>
      </c>
      <c r="W24" s="1">
        <f t="shared" si="26"/>
        <v>0</v>
      </c>
      <c r="X24" s="1">
        <v>0.4</v>
      </c>
      <c r="Y24" s="1">
        <f t="shared" si="27"/>
        <v>0</v>
      </c>
      <c r="Z24" s="4">
        <v>0.4</v>
      </c>
      <c r="AA24" s="1">
        <f t="shared" si="28"/>
        <v>0</v>
      </c>
      <c r="AB24" s="1">
        <f t="shared" si="29"/>
        <v>0</v>
      </c>
      <c r="AC24" s="1">
        <v>0</v>
      </c>
      <c r="AD24" s="1">
        <f t="shared" si="30"/>
        <v>0</v>
      </c>
      <c r="AE24" s="1">
        <v>0.15</v>
      </c>
      <c r="AF24" s="1">
        <f t="shared" si="31"/>
        <v>0</v>
      </c>
      <c r="AG24" s="1">
        <v>0.4</v>
      </c>
      <c r="AH24" s="1">
        <f t="shared" si="32"/>
        <v>0</v>
      </c>
      <c r="AI24" s="4">
        <v>0.4</v>
      </c>
      <c r="AJ24" s="1">
        <f t="shared" si="33"/>
        <v>65.164800940370966</v>
      </c>
      <c r="AK24" s="1">
        <f t="shared" si="34"/>
        <v>168.48324</v>
      </c>
      <c r="AL24" s="1">
        <v>0</v>
      </c>
      <c r="AM24" s="1">
        <f t="shared" si="35"/>
        <v>179.35247900142679</v>
      </c>
      <c r="AN24" s="1">
        <v>0.15</v>
      </c>
      <c r="AO24" s="1">
        <f t="shared" si="36"/>
        <v>57.972619833571137</v>
      </c>
      <c r="AP24" s="1">
        <v>0.4</v>
      </c>
      <c r="AQ24" s="1">
        <f t="shared" si="37"/>
        <v>37.682202891821241</v>
      </c>
      <c r="AR24" s="4">
        <v>0.4</v>
      </c>
      <c r="AT24" s="5">
        <v>0</v>
      </c>
      <c r="AU24" s="5">
        <v>0</v>
      </c>
      <c r="AV24" s="6">
        <v>1</v>
      </c>
      <c r="AW24" s="1">
        <f t="shared" si="19"/>
        <v>65.164800940370966</v>
      </c>
    </row>
    <row r="25" spans="1:49" x14ac:dyDescent="0.35">
      <c r="A25" s="6">
        <v>2044</v>
      </c>
      <c r="B25" s="1">
        <v>8.5879999999999992</v>
      </c>
      <c r="C25">
        <v>0</v>
      </c>
      <c r="D25" s="1">
        <v>0</v>
      </c>
      <c r="E25" s="1">
        <f t="shared" si="20"/>
        <v>858.8</v>
      </c>
      <c r="F25" s="1">
        <f t="shared" si="21"/>
        <v>0</v>
      </c>
      <c r="G25" s="1">
        <f t="shared" si="22"/>
        <v>0</v>
      </c>
      <c r="H25" s="1">
        <f t="shared" si="1"/>
        <v>748.01479999999992</v>
      </c>
      <c r="I25" s="1">
        <f t="shared" si="2"/>
        <v>0</v>
      </c>
      <c r="J25" s="1">
        <f t="shared" si="3"/>
        <v>0</v>
      </c>
      <c r="K25" s="1">
        <v>0.54870568559999999</v>
      </c>
      <c r="L25" s="1">
        <v>0.399181236800001</v>
      </c>
      <c r="M25" s="1">
        <v>0.48437590159999899</v>
      </c>
      <c r="N25" s="1">
        <v>4.1500000000000004</v>
      </c>
      <c r="O25" s="1">
        <v>5.2</v>
      </c>
      <c r="P25" s="1">
        <v>6</v>
      </c>
      <c r="R25" s="7">
        <f t="shared" si="23"/>
        <v>139.08900203832553</v>
      </c>
      <c r="S25" s="1">
        <f t="shared" si="24"/>
        <v>336.60665999999998</v>
      </c>
      <c r="T25" s="1">
        <v>0</v>
      </c>
      <c r="U25" s="1">
        <f t="shared" si="25"/>
        <v>276.84909384721323</v>
      </c>
      <c r="V25" s="1">
        <v>0.15</v>
      </c>
      <c r="W25" s="1">
        <f t="shared" si="26"/>
        <v>147.82066357764174</v>
      </c>
      <c r="X25" s="1">
        <v>0.4</v>
      </c>
      <c r="Y25" s="1">
        <f t="shared" si="27"/>
        <v>96.083431325467132</v>
      </c>
      <c r="Z25" s="4">
        <v>0.4</v>
      </c>
      <c r="AA25" s="1">
        <f t="shared" si="28"/>
        <v>0</v>
      </c>
      <c r="AB25" s="1">
        <f t="shared" si="29"/>
        <v>0</v>
      </c>
      <c r="AC25" s="1">
        <v>0</v>
      </c>
      <c r="AD25" s="1">
        <f t="shared" si="30"/>
        <v>0</v>
      </c>
      <c r="AE25" s="1">
        <v>0.15</v>
      </c>
      <c r="AF25" s="1">
        <f t="shared" si="31"/>
        <v>0</v>
      </c>
      <c r="AG25" s="1">
        <v>0.4</v>
      </c>
      <c r="AH25" s="1">
        <f t="shared" si="32"/>
        <v>0</v>
      </c>
      <c r="AI25" s="4">
        <v>0.4</v>
      </c>
      <c r="AJ25" s="1">
        <f t="shared" si="33"/>
        <v>0</v>
      </c>
      <c r="AK25" s="1">
        <f t="shared" si="34"/>
        <v>0</v>
      </c>
      <c r="AL25" s="1">
        <v>0</v>
      </c>
      <c r="AM25" s="1">
        <f t="shared" si="35"/>
        <v>0</v>
      </c>
      <c r="AN25" s="1">
        <v>0.15</v>
      </c>
      <c r="AO25" s="1">
        <f t="shared" si="36"/>
        <v>0</v>
      </c>
      <c r="AP25" s="1">
        <v>0.4</v>
      </c>
      <c r="AQ25" s="1">
        <f t="shared" si="37"/>
        <v>0</v>
      </c>
      <c r="AR25" s="4">
        <v>0.4</v>
      </c>
      <c r="AT25" s="5">
        <v>1</v>
      </c>
      <c r="AU25" s="5">
        <v>0</v>
      </c>
      <c r="AV25" s="6">
        <v>0</v>
      </c>
      <c r="AW25" s="1">
        <f t="shared" si="19"/>
        <v>139.08900203832553</v>
      </c>
    </row>
    <row r="26" spans="1:49" x14ac:dyDescent="0.35">
      <c r="A26" s="6">
        <v>2045</v>
      </c>
      <c r="B26" s="1">
        <v>0</v>
      </c>
      <c r="C26">
        <v>1.855</v>
      </c>
      <c r="D26" s="1">
        <v>0</v>
      </c>
      <c r="E26" s="1">
        <f t="shared" si="20"/>
        <v>0</v>
      </c>
      <c r="F26" s="1">
        <f t="shared" si="21"/>
        <v>185.5</v>
      </c>
      <c r="G26" s="1">
        <f t="shared" si="22"/>
        <v>0</v>
      </c>
      <c r="H26" s="1">
        <f t="shared" si="1"/>
        <v>0</v>
      </c>
      <c r="I26" s="1">
        <f t="shared" si="2"/>
        <v>170.66</v>
      </c>
      <c r="J26" s="1">
        <f t="shared" si="3"/>
        <v>0</v>
      </c>
      <c r="K26" s="1">
        <v>0.54870568559999999</v>
      </c>
      <c r="L26" s="1">
        <v>0.399181236800001</v>
      </c>
      <c r="M26" s="1">
        <v>0.48437590159999899</v>
      </c>
      <c r="N26" s="1">
        <v>4.1500000000000004</v>
      </c>
      <c r="O26" s="1">
        <v>5.2</v>
      </c>
      <c r="P26" s="1">
        <v>6</v>
      </c>
      <c r="R26" s="7">
        <f t="shared" si="23"/>
        <v>0</v>
      </c>
      <c r="S26" s="1">
        <f t="shared" si="24"/>
        <v>0</v>
      </c>
      <c r="T26" s="1">
        <v>0</v>
      </c>
      <c r="U26" s="1">
        <f t="shared" si="25"/>
        <v>0</v>
      </c>
      <c r="V26" s="1">
        <v>0.15</v>
      </c>
      <c r="W26" s="1">
        <f t="shared" si="26"/>
        <v>0</v>
      </c>
      <c r="X26" s="1">
        <v>0.4</v>
      </c>
      <c r="Y26" s="1">
        <f t="shared" si="27"/>
        <v>0</v>
      </c>
      <c r="Z26" s="4">
        <v>0.4</v>
      </c>
      <c r="AA26" s="1">
        <f t="shared" si="28"/>
        <v>41.756655337067798</v>
      </c>
      <c r="AB26" s="1">
        <f t="shared" si="29"/>
        <v>76.796999999999997</v>
      </c>
      <c r="AC26" s="1">
        <v>0</v>
      </c>
      <c r="AD26" s="1">
        <f t="shared" si="30"/>
        <v>115.58929705052262</v>
      </c>
      <c r="AE26" s="1">
        <v>0.15</v>
      </c>
      <c r="AF26" s="1">
        <f t="shared" si="31"/>
        <v>36.99736481740819</v>
      </c>
      <c r="AG26" s="1">
        <v>0.4</v>
      </c>
      <c r="AH26" s="1">
        <f t="shared" si="32"/>
        <v>24.048287131315323</v>
      </c>
      <c r="AI26" s="4">
        <v>0.4</v>
      </c>
      <c r="AJ26" s="1">
        <f t="shared" si="33"/>
        <v>0</v>
      </c>
      <c r="AK26" s="1">
        <f t="shared" si="34"/>
        <v>0</v>
      </c>
      <c r="AL26" s="1">
        <v>0</v>
      </c>
      <c r="AM26" s="1">
        <f t="shared" si="35"/>
        <v>0</v>
      </c>
      <c r="AN26" s="1">
        <v>0.15</v>
      </c>
      <c r="AO26" s="1">
        <f t="shared" si="36"/>
        <v>0</v>
      </c>
      <c r="AP26" s="1">
        <v>0.4</v>
      </c>
      <c r="AQ26" s="1">
        <f t="shared" si="37"/>
        <v>0</v>
      </c>
      <c r="AR26" s="4">
        <v>0.4</v>
      </c>
      <c r="AT26" s="5">
        <v>0</v>
      </c>
      <c r="AU26" s="5">
        <v>1</v>
      </c>
      <c r="AV26" s="6">
        <v>0</v>
      </c>
      <c r="AW26" s="1">
        <f t="shared" si="19"/>
        <v>41.756655337067798</v>
      </c>
    </row>
    <row r="27" spans="1:49" x14ac:dyDescent="0.35">
      <c r="A27" s="6">
        <v>2046</v>
      </c>
      <c r="B27" s="1">
        <v>0</v>
      </c>
      <c r="C27">
        <v>0</v>
      </c>
      <c r="D27" s="1">
        <v>3.2160000000000002</v>
      </c>
      <c r="E27" s="1">
        <f t="shared" si="20"/>
        <v>0</v>
      </c>
      <c r="F27" s="1">
        <f t="shared" si="21"/>
        <v>0</v>
      </c>
      <c r="G27" s="1">
        <f t="shared" si="22"/>
        <v>321.60000000000002</v>
      </c>
      <c r="H27" s="1">
        <f t="shared" si="1"/>
        <v>0</v>
      </c>
      <c r="I27" s="1">
        <f t="shared" si="2"/>
        <v>0</v>
      </c>
      <c r="J27" s="1">
        <f t="shared" si="3"/>
        <v>287.51040000000006</v>
      </c>
      <c r="K27" s="1">
        <v>0.54870568559999999</v>
      </c>
      <c r="L27" s="1">
        <v>0.399181236800001</v>
      </c>
      <c r="M27" s="1">
        <v>0.48437590159999899</v>
      </c>
      <c r="N27" s="1">
        <v>4.1500000000000004</v>
      </c>
      <c r="O27" s="1">
        <v>5.2</v>
      </c>
      <c r="P27" s="1">
        <v>6</v>
      </c>
      <c r="R27" s="7">
        <f t="shared" si="23"/>
        <v>0</v>
      </c>
      <c r="S27" s="1">
        <f t="shared" si="24"/>
        <v>0</v>
      </c>
      <c r="T27" s="1">
        <v>0</v>
      </c>
      <c r="U27" s="1">
        <f t="shared" si="25"/>
        <v>0</v>
      </c>
      <c r="V27" s="1">
        <v>0.15</v>
      </c>
      <c r="W27" s="1">
        <f t="shared" si="26"/>
        <v>0</v>
      </c>
      <c r="X27" s="1">
        <v>0.4</v>
      </c>
      <c r="Y27" s="1">
        <f t="shared" si="27"/>
        <v>0</v>
      </c>
      <c r="Z27" s="4">
        <v>0.4</v>
      </c>
      <c r="AA27" s="1">
        <f t="shared" si="28"/>
        <v>0</v>
      </c>
      <c r="AB27" s="1">
        <f t="shared" si="29"/>
        <v>0</v>
      </c>
      <c r="AC27" s="1">
        <v>0</v>
      </c>
      <c r="AD27" s="1">
        <f t="shared" si="30"/>
        <v>0</v>
      </c>
      <c r="AE27" s="1">
        <v>0.15</v>
      </c>
      <c r="AF27" s="1">
        <f t="shared" si="31"/>
        <v>0</v>
      </c>
      <c r="AG27" s="1">
        <v>0.4</v>
      </c>
      <c r="AH27" s="1">
        <f t="shared" si="32"/>
        <v>0</v>
      </c>
      <c r="AI27" s="4">
        <v>0.4</v>
      </c>
      <c r="AJ27" s="1">
        <f t="shared" si="33"/>
        <v>50.040592126130157</v>
      </c>
      <c r="AK27" s="1">
        <f t="shared" si="34"/>
        <v>129.37968000000004</v>
      </c>
      <c r="AL27" s="1">
        <v>0</v>
      </c>
      <c r="AM27" s="1">
        <f t="shared" si="35"/>
        <v>137.72625894665438</v>
      </c>
      <c r="AN27" s="1">
        <v>0.15</v>
      </c>
      <c r="AO27" s="1">
        <f t="shared" si="36"/>
        <v>44.517656491109079</v>
      </c>
      <c r="AP27" s="1">
        <v>0.4</v>
      </c>
      <c r="AQ27" s="1">
        <f t="shared" si="37"/>
        <v>28.936476719220902</v>
      </c>
      <c r="AR27" s="4">
        <v>0.4</v>
      </c>
      <c r="AT27" s="5">
        <v>0</v>
      </c>
      <c r="AU27" s="5">
        <v>0</v>
      </c>
      <c r="AV27" s="6">
        <v>1</v>
      </c>
      <c r="AW27" s="1">
        <f t="shared" si="19"/>
        <v>50.040592126130157</v>
      </c>
    </row>
    <row r="28" spans="1:49" x14ac:dyDescent="0.35">
      <c r="A28" s="6">
        <v>2047</v>
      </c>
      <c r="B28" s="1">
        <v>8.0470000000000006</v>
      </c>
      <c r="C28">
        <v>0</v>
      </c>
      <c r="D28" s="1">
        <v>0</v>
      </c>
      <c r="E28" s="1">
        <f t="shared" si="20"/>
        <v>804.7</v>
      </c>
      <c r="F28" s="1">
        <f t="shared" si="21"/>
        <v>0</v>
      </c>
      <c r="G28" s="1">
        <f t="shared" si="22"/>
        <v>0</v>
      </c>
      <c r="H28" s="1">
        <f t="shared" si="1"/>
        <v>700.89369999999997</v>
      </c>
      <c r="I28" s="1">
        <f t="shared" si="2"/>
        <v>0</v>
      </c>
      <c r="J28" s="1">
        <f t="shared" si="3"/>
        <v>0</v>
      </c>
      <c r="K28" s="1">
        <v>0.54870568559999999</v>
      </c>
      <c r="L28" s="1">
        <v>0.399181236800001</v>
      </c>
      <c r="M28" s="1">
        <v>0.48437590159999899</v>
      </c>
      <c r="N28" s="1">
        <v>4.1500000000000004</v>
      </c>
      <c r="O28" s="1">
        <v>5.2</v>
      </c>
      <c r="P28" s="1">
        <v>6</v>
      </c>
      <c r="R28" s="7">
        <f t="shared" si="23"/>
        <v>130.32710752240399</v>
      </c>
      <c r="S28" s="1">
        <f t="shared" si="24"/>
        <v>315.40216499999997</v>
      </c>
      <c r="T28" s="1">
        <v>0</v>
      </c>
      <c r="U28" s="1">
        <f t="shared" si="25"/>
        <v>259.40901935124884</v>
      </c>
      <c r="V28" s="1">
        <v>0.15</v>
      </c>
      <c r="W28" s="1">
        <f t="shared" si="26"/>
        <v>138.50871912078284</v>
      </c>
      <c r="X28" s="1">
        <v>0.4</v>
      </c>
      <c r="Y28" s="1">
        <f t="shared" si="27"/>
        <v>90.030667428508849</v>
      </c>
      <c r="Z28" s="4">
        <v>0.4</v>
      </c>
      <c r="AA28" s="1">
        <f t="shared" si="28"/>
        <v>0</v>
      </c>
      <c r="AB28" s="1">
        <f t="shared" si="29"/>
        <v>0</v>
      </c>
      <c r="AC28" s="1">
        <v>0</v>
      </c>
      <c r="AD28" s="1">
        <f t="shared" si="30"/>
        <v>0</v>
      </c>
      <c r="AE28" s="1">
        <v>0.15</v>
      </c>
      <c r="AF28" s="1">
        <f t="shared" si="31"/>
        <v>0</v>
      </c>
      <c r="AG28" s="1">
        <v>0.4</v>
      </c>
      <c r="AH28" s="1">
        <f t="shared" si="32"/>
        <v>0</v>
      </c>
      <c r="AI28" s="4">
        <v>0.4</v>
      </c>
      <c r="AJ28" s="1">
        <f t="shared" si="33"/>
        <v>0</v>
      </c>
      <c r="AK28" s="1">
        <f t="shared" si="34"/>
        <v>0</v>
      </c>
      <c r="AL28" s="1">
        <v>0</v>
      </c>
      <c r="AM28" s="1">
        <f t="shared" si="35"/>
        <v>0</v>
      </c>
      <c r="AN28" s="1">
        <v>0.15</v>
      </c>
      <c r="AO28" s="1">
        <f t="shared" si="36"/>
        <v>0</v>
      </c>
      <c r="AP28" s="1">
        <v>0.4</v>
      </c>
      <c r="AQ28" s="1">
        <f t="shared" si="37"/>
        <v>0</v>
      </c>
      <c r="AR28" s="4">
        <v>0.4</v>
      </c>
      <c r="AT28" s="5">
        <v>1</v>
      </c>
      <c r="AU28" s="5">
        <v>0</v>
      </c>
      <c r="AV28" s="6">
        <v>0</v>
      </c>
      <c r="AW28" s="1">
        <f t="shared" si="19"/>
        <v>130.32710752240399</v>
      </c>
    </row>
    <row r="29" spans="1:49" x14ac:dyDescent="0.35">
      <c r="A29" s="6">
        <v>2048</v>
      </c>
      <c r="B29" s="1">
        <v>0</v>
      </c>
      <c r="C29">
        <v>2.78</v>
      </c>
      <c r="D29" s="1">
        <v>0</v>
      </c>
      <c r="E29" s="1">
        <f t="shared" si="20"/>
        <v>0</v>
      </c>
      <c r="F29" s="1">
        <f t="shared" si="21"/>
        <v>278</v>
      </c>
      <c r="G29" s="1">
        <f t="shared" si="22"/>
        <v>0</v>
      </c>
      <c r="H29" s="1">
        <f t="shared" si="1"/>
        <v>0</v>
      </c>
      <c r="I29" s="1">
        <f t="shared" si="2"/>
        <v>255.76</v>
      </c>
      <c r="J29" s="1">
        <f t="shared" si="3"/>
        <v>0</v>
      </c>
      <c r="K29" s="1">
        <v>0.54870568559999999</v>
      </c>
      <c r="L29" s="1">
        <v>0.399181236800001</v>
      </c>
      <c r="M29" s="1">
        <v>0.48437590159999899</v>
      </c>
      <c r="N29" s="1">
        <v>4.1500000000000004</v>
      </c>
      <c r="O29" s="1">
        <v>5.2</v>
      </c>
      <c r="P29" s="1">
        <v>6</v>
      </c>
      <c r="R29" s="7">
        <f t="shared" si="23"/>
        <v>0</v>
      </c>
      <c r="S29" s="1">
        <f t="shared" si="24"/>
        <v>0</v>
      </c>
      <c r="T29" s="1">
        <v>0</v>
      </c>
      <c r="U29" s="1">
        <f t="shared" si="25"/>
        <v>0</v>
      </c>
      <c r="V29" s="1">
        <v>0.15</v>
      </c>
      <c r="W29" s="1">
        <f t="shared" si="26"/>
        <v>0</v>
      </c>
      <c r="X29" s="1">
        <v>0.4</v>
      </c>
      <c r="Y29" s="1">
        <f t="shared" si="27"/>
        <v>0</v>
      </c>
      <c r="Z29" s="4">
        <v>0.4</v>
      </c>
      <c r="AA29" s="1">
        <f t="shared" si="28"/>
        <v>62.57870718978355</v>
      </c>
      <c r="AB29" s="1">
        <f t="shared" si="29"/>
        <v>115.092</v>
      </c>
      <c r="AC29" s="1">
        <v>0</v>
      </c>
      <c r="AD29" s="1">
        <f t="shared" si="30"/>
        <v>173.22816485199615</v>
      </c>
      <c r="AE29" s="1">
        <v>0.15</v>
      </c>
      <c r="AF29" s="1">
        <f t="shared" si="31"/>
        <v>55.44618554846079</v>
      </c>
      <c r="AG29" s="1">
        <v>0.4</v>
      </c>
      <c r="AH29" s="1">
        <f t="shared" si="32"/>
        <v>36.040020606499517</v>
      </c>
      <c r="AI29" s="4">
        <v>0.4</v>
      </c>
      <c r="AJ29" s="1">
        <f t="shared" si="33"/>
        <v>0</v>
      </c>
      <c r="AK29" s="1">
        <f t="shared" si="34"/>
        <v>0</v>
      </c>
      <c r="AL29" s="1">
        <v>0</v>
      </c>
      <c r="AM29" s="1">
        <f t="shared" si="35"/>
        <v>0</v>
      </c>
      <c r="AN29" s="1">
        <v>0.15</v>
      </c>
      <c r="AO29" s="1">
        <f t="shared" si="36"/>
        <v>0</v>
      </c>
      <c r="AP29" s="1">
        <v>0.4</v>
      </c>
      <c r="AQ29" s="1">
        <f t="shared" si="37"/>
        <v>0</v>
      </c>
      <c r="AR29" s="4">
        <v>0.4</v>
      </c>
      <c r="AT29" s="5">
        <v>0</v>
      </c>
      <c r="AU29" s="5">
        <v>1</v>
      </c>
      <c r="AV29" s="6">
        <v>0</v>
      </c>
      <c r="AW29" s="1">
        <f t="shared" si="19"/>
        <v>62.57870718978355</v>
      </c>
    </row>
    <row r="30" spans="1:49" x14ac:dyDescent="0.35">
      <c r="A30" s="6">
        <v>2049</v>
      </c>
      <c r="B30" s="1">
        <v>0</v>
      </c>
      <c r="C30">
        <v>0</v>
      </c>
      <c r="D30" s="1">
        <v>2.1920000000000002</v>
      </c>
      <c r="E30" s="1">
        <f t="shared" si="20"/>
        <v>0</v>
      </c>
      <c r="F30" s="1">
        <f t="shared" si="21"/>
        <v>0</v>
      </c>
      <c r="G30" s="1">
        <f t="shared" si="22"/>
        <v>219.20000000000002</v>
      </c>
      <c r="H30" s="1">
        <f t="shared" si="1"/>
        <v>0</v>
      </c>
      <c r="I30" s="1">
        <f t="shared" si="2"/>
        <v>0</v>
      </c>
      <c r="J30" s="1">
        <f t="shared" si="3"/>
        <v>195.96480000000003</v>
      </c>
      <c r="K30" s="1">
        <v>0.54870568559999999</v>
      </c>
      <c r="L30" s="1">
        <v>0.399181236800001</v>
      </c>
      <c r="M30" s="1">
        <v>0.48437590159999899</v>
      </c>
      <c r="N30" s="1">
        <v>4.1500000000000004</v>
      </c>
      <c r="O30" s="1">
        <v>5.2</v>
      </c>
      <c r="P30" s="1">
        <v>6</v>
      </c>
      <c r="R30" s="7">
        <f t="shared" si="23"/>
        <v>0</v>
      </c>
      <c r="S30" s="1">
        <f t="shared" si="24"/>
        <v>0</v>
      </c>
      <c r="T30" s="1">
        <v>0</v>
      </c>
      <c r="U30" s="1">
        <f t="shared" si="25"/>
        <v>0</v>
      </c>
      <c r="V30" s="1">
        <v>0.15</v>
      </c>
      <c r="W30" s="1">
        <f t="shared" si="26"/>
        <v>0</v>
      </c>
      <c r="X30" s="1">
        <v>0.4</v>
      </c>
      <c r="Y30" s="1">
        <f t="shared" si="27"/>
        <v>0</v>
      </c>
      <c r="Z30" s="4">
        <v>0.4</v>
      </c>
      <c r="AA30" s="1">
        <f t="shared" si="28"/>
        <v>0</v>
      </c>
      <c r="AB30" s="1">
        <f t="shared" si="29"/>
        <v>0</v>
      </c>
      <c r="AC30" s="1">
        <v>0</v>
      </c>
      <c r="AD30" s="1">
        <f t="shared" si="30"/>
        <v>0</v>
      </c>
      <c r="AE30" s="1">
        <v>0.15</v>
      </c>
      <c r="AF30" s="1">
        <f t="shared" si="31"/>
        <v>0</v>
      </c>
      <c r="AG30" s="1">
        <v>0.4</v>
      </c>
      <c r="AH30" s="1">
        <f t="shared" si="32"/>
        <v>0</v>
      </c>
      <c r="AI30" s="4">
        <v>0.4</v>
      </c>
      <c r="AJ30" s="1">
        <f t="shared" si="33"/>
        <v>34.107269260098654</v>
      </c>
      <c r="AK30" s="1">
        <f t="shared" si="34"/>
        <v>88.18416000000002</v>
      </c>
      <c r="AL30" s="1">
        <v>0</v>
      </c>
      <c r="AM30" s="1">
        <f t="shared" si="35"/>
        <v>93.873121769610208</v>
      </c>
      <c r="AN30" s="1">
        <v>0.15</v>
      </c>
      <c r="AO30" s="1">
        <f t="shared" si="36"/>
        <v>30.342880294935039</v>
      </c>
      <c r="AP30" s="1">
        <v>0.4</v>
      </c>
      <c r="AQ30" s="1">
        <f t="shared" si="37"/>
        <v>19.722872191707776</v>
      </c>
      <c r="AR30" s="4">
        <v>0.4</v>
      </c>
      <c r="AT30" s="5">
        <v>0</v>
      </c>
      <c r="AU30" s="5">
        <v>0</v>
      </c>
      <c r="AV30" s="6">
        <v>1</v>
      </c>
      <c r="AW30" s="1">
        <f t="shared" si="19"/>
        <v>34.107269260098654</v>
      </c>
    </row>
    <row r="31" spans="1:49" x14ac:dyDescent="0.35">
      <c r="A31" s="6">
        <v>2050</v>
      </c>
      <c r="B31" s="1">
        <v>12.86</v>
      </c>
      <c r="C31">
        <v>0</v>
      </c>
      <c r="D31" s="1">
        <v>0</v>
      </c>
      <c r="E31" s="1">
        <f t="shared" si="20"/>
        <v>1286</v>
      </c>
      <c r="F31" s="1">
        <f t="shared" si="21"/>
        <v>0</v>
      </c>
      <c r="G31" s="1">
        <f t="shared" si="22"/>
        <v>0</v>
      </c>
      <c r="H31" s="1">
        <f t="shared" si="1"/>
        <v>1120.106</v>
      </c>
      <c r="I31" s="1">
        <f t="shared" si="2"/>
        <v>0</v>
      </c>
      <c r="J31" s="1">
        <f t="shared" si="3"/>
        <v>0</v>
      </c>
      <c r="K31" s="1">
        <v>0.54870568559999999</v>
      </c>
      <c r="L31" s="1">
        <v>0.399181236800001</v>
      </c>
      <c r="M31" s="1">
        <v>0.48437590159999899</v>
      </c>
      <c r="N31" s="1">
        <v>4.1500000000000004</v>
      </c>
      <c r="O31" s="1">
        <v>5.2</v>
      </c>
      <c r="P31" s="1">
        <v>6</v>
      </c>
      <c r="R31" s="7">
        <f t="shared" si="23"/>
        <v>208.27719681099984</v>
      </c>
      <c r="S31" s="1">
        <f t="shared" si="24"/>
        <v>504.04770000000002</v>
      </c>
      <c r="T31" s="1">
        <v>0</v>
      </c>
      <c r="U31" s="1">
        <f t="shared" si="25"/>
        <v>414.56443256580843</v>
      </c>
      <c r="V31" s="1">
        <v>0.15</v>
      </c>
      <c r="W31" s="1">
        <f t="shared" si="26"/>
        <v>221.35232110019479</v>
      </c>
      <c r="X31" s="1">
        <v>0.4</v>
      </c>
      <c r="Y31" s="1">
        <f t="shared" si="27"/>
        <v>143.87900871512662</v>
      </c>
      <c r="Z31" s="4">
        <v>0.4</v>
      </c>
      <c r="AA31" s="1">
        <f t="shared" si="28"/>
        <v>0</v>
      </c>
      <c r="AB31" s="1">
        <f t="shared" si="29"/>
        <v>0</v>
      </c>
      <c r="AC31" s="1">
        <v>0</v>
      </c>
      <c r="AD31" s="1">
        <f t="shared" si="30"/>
        <v>0</v>
      </c>
      <c r="AE31" s="1">
        <v>0.15</v>
      </c>
      <c r="AF31" s="1">
        <f t="shared" si="31"/>
        <v>0</v>
      </c>
      <c r="AG31" s="1">
        <v>0.4</v>
      </c>
      <c r="AH31" s="1">
        <f t="shared" si="32"/>
        <v>0</v>
      </c>
      <c r="AI31" s="4">
        <v>0.4</v>
      </c>
      <c r="AJ31" s="1">
        <f t="shared" si="33"/>
        <v>0</v>
      </c>
      <c r="AK31" s="1">
        <f t="shared" si="34"/>
        <v>0</v>
      </c>
      <c r="AL31" s="1">
        <v>0</v>
      </c>
      <c r="AM31" s="1">
        <f t="shared" si="35"/>
        <v>0</v>
      </c>
      <c r="AN31" s="1">
        <v>0.15</v>
      </c>
      <c r="AO31" s="1">
        <f t="shared" si="36"/>
        <v>0</v>
      </c>
      <c r="AP31" s="1">
        <v>0.4</v>
      </c>
      <c r="AQ31" s="1">
        <f t="shared" si="37"/>
        <v>0</v>
      </c>
      <c r="AR31" s="4">
        <v>0.4</v>
      </c>
      <c r="AT31" s="5">
        <v>1</v>
      </c>
      <c r="AU31" s="5">
        <v>0</v>
      </c>
      <c r="AV31" s="6">
        <v>0</v>
      </c>
      <c r="AW31" s="1">
        <f t="shared" si="19"/>
        <v>208.27719681099984</v>
      </c>
    </row>
    <row r="32" spans="1:49" x14ac:dyDescent="0.35">
      <c r="A32" s="6">
        <v>2051</v>
      </c>
      <c r="B32" s="1">
        <v>0</v>
      </c>
      <c r="C32">
        <v>2.835</v>
      </c>
      <c r="D32" s="1">
        <v>0</v>
      </c>
      <c r="E32" s="1">
        <f t="shared" si="20"/>
        <v>0</v>
      </c>
      <c r="F32" s="1">
        <f t="shared" si="21"/>
        <v>283.5</v>
      </c>
      <c r="G32" s="1">
        <f t="shared" si="22"/>
        <v>0</v>
      </c>
      <c r="H32" s="1">
        <f t="shared" si="1"/>
        <v>0</v>
      </c>
      <c r="I32" s="1">
        <f t="shared" si="2"/>
        <v>260.82</v>
      </c>
      <c r="J32" s="1">
        <f t="shared" si="3"/>
        <v>0</v>
      </c>
      <c r="K32" s="1">
        <v>0.54870568559999999</v>
      </c>
      <c r="L32" s="1">
        <v>0.399181236800001</v>
      </c>
      <c r="M32" s="1">
        <v>0.48437590159999899</v>
      </c>
      <c r="N32" s="1">
        <v>4.1500000000000004</v>
      </c>
      <c r="O32" s="1">
        <v>5.2</v>
      </c>
      <c r="P32" s="1">
        <v>6</v>
      </c>
      <c r="R32" s="7">
        <f t="shared" si="23"/>
        <v>0</v>
      </c>
      <c r="S32" s="1">
        <f t="shared" si="24"/>
        <v>0</v>
      </c>
      <c r="T32" s="1">
        <v>0</v>
      </c>
      <c r="U32" s="1">
        <f t="shared" si="25"/>
        <v>0</v>
      </c>
      <c r="V32" s="1">
        <v>0.15</v>
      </c>
      <c r="W32" s="1">
        <f t="shared" si="26"/>
        <v>0</v>
      </c>
      <c r="X32" s="1">
        <v>0.4</v>
      </c>
      <c r="Y32" s="1">
        <f t="shared" si="27"/>
        <v>0</v>
      </c>
      <c r="Z32" s="4">
        <v>0.4</v>
      </c>
      <c r="AA32" s="1">
        <f t="shared" si="28"/>
        <v>63.816775137782862</v>
      </c>
      <c r="AB32" s="1">
        <f t="shared" si="29"/>
        <v>117.369</v>
      </c>
      <c r="AC32" s="1">
        <v>0</v>
      </c>
      <c r="AD32" s="1">
        <f t="shared" si="30"/>
        <v>176.65534077532701</v>
      </c>
      <c r="AE32" s="1">
        <v>0.15</v>
      </c>
      <c r="AF32" s="1">
        <f t="shared" si="31"/>
        <v>56.543142456793653</v>
      </c>
      <c r="AG32" s="1">
        <v>0.4</v>
      </c>
      <c r="AH32" s="1">
        <f t="shared" si="32"/>
        <v>36.753042596915876</v>
      </c>
      <c r="AI32" s="4">
        <v>0.4</v>
      </c>
      <c r="AJ32" s="1">
        <f t="shared" si="33"/>
        <v>0</v>
      </c>
      <c r="AK32" s="1">
        <f t="shared" si="34"/>
        <v>0</v>
      </c>
      <c r="AL32" s="1">
        <v>0</v>
      </c>
      <c r="AM32" s="1">
        <f t="shared" si="35"/>
        <v>0</v>
      </c>
      <c r="AN32" s="1">
        <v>0.15</v>
      </c>
      <c r="AO32" s="1">
        <f t="shared" si="36"/>
        <v>0</v>
      </c>
      <c r="AP32" s="1">
        <v>0.4</v>
      </c>
      <c r="AQ32" s="1">
        <f t="shared" si="37"/>
        <v>0</v>
      </c>
      <c r="AR32" s="4">
        <v>0.4</v>
      </c>
      <c r="AT32" s="5">
        <v>0</v>
      </c>
      <c r="AU32" s="5">
        <v>1</v>
      </c>
      <c r="AV32" s="6">
        <v>0</v>
      </c>
      <c r="AW32" s="1">
        <f t="shared" si="19"/>
        <v>63.816775137782862</v>
      </c>
    </row>
    <row r="33" spans="1:49" x14ac:dyDescent="0.35">
      <c r="A33" s="6">
        <v>2052</v>
      </c>
      <c r="B33" s="1">
        <v>0</v>
      </c>
      <c r="C33">
        <v>0</v>
      </c>
      <c r="D33" s="1">
        <v>3.9329999999999998</v>
      </c>
      <c r="E33" s="1">
        <f t="shared" si="20"/>
        <v>0</v>
      </c>
      <c r="F33" s="1">
        <f t="shared" si="21"/>
        <v>0</v>
      </c>
      <c r="G33" s="1">
        <f t="shared" si="22"/>
        <v>393.29999999999995</v>
      </c>
      <c r="H33" s="1">
        <f t="shared" si="1"/>
        <v>0</v>
      </c>
      <c r="I33" s="1">
        <f t="shared" si="2"/>
        <v>0</v>
      </c>
      <c r="J33" s="1">
        <f t="shared" si="3"/>
        <v>351.61019999999996</v>
      </c>
      <c r="K33" s="1">
        <v>0.54870568559999999</v>
      </c>
      <c r="L33" s="1">
        <v>0.399181236800001</v>
      </c>
      <c r="M33" s="1">
        <v>0.48437590159999899</v>
      </c>
      <c r="N33" s="1">
        <v>4.1500000000000004</v>
      </c>
      <c r="O33" s="1">
        <v>5.2</v>
      </c>
      <c r="P33" s="1">
        <v>6</v>
      </c>
      <c r="R33" s="7">
        <f t="shared" si="23"/>
        <v>0</v>
      </c>
      <c r="S33" s="1">
        <f t="shared" si="24"/>
        <v>0</v>
      </c>
      <c r="T33" s="1">
        <v>0</v>
      </c>
      <c r="U33" s="1">
        <f t="shared" si="25"/>
        <v>0</v>
      </c>
      <c r="V33" s="1">
        <v>0.15</v>
      </c>
      <c r="W33" s="1">
        <f t="shared" si="26"/>
        <v>0</v>
      </c>
      <c r="X33" s="1">
        <v>0.4</v>
      </c>
      <c r="Y33" s="1">
        <f t="shared" si="27"/>
        <v>0</v>
      </c>
      <c r="Z33" s="4">
        <v>0.4</v>
      </c>
      <c r="AA33" s="1">
        <f t="shared" si="28"/>
        <v>0</v>
      </c>
      <c r="AB33" s="1">
        <f t="shared" si="29"/>
        <v>0</v>
      </c>
      <c r="AC33" s="1">
        <v>0</v>
      </c>
      <c r="AD33" s="1">
        <f t="shared" si="30"/>
        <v>0</v>
      </c>
      <c r="AE33" s="1">
        <v>0.15</v>
      </c>
      <c r="AF33" s="1">
        <f t="shared" si="31"/>
        <v>0</v>
      </c>
      <c r="AG33" s="1">
        <v>0.4</v>
      </c>
      <c r="AH33" s="1">
        <f t="shared" si="32"/>
        <v>0</v>
      </c>
      <c r="AI33" s="4">
        <v>0.4</v>
      </c>
      <c r="AJ33" s="1">
        <f t="shared" si="33"/>
        <v>61.19703010947444</v>
      </c>
      <c r="AK33" s="1">
        <f t="shared" si="34"/>
        <v>158.22458999999998</v>
      </c>
      <c r="AL33" s="1">
        <v>0</v>
      </c>
      <c r="AM33" s="1">
        <f t="shared" si="35"/>
        <v>168.43202003644018</v>
      </c>
      <c r="AN33" s="1">
        <v>0.15</v>
      </c>
      <c r="AO33" s="1">
        <f t="shared" si="36"/>
        <v>54.442768339406697</v>
      </c>
      <c r="AP33" s="1">
        <v>0.4</v>
      </c>
      <c r="AQ33" s="1">
        <f t="shared" si="37"/>
        <v>35.387799420614357</v>
      </c>
      <c r="AR33" s="4">
        <v>0.4</v>
      </c>
      <c r="AT33" s="5">
        <v>0</v>
      </c>
      <c r="AU33" s="5">
        <v>0</v>
      </c>
      <c r="AV33" s="6">
        <v>1</v>
      </c>
      <c r="AW33" s="1">
        <f t="shared" si="19"/>
        <v>61.19703010947444</v>
      </c>
    </row>
    <row r="34" spans="1:49" x14ac:dyDescent="0.35">
      <c r="A34" s="6">
        <v>2053</v>
      </c>
      <c r="B34" s="1">
        <v>9.1839999999999993</v>
      </c>
      <c r="C34">
        <v>0</v>
      </c>
      <c r="D34" s="1">
        <v>0</v>
      </c>
      <c r="E34" s="1">
        <f t="shared" si="20"/>
        <v>918.4</v>
      </c>
      <c r="F34" s="1">
        <f t="shared" si="21"/>
        <v>0</v>
      </c>
      <c r="G34" s="1">
        <f t="shared" si="22"/>
        <v>0</v>
      </c>
      <c r="H34" s="1">
        <f t="shared" si="1"/>
        <v>799.92639999999994</v>
      </c>
      <c r="I34" s="1">
        <f t="shared" si="2"/>
        <v>0</v>
      </c>
      <c r="J34" s="1">
        <f t="shared" si="3"/>
        <v>0</v>
      </c>
      <c r="K34" s="1">
        <v>0.54870568559999999</v>
      </c>
      <c r="L34" s="1">
        <v>0.399181236800001</v>
      </c>
      <c r="M34" s="1">
        <v>0.48437590159999899</v>
      </c>
      <c r="N34" s="1">
        <v>4.1500000000000004</v>
      </c>
      <c r="O34" s="1">
        <v>5.2</v>
      </c>
      <c r="P34" s="1">
        <v>6</v>
      </c>
      <c r="R34" s="7">
        <f t="shared" si="23"/>
        <v>148.74166217046829</v>
      </c>
      <c r="S34" s="1">
        <f t="shared" si="24"/>
        <v>359.96688</v>
      </c>
      <c r="T34" s="1">
        <v>0</v>
      </c>
      <c r="U34" s="1">
        <f t="shared" si="25"/>
        <v>296.06218885570644</v>
      </c>
      <c r="V34" s="1">
        <v>0.15</v>
      </c>
      <c r="W34" s="1">
        <f t="shared" si="26"/>
        <v>158.07929370017018</v>
      </c>
      <c r="X34" s="1">
        <v>0.4</v>
      </c>
      <c r="Y34" s="1">
        <f t="shared" si="27"/>
        <v>102.75154090511062</v>
      </c>
      <c r="Z34" s="4">
        <v>0.4</v>
      </c>
      <c r="AA34" s="1">
        <f t="shared" si="28"/>
        <v>0</v>
      </c>
      <c r="AB34" s="1">
        <f t="shared" si="29"/>
        <v>0</v>
      </c>
      <c r="AC34" s="1">
        <v>0</v>
      </c>
      <c r="AD34" s="1">
        <f t="shared" si="30"/>
        <v>0</v>
      </c>
      <c r="AE34" s="1">
        <v>0.15</v>
      </c>
      <c r="AF34" s="1">
        <f t="shared" si="31"/>
        <v>0</v>
      </c>
      <c r="AG34" s="1">
        <v>0.4</v>
      </c>
      <c r="AH34" s="1">
        <f t="shared" si="32"/>
        <v>0</v>
      </c>
      <c r="AI34" s="4">
        <v>0.4</v>
      </c>
      <c r="AJ34" s="1">
        <f t="shared" si="33"/>
        <v>0</v>
      </c>
      <c r="AK34" s="1">
        <f t="shared" si="34"/>
        <v>0</v>
      </c>
      <c r="AL34" s="1">
        <v>0</v>
      </c>
      <c r="AM34" s="1">
        <f t="shared" si="35"/>
        <v>0</v>
      </c>
      <c r="AN34" s="1">
        <v>0.15</v>
      </c>
      <c r="AO34" s="1">
        <f t="shared" si="36"/>
        <v>0</v>
      </c>
      <c r="AP34" s="1">
        <v>0.4</v>
      </c>
      <c r="AQ34" s="1">
        <f t="shared" si="37"/>
        <v>0</v>
      </c>
      <c r="AR34" s="4">
        <v>0.4</v>
      </c>
      <c r="AT34" s="5">
        <v>1</v>
      </c>
      <c r="AU34" s="5">
        <v>0</v>
      </c>
      <c r="AV34" s="6">
        <v>0</v>
      </c>
      <c r="AW34" s="1">
        <f t="shared" si="19"/>
        <v>148.74166217046829</v>
      </c>
    </row>
    <row r="35" spans="1:49" x14ac:dyDescent="0.35">
      <c r="A35" s="6">
        <v>2054</v>
      </c>
      <c r="B35" s="1">
        <v>0</v>
      </c>
      <c r="C35">
        <v>2.6850000000000001</v>
      </c>
      <c r="D35" s="1">
        <v>0</v>
      </c>
      <c r="E35" s="1">
        <f t="shared" si="20"/>
        <v>0</v>
      </c>
      <c r="F35" s="1">
        <f t="shared" si="21"/>
        <v>268.5</v>
      </c>
      <c r="G35" s="1">
        <f t="shared" si="22"/>
        <v>0</v>
      </c>
      <c r="H35" s="1">
        <f t="shared" si="1"/>
        <v>0</v>
      </c>
      <c r="I35" s="1">
        <f t="shared" si="2"/>
        <v>247.02</v>
      </c>
      <c r="J35" s="1">
        <f t="shared" si="3"/>
        <v>0</v>
      </c>
      <c r="K35" s="1">
        <v>0.54870568559999999</v>
      </c>
      <c r="L35" s="1">
        <v>0.399181236800001</v>
      </c>
      <c r="M35" s="1">
        <v>0.48437590159999899</v>
      </c>
      <c r="N35" s="1">
        <v>4.1500000000000004</v>
      </c>
      <c r="O35" s="1">
        <v>5.2</v>
      </c>
      <c r="P35" s="1">
        <v>6</v>
      </c>
      <c r="R35" s="7">
        <f t="shared" si="23"/>
        <v>0</v>
      </c>
      <c r="S35" s="1">
        <f t="shared" si="24"/>
        <v>0</v>
      </c>
      <c r="T35" s="1">
        <v>0</v>
      </c>
      <c r="U35" s="1">
        <f t="shared" si="25"/>
        <v>0</v>
      </c>
      <c r="V35" s="1">
        <v>0.15</v>
      </c>
      <c r="W35" s="1">
        <f t="shared" si="26"/>
        <v>0</v>
      </c>
      <c r="X35" s="1">
        <v>0.4</v>
      </c>
      <c r="Y35" s="1">
        <f t="shared" si="27"/>
        <v>0</v>
      </c>
      <c r="Z35" s="4">
        <v>0.4</v>
      </c>
      <c r="AA35" s="1">
        <f t="shared" si="28"/>
        <v>60.440226188693821</v>
      </c>
      <c r="AB35" s="1">
        <f t="shared" si="29"/>
        <v>111.15900000000001</v>
      </c>
      <c r="AC35" s="1">
        <v>0</v>
      </c>
      <c r="AD35" s="1">
        <f t="shared" si="30"/>
        <v>167.30849734806102</v>
      </c>
      <c r="AE35" s="1">
        <v>0.15</v>
      </c>
      <c r="AF35" s="1">
        <f t="shared" si="31"/>
        <v>53.551441797704037</v>
      </c>
      <c r="AG35" s="1">
        <v>0.4</v>
      </c>
      <c r="AH35" s="1">
        <f t="shared" si="32"/>
        <v>34.808437168507623</v>
      </c>
      <c r="AI35" s="4">
        <v>0.4</v>
      </c>
      <c r="AJ35" s="1">
        <f t="shared" si="33"/>
        <v>0</v>
      </c>
      <c r="AK35" s="1">
        <f t="shared" si="34"/>
        <v>0</v>
      </c>
      <c r="AL35" s="1">
        <v>0</v>
      </c>
      <c r="AM35" s="1">
        <f t="shared" si="35"/>
        <v>0</v>
      </c>
      <c r="AN35" s="1">
        <v>0.15</v>
      </c>
      <c r="AO35" s="1">
        <f t="shared" si="36"/>
        <v>0</v>
      </c>
      <c r="AP35" s="1">
        <v>0.4</v>
      </c>
      <c r="AQ35" s="1">
        <f t="shared" si="37"/>
        <v>0</v>
      </c>
      <c r="AR35" s="4">
        <v>0.4</v>
      </c>
      <c r="AT35" s="5">
        <v>0</v>
      </c>
      <c r="AU35" s="5">
        <v>1</v>
      </c>
      <c r="AV35" s="6">
        <v>0</v>
      </c>
      <c r="AW35" s="1">
        <f t="shared" si="19"/>
        <v>60.440226188693821</v>
      </c>
    </row>
    <row r="36" spans="1:49" x14ac:dyDescent="0.35">
      <c r="A36" s="6">
        <v>2055</v>
      </c>
      <c r="B36" s="1">
        <v>0</v>
      </c>
      <c r="C36">
        <v>0</v>
      </c>
      <c r="D36" s="1">
        <v>3.1859999999999999</v>
      </c>
      <c r="E36" s="1">
        <f t="shared" si="20"/>
        <v>0</v>
      </c>
      <c r="F36" s="1">
        <f t="shared" si="21"/>
        <v>0</v>
      </c>
      <c r="G36" s="1">
        <f t="shared" si="22"/>
        <v>318.60000000000002</v>
      </c>
      <c r="H36" s="1">
        <f t="shared" si="1"/>
        <v>0</v>
      </c>
      <c r="I36" s="1">
        <f t="shared" si="2"/>
        <v>0</v>
      </c>
      <c r="J36" s="1">
        <f t="shared" si="3"/>
        <v>284.82840000000004</v>
      </c>
      <c r="K36" s="1">
        <v>0.54870568559999999</v>
      </c>
      <c r="L36" s="1">
        <v>0.399181236800001</v>
      </c>
      <c r="M36" s="1">
        <v>0.48437590159999899</v>
      </c>
      <c r="N36" s="1">
        <v>4.1500000000000004</v>
      </c>
      <c r="O36" s="1">
        <v>5.2</v>
      </c>
      <c r="P36" s="1">
        <v>6</v>
      </c>
      <c r="R36" s="7">
        <f t="shared" si="23"/>
        <v>0</v>
      </c>
      <c r="S36" s="1">
        <f t="shared" si="24"/>
        <v>0</v>
      </c>
      <c r="T36" s="1">
        <v>0</v>
      </c>
      <c r="U36" s="1">
        <f t="shared" si="25"/>
        <v>0</v>
      </c>
      <c r="V36" s="1">
        <v>0.15</v>
      </c>
      <c r="W36" s="1">
        <f t="shared" si="26"/>
        <v>0</v>
      </c>
      <c r="X36" s="1">
        <v>0.4</v>
      </c>
      <c r="Y36" s="1">
        <f t="shared" si="27"/>
        <v>0</v>
      </c>
      <c r="Z36" s="4">
        <v>0.4</v>
      </c>
      <c r="AA36" s="1">
        <f t="shared" si="28"/>
        <v>0</v>
      </c>
      <c r="AB36" s="1">
        <f t="shared" si="29"/>
        <v>0</v>
      </c>
      <c r="AC36" s="1">
        <v>0</v>
      </c>
      <c r="AD36" s="1">
        <f t="shared" si="30"/>
        <v>0</v>
      </c>
      <c r="AE36" s="1">
        <v>0.15</v>
      </c>
      <c r="AF36" s="1">
        <f t="shared" si="31"/>
        <v>0</v>
      </c>
      <c r="AG36" s="1">
        <v>0.4</v>
      </c>
      <c r="AH36" s="1">
        <f t="shared" si="32"/>
        <v>0</v>
      </c>
      <c r="AI36" s="4">
        <v>0.4</v>
      </c>
      <c r="AJ36" s="1">
        <f t="shared" si="33"/>
        <v>49.573795557789381</v>
      </c>
      <c r="AK36" s="1">
        <f t="shared" si="34"/>
        <v>128.17278000000002</v>
      </c>
      <c r="AL36" s="1">
        <v>0</v>
      </c>
      <c r="AM36" s="1">
        <f t="shared" si="35"/>
        <v>136.44149906842068</v>
      </c>
      <c r="AN36" s="1">
        <v>0.15</v>
      </c>
      <c r="AO36" s="1">
        <f t="shared" si="36"/>
        <v>44.102379844736788</v>
      </c>
      <c r="AP36" s="1">
        <v>0.4</v>
      </c>
      <c r="AQ36" s="1">
        <f t="shared" si="37"/>
        <v>28.666546899078913</v>
      </c>
      <c r="AR36" s="4">
        <v>0.4</v>
      </c>
      <c r="AT36" s="5">
        <v>0</v>
      </c>
      <c r="AU36" s="5">
        <v>0</v>
      </c>
      <c r="AV36" s="6">
        <v>1</v>
      </c>
      <c r="AW36" s="1">
        <f t="shared" si="19"/>
        <v>49.573795557789381</v>
      </c>
    </row>
    <row r="37" spans="1:49" x14ac:dyDescent="0.35">
      <c r="A37" s="6">
        <v>2056</v>
      </c>
      <c r="B37" s="1">
        <v>7.6070000000000002</v>
      </c>
      <c r="C37">
        <v>0</v>
      </c>
      <c r="D37" s="1">
        <v>0</v>
      </c>
      <c r="E37" s="1">
        <f t="shared" si="20"/>
        <v>760.7</v>
      </c>
      <c r="F37" s="1">
        <f t="shared" si="21"/>
        <v>0</v>
      </c>
      <c r="G37" s="1">
        <f t="shared" si="22"/>
        <v>0</v>
      </c>
      <c r="H37" s="1">
        <f t="shared" si="1"/>
        <v>662.56970000000001</v>
      </c>
      <c r="I37" s="1">
        <f t="shared" si="2"/>
        <v>0</v>
      </c>
      <c r="J37" s="1">
        <f t="shared" si="3"/>
        <v>0</v>
      </c>
      <c r="K37" s="1">
        <v>0.54870568559999999</v>
      </c>
      <c r="L37" s="1">
        <v>0.399181236800001</v>
      </c>
      <c r="M37" s="1">
        <v>0.48437590159999899</v>
      </c>
      <c r="N37" s="1">
        <v>4.1500000000000004</v>
      </c>
      <c r="O37" s="1">
        <v>5.2</v>
      </c>
      <c r="P37" s="1">
        <v>6</v>
      </c>
      <c r="R37" s="7">
        <f t="shared" si="23"/>
        <v>123.2009825926342</v>
      </c>
      <c r="S37" s="1">
        <f t="shared" si="24"/>
        <v>298.15636499999999</v>
      </c>
      <c r="T37" s="1">
        <v>0</v>
      </c>
      <c r="U37" s="1">
        <f t="shared" si="25"/>
        <v>245.22485525101905</v>
      </c>
      <c r="V37" s="1">
        <v>0.15</v>
      </c>
      <c r="W37" s="1">
        <f t="shared" si="26"/>
        <v>130.93523379542629</v>
      </c>
      <c r="X37" s="1">
        <v>0.4</v>
      </c>
      <c r="Y37" s="1">
        <f t="shared" si="27"/>
        <v>85.10790196702709</v>
      </c>
      <c r="Z37" s="4">
        <v>0.4</v>
      </c>
      <c r="AA37" s="1">
        <f t="shared" si="28"/>
        <v>0</v>
      </c>
      <c r="AB37" s="1">
        <f t="shared" si="29"/>
        <v>0</v>
      </c>
      <c r="AC37" s="1">
        <v>0</v>
      </c>
      <c r="AD37" s="1">
        <f t="shared" si="30"/>
        <v>0</v>
      </c>
      <c r="AE37" s="1">
        <v>0.15</v>
      </c>
      <c r="AF37" s="1">
        <f t="shared" si="31"/>
        <v>0</v>
      </c>
      <c r="AG37" s="1">
        <v>0.4</v>
      </c>
      <c r="AH37" s="1">
        <f t="shared" si="32"/>
        <v>0</v>
      </c>
      <c r="AI37" s="4">
        <v>0.4</v>
      </c>
      <c r="AJ37" s="1">
        <f t="shared" si="33"/>
        <v>0</v>
      </c>
      <c r="AK37" s="1">
        <f t="shared" si="34"/>
        <v>0</v>
      </c>
      <c r="AL37" s="1">
        <v>0</v>
      </c>
      <c r="AM37" s="1">
        <f t="shared" si="35"/>
        <v>0</v>
      </c>
      <c r="AN37" s="1">
        <v>0.15</v>
      </c>
      <c r="AO37" s="1">
        <f t="shared" si="36"/>
        <v>0</v>
      </c>
      <c r="AP37" s="1">
        <v>0.4</v>
      </c>
      <c r="AQ37" s="1">
        <f t="shared" si="37"/>
        <v>0</v>
      </c>
      <c r="AR37" s="4">
        <v>0.4</v>
      </c>
      <c r="AT37" s="5">
        <v>1</v>
      </c>
      <c r="AU37" s="5">
        <v>0</v>
      </c>
      <c r="AV37" s="6">
        <v>0</v>
      </c>
      <c r="AW37" s="1">
        <f t="shared" si="19"/>
        <v>123.2009825926342</v>
      </c>
    </row>
    <row r="38" spans="1:49" x14ac:dyDescent="0.35">
      <c r="A38" s="6">
        <v>2057</v>
      </c>
      <c r="B38" s="1">
        <v>0</v>
      </c>
      <c r="C38">
        <v>1.9610000000000001</v>
      </c>
      <c r="D38" s="1">
        <v>0</v>
      </c>
      <c r="E38" s="1">
        <f t="shared" si="20"/>
        <v>0</v>
      </c>
      <c r="F38" s="1">
        <f t="shared" si="21"/>
        <v>196.1</v>
      </c>
      <c r="G38" s="1">
        <f t="shared" si="22"/>
        <v>0</v>
      </c>
      <c r="H38" s="1">
        <f t="shared" si="1"/>
        <v>0</v>
      </c>
      <c r="I38" s="1">
        <f t="shared" si="2"/>
        <v>180.41200000000001</v>
      </c>
      <c r="J38" s="1">
        <f t="shared" si="3"/>
        <v>0</v>
      </c>
      <c r="K38" s="1">
        <v>0.54870568559999999</v>
      </c>
      <c r="L38" s="1">
        <v>0.399181236800001</v>
      </c>
      <c r="M38" s="1">
        <v>0.48437590159999899</v>
      </c>
      <c r="N38" s="1">
        <v>4.1500000000000004</v>
      </c>
      <c r="O38" s="1">
        <v>5.2</v>
      </c>
      <c r="P38" s="1">
        <v>6</v>
      </c>
      <c r="R38" s="7">
        <f t="shared" si="23"/>
        <v>0</v>
      </c>
      <c r="S38" s="1">
        <f t="shared" si="24"/>
        <v>0</v>
      </c>
      <c r="T38" s="1">
        <v>0</v>
      </c>
      <c r="U38" s="1">
        <f t="shared" si="25"/>
        <v>0</v>
      </c>
      <c r="V38" s="1">
        <v>0.15</v>
      </c>
      <c r="W38" s="1">
        <f t="shared" si="26"/>
        <v>0</v>
      </c>
      <c r="X38" s="1">
        <v>0.4</v>
      </c>
      <c r="Y38" s="1">
        <f t="shared" si="27"/>
        <v>0</v>
      </c>
      <c r="Z38" s="4">
        <v>0.4</v>
      </c>
      <c r="AA38" s="1">
        <f t="shared" si="28"/>
        <v>44.142749927757393</v>
      </c>
      <c r="AB38" s="1">
        <f t="shared" si="29"/>
        <v>81.185400000000001</v>
      </c>
      <c r="AC38" s="1">
        <v>0</v>
      </c>
      <c r="AD38" s="1">
        <f t="shared" si="30"/>
        <v>122.19439973912391</v>
      </c>
      <c r="AE38" s="1">
        <v>0.15</v>
      </c>
      <c r="AF38" s="1">
        <f t="shared" si="31"/>
        <v>39.111499949831519</v>
      </c>
      <c r="AG38" s="1">
        <v>0.4</v>
      </c>
      <c r="AH38" s="1">
        <f t="shared" si="32"/>
        <v>25.422474967390489</v>
      </c>
      <c r="AI38" s="4">
        <v>0.4</v>
      </c>
      <c r="AJ38" s="1">
        <f t="shared" si="33"/>
        <v>0</v>
      </c>
      <c r="AK38" s="1">
        <f t="shared" si="34"/>
        <v>0</v>
      </c>
      <c r="AL38" s="1">
        <v>0</v>
      </c>
      <c r="AM38" s="1">
        <f t="shared" si="35"/>
        <v>0</v>
      </c>
      <c r="AN38" s="1">
        <v>0.15</v>
      </c>
      <c r="AO38" s="1">
        <f t="shared" si="36"/>
        <v>0</v>
      </c>
      <c r="AP38" s="1">
        <v>0.4</v>
      </c>
      <c r="AQ38" s="1">
        <f t="shared" si="37"/>
        <v>0</v>
      </c>
      <c r="AR38" s="4">
        <v>0.4</v>
      </c>
      <c r="AT38" s="5">
        <v>0</v>
      </c>
      <c r="AU38" s="5">
        <v>1</v>
      </c>
      <c r="AV38" s="6">
        <v>0</v>
      </c>
      <c r="AW38" s="1">
        <f t="shared" si="19"/>
        <v>44.142749927757393</v>
      </c>
    </row>
    <row r="39" spans="1:49" x14ac:dyDescent="0.35">
      <c r="A39" s="6">
        <v>2058</v>
      </c>
      <c r="B39" s="1">
        <v>0</v>
      </c>
      <c r="C39">
        <v>0</v>
      </c>
      <c r="D39" s="1">
        <v>3.8759999999999999</v>
      </c>
      <c r="E39" s="1">
        <f t="shared" si="20"/>
        <v>0</v>
      </c>
      <c r="F39" s="1">
        <f t="shared" si="21"/>
        <v>0</v>
      </c>
      <c r="G39" s="1">
        <f t="shared" si="22"/>
        <v>387.59999999999997</v>
      </c>
      <c r="H39" s="1">
        <f t="shared" si="1"/>
        <v>0</v>
      </c>
      <c r="I39" s="1">
        <f t="shared" si="2"/>
        <v>0</v>
      </c>
      <c r="J39" s="1">
        <f t="shared" si="3"/>
        <v>346.51440000000002</v>
      </c>
      <c r="K39" s="1">
        <v>0.54870568559999999</v>
      </c>
      <c r="L39" s="1">
        <v>0.399181236800001</v>
      </c>
      <c r="M39" s="1">
        <v>0.48437590159999899</v>
      </c>
      <c r="N39" s="1">
        <v>4.1500000000000004</v>
      </c>
      <c r="O39" s="1">
        <v>5.2</v>
      </c>
      <c r="P39" s="1">
        <v>6</v>
      </c>
      <c r="R39" s="7">
        <f t="shared" si="23"/>
        <v>0</v>
      </c>
      <c r="S39" s="1">
        <f t="shared" si="24"/>
        <v>0</v>
      </c>
      <c r="T39" s="1">
        <v>0</v>
      </c>
      <c r="U39" s="1">
        <f t="shared" si="25"/>
        <v>0</v>
      </c>
      <c r="V39" s="1">
        <v>0.15</v>
      </c>
      <c r="W39" s="1">
        <f t="shared" si="26"/>
        <v>0</v>
      </c>
      <c r="X39" s="1">
        <v>0.4</v>
      </c>
      <c r="Y39" s="1">
        <f t="shared" si="27"/>
        <v>0</v>
      </c>
      <c r="Z39" s="4">
        <v>0.4</v>
      </c>
      <c r="AA39" s="1">
        <f t="shared" si="28"/>
        <v>0</v>
      </c>
      <c r="AB39" s="1">
        <f t="shared" si="29"/>
        <v>0</v>
      </c>
      <c r="AC39" s="1">
        <v>0</v>
      </c>
      <c r="AD39" s="1">
        <f t="shared" si="30"/>
        <v>0</v>
      </c>
      <c r="AE39" s="1">
        <v>0.15</v>
      </c>
      <c r="AF39" s="1">
        <f t="shared" si="31"/>
        <v>0</v>
      </c>
      <c r="AG39" s="1">
        <v>0.4</v>
      </c>
      <c r="AH39" s="1">
        <f t="shared" si="32"/>
        <v>0</v>
      </c>
      <c r="AI39" s="4">
        <v>0.4</v>
      </c>
      <c r="AJ39" s="1">
        <f t="shared" si="33"/>
        <v>60.310116629627004</v>
      </c>
      <c r="AK39" s="1">
        <f t="shared" si="34"/>
        <v>155.93148000000002</v>
      </c>
      <c r="AL39" s="1">
        <v>0</v>
      </c>
      <c r="AM39" s="1">
        <f t="shared" si="35"/>
        <v>165.99097626779613</v>
      </c>
      <c r="AN39" s="1">
        <v>0.15</v>
      </c>
      <c r="AO39" s="1">
        <f t="shared" si="36"/>
        <v>53.653742711299365</v>
      </c>
      <c r="AP39" s="1">
        <v>0.4</v>
      </c>
      <c r="AQ39" s="1">
        <f t="shared" si="37"/>
        <v>34.874932762344592</v>
      </c>
      <c r="AR39" s="4">
        <v>0.4</v>
      </c>
      <c r="AT39" s="5">
        <v>0</v>
      </c>
      <c r="AU39" s="5">
        <v>0</v>
      </c>
      <c r="AV39" s="6">
        <v>1</v>
      </c>
      <c r="AW39" s="1">
        <f t="shared" si="19"/>
        <v>60.310116629627004</v>
      </c>
    </row>
    <row r="40" spans="1:49" x14ac:dyDescent="0.35">
      <c r="A40" s="6">
        <v>2059</v>
      </c>
      <c r="B40" s="1">
        <v>7.85</v>
      </c>
      <c r="C40">
        <v>0</v>
      </c>
      <c r="D40" s="1">
        <v>0</v>
      </c>
      <c r="E40" s="1">
        <f t="shared" si="20"/>
        <v>785</v>
      </c>
      <c r="F40" s="1">
        <f t="shared" si="21"/>
        <v>0</v>
      </c>
      <c r="G40" s="1">
        <f t="shared" si="22"/>
        <v>0</v>
      </c>
      <c r="H40" s="1">
        <f t="shared" si="1"/>
        <v>683.73500000000001</v>
      </c>
      <c r="I40" s="1">
        <f t="shared" si="2"/>
        <v>0</v>
      </c>
      <c r="J40" s="1">
        <f t="shared" si="3"/>
        <v>0</v>
      </c>
      <c r="K40" s="1">
        <v>0.54870568559999999</v>
      </c>
      <c r="L40" s="1">
        <v>0.399181236800001</v>
      </c>
      <c r="M40" s="1">
        <v>0.48437590159999899</v>
      </c>
      <c r="N40" s="1">
        <v>4.1500000000000004</v>
      </c>
      <c r="O40" s="1">
        <v>5.2</v>
      </c>
      <c r="P40" s="1">
        <v>6</v>
      </c>
      <c r="R40" s="7">
        <f t="shared" si="23"/>
        <v>127.13654704248435</v>
      </c>
      <c r="S40" s="1">
        <f t="shared" si="24"/>
        <v>307.68074999999999</v>
      </c>
      <c r="T40" s="1">
        <v>0</v>
      </c>
      <c r="U40" s="1">
        <f t="shared" si="25"/>
        <v>253.05838224273691</v>
      </c>
      <c r="V40" s="1">
        <v>0.15</v>
      </c>
      <c r="W40" s="1">
        <f t="shared" si="26"/>
        <v>135.11786319102092</v>
      </c>
      <c r="X40" s="1">
        <v>0.4</v>
      </c>
      <c r="Y40" s="1">
        <f t="shared" si="27"/>
        <v>87.826611074163594</v>
      </c>
      <c r="Z40" s="4">
        <v>0.4</v>
      </c>
      <c r="AA40" s="1">
        <f t="shared" si="28"/>
        <v>0</v>
      </c>
      <c r="AB40" s="1">
        <f t="shared" si="29"/>
        <v>0</v>
      </c>
      <c r="AC40" s="1">
        <v>0</v>
      </c>
      <c r="AD40" s="1">
        <f t="shared" si="30"/>
        <v>0</v>
      </c>
      <c r="AE40" s="1">
        <v>0.15</v>
      </c>
      <c r="AF40" s="1">
        <f t="shared" si="31"/>
        <v>0</v>
      </c>
      <c r="AG40" s="1">
        <v>0.4</v>
      </c>
      <c r="AH40" s="1">
        <f t="shared" si="32"/>
        <v>0</v>
      </c>
      <c r="AI40" s="4">
        <v>0.4</v>
      </c>
      <c r="AJ40" s="1">
        <f t="shared" si="33"/>
        <v>0</v>
      </c>
      <c r="AK40" s="1">
        <f t="shared" si="34"/>
        <v>0</v>
      </c>
      <c r="AL40" s="1">
        <v>0</v>
      </c>
      <c r="AM40" s="1">
        <f t="shared" si="35"/>
        <v>0</v>
      </c>
      <c r="AN40" s="1">
        <v>0.15</v>
      </c>
      <c r="AO40" s="1">
        <f t="shared" si="36"/>
        <v>0</v>
      </c>
      <c r="AP40" s="1">
        <v>0.4</v>
      </c>
      <c r="AQ40" s="1">
        <f t="shared" si="37"/>
        <v>0</v>
      </c>
      <c r="AR40" s="4">
        <v>0.4</v>
      </c>
      <c r="AT40" s="5">
        <v>1</v>
      </c>
      <c r="AU40" s="5">
        <v>0</v>
      </c>
      <c r="AV40" s="6">
        <v>0</v>
      </c>
      <c r="AW40" s="1">
        <f t="shared" si="19"/>
        <v>127.13654704248435</v>
      </c>
    </row>
    <row r="41" spans="1:49" x14ac:dyDescent="0.35">
      <c r="A41" s="6">
        <v>2060</v>
      </c>
      <c r="B41" s="1">
        <v>0</v>
      </c>
      <c r="C41">
        <v>2.278</v>
      </c>
      <c r="D41" s="1">
        <v>0</v>
      </c>
      <c r="E41" s="1">
        <f t="shared" si="20"/>
        <v>0</v>
      </c>
      <c r="F41" s="1">
        <f t="shared" si="21"/>
        <v>227.8</v>
      </c>
      <c r="G41" s="1">
        <f t="shared" si="22"/>
        <v>0</v>
      </c>
      <c r="H41" s="1">
        <f t="shared" si="1"/>
        <v>0</v>
      </c>
      <c r="I41" s="1">
        <f t="shared" si="2"/>
        <v>209.57600000000002</v>
      </c>
      <c r="J41" s="1">
        <f t="shared" si="3"/>
        <v>0</v>
      </c>
      <c r="K41" s="1">
        <v>0.54870568559999999</v>
      </c>
      <c r="L41" s="1">
        <v>0.399181236800001</v>
      </c>
      <c r="M41" s="1">
        <v>0.48437590159999899</v>
      </c>
      <c r="N41" s="1">
        <v>4.1500000000000004</v>
      </c>
      <c r="O41" s="1">
        <v>5.2</v>
      </c>
      <c r="P41" s="1">
        <v>6</v>
      </c>
      <c r="R41" s="7">
        <f t="shared" si="23"/>
        <v>0</v>
      </c>
      <c r="S41" s="1">
        <f t="shared" si="24"/>
        <v>0</v>
      </c>
      <c r="T41" s="1">
        <v>0</v>
      </c>
      <c r="U41" s="1">
        <f t="shared" si="25"/>
        <v>0</v>
      </c>
      <c r="V41" s="1">
        <v>0.15</v>
      </c>
      <c r="W41" s="1">
        <f t="shared" si="26"/>
        <v>0</v>
      </c>
      <c r="X41" s="1">
        <v>0.4</v>
      </c>
      <c r="Y41" s="1">
        <f t="shared" si="27"/>
        <v>0</v>
      </c>
      <c r="Z41" s="4">
        <v>0.4</v>
      </c>
      <c r="AA41" s="1">
        <f t="shared" si="28"/>
        <v>51.278523373498899</v>
      </c>
      <c r="AB41" s="1">
        <f t="shared" si="29"/>
        <v>94.309200000000018</v>
      </c>
      <c r="AC41" s="1">
        <v>0</v>
      </c>
      <c r="AD41" s="1">
        <f t="shared" si="30"/>
        <v>141.94739551541269</v>
      </c>
      <c r="AE41" s="1">
        <v>0.15</v>
      </c>
      <c r="AF41" s="1">
        <f t="shared" si="31"/>
        <v>45.433960676040897</v>
      </c>
      <c r="AG41" s="1">
        <v>0.4</v>
      </c>
      <c r="AH41" s="1">
        <f t="shared" si="32"/>
        <v>29.532074439426584</v>
      </c>
      <c r="AI41" s="4">
        <v>0.4</v>
      </c>
      <c r="AJ41" s="1">
        <f t="shared" si="33"/>
        <v>0</v>
      </c>
      <c r="AK41" s="1">
        <f t="shared" si="34"/>
        <v>0</v>
      </c>
      <c r="AL41" s="1">
        <v>0</v>
      </c>
      <c r="AM41" s="1">
        <f t="shared" si="35"/>
        <v>0</v>
      </c>
      <c r="AN41" s="1">
        <v>0.15</v>
      </c>
      <c r="AO41" s="1">
        <f t="shared" si="36"/>
        <v>0</v>
      </c>
      <c r="AP41" s="1">
        <v>0.4</v>
      </c>
      <c r="AQ41" s="1">
        <f t="shared" si="37"/>
        <v>0</v>
      </c>
      <c r="AR41" s="4">
        <v>0.4</v>
      </c>
      <c r="AT41" s="5">
        <v>0</v>
      </c>
      <c r="AU41" s="5">
        <v>1</v>
      </c>
      <c r="AV41" s="6">
        <v>0</v>
      </c>
      <c r="AW41" s="1">
        <f t="shared" si="19"/>
        <v>51.278523373498899</v>
      </c>
    </row>
    <row r="42" spans="1:49" x14ac:dyDescent="0.35">
      <c r="A42" s="6">
        <v>2061</v>
      </c>
      <c r="B42" s="1">
        <v>0</v>
      </c>
      <c r="C42">
        <v>0</v>
      </c>
      <c r="D42" s="1">
        <v>2.91</v>
      </c>
      <c r="E42" s="1">
        <f t="shared" si="20"/>
        <v>0</v>
      </c>
      <c r="F42" s="1">
        <f t="shared" si="21"/>
        <v>0</v>
      </c>
      <c r="G42" s="1">
        <f t="shared" si="22"/>
        <v>291</v>
      </c>
      <c r="H42" s="1">
        <f t="shared" si="1"/>
        <v>0</v>
      </c>
      <c r="I42" s="1">
        <f t="shared" si="2"/>
        <v>0</v>
      </c>
      <c r="J42" s="1">
        <f t="shared" si="3"/>
        <v>260.154</v>
      </c>
      <c r="K42" s="1">
        <v>0.54870568559999999</v>
      </c>
      <c r="L42" s="1">
        <v>0.399181236800001</v>
      </c>
      <c r="M42" s="1">
        <v>0.48437590159999899</v>
      </c>
      <c r="N42" s="1">
        <v>4.1500000000000004</v>
      </c>
      <c r="O42" s="1">
        <v>5.2</v>
      </c>
      <c r="P42" s="1">
        <v>6</v>
      </c>
      <c r="R42" s="7">
        <f t="shared" si="23"/>
        <v>0</v>
      </c>
      <c r="S42" s="1">
        <f t="shared" si="24"/>
        <v>0</v>
      </c>
      <c r="T42" s="1">
        <v>0</v>
      </c>
      <c r="U42" s="1">
        <f t="shared" si="25"/>
        <v>0</v>
      </c>
      <c r="V42" s="1">
        <v>0.15</v>
      </c>
      <c r="W42" s="1">
        <f t="shared" si="26"/>
        <v>0</v>
      </c>
      <c r="X42" s="1">
        <v>0.4</v>
      </c>
      <c r="Y42" s="1">
        <f t="shared" si="27"/>
        <v>0</v>
      </c>
      <c r="Z42" s="4">
        <v>0.4</v>
      </c>
      <c r="AA42" s="1">
        <f t="shared" si="28"/>
        <v>0</v>
      </c>
      <c r="AB42" s="1">
        <f t="shared" si="29"/>
        <v>0</v>
      </c>
      <c r="AC42" s="1">
        <v>0</v>
      </c>
      <c r="AD42" s="1">
        <f t="shared" si="30"/>
        <v>0</v>
      </c>
      <c r="AE42" s="1">
        <v>0.15</v>
      </c>
      <c r="AF42" s="1">
        <f t="shared" si="31"/>
        <v>0</v>
      </c>
      <c r="AG42" s="1">
        <v>0.4</v>
      </c>
      <c r="AH42" s="1">
        <f t="shared" si="32"/>
        <v>0</v>
      </c>
      <c r="AI42" s="4">
        <v>0.4</v>
      </c>
      <c r="AJ42" s="1">
        <f t="shared" si="33"/>
        <v>45.279267129054325</v>
      </c>
      <c r="AK42" s="1">
        <f t="shared" si="34"/>
        <v>117.0693</v>
      </c>
      <c r="AL42" s="1">
        <v>0</v>
      </c>
      <c r="AM42" s="1">
        <f t="shared" si="35"/>
        <v>124.62170818867048</v>
      </c>
      <c r="AN42" s="1">
        <v>0.15</v>
      </c>
      <c r="AO42" s="1">
        <f t="shared" si="36"/>
        <v>40.281834698111751</v>
      </c>
      <c r="AP42" s="1">
        <v>0.4</v>
      </c>
      <c r="AQ42" s="1">
        <f t="shared" si="37"/>
        <v>26.183192553772638</v>
      </c>
      <c r="AR42" s="4">
        <v>0.4</v>
      </c>
      <c r="AT42" s="5">
        <v>0</v>
      </c>
      <c r="AU42" s="5">
        <v>0</v>
      </c>
      <c r="AV42" s="6">
        <v>1</v>
      </c>
      <c r="AW42" s="1">
        <f t="shared" si="19"/>
        <v>45.279267129054325</v>
      </c>
    </row>
    <row r="43" spans="1:49" x14ac:dyDescent="0.35">
      <c r="A43" s="6">
        <v>2062</v>
      </c>
      <c r="B43" s="1">
        <v>7.8879999999999999</v>
      </c>
      <c r="C43">
        <v>0</v>
      </c>
      <c r="D43" s="1">
        <v>0</v>
      </c>
      <c r="E43" s="1">
        <f t="shared" si="20"/>
        <v>788.8</v>
      </c>
      <c r="F43" s="1">
        <f t="shared" si="21"/>
        <v>0</v>
      </c>
      <c r="G43" s="1">
        <f t="shared" si="22"/>
        <v>0</v>
      </c>
      <c r="H43" s="1">
        <f t="shared" si="1"/>
        <v>687.04480000000001</v>
      </c>
      <c r="I43" s="1">
        <f t="shared" si="2"/>
        <v>0</v>
      </c>
      <c r="J43" s="1">
        <f t="shared" si="3"/>
        <v>0</v>
      </c>
      <c r="K43" s="1">
        <v>0.54870568559999999</v>
      </c>
      <c r="L43" s="1">
        <v>0.399181236800001</v>
      </c>
      <c r="M43" s="1">
        <v>0.48437590159999899</v>
      </c>
      <c r="N43" s="1">
        <v>4.1500000000000004</v>
      </c>
      <c r="O43" s="1">
        <v>5.2</v>
      </c>
      <c r="P43" s="1">
        <v>6</v>
      </c>
      <c r="R43" s="7">
        <f t="shared" si="23"/>
        <v>127.75198510460081</v>
      </c>
      <c r="S43" s="1">
        <f t="shared" si="24"/>
        <v>309.17016000000001</v>
      </c>
      <c r="T43" s="1">
        <v>0</v>
      </c>
      <c r="U43" s="1">
        <f t="shared" si="25"/>
        <v>254.28337823321127</v>
      </c>
      <c r="V43" s="1">
        <v>0.15</v>
      </c>
      <c r="W43" s="1">
        <f t="shared" si="26"/>
        <v>135.77193692366535</v>
      </c>
      <c r="X43" s="1">
        <v>0.4</v>
      </c>
      <c r="Y43" s="1">
        <f t="shared" si="27"/>
        <v>88.251759000382478</v>
      </c>
      <c r="Z43" s="4">
        <v>0.4</v>
      </c>
      <c r="AA43" s="1">
        <f t="shared" si="28"/>
        <v>0</v>
      </c>
      <c r="AB43" s="1">
        <f t="shared" si="29"/>
        <v>0</v>
      </c>
      <c r="AC43" s="1">
        <v>0</v>
      </c>
      <c r="AD43" s="1">
        <f t="shared" si="30"/>
        <v>0</v>
      </c>
      <c r="AE43" s="1">
        <v>0.15</v>
      </c>
      <c r="AF43" s="1">
        <f t="shared" si="31"/>
        <v>0</v>
      </c>
      <c r="AG43" s="1">
        <v>0.4</v>
      </c>
      <c r="AH43" s="1">
        <f t="shared" si="32"/>
        <v>0</v>
      </c>
      <c r="AI43" s="4">
        <v>0.4</v>
      </c>
      <c r="AJ43" s="1">
        <f t="shared" si="33"/>
        <v>0</v>
      </c>
      <c r="AK43" s="1">
        <f t="shared" si="34"/>
        <v>0</v>
      </c>
      <c r="AL43" s="1">
        <v>0</v>
      </c>
      <c r="AM43" s="1">
        <f t="shared" si="35"/>
        <v>0</v>
      </c>
      <c r="AN43" s="1">
        <v>0.15</v>
      </c>
      <c r="AO43" s="1">
        <f t="shared" si="36"/>
        <v>0</v>
      </c>
      <c r="AP43" s="1">
        <v>0.4</v>
      </c>
      <c r="AQ43" s="1">
        <f t="shared" si="37"/>
        <v>0</v>
      </c>
      <c r="AR43" s="4">
        <v>0.4</v>
      </c>
      <c r="AT43" s="5">
        <v>1</v>
      </c>
      <c r="AU43" s="5">
        <v>0</v>
      </c>
      <c r="AV43" s="6">
        <v>0</v>
      </c>
      <c r="AW43" s="1">
        <f t="shared" si="19"/>
        <v>127.75198510460081</v>
      </c>
    </row>
    <row r="44" spans="1:49" x14ac:dyDescent="0.35">
      <c r="A44" s="6">
        <v>2063</v>
      </c>
      <c r="B44" s="1">
        <v>0</v>
      </c>
      <c r="C44">
        <v>2.56</v>
      </c>
      <c r="D44" s="1">
        <v>0</v>
      </c>
      <c r="E44" s="1">
        <f t="shared" si="20"/>
        <v>0</v>
      </c>
      <c r="F44" s="1">
        <f t="shared" si="21"/>
        <v>256</v>
      </c>
      <c r="G44" s="1">
        <f t="shared" si="22"/>
        <v>0</v>
      </c>
      <c r="H44" s="1">
        <f t="shared" si="1"/>
        <v>0</v>
      </c>
      <c r="I44" s="1">
        <f t="shared" si="2"/>
        <v>235.52</v>
      </c>
      <c r="J44" s="1">
        <f t="shared" si="3"/>
        <v>0</v>
      </c>
      <c r="K44" s="1">
        <v>0.54870568559999999</v>
      </c>
      <c r="L44" s="1">
        <v>0.399181236800001</v>
      </c>
      <c r="M44" s="1">
        <v>0.48437590159999899</v>
      </c>
      <c r="N44" s="1">
        <v>4.1500000000000004</v>
      </c>
      <c r="O44" s="1">
        <v>5.2</v>
      </c>
      <c r="P44" s="1">
        <v>6</v>
      </c>
      <c r="R44" s="7">
        <f t="shared" si="23"/>
        <v>0</v>
      </c>
      <c r="S44" s="1">
        <f t="shared" si="24"/>
        <v>0</v>
      </c>
      <c r="T44" s="1">
        <v>0</v>
      </c>
      <c r="U44" s="1">
        <f t="shared" si="25"/>
        <v>0</v>
      </c>
      <c r="V44" s="1">
        <v>0.15</v>
      </c>
      <c r="W44" s="1">
        <f t="shared" si="26"/>
        <v>0</v>
      </c>
      <c r="X44" s="1">
        <v>0.4</v>
      </c>
      <c r="Y44" s="1">
        <f t="shared" si="27"/>
        <v>0</v>
      </c>
      <c r="Z44" s="4">
        <v>0.4</v>
      </c>
      <c r="AA44" s="1">
        <f t="shared" si="28"/>
        <v>57.626435397786288</v>
      </c>
      <c r="AB44" s="1">
        <f t="shared" si="29"/>
        <v>105.98400000000001</v>
      </c>
      <c r="AC44" s="1">
        <v>0</v>
      </c>
      <c r="AD44" s="1">
        <f t="shared" si="30"/>
        <v>159.51946115867273</v>
      </c>
      <c r="AE44" s="1">
        <v>0.15</v>
      </c>
      <c r="AF44" s="1">
        <f t="shared" si="31"/>
        <v>51.058357915129363</v>
      </c>
      <c r="AG44" s="1">
        <v>0.4</v>
      </c>
      <c r="AH44" s="1">
        <f t="shared" si="32"/>
        <v>33.187932644834085</v>
      </c>
      <c r="AI44" s="4">
        <v>0.4</v>
      </c>
      <c r="AJ44" s="1">
        <f t="shared" si="33"/>
        <v>0</v>
      </c>
      <c r="AK44" s="1">
        <f t="shared" si="34"/>
        <v>0</v>
      </c>
      <c r="AL44" s="1">
        <v>0</v>
      </c>
      <c r="AM44" s="1">
        <f t="shared" si="35"/>
        <v>0</v>
      </c>
      <c r="AN44" s="1">
        <v>0.15</v>
      </c>
      <c r="AO44" s="1">
        <f t="shared" si="36"/>
        <v>0</v>
      </c>
      <c r="AP44" s="1">
        <v>0.4</v>
      </c>
      <c r="AQ44" s="1">
        <f t="shared" si="37"/>
        <v>0</v>
      </c>
      <c r="AR44" s="4">
        <v>0.4</v>
      </c>
      <c r="AT44" s="5">
        <v>0</v>
      </c>
      <c r="AU44" s="5">
        <v>1</v>
      </c>
      <c r="AV44" s="6">
        <v>0</v>
      </c>
      <c r="AW44" s="1">
        <f t="shared" si="19"/>
        <v>57.626435397786288</v>
      </c>
    </row>
    <row r="45" spans="1:49" x14ac:dyDescent="0.35">
      <c r="A45" s="6">
        <v>2064</v>
      </c>
      <c r="B45" s="1">
        <v>0</v>
      </c>
      <c r="C45">
        <v>0</v>
      </c>
      <c r="D45" s="1">
        <v>3.512</v>
      </c>
      <c r="E45" s="1">
        <f t="shared" si="20"/>
        <v>0</v>
      </c>
      <c r="F45" s="1">
        <f t="shared" si="21"/>
        <v>0</v>
      </c>
      <c r="G45" s="1">
        <f t="shared" si="22"/>
        <v>351.2</v>
      </c>
      <c r="H45" s="1">
        <f t="shared" si="1"/>
        <v>0</v>
      </c>
      <c r="I45" s="1">
        <f t="shared" si="2"/>
        <v>0</v>
      </c>
      <c r="J45" s="1">
        <f t="shared" si="3"/>
        <v>313.97280000000001</v>
      </c>
      <c r="K45" s="1">
        <v>0.54870568559999999</v>
      </c>
      <c r="L45" s="1">
        <v>0.399181236800001</v>
      </c>
      <c r="M45" s="1">
        <v>0.48437590159999899</v>
      </c>
      <c r="N45" s="1">
        <v>4.1500000000000004</v>
      </c>
      <c r="O45" s="1">
        <v>5.2</v>
      </c>
      <c r="P45" s="1">
        <v>6</v>
      </c>
      <c r="R45" s="7">
        <f t="shared" si="23"/>
        <v>0</v>
      </c>
      <c r="S45" s="1">
        <f t="shared" si="24"/>
        <v>0</v>
      </c>
      <c r="T45" s="1">
        <v>0</v>
      </c>
      <c r="U45" s="1">
        <f t="shared" si="25"/>
        <v>0</v>
      </c>
      <c r="V45" s="1">
        <v>0.15</v>
      </c>
      <c r="W45" s="1">
        <f t="shared" si="26"/>
        <v>0</v>
      </c>
      <c r="X45" s="1">
        <v>0.4</v>
      </c>
      <c r="Y45" s="1">
        <f t="shared" si="27"/>
        <v>0</v>
      </c>
      <c r="Z45" s="4">
        <v>0.4</v>
      </c>
      <c r="AA45" s="1">
        <f t="shared" si="28"/>
        <v>0</v>
      </c>
      <c r="AB45" s="1">
        <f t="shared" si="29"/>
        <v>0</v>
      </c>
      <c r="AC45" s="1">
        <v>0</v>
      </c>
      <c r="AD45" s="1">
        <f t="shared" si="30"/>
        <v>0</v>
      </c>
      <c r="AE45" s="1">
        <v>0.15</v>
      </c>
      <c r="AF45" s="1">
        <f t="shared" si="31"/>
        <v>0</v>
      </c>
      <c r="AG45" s="1">
        <v>0.4</v>
      </c>
      <c r="AH45" s="1">
        <f t="shared" si="32"/>
        <v>0</v>
      </c>
      <c r="AI45" s="4">
        <v>0.4</v>
      </c>
      <c r="AJ45" s="1">
        <f t="shared" si="33"/>
        <v>54.646318267092369</v>
      </c>
      <c r="AK45" s="1">
        <f t="shared" si="34"/>
        <v>141.28776000000002</v>
      </c>
      <c r="AL45" s="1">
        <v>0</v>
      </c>
      <c r="AM45" s="1">
        <f t="shared" si="35"/>
        <v>150.40255641189373</v>
      </c>
      <c r="AN45" s="1">
        <v>0.15</v>
      </c>
      <c r="AO45" s="1">
        <f t="shared" si="36"/>
        <v>48.615052735315622</v>
      </c>
      <c r="AP45" s="1">
        <v>0.4</v>
      </c>
      <c r="AQ45" s="1">
        <f t="shared" si="37"/>
        <v>31.599784277955155</v>
      </c>
      <c r="AR45" s="4">
        <v>0.4</v>
      </c>
      <c r="AT45" s="5">
        <v>0</v>
      </c>
      <c r="AU45" s="5">
        <v>0</v>
      </c>
      <c r="AV45" s="6">
        <v>1</v>
      </c>
      <c r="AW45" s="1">
        <f t="shared" si="19"/>
        <v>54.646318267092369</v>
      </c>
    </row>
    <row r="46" spans="1:49" x14ac:dyDescent="0.35">
      <c r="A46" s="6">
        <v>2065</v>
      </c>
      <c r="B46" s="1">
        <v>9.1289999999999996</v>
      </c>
      <c r="C46">
        <v>0</v>
      </c>
      <c r="D46" s="1">
        <v>0</v>
      </c>
      <c r="E46" s="1">
        <f t="shared" si="20"/>
        <v>912.9</v>
      </c>
      <c r="F46" s="1">
        <f t="shared" si="21"/>
        <v>0</v>
      </c>
      <c r="G46" s="1">
        <f t="shared" si="22"/>
        <v>0</v>
      </c>
      <c r="H46" s="1">
        <f t="shared" si="1"/>
        <v>795.13589999999999</v>
      </c>
      <c r="I46" s="1">
        <f t="shared" si="2"/>
        <v>0</v>
      </c>
      <c r="J46" s="1">
        <f t="shared" si="3"/>
        <v>0</v>
      </c>
      <c r="K46" s="1">
        <v>0.54870568559999999</v>
      </c>
      <c r="L46" s="1">
        <v>0.399181236800001</v>
      </c>
      <c r="M46" s="1">
        <v>0.48437590159999899</v>
      </c>
      <c r="N46" s="1">
        <v>4.1500000000000004</v>
      </c>
      <c r="O46" s="1">
        <v>5.2</v>
      </c>
      <c r="P46" s="1">
        <v>6</v>
      </c>
      <c r="R46" s="7">
        <f t="shared" si="23"/>
        <v>147.85089655424707</v>
      </c>
      <c r="S46" s="1">
        <f t="shared" si="24"/>
        <v>357.81115499999999</v>
      </c>
      <c r="T46" s="1">
        <v>0</v>
      </c>
      <c r="U46" s="1">
        <f t="shared" si="25"/>
        <v>294.28916834317766</v>
      </c>
      <c r="V46" s="1">
        <v>0.15</v>
      </c>
      <c r="W46" s="1">
        <f t="shared" si="26"/>
        <v>157.13260803450063</v>
      </c>
      <c r="X46" s="1">
        <v>0.4</v>
      </c>
      <c r="Y46" s="1">
        <f t="shared" si="27"/>
        <v>102.13619522242541</v>
      </c>
      <c r="Z46" s="4">
        <v>0.4</v>
      </c>
      <c r="AA46" s="1">
        <f t="shared" si="28"/>
        <v>0</v>
      </c>
      <c r="AB46" s="1">
        <f t="shared" si="29"/>
        <v>0</v>
      </c>
      <c r="AC46" s="1">
        <v>0</v>
      </c>
      <c r="AD46" s="1">
        <f t="shared" si="30"/>
        <v>0</v>
      </c>
      <c r="AE46" s="1">
        <v>0.15</v>
      </c>
      <c r="AF46" s="1">
        <f t="shared" si="31"/>
        <v>0</v>
      </c>
      <c r="AG46" s="1">
        <v>0.4</v>
      </c>
      <c r="AH46" s="1">
        <f t="shared" si="32"/>
        <v>0</v>
      </c>
      <c r="AI46" s="4">
        <v>0.4</v>
      </c>
      <c r="AJ46" s="1">
        <f t="shared" si="33"/>
        <v>0</v>
      </c>
      <c r="AK46" s="1">
        <f t="shared" si="34"/>
        <v>0</v>
      </c>
      <c r="AL46" s="1">
        <v>0</v>
      </c>
      <c r="AM46" s="1">
        <f t="shared" si="35"/>
        <v>0</v>
      </c>
      <c r="AN46" s="1">
        <v>0.15</v>
      </c>
      <c r="AO46" s="1">
        <f t="shared" si="36"/>
        <v>0</v>
      </c>
      <c r="AP46" s="1">
        <v>0.4</v>
      </c>
      <c r="AQ46" s="1">
        <f t="shared" si="37"/>
        <v>0</v>
      </c>
      <c r="AR46" s="4">
        <v>0.4</v>
      </c>
      <c r="AT46" s="5">
        <v>1</v>
      </c>
      <c r="AU46" s="5">
        <v>0</v>
      </c>
      <c r="AV46" s="6">
        <v>0</v>
      </c>
      <c r="AW46" s="1">
        <f t="shared" si="19"/>
        <v>147.85089655424707</v>
      </c>
    </row>
    <row r="47" spans="1:49" x14ac:dyDescent="0.35">
      <c r="A47" s="6">
        <v>2066</v>
      </c>
      <c r="B47" s="1">
        <v>0</v>
      </c>
      <c r="C47">
        <v>3.508</v>
      </c>
      <c r="D47" s="1">
        <v>0</v>
      </c>
      <c r="E47" s="1">
        <f t="shared" si="20"/>
        <v>0</v>
      </c>
      <c r="F47" s="1">
        <f t="shared" si="21"/>
        <v>350.8</v>
      </c>
      <c r="G47" s="1">
        <f t="shared" si="22"/>
        <v>0</v>
      </c>
      <c r="H47" s="1">
        <f t="shared" si="1"/>
        <v>0</v>
      </c>
      <c r="I47" s="1">
        <f t="shared" si="2"/>
        <v>322.73600000000005</v>
      </c>
      <c r="J47" s="1">
        <f t="shared" si="3"/>
        <v>0</v>
      </c>
      <c r="K47" s="1">
        <v>0.54870568559999999</v>
      </c>
      <c r="L47" s="1">
        <v>0.399181236800001</v>
      </c>
      <c r="M47" s="1">
        <v>0.48437590159999899</v>
      </c>
      <c r="N47" s="1">
        <v>4.1500000000000004</v>
      </c>
      <c r="O47" s="1">
        <v>5.2</v>
      </c>
      <c r="P47" s="1">
        <v>6</v>
      </c>
      <c r="R47" s="7">
        <f t="shared" si="23"/>
        <v>0</v>
      </c>
      <c r="S47" s="1">
        <f t="shared" si="24"/>
        <v>0</v>
      </c>
      <c r="T47" s="1">
        <v>0</v>
      </c>
      <c r="U47" s="1">
        <f t="shared" si="25"/>
        <v>0</v>
      </c>
      <c r="V47" s="1">
        <v>0.15</v>
      </c>
      <c r="W47" s="1">
        <f t="shared" si="26"/>
        <v>0</v>
      </c>
      <c r="X47" s="1">
        <v>0.4</v>
      </c>
      <c r="Y47" s="1">
        <f t="shared" si="27"/>
        <v>0</v>
      </c>
      <c r="Z47" s="4">
        <v>0.4</v>
      </c>
      <c r="AA47" s="1">
        <f t="shared" si="28"/>
        <v>78.966224756029035</v>
      </c>
      <c r="AB47" s="1">
        <f t="shared" si="29"/>
        <v>145.23120000000003</v>
      </c>
      <c r="AC47" s="1">
        <v>0</v>
      </c>
      <c r="AD47" s="1">
        <f t="shared" si="30"/>
        <v>218.59151161899374</v>
      </c>
      <c r="AE47" s="1">
        <v>0.15</v>
      </c>
      <c r="AF47" s="1">
        <f t="shared" si="31"/>
        <v>69.965906080575721</v>
      </c>
      <c r="AG47" s="1">
        <v>0.4</v>
      </c>
      <c r="AH47" s="1">
        <f t="shared" si="32"/>
        <v>45.477838952374221</v>
      </c>
      <c r="AI47" s="4">
        <v>0.4</v>
      </c>
      <c r="AJ47" s="1">
        <f t="shared" si="33"/>
        <v>0</v>
      </c>
      <c r="AK47" s="1">
        <f t="shared" si="34"/>
        <v>0</v>
      </c>
      <c r="AL47" s="1">
        <v>0</v>
      </c>
      <c r="AM47" s="1">
        <f t="shared" si="35"/>
        <v>0</v>
      </c>
      <c r="AN47" s="1">
        <v>0.15</v>
      </c>
      <c r="AO47" s="1">
        <f t="shared" si="36"/>
        <v>0</v>
      </c>
      <c r="AP47" s="1">
        <v>0.4</v>
      </c>
      <c r="AQ47" s="1">
        <f t="shared" si="37"/>
        <v>0</v>
      </c>
      <c r="AR47" s="4">
        <v>0.4</v>
      </c>
      <c r="AT47" s="5">
        <v>0</v>
      </c>
      <c r="AU47" s="5">
        <v>1</v>
      </c>
      <c r="AV47" s="6">
        <v>0</v>
      </c>
      <c r="AW47" s="1">
        <f t="shared" si="19"/>
        <v>78.966224756029035</v>
      </c>
    </row>
    <row r="48" spans="1:49" x14ac:dyDescent="0.35">
      <c r="A48" s="6">
        <v>2067</v>
      </c>
      <c r="B48" s="1">
        <v>0</v>
      </c>
      <c r="C48">
        <v>0</v>
      </c>
      <c r="D48" s="1">
        <v>2.9769999999999999</v>
      </c>
      <c r="E48" s="1">
        <f t="shared" si="20"/>
        <v>0</v>
      </c>
      <c r="F48" s="1">
        <f t="shared" si="21"/>
        <v>0</v>
      </c>
      <c r="G48" s="1">
        <f t="shared" si="22"/>
        <v>297.7</v>
      </c>
      <c r="H48" s="1">
        <f t="shared" si="1"/>
        <v>0</v>
      </c>
      <c r="I48" s="1">
        <f t="shared" si="2"/>
        <v>0</v>
      </c>
      <c r="J48" s="1">
        <f t="shared" si="3"/>
        <v>266.1438</v>
      </c>
      <c r="K48" s="1">
        <v>0.54870568559999999</v>
      </c>
      <c r="L48" s="1">
        <v>0.399181236800001</v>
      </c>
      <c r="M48" s="1">
        <v>0.48437590159999899</v>
      </c>
      <c r="N48" s="1">
        <v>4.1500000000000004</v>
      </c>
      <c r="O48" s="1">
        <v>5.2</v>
      </c>
      <c r="P48" s="1">
        <v>6</v>
      </c>
      <c r="R48" s="7">
        <f t="shared" si="23"/>
        <v>0</v>
      </c>
      <c r="S48" s="1">
        <f t="shared" si="24"/>
        <v>0</v>
      </c>
      <c r="T48" s="1">
        <v>0</v>
      </c>
      <c r="U48" s="1">
        <f t="shared" si="25"/>
        <v>0</v>
      </c>
      <c r="V48" s="1">
        <v>0.15</v>
      </c>
      <c r="W48" s="1">
        <f t="shared" si="26"/>
        <v>0</v>
      </c>
      <c r="X48" s="1">
        <v>0.4</v>
      </c>
      <c r="Y48" s="1">
        <f t="shared" si="27"/>
        <v>0</v>
      </c>
      <c r="Z48" s="4">
        <v>0.4</v>
      </c>
      <c r="AA48" s="1">
        <f t="shared" si="28"/>
        <v>0</v>
      </c>
      <c r="AB48" s="1">
        <f t="shared" si="29"/>
        <v>0</v>
      </c>
      <c r="AC48" s="1">
        <v>0</v>
      </c>
      <c r="AD48" s="1">
        <f t="shared" si="30"/>
        <v>0</v>
      </c>
      <c r="AE48" s="1">
        <v>0.15</v>
      </c>
      <c r="AF48" s="1">
        <f t="shared" si="31"/>
        <v>0</v>
      </c>
      <c r="AG48" s="1">
        <v>0.4</v>
      </c>
      <c r="AH48" s="1">
        <f t="shared" si="32"/>
        <v>0</v>
      </c>
      <c r="AI48" s="4">
        <v>0.4</v>
      </c>
      <c r="AJ48" s="1">
        <f t="shared" si="33"/>
        <v>46.321779465015368</v>
      </c>
      <c r="AK48" s="1">
        <f t="shared" si="34"/>
        <v>119.76471000000001</v>
      </c>
      <c r="AL48" s="1">
        <v>0</v>
      </c>
      <c r="AM48" s="1">
        <f t="shared" si="35"/>
        <v>127.4910052500591</v>
      </c>
      <c r="AN48" s="1">
        <v>0.15</v>
      </c>
      <c r="AO48" s="1">
        <f t="shared" si="36"/>
        <v>41.209285875009854</v>
      </c>
      <c r="AP48" s="1">
        <v>0.4</v>
      </c>
      <c r="AQ48" s="1">
        <f t="shared" si="37"/>
        <v>26.786035818756407</v>
      </c>
      <c r="AR48" s="4">
        <v>0.4</v>
      </c>
      <c r="AT48" s="5">
        <v>0</v>
      </c>
      <c r="AU48" s="5">
        <v>0</v>
      </c>
      <c r="AV48" s="6">
        <v>1</v>
      </c>
      <c r="AW48" s="1">
        <f t="shared" si="19"/>
        <v>46.321779465015368</v>
      </c>
    </row>
    <row r="49" spans="1:49" x14ac:dyDescent="0.35">
      <c r="A49" s="6">
        <v>2068</v>
      </c>
      <c r="B49" s="1">
        <v>6.1390000000000002</v>
      </c>
      <c r="C49">
        <v>0</v>
      </c>
      <c r="D49" s="1">
        <v>0</v>
      </c>
      <c r="E49" s="1">
        <f t="shared" si="20"/>
        <v>613.9</v>
      </c>
      <c r="F49" s="1">
        <f t="shared" si="21"/>
        <v>0</v>
      </c>
      <c r="G49" s="1">
        <f t="shared" si="22"/>
        <v>0</v>
      </c>
      <c r="H49" s="1">
        <f t="shared" si="1"/>
        <v>534.70689999999991</v>
      </c>
      <c r="I49" s="1">
        <f t="shared" si="2"/>
        <v>0</v>
      </c>
      <c r="J49" s="1">
        <f t="shared" si="3"/>
        <v>0</v>
      </c>
      <c r="K49" s="1">
        <v>0.54870568559999999</v>
      </c>
      <c r="L49" s="1">
        <v>0.399181236800001</v>
      </c>
      <c r="M49" s="1">
        <v>0.48437590159999899</v>
      </c>
      <c r="N49" s="1">
        <v>4.1500000000000004</v>
      </c>
      <c r="O49" s="1">
        <v>5.2</v>
      </c>
      <c r="P49" s="1">
        <v>6</v>
      </c>
      <c r="R49" s="7">
        <f t="shared" si="23"/>
        <v>99.425638508765758</v>
      </c>
      <c r="S49" s="1">
        <f t="shared" si="24"/>
        <v>240.61810499999996</v>
      </c>
      <c r="T49" s="1">
        <v>0</v>
      </c>
      <c r="U49" s="1">
        <f t="shared" si="25"/>
        <v>197.90132593479763</v>
      </c>
      <c r="V49" s="1">
        <v>0.15</v>
      </c>
      <c r="W49" s="1">
        <f t="shared" si="26"/>
        <v>105.66733275537291</v>
      </c>
      <c r="X49" s="1">
        <v>0.4</v>
      </c>
      <c r="Y49" s="1">
        <f t="shared" si="27"/>
        <v>68.683766290992395</v>
      </c>
      <c r="Z49" s="4">
        <v>0.4</v>
      </c>
      <c r="AA49" s="1">
        <f t="shared" si="28"/>
        <v>0</v>
      </c>
      <c r="AB49" s="1">
        <f t="shared" si="29"/>
        <v>0</v>
      </c>
      <c r="AC49" s="1">
        <v>0</v>
      </c>
      <c r="AD49" s="1">
        <f t="shared" si="30"/>
        <v>0</v>
      </c>
      <c r="AE49" s="1">
        <v>0.15</v>
      </c>
      <c r="AF49" s="1">
        <f t="shared" si="31"/>
        <v>0</v>
      </c>
      <c r="AG49" s="1">
        <v>0.4</v>
      </c>
      <c r="AH49" s="1">
        <f t="shared" si="32"/>
        <v>0</v>
      </c>
      <c r="AI49" s="4">
        <v>0.4</v>
      </c>
      <c r="AJ49" s="1">
        <f t="shared" si="33"/>
        <v>0</v>
      </c>
      <c r="AK49" s="1">
        <f t="shared" si="34"/>
        <v>0</v>
      </c>
      <c r="AL49" s="1">
        <v>0</v>
      </c>
      <c r="AM49" s="1">
        <f t="shared" si="35"/>
        <v>0</v>
      </c>
      <c r="AN49" s="1">
        <v>0.15</v>
      </c>
      <c r="AO49" s="1">
        <f t="shared" si="36"/>
        <v>0</v>
      </c>
      <c r="AP49" s="1">
        <v>0.4</v>
      </c>
      <c r="AQ49" s="1">
        <f t="shared" si="37"/>
        <v>0</v>
      </c>
      <c r="AR49" s="4">
        <v>0.4</v>
      </c>
      <c r="AT49" s="5">
        <v>1</v>
      </c>
      <c r="AU49" s="5">
        <v>0</v>
      </c>
      <c r="AV49" s="6">
        <v>0</v>
      </c>
      <c r="AW49" s="1">
        <f t="shared" si="19"/>
        <v>99.425638508765758</v>
      </c>
    </row>
    <row r="50" spans="1:49" x14ac:dyDescent="0.35">
      <c r="A50" s="6">
        <v>2069</v>
      </c>
      <c r="B50" s="1">
        <v>0</v>
      </c>
      <c r="C50">
        <v>2.5049999999999999</v>
      </c>
      <c r="D50" s="1">
        <v>0</v>
      </c>
      <c r="E50" s="1">
        <f t="shared" si="20"/>
        <v>0</v>
      </c>
      <c r="F50" s="1">
        <f t="shared" si="21"/>
        <v>250.5</v>
      </c>
      <c r="G50" s="1">
        <f t="shared" si="22"/>
        <v>0</v>
      </c>
      <c r="H50" s="1">
        <f t="shared" si="1"/>
        <v>0</v>
      </c>
      <c r="I50" s="1">
        <f t="shared" si="2"/>
        <v>230.46</v>
      </c>
      <c r="J50" s="1">
        <f t="shared" si="3"/>
        <v>0</v>
      </c>
      <c r="K50" s="1">
        <v>0.54870568559999999</v>
      </c>
      <c r="L50" s="1">
        <v>0.399181236800001</v>
      </c>
      <c r="M50" s="1">
        <v>0.48437590159999899</v>
      </c>
      <c r="N50" s="1">
        <v>4.1500000000000004</v>
      </c>
      <c r="O50" s="1">
        <v>5.2</v>
      </c>
      <c r="P50" s="1">
        <v>6</v>
      </c>
      <c r="R50" s="7">
        <f t="shared" si="23"/>
        <v>0</v>
      </c>
      <c r="S50" s="1">
        <f t="shared" si="24"/>
        <v>0</v>
      </c>
      <c r="T50" s="1">
        <v>0</v>
      </c>
      <c r="U50" s="1">
        <f t="shared" si="25"/>
        <v>0</v>
      </c>
      <c r="V50" s="1">
        <v>0.15</v>
      </c>
      <c r="W50" s="1">
        <f t="shared" si="26"/>
        <v>0</v>
      </c>
      <c r="X50" s="1">
        <v>0.4</v>
      </c>
      <c r="Y50" s="1">
        <f t="shared" si="27"/>
        <v>0</v>
      </c>
      <c r="Z50" s="4">
        <v>0.4</v>
      </c>
      <c r="AA50" s="1">
        <f t="shared" si="28"/>
        <v>56.388367449786976</v>
      </c>
      <c r="AB50" s="1">
        <f t="shared" si="29"/>
        <v>103.70700000000001</v>
      </c>
      <c r="AC50" s="1">
        <v>0</v>
      </c>
      <c r="AD50" s="1">
        <f t="shared" si="30"/>
        <v>156.09228523534188</v>
      </c>
      <c r="AE50" s="1">
        <v>0.15</v>
      </c>
      <c r="AF50" s="1">
        <f t="shared" si="31"/>
        <v>49.961401006796507</v>
      </c>
      <c r="AG50" s="1">
        <v>0.4</v>
      </c>
      <c r="AH50" s="1">
        <f t="shared" si="32"/>
        <v>32.474910654417734</v>
      </c>
      <c r="AI50" s="4">
        <v>0.4</v>
      </c>
      <c r="AJ50" s="1">
        <f t="shared" si="33"/>
        <v>0</v>
      </c>
      <c r="AK50" s="1">
        <f t="shared" si="34"/>
        <v>0</v>
      </c>
      <c r="AL50" s="1">
        <v>0</v>
      </c>
      <c r="AM50" s="1">
        <f t="shared" si="35"/>
        <v>0</v>
      </c>
      <c r="AN50" s="1">
        <v>0.15</v>
      </c>
      <c r="AO50" s="1">
        <f t="shared" si="36"/>
        <v>0</v>
      </c>
      <c r="AP50" s="1">
        <v>0.4</v>
      </c>
      <c r="AQ50" s="1">
        <f t="shared" si="37"/>
        <v>0</v>
      </c>
      <c r="AR50" s="4">
        <v>0.4</v>
      </c>
      <c r="AT50" s="5">
        <v>0</v>
      </c>
      <c r="AU50" s="5">
        <v>1</v>
      </c>
      <c r="AV50" s="6">
        <v>0</v>
      </c>
      <c r="AW50" s="1">
        <f t="shared" si="19"/>
        <v>56.388367449786976</v>
      </c>
    </row>
    <row r="51" spans="1:49" x14ac:dyDescent="0.35">
      <c r="A51" s="6">
        <v>2070</v>
      </c>
      <c r="B51" s="1">
        <v>0</v>
      </c>
      <c r="C51">
        <v>0</v>
      </c>
      <c r="D51" s="1">
        <v>3.9470000000000001</v>
      </c>
      <c r="E51" s="1">
        <f t="shared" si="20"/>
        <v>0</v>
      </c>
      <c r="F51" s="1">
        <f t="shared" si="21"/>
        <v>0</v>
      </c>
      <c r="G51" s="1">
        <f t="shared" si="22"/>
        <v>394.7</v>
      </c>
      <c r="H51" s="1">
        <f t="shared" si="1"/>
        <v>0</v>
      </c>
      <c r="I51" s="1">
        <f t="shared" si="2"/>
        <v>0</v>
      </c>
      <c r="J51" s="1">
        <f t="shared" si="3"/>
        <v>352.86180000000002</v>
      </c>
      <c r="K51" s="1">
        <v>0.54870568559999999</v>
      </c>
      <c r="L51" s="1">
        <v>0.399181236800001</v>
      </c>
      <c r="M51" s="1">
        <v>0.48437590159999899</v>
      </c>
      <c r="N51" s="1">
        <v>4.1500000000000004</v>
      </c>
      <c r="O51" s="1">
        <v>5.2</v>
      </c>
      <c r="P51" s="1">
        <v>6</v>
      </c>
      <c r="R51" s="7">
        <f t="shared" si="23"/>
        <v>0</v>
      </c>
      <c r="S51" s="1">
        <f t="shared" si="24"/>
        <v>0</v>
      </c>
      <c r="T51" s="1">
        <v>0</v>
      </c>
      <c r="U51" s="1">
        <f t="shared" si="25"/>
        <v>0</v>
      </c>
      <c r="V51" s="1">
        <v>0.15</v>
      </c>
      <c r="W51" s="1">
        <f t="shared" si="26"/>
        <v>0</v>
      </c>
      <c r="X51" s="1">
        <v>0.4</v>
      </c>
      <c r="Y51" s="1">
        <f t="shared" si="27"/>
        <v>0</v>
      </c>
      <c r="Z51" s="4">
        <v>0.4</v>
      </c>
      <c r="AA51" s="1">
        <f t="shared" si="28"/>
        <v>0</v>
      </c>
      <c r="AB51" s="1">
        <f t="shared" si="29"/>
        <v>0</v>
      </c>
      <c r="AC51" s="1">
        <v>0</v>
      </c>
      <c r="AD51" s="1">
        <f t="shared" si="30"/>
        <v>0</v>
      </c>
      <c r="AE51" s="1">
        <v>0.15</v>
      </c>
      <c r="AF51" s="1">
        <f t="shared" si="31"/>
        <v>0</v>
      </c>
      <c r="AG51" s="1">
        <v>0.4</v>
      </c>
      <c r="AH51" s="1">
        <f t="shared" si="32"/>
        <v>0</v>
      </c>
      <c r="AI51" s="4">
        <v>0.4</v>
      </c>
      <c r="AJ51" s="1">
        <f t="shared" si="33"/>
        <v>61.414868508033479</v>
      </c>
      <c r="AK51" s="1">
        <f t="shared" si="34"/>
        <v>158.78781000000001</v>
      </c>
      <c r="AL51" s="1">
        <v>0</v>
      </c>
      <c r="AM51" s="1">
        <f t="shared" si="35"/>
        <v>169.03157464628259</v>
      </c>
      <c r="AN51" s="1">
        <v>0.15</v>
      </c>
      <c r="AO51" s="1">
        <f t="shared" si="36"/>
        <v>54.636564107713774</v>
      </c>
      <c r="AP51" s="1">
        <v>0.4</v>
      </c>
      <c r="AQ51" s="1">
        <f t="shared" si="37"/>
        <v>35.513766670013958</v>
      </c>
      <c r="AR51" s="4">
        <v>0.4</v>
      </c>
      <c r="AT51" s="5">
        <v>0</v>
      </c>
      <c r="AU51" s="5">
        <v>0</v>
      </c>
      <c r="AV51" s="6">
        <v>1</v>
      </c>
      <c r="AW51" s="1">
        <f t="shared" si="19"/>
        <v>61.414868508033479</v>
      </c>
    </row>
    <row r="52" spans="1:49" x14ac:dyDescent="0.35">
      <c r="A52" s="6">
        <v>2071</v>
      </c>
      <c r="B52" s="1">
        <v>12.991</v>
      </c>
      <c r="C52">
        <v>0</v>
      </c>
      <c r="D52" s="1">
        <v>0</v>
      </c>
      <c r="E52" s="1">
        <f t="shared" si="20"/>
        <v>1299.0999999999999</v>
      </c>
      <c r="F52" s="1">
        <f t="shared" si="21"/>
        <v>0</v>
      </c>
      <c r="G52" s="1">
        <f t="shared" si="22"/>
        <v>0</v>
      </c>
      <c r="H52" s="1">
        <f t="shared" si="1"/>
        <v>1131.5160999999998</v>
      </c>
      <c r="I52" s="1">
        <f t="shared" si="2"/>
        <v>0</v>
      </c>
      <c r="J52" s="1">
        <f t="shared" si="3"/>
        <v>0</v>
      </c>
      <c r="K52" s="1">
        <v>0.54870568559999999</v>
      </c>
      <c r="L52" s="1">
        <v>0.399181236800001</v>
      </c>
      <c r="M52" s="1">
        <v>0.48437590159999899</v>
      </c>
      <c r="N52" s="1">
        <v>4.1500000000000004</v>
      </c>
      <c r="O52" s="1">
        <v>5.2</v>
      </c>
      <c r="P52" s="1">
        <v>6</v>
      </c>
      <c r="R52" s="7">
        <f t="shared" si="23"/>
        <v>210.39883855145399</v>
      </c>
      <c r="S52" s="1">
        <f t="shared" si="24"/>
        <v>509.18224499999991</v>
      </c>
      <c r="T52" s="1">
        <v>0</v>
      </c>
      <c r="U52" s="1">
        <f t="shared" si="25"/>
        <v>418.78744505928586</v>
      </c>
      <c r="V52" s="1">
        <v>0.15</v>
      </c>
      <c r="W52" s="1">
        <f t="shared" si="26"/>
        <v>223.60715423115317</v>
      </c>
      <c r="X52" s="1">
        <v>0.4</v>
      </c>
      <c r="Y52" s="1">
        <f t="shared" si="27"/>
        <v>145.34465025024957</v>
      </c>
      <c r="Z52" s="4">
        <v>0.4</v>
      </c>
      <c r="AA52" s="1">
        <f t="shared" si="28"/>
        <v>0</v>
      </c>
      <c r="AB52" s="1">
        <f t="shared" si="29"/>
        <v>0</v>
      </c>
      <c r="AC52" s="1">
        <v>0</v>
      </c>
      <c r="AD52" s="1">
        <f t="shared" si="30"/>
        <v>0</v>
      </c>
      <c r="AE52" s="1">
        <v>0.15</v>
      </c>
      <c r="AF52" s="1">
        <f t="shared" si="31"/>
        <v>0</v>
      </c>
      <c r="AG52" s="1">
        <v>0.4</v>
      </c>
      <c r="AH52" s="1">
        <f t="shared" si="32"/>
        <v>0</v>
      </c>
      <c r="AI52" s="4">
        <v>0.4</v>
      </c>
      <c r="AJ52" s="1">
        <f t="shared" si="33"/>
        <v>0</v>
      </c>
      <c r="AK52" s="1">
        <f t="shared" si="34"/>
        <v>0</v>
      </c>
      <c r="AL52" s="1">
        <v>0</v>
      </c>
      <c r="AM52" s="1">
        <f t="shared" si="35"/>
        <v>0</v>
      </c>
      <c r="AN52" s="1">
        <v>0.15</v>
      </c>
      <c r="AO52" s="1">
        <f t="shared" si="36"/>
        <v>0</v>
      </c>
      <c r="AP52" s="1">
        <v>0.4</v>
      </c>
      <c r="AQ52" s="1">
        <f t="shared" si="37"/>
        <v>0</v>
      </c>
      <c r="AR52" s="4">
        <v>0.4</v>
      </c>
      <c r="AT52" s="5">
        <v>1</v>
      </c>
      <c r="AU52" s="5">
        <v>0</v>
      </c>
      <c r="AV52" s="6">
        <v>0</v>
      </c>
      <c r="AW52" s="1">
        <f t="shared" si="19"/>
        <v>210.39883855145399</v>
      </c>
    </row>
    <row r="53" spans="1:49" x14ac:dyDescent="0.35">
      <c r="A53" s="6">
        <v>2072</v>
      </c>
      <c r="B53" s="1">
        <v>0</v>
      </c>
      <c r="C53">
        <v>3.4950000000000001</v>
      </c>
      <c r="D53" s="1">
        <v>0</v>
      </c>
      <c r="E53" s="1">
        <f t="shared" si="20"/>
        <v>0</v>
      </c>
      <c r="F53" s="1">
        <f t="shared" si="21"/>
        <v>349.5</v>
      </c>
      <c r="G53" s="1">
        <f t="shared" si="22"/>
        <v>0</v>
      </c>
      <c r="H53" s="1">
        <f t="shared" si="1"/>
        <v>0</v>
      </c>
      <c r="I53" s="1">
        <f t="shared" si="2"/>
        <v>321.54000000000002</v>
      </c>
      <c r="J53" s="1">
        <f t="shared" si="3"/>
        <v>0</v>
      </c>
      <c r="K53" s="1">
        <v>0.54870568559999999</v>
      </c>
      <c r="L53" s="1">
        <v>0.399181236800001</v>
      </c>
      <c r="M53" s="1">
        <v>0.48437590159999899</v>
      </c>
      <c r="N53" s="1">
        <v>4.1500000000000004</v>
      </c>
      <c r="O53" s="1">
        <v>5.2</v>
      </c>
      <c r="P53" s="1">
        <v>6</v>
      </c>
      <c r="R53" s="7">
        <f t="shared" si="23"/>
        <v>0</v>
      </c>
      <c r="S53" s="1">
        <f t="shared" si="24"/>
        <v>0</v>
      </c>
      <c r="T53" s="1">
        <v>0</v>
      </c>
      <c r="U53" s="1">
        <f t="shared" si="25"/>
        <v>0</v>
      </c>
      <c r="V53" s="1">
        <v>0.15</v>
      </c>
      <c r="W53" s="1">
        <f t="shared" si="26"/>
        <v>0</v>
      </c>
      <c r="X53" s="1">
        <v>0.4</v>
      </c>
      <c r="Y53" s="1">
        <f t="shared" si="27"/>
        <v>0</v>
      </c>
      <c r="Z53" s="4">
        <v>0.4</v>
      </c>
      <c r="AA53" s="1">
        <f t="shared" si="28"/>
        <v>78.673590513774656</v>
      </c>
      <c r="AB53" s="1">
        <f t="shared" si="29"/>
        <v>144.69300000000001</v>
      </c>
      <c r="AC53" s="1">
        <v>0</v>
      </c>
      <c r="AD53" s="1">
        <f t="shared" si="30"/>
        <v>217.78145185529738</v>
      </c>
      <c r="AE53" s="1">
        <v>0.15</v>
      </c>
      <c r="AF53" s="1">
        <f t="shared" si="31"/>
        <v>69.706625356787939</v>
      </c>
      <c r="AG53" s="1">
        <v>0.4</v>
      </c>
      <c r="AH53" s="1">
        <f t="shared" si="32"/>
        <v>45.309306481912159</v>
      </c>
      <c r="AI53" s="4">
        <v>0.4</v>
      </c>
      <c r="AJ53" s="1">
        <f t="shared" si="33"/>
        <v>0</v>
      </c>
      <c r="AK53" s="1">
        <f t="shared" si="34"/>
        <v>0</v>
      </c>
      <c r="AL53" s="1">
        <v>0</v>
      </c>
      <c r="AM53" s="1">
        <f t="shared" si="35"/>
        <v>0</v>
      </c>
      <c r="AN53" s="1">
        <v>0.15</v>
      </c>
      <c r="AO53" s="1">
        <f t="shared" si="36"/>
        <v>0</v>
      </c>
      <c r="AP53" s="1">
        <v>0.4</v>
      </c>
      <c r="AQ53" s="1">
        <f t="shared" si="37"/>
        <v>0</v>
      </c>
      <c r="AR53" s="4">
        <v>0.4</v>
      </c>
      <c r="AT53" s="5">
        <v>0</v>
      </c>
      <c r="AU53" s="5">
        <v>1</v>
      </c>
      <c r="AV53" s="6">
        <v>0</v>
      </c>
      <c r="AW53" s="1">
        <f t="shared" si="19"/>
        <v>78.673590513774656</v>
      </c>
    </row>
    <row r="54" spans="1:49" x14ac:dyDescent="0.35">
      <c r="A54" s="6">
        <v>2073</v>
      </c>
      <c r="B54" s="1">
        <v>0</v>
      </c>
      <c r="C54">
        <v>0</v>
      </c>
      <c r="D54" s="1">
        <v>2.3119999999999998</v>
      </c>
      <c r="E54" s="1">
        <f t="shared" si="20"/>
        <v>0</v>
      </c>
      <c r="F54" s="1">
        <f t="shared" si="21"/>
        <v>0</v>
      </c>
      <c r="G54" s="1">
        <f t="shared" si="22"/>
        <v>231.2</v>
      </c>
      <c r="H54" s="1">
        <f t="shared" si="1"/>
        <v>0</v>
      </c>
      <c r="I54" s="1">
        <f t="shared" si="2"/>
        <v>0</v>
      </c>
      <c r="J54" s="1">
        <f t="shared" si="3"/>
        <v>206.69279999999998</v>
      </c>
      <c r="K54" s="1">
        <v>0.54870568559999999</v>
      </c>
      <c r="L54" s="1">
        <v>0.399181236800001</v>
      </c>
      <c r="M54" s="1">
        <v>0.48437590159999899</v>
      </c>
      <c r="N54" s="1">
        <v>4.1500000000000004</v>
      </c>
      <c r="O54" s="1">
        <v>5.2</v>
      </c>
      <c r="P54" s="1">
        <v>6</v>
      </c>
      <c r="R54" s="7">
        <f t="shared" si="23"/>
        <v>0</v>
      </c>
      <c r="S54" s="1">
        <f t="shared" si="24"/>
        <v>0</v>
      </c>
      <c r="T54" s="1">
        <v>0</v>
      </c>
      <c r="U54" s="1">
        <f t="shared" si="25"/>
        <v>0</v>
      </c>
      <c r="V54" s="1">
        <v>0.15</v>
      </c>
      <c r="W54" s="1">
        <f t="shared" si="26"/>
        <v>0</v>
      </c>
      <c r="X54" s="1">
        <v>0.4</v>
      </c>
      <c r="Y54" s="1">
        <f t="shared" si="27"/>
        <v>0</v>
      </c>
      <c r="Z54" s="4">
        <v>0.4</v>
      </c>
      <c r="AA54" s="1">
        <f t="shared" si="28"/>
        <v>0</v>
      </c>
      <c r="AB54" s="1">
        <f t="shared" si="29"/>
        <v>0</v>
      </c>
      <c r="AC54" s="1">
        <v>0</v>
      </c>
      <c r="AD54" s="1">
        <f t="shared" si="30"/>
        <v>0</v>
      </c>
      <c r="AE54" s="1">
        <v>0.15</v>
      </c>
      <c r="AF54" s="1">
        <f t="shared" si="31"/>
        <v>0</v>
      </c>
      <c r="AG54" s="1">
        <v>0.4</v>
      </c>
      <c r="AH54" s="1">
        <f t="shared" si="32"/>
        <v>0</v>
      </c>
      <c r="AI54" s="4">
        <v>0.4</v>
      </c>
      <c r="AJ54" s="1">
        <f t="shared" si="33"/>
        <v>35.974455533461715</v>
      </c>
      <c r="AK54" s="1">
        <f t="shared" si="34"/>
        <v>93.011759999999995</v>
      </c>
      <c r="AL54" s="1">
        <v>0</v>
      </c>
      <c r="AM54" s="1">
        <f t="shared" si="35"/>
        <v>99.012161282545051</v>
      </c>
      <c r="AN54" s="1">
        <v>0.15</v>
      </c>
      <c r="AO54" s="1">
        <f t="shared" si="36"/>
        <v>32.003986880424179</v>
      </c>
      <c r="AP54" s="1">
        <v>0.4</v>
      </c>
      <c r="AQ54" s="1">
        <f t="shared" si="37"/>
        <v>20.802591472275719</v>
      </c>
      <c r="AR54" s="4">
        <v>0.4</v>
      </c>
      <c r="AT54" s="5">
        <v>0</v>
      </c>
      <c r="AU54" s="5">
        <v>0</v>
      </c>
      <c r="AV54" s="6">
        <v>1</v>
      </c>
      <c r="AW54" s="1">
        <f t="shared" si="19"/>
        <v>35.974455533461715</v>
      </c>
    </row>
    <row r="55" spans="1:49" x14ac:dyDescent="0.35">
      <c r="A55" s="6">
        <v>2074</v>
      </c>
      <c r="B55" s="1">
        <v>6.2880000000000003</v>
      </c>
      <c r="C55">
        <v>0</v>
      </c>
      <c r="D55" s="1">
        <v>0</v>
      </c>
      <c r="E55" s="1">
        <f t="shared" si="20"/>
        <v>628.80000000000007</v>
      </c>
      <c r="F55" s="1">
        <f t="shared" si="21"/>
        <v>0</v>
      </c>
      <c r="G55" s="1">
        <f t="shared" si="22"/>
        <v>0</v>
      </c>
      <c r="H55" s="1">
        <f t="shared" si="1"/>
        <v>547.6848</v>
      </c>
      <c r="I55" s="1">
        <f t="shared" si="2"/>
        <v>0</v>
      </c>
      <c r="J55" s="1">
        <f t="shared" si="3"/>
        <v>0</v>
      </c>
      <c r="K55" s="1">
        <v>0.54870568559999999</v>
      </c>
      <c r="L55" s="1">
        <v>0.399181236800001</v>
      </c>
      <c r="M55" s="1">
        <v>0.48437590159999899</v>
      </c>
      <c r="N55" s="1">
        <v>4.1500000000000004</v>
      </c>
      <c r="O55" s="1">
        <v>5.2</v>
      </c>
      <c r="P55" s="1">
        <v>6</v>
      </c>
      <c r="R55" s="7">
        <f t="shared" si="23"/>
        <v>101.83880354180148</v>
      </c>
      <c r="S55" s="1">
        <f t="shared" si="24"/>
        <v>246.45815999999999</v>
      </c>
      <c r="T55" s="1">
        <v>0</v>
      </c>
      <c r="U55" s="1">
        <f t="shared" si="25"/>
        <v>202.70459968692094</v>
      </c>
      <c r="V55" s="1">
        <v>0.15</v>
      </c>
      <c r="W55" s="1">
        <f t="shared" si="26"/>
        <v>108.23199028600504</v>
      </c>
      <c r="X55" s="1">
        <v>0.4</v>
      </c>
      <c r="Y55" s="1">
        <f t="shared" si="27"/>
        <v>70.350793685903284</v>
      </c>
      <c r="Z55" s="4">
        <v>0.4</v>
      </c>
      <c r="AA55" s="1">
        <f t="shared" si="28"/>
        <v>0</v>
      </c>
      <c r="AB55" s="1">
        <f t="shared" si="29"/>
        <v>0</v>
      </c>
      <c r="AC55" s="1">
        <v>0</v>
      </c>
      <c r="AD55" s="1">
        <f t="shared" si="30"/>
        <v>0</v>
      </c>
      <c r="AE55" s="1">
        <v>0.15</v>
      </c>
      <c r="AF55" s="1">
        <f t="shared" si="31"/>
        <v>0</v>
      </c>
      <c r="AG55" s="1">
        <v>0.4</v>
      </c>
      <c r="AH55" s="1">
        <f t="shared" si="32"/>
        <v>0</v>
      </c>
      <c r="AI55" s="4">
        <v>0.4</v>
      </c>
      <c r="AJ55" s="1">
        <f t="shared" si="33"/>
        <v>0</v>
      </c>
      <c r="AK55" s="1">
        <f t="shared" si="34"/>
        <v>0</v>
      </c>
      <c r="AL55" s="1">
        <v>0</v>
      </c>
      <c r="AM55" s="1">
        <f t="shared" si="35"/>
        <v>0</v>
      </c>
      <c r="AN55" s="1">
        <v>0.15</v>
      </c>
      <c r="AO55" s="1">
        <f t="shared" si="36"/>
        <v>0</v>
      </c>
      <c r="AP55" s="1">
        <v>0.4</v>
      </c>
      <c r="AQ55" s="1">
        <f t="shared" si="37"/>
        <v>0</v>
      </c>
      <c r="AR55" s="4">
        <v>0.4</v>
      </c>
      <c r="AT55" s="5">
        <v>1</v>
      </c>
      <c r="AU55" s="5">
        <v>0</v>
      </c>
      <c r="AV55" s="6">
        <v>0</v>
      </c>
      <c r="AW55" s="1">
        <f t="shared" si="19"/>
        <v>101.83880354180148</v>
      </c>
    </row>
    <row r="56" spans="1:49" x14ac:dyDescent="0.35">
      <c r="A56" s="6">
        <v>2075</v>
      </c>
      <c r="B56" s="1">
        <v>0</v>
      </c>
      <c r="C56">
        <v>2.4430000000000001</v>
      </c>
      <c r="D56" s="1">
        <v>0</v>
      </c>
      <c r="E56" s="1">
        <f t="shared" si="20"/>
        <v>0</v>
      </c>
      <c r="F56" s="1">
        <f t="shared" si="21"/>
        <v>244.3</v>
      </c>
      <c r="G56" s="1">
        <f t="shared" si="22"/>
        <v>0</v>
      </c>
      <c r="H56" s="1">
        <f t="shared" si="1"/>
        <v>0</v>
      </c>
      <c r="I56" s="1">
        <f t="shared" si="2"/>
        <v>224.75600000000003</v>
      </c>
      <c r="J56" s="1">
        <f t="shared" si="3"/>
        <v>0</v>
      </c>
      <c r="K56" s="1">
        <v>0.54870568559999999</v>
      </c>
      <c r="L56" s="1">
        <v>0.399181236800001</v>
      </c>
      <c r="M56" s="1">
        <v>0.48437590159999899</v>
      </c>
      <c r="N56" s="1">
        <v>4.1500000000000004</v>
      </c>
      <c r="O56" s="1">
        <v>5.2</v>
      </c>
      <c r="P56" s="1">
        <v>6</v>
      </c>
      <c r="R56" s="7">
        <f t="shared" si="23"/>
        <v>0</v>
      </c>
      <c r="S56" s="1">
        <f t="shared" si="24"/>
        <v>0</v>
      </c>
      <c r="T56" s="1">
        <v>0</v>
      </c>
      <c r="U56" s="1">
        <f t="shared" si="25"/>
        <v>0</v>
      </c>
      <c r="V56" s="1">
        <v>0.15</v>
      </c>
      <c r="W56" s="1">
        <f t="shared" si="26"/>
        <v>0</v>
      </c>
      <c r="X56" s="1">
        <v>0.4</v>
      </c>
      <c r="Y56" s="1">
        <f t="shared" si="27"/>
        <v>0</v>
      </c>
      <c r="Z56" s="4">
        <v>0.4</v>
      </c>
      <c r="AA56" s="1">
        <f t="shared" si="28"/>
        <v>54.992727217496849</v>
      </c>
      <c r="AB56" s="1">
        <f t="shared" si="29"/>
        <v>101.14020000000002</v>
      </c>
      <c r="AC56" s="1">
        <v>0</v>
      </c>
      <c r="AD56" s="1">
        <f t="shared" si="30"/>
        <v>152.2289232854053</v>
      </c>
      <c r="AE56" s="1">
        <v>0.15</v>
      </c>
      <c r="AF56" s="1">
        <f t="shared" si="31"/>
        <v>48.724831401039474</v>
      </c>
      <c r="AG56" s="1">
        <v>0.4</v>
      </c>
      <c r="AH56" s="1">
        <f t="shared" si="32"/>
        <v>31.671140410675658</v>
      </c>
      <c r="AI56" s="4">
        <v>0.4</v>
      </c>
      <c r="AJ56" s="1">
        <f t="shared" si="33"/>
        <v>0</v>
      </c>
      <c r="AK56" s="1">
        <f t="shared" si="34"/>
        <v>0</v>
      </c>
      <c r="AL56" s="1">
        <v>0</v>
      </c>
      <c r="AM56" s="1">
        <f t="shared" si="35"/>
        <v>0</v>
      </c>
      <c r="AN56" s="1">
        <v>0.15</v>
      </c>
      <c r="AO56" s="1">
        <f t="shared" si="36"/>
        <v>0</v>
      </c>
      <c r="AP56" s="1">
        <v>0.4</v>
      </c>
      <c r="AQ56" s="1">
        <f t="shared" si="37"/>
        <v>0</v>
      </c>
      <c r="AR56" s="4">
        <v>0.4</v>
      </c>
      <c r="AT56" s="5">
        <v>0</v>
      </c>
      <c r="AU56" s="5">
        <v>1</v>
      </c>
      <c r="AV56" s="6">
        <v>0</v>
      </c>
      <c r="AW56" s="1">
        <f t="shared" si="19"/>
        <v>54.992727217496849</v>
      </c>
    </row>
    <row r="57" spans="1:49" x14ac:dyDescent="0.35">
      <c r="A57" s="6">
        <v>2076</v>
      </c>
      <c r="B57" s="1">
        <v>0</v>
      </c>
      <c r="C57">
        <v>0</v>
      </c>
      <c r="D57" s="1">
        <v>3.5489999999999999</v>
      </c>
      <c r="E57" s="1">
        <f t="shared" si="20"/>
        <v>0</v>
      </c>
      <c r="F57" s="1">
        <f t="shared" si="21"/>
        <v>0</v>
      </c>
      <c r="G57" s="1">
        <f t="shared" si="22"/>
        <v>354.9</v>
      </c>
      <c r="H57" s="1">
        <f t="shared" si="1"/>
        <v>0</v>
      </c>
      <c r="I57" s="1">
        <f t="shared" si="2"/>
        <v>0</v>
      </c>
      <c r="J57" s="1">
        <f t="shared" si="3"/>
        <v>317.28059999999999</v>
      </c>
      <c r="K57" s="1">
        <v>0.54870568559999999</v>
      </c>
      <c r="L57" s="1">
        <v>0.399181236800001</v>
      </c>
      <c r="M57" s="1">
        <v>0.48437590159999899</v>
      </c>
      <c r="N57" s="1">
        <v>4.1500000000000004</v>
      </c>
      <c r="O57" s="1">
        <v>5.2</v>
      </c>
      <c r="P57" s="1">
        <v>6</v>
      </c>
      <c r="R57" s="7">
        <f t="shared" si="23"/>
        <v>0</v>
      </c>
      <c r="S57" s="1">
        <f t="shared" si="24"/>
        <v>0</v>
      </c>
      <c r="T57" s="1">
        <v>0</v>
      </c>
      <c r="U57" s="1">
        <f t="shared" si="25"/>
        <v>0</v>
      </c>
      <c r="V57" s="1">
        <v>0.15</v>
      </c>
      <c r="W57" s="1">
        <f t="shared" si="26"/>
        <v>0</v>
      </c>
      <c r="X57" s="1">
        <v>0.4</v>
      </c>
      <c r="Y57" s="1">
        <f t="shared" si="27"/>
        <v>0</v>
      </c>
      <c r="Z57" s="4">
        <v>0.4</v>
      </c>
      <c r="AA57" s="1">
        <f t="shared" si="28"/>
        <v>0</v>
      </c>
      <c r="AB57" s="1">
        <f t="shared" si="29"/>
        <v>0</v>
      </c>
      <c r="AC57" s="1">
        <v>0</v>
      </c>
      <c r="AD57" s="1">
        <f t="shared" si="30"/>
        <v>0</v>
      </c>
      <c r="AE57" s="1">
        <v>0.15</v>
      </c>
      <c r="AF57" s="1">
        <f t="shared" si="31"/>
        <v>0</v>
      </c>
      <c r="AG57" s="1">
        <v>0.4</v>
      </c>
      <c r="AH57" s="1">
        <f t="shared" si="32"/>
        <v>0</v>
      </c>
      <c r="AI57" s="4">
        <v>0.4</v>
      </c>
      <c r="AJ57" s="1">
        <f t="shared" si="33"/>
        <v>55.222034034712642</v>
      </c>
      <c r="AK57" s="1">
        <f t="shared" si="34"/>
        <v>142.77627000000001</v>
      </c>
      <c r="AL57" s="1">
        <v>0</v>
      </c>
      <c r="AM57" s="1">
        <f t="shared" si="35"/>
        <v>151.98709359504863</v>
      </c>
      <c r="AN57" s="1">
        <v>0.15</v>
      </c>
      <c r="AO57" s="1">
        <f t="shared" si="36"/>
        <v>49.127227265841441</v>
      </c>
      <c r="AP57" s="1">
        <v>0.4</v>
      </c>
      <c r="AQ57" s="1">
        <f t="shared" si="37"/>
        <v>31.932697722796938</v>
      </c>
      <c r="AR57" s="4">
        <v>0.4</v>
      </c>
      <c r="AT57" s="5">
        <v>0</v>
      </c>
      <c r="AU57" s="5">
        <v>0</v>
      </c>
      <c r="AV57" s="6">
        <v>1</v>
      </c>
      <c r="AW57" s="1">
        <f t="shared" si="19"/>
        <v>55.222034034712642</v>
      </c>
    </row>
    <row r="58" spans="1:49" x14ac:dyDescent="0.35">
      <c r="A58" s="6">
        <v>2077</v>
      </c>
      <c r="B58" s="1">
        <v>9.9009999999999998</v>
      </c>
      <c r="C58">
        <v>0</v>
      </c>
      <c r="D58" s="1">
        <v>0</v>
      </c>
      <c r="E58" s="1">
        <f t="shared" si="20"/>
        <v>990.1</v>
      </c>
      <c r="F58" s="1">
        <f t="shared" si="21"/>
        <v>0</v>
      </c>
      <c r="G58" s="1">
        <f t="shared" si="22"/>
        <v>0</v>
      </c>
      <c r="H58" s="1">
        <f t="shared" si="1"/>
        <v>862.37709999999993</v>
      </c>
      <c r="I58" s="1">
        <f t="shared" si="2"/>
        <v>0</v>
      </c>
      <c r="J58" s="1">
        <f t="shared" si="3"/>
        <v>0</v>
      </c>
      <c r="K58" s="1">
        <v>0.54870568559999999</v>
      </c>
      <c r="L58" s="1">
        <v>0.399181236800001</v>
      </c>
      <c r="M58" s="1">
        <v>0.48437590159999899</v>
      </c>
      <c r="N58" s="1">
        <v>4.1500000000000004</v>
      </c>
      <c r="O58" s="1">
        <v>5.2</v>
      </c>
      <c r="P58" s="1">
        <v>6</v>
      </c>
      <c r="R58" s="7">
        <f t="shared" si="23"/>
        <v>160.35400665829775</v>
      </c>
      <c r="S58" s="1">
        <f t="shared" si="24"/>
        <v>388.06969499999997</v>
      </c>
      <c r="T58" s="1">
        <v>0</v>
      </c>
      <c r="U58" s="1">
        <f t="shared" si="25"/>
        <v>319.1759289917627</v>
      </c>
      <c r="V58" s="1">
        <v>0.15</v>
      </c>
      <c r="W58" s="1">
        <f t="shared" si="26"/>
        <v>170.42063228717171</v>
      </c>
      <c r="X58" s="1">
        <v>0.4</v>
      </c>
      <c r="Y58" s="1">
        <f t="shared" si="27"/>
        <v>110.77341098666162</v>
      </c>
      <c r="Z58" s="4">
        <v>0.4</v>
      </c>
      <c r="AA58" s="1">
        <f t="shared" si="28"/>
        <v>0</v>
      </c>
      <c r="AB58" s="1">
        <f t="shared" si="29"/>
        <v>0</v>
      </c>
      <c r="AC58" s="1">
        <v>0</v>
      </c>
      <c r="AD58" s="1">
        <f t="shared" si="30"/>
        <v>0</v>
      </c>
      <c r="AE58" s="1">
        <v>0.15</v>
      </c>
      <c r="AF58" s="1">
        <f t="shared" si="31"/>
        <v>0</v>
      </c>
      <c r="AG58" s="1">
        <v>0.4</v>
      </c>
      <c r="AH58" s="1">
        <f t="shared" si="32"/>
        <v>0</v>
      </c>
      <c r="AI58" s="4">
        <v>0.4</v>
      </c>
      <c r="AJ58" s="1">
        <f t="shared" si="33"/>
        <v>0</v>
      </c>
      <c r="AK58" s="1">
        <f t="shared" si="34"/>
        <v>0</v>
      </c>
      <c r="AL58" s="1">
        <v>0</v>
      </c>
      <c r="AM58" s="1">
        <f t="shared" si="35"/>
        <v>0</v>
      </c>
      <c r="AN58" s="1">
        <v>0.15</v>
      </c>
      <c r="AO58" s="1">
        <f t="shared" si="36"/>
        <v>0</v>
      </c>
      <c r="AP58" s="1">
        <v>0.4</v>
      </c>
      <c r="AQ58" s="1">
        <f t="shared" si="37"/>
        <v>0</v>
      </c>
      <c r="AR58" s="4">
        <v>0.4</v>
      </c>
      <c r="AT58" s="5">
        <v>1</v>
      </c>
      <c r="AU58" s="5">
        <v>0</v>
      </c>
      <c r="AV58" s="6">
        <v>0</v>
      </c>
      <c r="AW58" s="1">
        <f t="shared" si="19"/>
        <v>160.35400665829775</v>
      </c>
    </row>
    <row r="59" spans="1:49" x14ac:dyDescent="0.35">
      <c r="A59" s="6">
        <v>2078</v>
      </c>
      <c r="B59" s="1">
        <v>0</v>
      </c>
      <c r="C59">
        <v>2.2170000000000001</v>
      </c>
      <c r="D59" s="1">
        <v>0</v>
      </c>
      <c r="E59" s="1">
        <f t="shared" si="20"/>
        <v>0</v>
      </c>
      <c r="F59" s="1">
        <f t="shared" si="21"/>
        <v>221.70000000000002</v>
      </c>
      <c r="G59" s="1">
        <f t="shared" si="22"/>
        <v>0</v>
      </c>
      <c r="H59" s="1">
        <f t="shared" si="1"/>
        <v>0</v>
      </c>
      <c r="I59" s="1">
        <f t="shared" si="2"/>
        <v>203.96400000000003</v>
      </c>
      <c r="J59" s="1">
        <f t="shared" si="3"/>
        <v>0</v>
      </c>
      <c r="K59" s="1">
        <v>0.54870568559999999</v>
      </c>
      <c r="L59" s="1">
        <v>0.399181236800001</v>
      </c>
      <c r="M59" s="1">
        <v>0.48437590159999899</v>
      </c>
      <c r="N59" s="1">
        <v>4.1500000000000004</v>
      </c>
      <c r="O59" s="1">
        <v>5.2</v>
      </c>
      <c r="P59" s="1">
        <v>6</v>
      </c>
      <c r="R59" s="7">
        <f t="shared" si="23"/>
        <v>0</v>
      </c>
      <c r="S59" s="1">
        <f t="shared" si="24"/>
        <v>0</v>
      </c>
      <c r="T59" s="1">
        <v>0</v>
      </c>
      <c r="U59" s="1">
        <f t="shared" si="25"/>
        <v>0</v>
      </c>
      <c r="V59" s="1">
        <v>0.15</v>
      </c>
      <c r="W59" s="1">
        <f t="shared" si="26"/>
        <v>0</v>
      </c>
      <c r="X59" s="1">
        <v>0.4</v>
      </c>
      <c r="Y59" s="1">
        <f t="shared" si="27"/>
        <v>0</v>
      </c>
      <c r="Z59" s="4">
        <v>0.4</v>
      </c>
      <c r="AA59" s="1">
        <f t="shared" si="28"/>
        <v>49.905393467536015</v>
      </c>
      <c r="AB59" s="1">
        <f t="shared" si="29"/>
        <v>91.783800000000014</v>
      </c>
      <c r="AC59" s="1">
        <v>0</v>
      </c>
      <c r="AD59" s="1">
        <f t="shared" si="30"/>
        <v>138.14634585499121</v>
      </c>
      <c r="AE59" s="1">
        <v>0.15</v>
      </c>
      <c r="AF59" s="1">
        <f t="shared" si="31"/>
        <v>44.217335741344456</v>
      </c>
      <c r="AG59" s="1">
        <v>0.4</v>
      </c>
      <c r="AH59" s="1">
        <f t="shared" si="32"/>
        <v>28.741268231873896</v>
      </c>
      <c r="AI59" s="4">
        <v>0.4</v>
      </c>
      <c r="AJ59" s="1">
        <f t="shared" si="33"/>
        <v>0</v>
      </c>
      <c r="AK59" s="1">
        <f t="shared" si="34"/>
        <v>0</v>
      </c>
      <c r="AL59" s="1">
        <v>0</v>
      </c>
      <c r="AM59" s="1">
        <f t="shared" si="35"/>
        <v>0</v>
      </c>
      <c r="AN59" s="1">
        <v>0.15</v>
      </c>
      <c r="AO59" s="1">
        <f t="shared" si="36"/>
        <v>0</v>
      </c>
      <c r="AP59" s="1">
        <v>0.4</v>
      </c>
      <c r="AQ59" s="1">
        <f t="shared" si="37"/>
        <v>0</v>
      </c>
      <c r="AR59" s="4">
        <v>0.4</v>
      </c>
      <c r="AT59" s="5">
        <v>0</v>
      </c>
      <c r="AU59" s="5">
        <v>1</v>
      </c>
      <c r="AV59" s="6">
        <v>0</v>
      </c>
      <c r="AW59" s="1">
        <f t="shared" si="19"/>
        <v>49.905393467536015</v>
      </c>
    </row>
    <row r="60" spans="1:49" x14ac:dyDescent="0.35">
      <c r="A60" s="6">
        <v>2079</v>
      </c>
      <c r="B60" s="1">
        <v>0</v>
      </c>
      <c r="C60">
        <v>0</v>
      </c>
      <c r="D60" s="1">
        <v>3.927</v>
      </c>
      <c r="E60" s="1">
        <f t="shared" si="20"/>
        <v>0</v>
      </c>
      <c r="F60" s="1">
        <f t="shared" si="21"/>
        <v>0</v>
      </c>
      <c r="G60" s="1">
        <f t="shared" si="22"/>
        <v>392.7</v>
      </c>
      <c r="H60" s="1">
        <f t="shared" si="1"/>
        <v>0</v>
      </c>
      <c r="I60" s="1">
        <f t="shared" si="2"/>
        <v>0</v>
      </c>
      <c r="J60" s="1">
        <f t="shared" si="3"/>
        <v>351.07380000000006</v>
      </c>
      <c r="K60" s="1">
        <v>0.54870568559999999</v>
      </c>
      <c r="L60" s="1">
        <v>0.399181236800001</v>
      </c>
      <c r="M60" s="1">
        <v>0.48437590159999899</v>
      </c>
      <c r="N60" s="1">
        <v>4.1500000000000004</v>
      </c>
      <c r="O60" s="1">
        <v>5.2</v>
      </c>
      <c r="P60" s="1">
        <v>6</v>
      </c>
      <c r="R60" s="7">
        <f t="shared" si="23"/>
        <v>0</v>
      </c>
      <c r="S60" s="1">
        <f t="shared" si="24"/>
        <v>0</v>
      </c>
      <c r="T60" s="1">
        <v>0</v>
      </c>
      <c r="U60" s="1">
        <f t="shared" si="25"/>
        <v>0</v>
      </c>
      <c r="V60" s="1">
        <v>0.15</v>
      </c>
      <c r="W60" s="1">
        <f t="shared" si="26"/>
        <v>0</v>
      </c>
      <c r="X60" s="1">
        <v>0.4</v>
      </c>
      <c r="Y60" s="1">
        <f t="shared" si="27"/>
        <v>0</v>
      </c>
      <c r="Z60" s="4">
        <v>0.4</v>
      </c>
      <c r="AA60" s="1">
        <f t="shared" si="28"/>
        <v>0</v>
      </c>
      <c r="AB60" s="1">
        <f t="shared" si="29"/>
        <v>0</v>
      </c>
      <c r="AC60" s="1">
        <v>0</v>
      </c>
      <c r="AD60" s="1">
        <f t="shared" si="30"/>
        <v>0</v>
      </c>
      <c r="AE60" s="1">
        <v>0.15</v>
      </c>
      <c r="AF60" s="1">
        <f t="shared" si="31"/>
        <v>0</v>
      </c>
      <c r="AG60" s="1">
        <v>0.4</v>
      </c>
      <c r="AH60" s="1">
        <f t="shared" si="32"/>
        <v>0</v>
      </c>
      <c r="AI60" s="4">
        <v>0.4</v>
      </c>
      <c r="AJ60" s="1">
        <f t="shared" si="33"/>
        <v>61.103670795806316</v>
      </c>
      <c r="AK60" s="1">
        <f t="shared" si="34"/>
        <v>157.98321000000004</v>
      </c>
      <c r="AL60" s="1">
        <v>0</v>
      </c>
      <c r="AM60" s="1">
        <f t="shared" si="35"/>
        <v>168.17506806079348</v>
      </c>
      <c r="AN60" s="1">
        <v>0.15</v>
      </c>
      <c r="AO60" s="1">
        <f t="shared" si="36"/>
        <v>54.359713010132261</v>
      </c>
      <c r="AP60" s="1">
        <v>0.4</v>
      </c>
      <c r="AQ60" s="1">
        <f t="shared" si="37"/>
        <v>35.333813456585972</v>
      </c>
      <c r="AR60" s="4">
        <v>0.4</v>
      </c>
      <c r="AT60" s="5">
        <v>0</v>
      </c>
      <c r="AU60" s="5">
        <v>0</v>
      </c>
      <c r="AV60" s="6">
        <v>1</v>
      </c>
      <c r="AW60" s="1">
        <f t="shared" si="19"/>
        <v>61.103670795806316</v>
      </c>
    </row>
    <row r="61" spans="1:49" x14ac:dyDescent="0.35">
      <c r="A61" s="6">
        <v>2080</v>
      </c>
      <c r="B61" s="1">
        <v>8.6020000000000003</v>
      </c>
      <c r="C61">
        <v>0</v>
      </c>
      <c r="D61" s="1">
        <v>0</v>
      </c>
      <c r="E61" s="1">
        <f t="shared" si="20"/>
        <v>860.2</v>
      </c>
      <c r="F61" s="1">
        <f t="shared" si="21"/>
        <v>0</v>
      </c>
      <c r="G61" s="1">
        <f t="shared" si="22"/>
        <v>0</v>
      </c>
      <c r="H61" s="1">
        <f t="shared" si="1"/>
        <v>749.23419999999999</v>
      </c>
      <c r="I61" s="1">
        <f t="shared" si="2"/>
        <v>0</v>
      </c>
      <c r="J61" s="1">
        <f t="shared" si="3"/>
        <v>0</v>
      </c>
      <c r="K61" s="1">
        <v>0.54870568559999999</v>
      </c>
      <c r="L61" s="1">
        <v>0.399181236800001</v>
      </c>
      <c r="M61" s="1">
        <v>0.48437590159999899</v>
      </c>
      <c r="N61" s="1">
        <v>4.1500000000000004</v>
      </c>
      <c r="O61" s="1">
        <v>5.2</v>
      </c>
      <c r="P61" s="1">
        <v>6</v>
      </c>
      <c r="R61" s="7">
        <f t="shared" si="23"/>
        <v>139.31574237700005</v>
      </c>
      <c r="S61" s="1">
        <f t="shared" si="24"/>
        <v>337.15539000000001</v>
      </c>
      <c r="T61" s="1">
        <v>0</v>
      </c>
      <c r="U61" s="1">
        <f t="shared" si="25"/>
        <v>277.30040815949337</v>
      </c>
      <c r="V61" s="1">
        <v>0.15</v>
      </c>
      <c r="W61" s="1">
        <f t="shared" si="26"/>
        <v>148.06163811072125</v>
      </c>
      <c r="X61" s="1">
        <v>0.4</v>
      </c>
      <c r="Y61" s="1">
        <f t="shared" si="27"/>
        <v>96.240064771968818</v>
      </c>
      <c r="Z61" s="4">
        <v>0.4</v>
      </c>
      <c r="AA61" s="1">
        <f t="shared" si="28"/>
        <v>0</v>
      </c>
      <c r="AB61" s="1">
        <f t="shared" si="29"/>
        <v>0</v>
      </c>
      <c r="AC61" s="1">
        <v>0</v>
      </c>
      <c r="AD61" s="1">
        <f t="shared" si="30"/>
        <v>0</v>
      </c>
      <c r="AE61" s="1">
        <v>0.15</v>
      </c>
      <c r="AF61" s="1">
        <f t="shared" si="31"/>
        <v>0</v>
      </c>
      <c r="AG61" s="1">
        <v>0.4</v>
      </c>
      <c r="AH61" s="1">
        <f t="shared" si="32"/>
        <v>0</v>
      </c>
      <c r="AI61" s="4">
        <v>0.4</v>
      </c>
      <c r="AJ61" s="1">
        <f t="shared" si="33"/>
        <v>0</v>
      </c>
      <c r="AK61" s="1">
        <f t="shared" si="34"/>
        <v>0</v>
      </c>
      <c r="AL61" s="1">
        <v>0</v>
      </c>
      <c r="AM61" s="1">
        <f t="shared" si="35"/>
        <v>0</v>
      </c>
      <c r="AN61" s="1">
        <v>0.15</v>
      </c>
      <c r="AO61" s="1">
        <f t="shared" si="36"/>
        <v>0</v>
      </c>
      <c r="AP61" s="1">
        <v>0.4</v>
      </c>
      <c r="AQ61" s="1">
        <f t="shared" si="37"/>
        <v>0</v>
      </c>
      <c r="AR61" s="4">
        <v>0.4</v>
      </c>
      <c r="AT61" s="5">
        <v>1</v>
      </c>
      <c r="AU61" s="5">
        <v>0</v>
      </c>
      <c r="AV61" s="6">
        <v>0</v>
      </c>
      <c r="AW61" s="1">
        <f t="shared" si="19"/>
        <v>139.31574237700005</v>
      </c>
    </row>
    <row r="62" spans="1:49" x14ac:dyDescent="0.35">
      <c r="A62" s="6">
        <v>2081</v>
      </c>
      <c r="B62" s="1">
        <v>0</v>
      </c>
      <c r="C62">
        <v>1.236</v>
      </c>
      <c r="D62" s="1">
        <v>0</v>
      </c>
      <c r="E62" s="1">
        <f t="shared" si="20"/>
        <v>0</v>
      </c>
      <c r="F62" s="1">
        <f t="shared" si="21"/>
        <v>123.6</v>
      </c>
      <c r="G62" s="1">
        <f t="shared" si="22"/>
        <v>0</v>
      </c>
      <c r="H62" s="1">
        <f t="shared" si="1"/>
        <v>0</v>
      </c>
      <c r="I62" s="1">
        <f t="shared" si="2"/>
        <v>113.71199999999999</v>
      </c>
      <c r="J62" s="1">
        <f t="shared" si="3"/>
        <v>0</v>
      </c>
      <c r="K62" s="1">
        <v>0.54870568559999999</v>
      </c>
      <c r="L62" s="1">
        <v>0.399181236800001</v>
      </c>
      <c r="M62" s="1">
        <v>0.48437590159999899</v>
      </c>
      <c r="N62" s="1">
        <v>4.1500000000000004</v>
      </c>
      <c r="O62" s="1">
        <v>5.2</v>
      </c>
      <c r="P62" s="1">
        <v>6</v>
      </c>
      <c r="R62" s="7">
        <f t="shared" si="23"/>
        <v>0</v>
      </c>
      <c r="S62" s="1">
        <f t="shared" si="24"/>
        <v>0</v>
      </c>
      <c r="T62" s="1">
        <v>0</v>
      </c>
      <c r="U62" s="1">
        <f t="shared" si="25"/>
        <v>0</v>
      </c>
      <c r="V62" s="1">
        <v>0.15</v>
      </c>
      <c r="W62" s="1">
        <f t="shared" si="26"/>
        <v>0</v>
      </c>
      <c r="X62" s="1">
        <v>0.4</v>
      </c>
      <c r="Y62" s="1">
        <f t="shared" si="27"/>
        <v>0</v>
      </c>
      <c r="Z62" s="4">
        <v>0.4</v>
      </c>
      <c r="AA62" s="1">
        <f t="shared" si="28"/>
        <v>27.82276334049369</v>
      </c>
      <c r="AB62" s="1">
        <f t="shared" si="29"/>
        <v>51.170399999999994</v>
      </c>
      <c r="AC62" s="1">
        <v>0</v>
      </c>
      <c r="AD62" s="1">
        <f t="shared" si="30"/>
        <v>77.017989840671675</v>
      </c>
      <c r="AE62" s="1">
        <v>0.15</v>
      </c>
      <c r="AF62" s="1">
        <f t="shared" si="31"/>
        <v>24.651613430898394</v>
      </c>
      <c r="AG62" s="1">
        <v>0.4</v>
      </c>
      <c r="AH62" s="1">
        <f t="shared" si="32"/>
        <v>16.023548730083956</v>
      </c>
      <c r="AI62" s="4">
        <v>0.4</v>
      </c>
      <c r="AJ62" s="1">
        <f t="shared" si="33"/>
        <v>0</v>
      </c>
      <c r="AK62" s="1">
        <f t="shared" si="34"/>
        <v>0</v>
      </c>
      <c r="AL62" s="1">
        <v>0</v>
      </c>
      <c r="AM62" s="1">
        <f t="shared" si="35"/>
        <v>0</v>
      </c>
      <c r="AN62" s="1">
        <v>0.15</v>
      </c>
      <c r="AO62" s="1">
        <f t="shared" si="36"/>
        <v>0</v>
      </c>
      <c r="AP62" s="1">
        <v>0.4</v>
      </c>
      <c r="AQ62" s="1">
        <f t="shared" si="37"/>
        <v>0</v>
      </c>
      <c r="AR62" s="4">
        <v>0.4</v>
      </c>
      <c r="AT62" s="5">
        <v>0</v>
      </c>
      <c r="AU62" s="5">
        <v>1</v>
      </c>
      <c r="AV62" s="6">
        <v>0</v>
      </c>
      <c r="AW62" s="1">
        <f t="shared" si="19"/>
        <v>27.82276334049369</v>
      </c>
    </row>
    <row r="63" spans="1:49" x14ac:dyDescent="0.35">
      <c r="A63" s="6">
        <v>2082</v>
      </c>
      <c r="B63" s="1">
        <v>0</v>
      </c>
      <c r="C63">
        <v>0</v>
      </c>
      <c r="D63" s="1">
        <v>2.9569999999999999</v>
      </c>
      <c r="E63" s="1">
        <f t="shared" si="20"/>
        <v>0</v>
      </c>
      <c r="F63" s="1">
        <f t="shared" si="21"/>
        <v>0</v>
      </c>
      <c r="G63" s="1">
        <f t="shared" si="22"/>
        <v>295.7</v>
      </c>
      <c r="H63" s="1">
        <f t="shared" si="1"/>
        <v>0</v>
      </c>
      <c r="I63" s="1">
        <f t="shared" si="2"/>
        <v>0</v>
      </c>
      <c r="J63" s="1">
        <f t="shared" si="3"/>
        <v>264.35580000000004</v>
      </c>
      <c r="K63" s="1">
        <v>0.54870568559999999</v>
      </c>
      <c r="L63" s="1">
        <v>0.399181236800001</v>
      </c>
      <c r="M63" s="1">
        <v>0.48437590159999899</v>
      </c>
      <c r="N63" s="1">
        <v>4.1500000000000004</v>
      </c>
      <c r="O63" s="1">
        <v>5.2</v>
      </c>
      <c r="P63" s="1">
        <v>6</v>
      </c>
      <c r="R63" s="7">
        <f t="shared" si="23"/>
        <v>0</v>
      </c>
      <c r="S63" s="1">
        <f t="shared" si="24"/>
        <v>0</v>
      </c>
      <c r="T63" s="1">
        <v>0</v>
      </c>
      <c r="U63" s="1">
        <f t="shared" si="25"/>
        <v>0</v>
      </c>
      <c r="V63" s="1">
        <v>0.15</v>
      </c>
      <c r="W63" s="1">
        <f t="shared" si="26"/>
        <v>0</v>
      </c>
      <c r="X63" s="1">
        <v>0.4</v>
      </c>
      <c r="Y63" s="1">
        <f t="shared" si="27"/>
        <v>0</v>
      </c>
      <c r="Z63" s="4">
        <v>0.4</v>
      </c>
      <c r="AA63" s="1">
        <f t="shared" si="28"/>
        <v>0</v>
      </c>
      <c r="AB63" s="1">
        <f t="shared" si="29"/>
        <v>0</v>
      </c>
      <c r="AC63" s="1">
        <v>0</v>
      </c>
      <c r="AD63" s="1">
        <f t="shared" si="30"/>
        <v>0</v>
      </c>
      <c r="AE63" s="1">
        <v>0.15</v>
      </c>
      <c r="AF63" s="1">
        <f t="shared" si="31"/>
        <v>0</v>
      </c>
      <c r="AG63" s="1">
        <v>0.4</v>
      </c>
      <c r="AH63" s="1">
        <f t="shared" si="32"/>
        <v>0</v>
      </c>
      <c r="AI63" s="4">
        <v>0.4</v>
      </c>
      <c r="AJ63" s="1">
        <f t="shared" si="33"/>
        <v>46.010581752788198</v>
      </c>
      <c r="AK63" s="1">
        <f t="shared" si="34"/>
        <v>118.96011000000003</v>
      </c>
      <c r="AL63" s="1">
        <v>0</v>
      </c>
      <c r="AM63" s="1">
        <f t="shared" si="35"/>
        <v>126.63449866456997</v>
      </c>
      <c r="AN63" s="1">
        <v>0.15</v>
      </c>
      <c r="AO63" s="1">
        <f t="shared" si="36"/>
        <v>40.932434777428334</v>
      </c>
      <c r="AP63" s="1">
        <v>0.4</v>
      </c>
      <c r="AQ63" s="1">
        <f t="shared" si="37"/>
        <v>26.606082605328417</v>
      </c>
      <c r="AR63" s="4">
        <v>0.4</v>
      </c>
      <c r="AT63" s="5">
        <v>0</v>
      </c>
      <c r="AU63" s="5">
        <v>0</v>
      </c>
      <c r="AV63" s="6">
        <v>1</v>
      </c>
      <c r="AW63" s="1">
        <f t="shared" si="19"/>
        <v>46.010581752788198</v>
      </c>
    </row>
    <row r="64" spans="1:49" x14ac:dyDescent="0.35">
      <c r="A64" s="6">
        <v>2083</v>
      </c>
      <c r="B64" s="1">
        <v>8.2739999999999991</v>
      </c>
      <c r="C64">
        <v>0</v>
      </c>
      <c r="D64" s="1">
        <v>0</v>
      </c>
      <c r="E64" s="1">
        <f t="shared" si="20"/>
        <v>827.39999999999986</v>
      </c>
      <c r="F64" s="1">
        <f t="shared" si="21"/>
        <v>0</v>
      </c>
      <c r="G64" s="1">
        <f t="shared" si="22"/>
        <v>0</v>
      </c>
      <c r="H64" s="1">
        <f t="shared" si="1"/>
        <v>720.66539999999975</v>
      </c>
      <c r="I64" s="1">
        <f t="shared" si="2"/>
        <v>0</v>
      </c>
      <c r="J64" s="1">
        <f t="shared" si="3"/>
        <v>0</v>
      </c>
      <c r="K64" s="1">
        <v>0.54870568559999999</v>
      </c>
      <c r="L64" s="1">
        <v>0.399181236800001</v>
      </c>
      <c r="M64" s="1">
        <v>0.48437590159999899</v>
      </c>
      <c r="N64" s="1">
        <v>4.1500000000000004</v>
      </c>
      <c r="O64" s="1">
        <v>5.2</v>
      </c>
      <c r="P64" s="1">
        <v>6</v>
      </c>
      <c r="R64" s="7">
        <f t="shared" si="23"/>
        <v>134.00354015662612</v>
      </c>
      <c r="S64" s="1">
        <f t="shared" si="24"/>
        <v>324.29942999999992</v>
      </c>
      <c r="T64" s="1">
        <v>0</v>
      </c>
      <c r="U64" s="1">
        <f t="shared" si="25"/>
        <v>266.72675855750367</v>
      </c>
      <c r="V64" s="1">
        <v>0.15</v>
      </c>
      <c r="W64" s="1">
        <f t="shared" si="26"/>
        <v>142.41594905000085</v>
      </c>
      <c r="X64" s="1">
        <v>0.4</v>
      </c>
      <c r="Y64" s="1">
        <f t="shared" si="27"/>
        <v>92.570366882500551</v>
      </c>
      <c r="Z64" s="4">
        <v>0.4</v>
      </c>
      <c r="AA64" s="1">
        <f t="shared" si="28"/>
        <v>0</v>
      </c>
      <c r="AB64" s="1">
        <f t="shared" si="29"/>
        <v>0</v>
      </c>
      <c r="AC64" s="1">
        <v>0</v>
      </c>
      <c r="AD64" s="1">
        <f t="shared" si="30"/>
        <v>0</v>
      </c>
      <c r="AE64" s="1">
        <v>0.15</v>
      </c>
      <c r="AF64" s="1">
        <f t="shared" si="31"/>
        <v>0</v>
      </c>
      <c r="AG64" s="1">
        <v>0.4</v>
      </c>
      <c r="AH64" s="1">
        <f t="shared" si="32"/>
        <v>0</v>
      </c>
      <c r="AI64" s="4">
        <v>0.4</v>
      </c>
      <c r="AJ64" s="1">
        <f t="shared" si="33"/>
        <v>0</v>
      </c>
      <c r="AK64" s="1">
        <f t="shared" si="34"/>
        <v>0</v>
      </c>
      <c r="AL64" s="1">
        <v>0</v>
      </c>
      <c r="AM64" s="1">
        <f t="shared" si="35"/>
        <v>0</v>
      </c>
      <c r="AN64" s="1">
        <v>0.15</v>
      </c>
      <c r="AO64" s="1">
        <f t="shared" si="36"/>
        <v>0</v>
      </c>
      <c r="AP64" s="1">
        <v>0.4</v>
      </c>
      <c r="AQ64" s="1">
        <f t="shared" si="37"/>
        <v>0</v>
      </c>
      <c r="AR64" s="4">
        <v>0.4</v>
      </c>
      <c r="AT64" s="5">
        <v>1</v>
      </c>
      <c r="AU64" s="5">
        <v>0</v>
      </c>
      <c r="AV64" s="6">
        <v>0</v>
      </c>
      <c r="AW64" s="1">
        <f t="shared" si="19"/>
        <v>134.00354015662612</v>
      </c>
    </row>
    <row r="65" spans="1:49" x14ac:dyDescent="0.35">
      <c r="A65" s="6">
        <v>2084</v>
      </c>
      <c r="B65" s="1">
        <v>0</v>
      </c>
      <c r="C65">
        <v>1.7390000000000001</v>
      </c>
      <c r="D65" s="1">
        <v>0</v>
      </c>
      <c r="E65" s="1">
        <f t="shared" si="20"/>
        <v>0</v>
      </c>
      <c r="F65" s="1">
        <f t="shared" si="21"/>
        <v>173.9</v>
      </c>
      <c r="G65" s="1">
        <f t="shared" si="22"/>
        <v>0</v>
      </c>
      <c r="H65" s="1">
        <f t="shared" si="1"/>
        <v>0</v>
      </c>
      <c r="I65" s="1">
        <f t="shared" si="2"/>
        <v>159.988</v>
      </c>
      <c r="J65" s="1">
        <f t="shared" si="3"/>
        <v>0</v>
      </c>
      <c r="K65" s="1">
        <v>0.54870568559999999</v>
      </c>
      <c r="L65" s="1">
        <v>0.399181236800001</v>
      </c>
      <c r="M65" s="1">
        <v>0.48437590159999899</v>
      </c>
      <c r="N65" s="1">
        <v>4.1500000000000004</v>
      </c>
      <c r="O65" s="1">
        <v>5.2</v>
      </c>
      <c r="P65" s="1">
        <v>6</v>
      </c>
      <c r="R65" s="7">
        <f t="shared" si="23"/>
        <v>0</v>
      </c>
      <c r="S65" s="1">
        <f t="shared" si="24"/>
        <v>0</v>
      </c>
      <c r="T65" s="1">
        <v>0</v>
      </c>
      <c r="U65" s="1">
        <f t="shared" si="25"/>
        <v>0</v>
      </c>
      <c r="V65" s="1">
        <v>0.15</v>
      </c>
      <c r="W65" s="1">
        <f t="shared" si="26"/>
        <v>0</v>
      </c>
      <c r="X65" s="1">
        <v>0.4</v>
      </c>
      <c r="Y65" s="1">
        <f t="shared" si="27"/>
        <v>0</v>
      </c>
      <c r="Z65" s="4">
        <v>0.4</v>
      </c>
      <c r="AA65" s="1">
        <f t="shared" si="28"/>
        <v>39.145457483105609</v>
      </c>
      <c r="AB65" s="1">
        <f t="shared" si="29"/>
        <v>71.994600000000005</v>
      </c>
      <c r="AC65" s="1">
        <v>0</v>
      </c>
      <c r="AD65" s="1">
        <f t="shared" si="30"/>
        <v>108.36107146677027</v>
      </c>
      <c r="AE65" s="1">
        <v>0.15</v>
      </c>
      <c r="AF65" s="1">
        <f t="shared" si="31"/>
        <v>34.683782974378893</v>
      </c>
      <c r="AG65" s="1">
        <v>0.4</v>
      </c>
      <c r="AH65" s="1">
        <f t="shared" si="32"/>
        <v>22.544458933346281</v>
      </c>
      <c r="AI65" s="4">
        <v>0.4</v>
      </c>
      <c r="AJ65" s="1">
        <f t="shared" si="33"/>
        <v>0</v>
      </c>
      <c r="AK65" s="1">
        <f t="shared" si="34"/>
        <v>0</v>
      </c>
      <c r="AL65" s="1">
        <v>0</v>
      </c>
      <c r="AM65" s="1">
        <f t="shared" si="35"/>
        <v>0</v>
      </c>
      <c r="AN65" s="1">
        <v>0.15</v>
      </c>
      <c r="AO65" s="1">
        <f t="shared" si="36"/>
        <v>0</v>
      </c>
      <c r="AP65" s="1">
        <v>0.4</v>
      </c>
      <c r="AQ65" s="1">
        <f t="shared" si="37"/>
        <v>0</v>
      </c>
      <c r="AR65" s="4">
        <v>0.4</v>
      </c>
      <c r="AT65" s="5">
        <v>0</v>
      </c>
      <c r="AU65" s="5">
        <v>1</v>
      </c>
      <c r="AV65" s="6">
        <v>0</v>
      </c>
      <c r="AW65" s="1">
        <f t="shared" si="19"/>
        <v>39.145457483105609</v>
      </c>
    </row>
    <row r="66" spans="1:49" x14ac:dyDescent="0.35">
      <c r="A66" s="6">
        <v>2085</v>
      </c>
      <c r="B66" s="1">
        <v>0</v>
      </c>
      <c r="C66">
        <v>0</v>
      </c>
      <c r="D66" s="1">
        <v>4.2519999999999998</v>
      </c>
      <c r="E66" s="1">
        <f t="shared" si="20"/>
        <v>0</v>
      </c>
      <c r="F66" s="1">
        <f t="shared" si="21"/>
        <v>0</v>
      </c>
      <c r="G66" s="1">
        <f t="shared" si="22"/>
        <v>425.2</v>
      </c>
      <c r="H66" s="1">
        <f t="shared" si="1"/>
        <v>0</v>
      </c>
      <c r="I66" s="1">
        <f t="shared" si="2"/>
        <v>0</v>
      </c>
      <c r="J66" s="1">
        <f t="shared" si="3"/>
        <v>380.12880000000007</v>
      </c>
      <c r="K66" s="1">
        <v>0.54870568559999999</v>
      </c>
      <c r="L66" s="1">
        <v>0.399181236800001</v>
      </c>
      <c r="M66" s="1">
        <v>0.48437590159999899</v>
      </c>
      <c r="N66" s="1">
        <v>4.1500000000000004</v>
      </c>
      <c r="O66" s="1">
        <v>5.2</v>
      </c>
      <c r="P66" s="1">
        <v>6</v>
      </c>
      <c r="R66" s="7">
        <f t="shared" si="23"/>
        <v>0</v>
      </c>
      <c r="S66" s="1">
        <f t="shared" si="24"/>
        <v>0</v>
      </c>
      <c r="T66" s="1">
        <v>0</v>
      </c>
      <c r="U66" s="1">
        <f t="shared" si="25"/>
        <v>0</v>
      </c>
      <c r="V66" s="1">
        <v>0.15</v>
      </c>
      <c r="W66" s="1">
        <f t="shared" si="26"/>
        <v>0</v>
      </c>
      <c r="X66" s="1">
        <v>0.4</v>
      </c>
      <c r="Y66" s="1">
        <f t="shared" si="27"/>
        <v>0</v>
      </c>
      <c r="Z66" s="4">
        <v>0.4</v>
      </c>
      <c r="AA66" s="1">
        <f t="shared" si="28"/>
        <v>0</v>
      </c>
      <c r="AB66" s="1">
        <f t="shared" si="29"/>
        <v>0</v>
      </c>
      <c r="AC66" s="1">
        <v>0</v>
      </c>
      <c r="AD66" s="1">
        <f t="shared" si="30"/>
        <v>0</v>
      </c>
      <c r="AE66" s="1">
        <v>0.15</v>
      </c>
      <c r="AF66" s="1">
        <f t="shared" si="31"/>
        <v>0</v>
      </c>
      <c r="AG66" s="1">
        <v>0.4</v>
      </c>
      <c r="AH66" s="1">
        <f t="shared" si="32"/>
        <v>0</v>
      </c>
      <c r="AI66" s="4">
        <v>0.4</v>
      </c>
      <c r="AJ66" s="1">
        <f t="shared" si="33"/>
        <v>66.160633619497943</v>
      </c>
      <c r="AK66" s="1">
        <f t="shared" si="34"/>
        <v>171.05796000000004</v>
      </c>
      <c r="AL66" s="1">
        <v>0</v>
      </c>
      <c r="AM66" s="1">
        <f t="shared" si="35"/>
        <v>182.09330007499207</v>
      </c>
      <c r="AN66" s="1">
        <v>0.15</v>
      </c>
      <c r="AO66" s="1">
        <f t="shared" si="36"/>
        <v>58.858543345832018</v>
      </c>
      <c r="AP66" s="1">
        <v>0.4</v>
      </c>
      <c r="AQ66" s="1">
        <f t="shared" si="37"/>
        <v>38.25805317479081</v>
      </c>
      <c r="AR66" s="4">
        <v>0.4</v>
      </c>
      <c r="AT66" s="5">
        <v>0</v>
      </c>
      <c r="AU66" s="5">
        <v>0</v>
      </c>
      <c r="AV66" s="6">
        <v>1</v>
      </c>
      <c r="AW66" s="1">
        <f t="shared" si="19"/>
        <v>66.160633619497943</v>
      </c>
    </row>
    <row r="67" spans="1:49" x14ac:dyDescent="0.35">
      <c r="A67" s="6">
        <v>2086</v>
      </c>
      <c r="B67" s="1">
        <v>8.5879999999999992</v>
      </c>
      <c r="C67">
        <v>0</v>
      </c>
      <c r="D67" s="1">
        <v>0</v>
      </c>
      <c r="E67" s="1">
        <f t="shared" si="20"/>
        <v>858.8</v>
      </c>
      <c r="F67" s="1">
        <f t="shared" si="21"/>
        <v>0</v>
      </c>
      <c r="G67" s="1">
        <f t="shared" si="22"/>
        <v>0</v>
      </c>
      <c r="H67" s="1">
        <f t="shared" ref="H67:H80" si="38">E67*(100-12.9)/100</f>
        <v>748.01479999999992</v>
      </c>
      <c r="I67" s="1">
        <f t="shared" ref="I67:I80" si="39">F67*(100-8)/100</f>
        <v>0</v>
      </c>
      <c r="J67" s="1">
        <f t="shared" ref="J67:J80" si="40">G67*(100-10.6)/100</f>
        <v>0</v>
      </c>
      <c r="K67" s="1">
        <v>0.54870568559999999</v>
      </c>
      <c r="L67" s="1">
        <v>0.399181236800001</v>
      </c>
      <c r="M67" s="1">
        <v>0.48437590159999899</v>
      </c>
      <c r="N67" s="1">
        <v>4.1500000000000004</v>
      </c>
      <c r="O67" s="1">
        <v>5.2</v>
      </c>
      <c r="P67" s="1">
        <v>6</v>
      </c>
      <c r="R67" s="7">
        <f t="shared" si="23"/>
        <v>139.08900203832553</v>
      </c>
      <c r="S67" s="1">
        <f t="shared" si="24"/>
        <v>336.60665999999998</v>
      </c>
      <c r="T67" s="1">
        <v>0</v>
      </c>
      <c r="U67" s="1">
        <f t="shared" si="25"/>
        <v>276.84909384721323</v>
      </c>
      <c r="V67" s="1">
        <v>0.15</v>
      </c>
      <c r="W67" s="1">
        <f t="shared" si="26"/>
        <v>147.82066357764174</v>
      </c>
      <c r="X67" s="1">
        <v>0.4</v>
      </c>
      <c r="Y67" s="1">
        <f t="shared" si="27"/>
        <v>96.083431325467132</v>
      </c>
      <c r="Z67" s="4">
        <v>0.4</v>
      </c>
      <c r="AA67" s="1">
        <f t="shared" si="28"/>
        <v>0</v>
      </c>
      <c r="AB67" s="1">
        <f t="shared" si="29"/>
        <v>0</v>
      </c>
      <c r="AC67" s="1">
        <v>0</v>
      </c>
      <c r="AD67" s="1">
        <f t="shared" si="30"/>
        <v>0</v>
      </c>
      <c r="AE67" s="1">
        <v>0.15</v>
      </c>
      <c r="AF67" s="1">
        <f t="shared" si="31"/>
        <v>0</v>
      </c>
      <c r="AG67" s="1">
        <v>0.4</v>
      </c>
      <c r="AH67" s="1">
        <f t="shared" si="32"/>
        <v>0</v>
      </c>
      <c r="AI67" s="4">
        <v>0.4</v>
      </c>
      <c r="AJ67" s="1">
        <f t="shared" si="33"/>
        <v>0</v>
      </c>
      <c r="AK67" s="1">
        <f t="shared" si="34"/>
        <v>0</v>
      </c>
      <c r="AL67" s="1">
        <v>0</v>
      </c>
      <c r="AM67" s="1">
        <f t="shared" si="35"/>
        <v>0</v>
      </c>
      <c r="AN67" s="1">
        <v>0.15</v>
      </c>
      <c r="AO67" s="1">
        <f t="shared" si="36"/>
        <v>0</v>
      </c>
      <c r="AP67" s="1">
        <v>0.4</v>
      </c>
      <c r="AQ67" s="1">
        <f t="shared" si="37"/>
        <v>0</v>
      </c>
      <c r="AR67" s="4">
        <v>0.4</v>
      </c>
      <c r="AT67" s="5">
        <v>1</v>
      </c>
      <c r="AU67" s="5">
        <v>0</v>
      </c>
      <c r="AV67" s="6">
        <v>0</v>
      </c>
      <c r="AW67" s="1">
        <f t="shared" si="19"/>
        <v>139.08900203832553</v>
      </c>
    </row>
    <row r="68" spans="1:49" x14ac:dyDescent="0.35">
      <c r="A68" s="6">
        <v>2087</v>
      </c>
      <c r="B68" s="1">
        <v>0</v>
      </c>
      <c r="C68">
        <v>1.7709999999999999</v>
      </c>
      <c r="D68" s="1">
        <v>0</v>
      </c>
      <c r="E68" s="1">
        <f t="shared" ref="E68:E80" si="41">B68*100</f>
        <v>0</v>
      </c>
      <c r="F68" s="1">
        <f t="shared" ref="F68:F80" si="42">C68*100</f>
        <v>177.1</v>
      </c>
      <c r="G68" s="1">
        <f t="shared" ref="G68:G80" si="43">D68*100</f>
        <v>0</v>
      </c>
      <c r="H68" s="1">
        <f t="shared" si="38"/>
        <v>0</v>
      </c>
      <c r="I68" s="1">
        <f t="shared" si="39"/>
        <v>162.93199999999999</v>
      </c>
      <c r="J68" s="1">
        <f t="shared" si="40"/>
        <v>0</v>
      </c>
      <c r="K68" s="1">
        <v>0.54870568559999999</v>
      </c>
      <c r="L68" s="1">
        <v>0.399181236800001</v>
      </c>
      <c r="M68" s="1">
        <v>0.48437590159999899</v>
      </c>
      <c r="N68" s="1">
        <v>4.1500000000000004</v>
      </c>
      <c r="O68" s="1">
        <v>5.2</v>
      </c>
      <c r="P68" s="1">
        <v>6</v>
      </c>
      <c r="R68" s="7">
        <f t="shared" si="23"/>
        <v>0</v>
      </c>
      <c r="S68" s="1">
        <f t="shared" si="24"/>
        <v>0</v>
      </c>
      <c r="T68" s="1">
        <v>0</v>
      </c>
      <c r="U68" s="1">
        <f t="shared" si="25"/>
        <v>0</v>
      </c>
      <c r="V68" s="1">
        <v>0.15</v>
      </c>
      <c r="W68" s="1">
        <f t="shared" si="26"/>
        <v>0</v>
      </c>
      <c r="X68" s="1">
        <v>0.4</v>
      </c>
      <c r="Y68" s="1">
        <f t="shared" si="27"/>
        <v>0</v>
      </c>
      <c r="Z68" s="4">
        <v>0.4</v>
      </c>
      <c r="AA68" s="1">
        <f t="shared" si="28"/>
        <v>39.865787925577933</v>
      </c>
      <c r="AB68" s="1">
        <f t="shared" si="29"/>
        <v>73.319400000000002</v>
      </c>
      <c r="AC68" s="1">
        <v>0</v>
      </c>
      <c r="AD68" s="1">
        <f t="shared" si="30"/>
        <v>110.35506473125366</v>
      </c>
      <c r="AE68" s="1">
        <v>0.15</v>
      </c>
      <c r="AF68" s="1">
        <f t="shared" si="31"/>
        <v>35.322012448318006</v>
      </c>
      <c r="AG68" s="1">
        <v>0.4</v>
      </c>
      <c r="AH68" s="1">
        <f t="shared" si="32"/>
        <v>22.959308091406704</v>
      </c>
      <c r="AI68" s="4">
        <v>0.4</v>
      </c>
      <c r="AJ68" s="1">
        <f t="shared" si="33"/>
        <v>0</v>
      </c>
      <c r="AK68" s="1">
        <f t="shared" si="34"/>
        <v>0</v>
      </c>
      <c r="AL68" s="1">
        <v>0</v>
      </c>
      <c r="AM68" s="1">
        <f t="shared" si="35"/>
        <v>0</v>
      </c>
      <c r="AN68" s="1">
        <v>0.15</v>
      </c>
      <c r="AO68" s="1">
        <f t="shared" si="36"/>
        <v>0</v>
      </c>
      <c r="AP68" s="1">
        <v>0.4</v>
      </c>
      <c r="AQ68" s="1">
        <f t="shared" si="37"/>
        <v>0</v>
      </c>
      <c r="AR68" s="4">
        <v>0.4</v>
      </c>
      <c r="AT68" s="5">
        <v>0</v>
      </c>
      <c r="AU68" s="5">
        <v>1</v>
      </c>
      <c r="AV68" s="6">
        <v>0</v>
      </c>
      <c r="AW68" s="1">
        <f t="shared" si="19"/>
        <v>39.865787925577933</v>
      </c>
    </row>
    <row r="69" spans="1:49" x14ac:dyDescent="0.35">
      <c r="A69" s="6">
        <v>2088</v>
      </c>
      <c r="B69" s="1">
        <v>0</v>
      </c>
      <c r="C69">
        <v>0</v>
      </c>
      <c r="D69" s="1">
        <v>3.5390000000000001</v>
      </c>
      <c r="E69" s="1">
        <f t="shared" si="41"/>
        <v>0</v>
      </c>
      <c r="F69" s="1">
        <f t="shared" si="42"/>
        <v>0</v>
      </c>
      <c r="G69" s="1">
        <f t="shared" si="43"/>
        <v>353.90000000000003</v>
      </c>
      <c r="H69" s="1">
        <f t="shared" si="38"/>
        <v>0</v>
      </c>
      <c r="I69" s="1">
        <f t="shared" si="39"/>
        <v>0</v>
      </c>
      <c r="J69" s="1">
        <f t="shared" si="40"/>
        <v>316.38660000000004</v>
      </c>
      <c r="K69" s="1">
        <v>0.54870568559999999</v>
      </c>
      <c r="L69" s="1">
        <v>0.399181236800001</v>
      </c>
      <c r="M69" s="1">
        <v>0.48437590159999899</v>
      </c>
      <c r="N69" s="1">
        <v>4.1500000000000004</v>
      </c>
      <c r="O69" s="1">
        <v>5.2</v>
      </c>
      <c r="P69" s="1">
        <v>6</v>
      </c>
      <c r="R69" s="7">
        <f t="shared" si="23"/>
        <v>0</v>
      </c>
      <c r="S69" s="1">
        <f t="shared" si="24"/>
        <v>0</v>
      </c>
      <c r="T69" s="1">
        <v>0</v>
      </c>
      <c r="U69" s="1">
        <f t="shared" si="25"/>
        <v>0</v>
      </c>
      <c r="V69" s="1">
        <v>0.15</v>
      </c>
      <c r="W69" s="1">
        <f t="shared" si="26"/>
        <v>0</v>
      </c>
      <c r="X69" s="1">
        <v>0.4</v>
      </c>
      <c r="Y69" s="1">
        <f t="shared" si="27"/>
        <v>0</v>
      </c>
      <c r="Z69" s="4">
        <v>0.4</v>
      </c>
      <c r="AA69" s="1">
        <f t="shared" si="28"/>
        <v>0</v>
      </c>
      <c r="AB69" s="1">
        <f t="shared" si="29"/>
        <v>0</v>
      </c>
      <c r="AC69" s="1">
        <v>0</v>
      </c>
      <c r="AD69" s="1">
        <f t="shared" si="30"/>
        <v>0</v>
      </c>
      <c r="AE69" s="1">
        <v>0.15</v>
      </c>
      <c r="AF69" s="1">
        <f t="shared" si="31"/>
        <v>0</v>
      </c>
      <c r="AG69" s="1">
        <v>0.4</v>
      </c>
      <c r="AH69" s="1">
        <f t="shared" si="32"/>
        <v>0</v>
      </c>
      <c r="AI69" s="4">
        <v>0.4</v>
      </c>
      <c r="AJ69" s="1">
        <f t="shared" si="33"/>
        <v>55.066435178599072</v>
      </c>
      <c r="AK69" s="1">
        <f t="shared" si="34"/>
        <v>142.37397000000001</v>
      </c>
      <c r="AL69" s="1">
        <v>0</v>
      </c>
      <c r="AM69" s="1">
        <f t="shared" si="35"/>
        <v>151.55884030230408</v>
      </c>
      <c r="AN69" s="1">
        <v>0.15</v>
      </c>
      <c r="AO69" s="1">
        <f t="shared" si="36"/>
        <v>48.988801717050691</v>
      </c>
      <c r="AP69" s="1">
        <v>0.4</v>
      </c>
      <c r="AQ69" s="1">
        <f t="shared" si="37"/>
        <v>31.842721116082952</v>
      </c>
      <c r="AR69" s="4">
        <v>0.4</v>
      </c>
      <c r="AT69" s="5">
        <v>0</v>
      </c>
      <c r="AU69" s="5">
        <v>0</v>
      </c>
      <c r="AV69" s="6">
        <v>1</v>
      </c>
      <c r="AW69" s="1">
        <f t="shared" si="19"/>
        <v>55.066435178599072</v>
      </c>
    </row>
    <row r="70" spans="1:49" x14ac:dyDescent="0.35">
      <c r="A70" s="6">
        <v>2089</v>
      </c>
      <c r="B70" s="1">
        <v>8.0120000000000005</v>
      </c>
      <c r="C70">
        <v>0</v>
      </c>
      <c r="D70" s="1">
        <v>0</v>
      </c>
      <c r="E70" s="1">
        <f t="shared" si="41"/>
        <v>801.2</v>
      </c>
      <c r="F70" s="1">
        <f t="shared" si="42"/>
        <v>0</v>
      </c>
      <c r="G70" s="1">
        <f t="shared" si="43"/>
        <v>0</v>
      </c>
      <c r="H70" s="1">
        <f t="shared" si="38"/>
        <v>697.84520000000009</v>
      </c>
      <c r="I70" s="1">
        <f t="shared" si="39"/>
        <v>0</v>
      </c>
      <c r="J70" s="1">
        <f t="shared" si="40"/>
        <v>0</v>
      </c>
      <c r="K70" s="1">
        <v>0.54870568559999999</v>
      </c>
      <c r="L70" s="1">
        <v>0.399181236800001</v>
      </c>
      <c r="M70" s="1">
        <v>0.48437590159999899</v>
      </c>
      <c r="N70" s="1">
        <v>4.1500000000000004</v>
      </c>
      <c r="O70" s="1">
        <v>5.2</v>
      </c>
      <c r="P70" s="1">
        <v>6</v>
      </c>
      <c r="R70" s="7">
        <f t="shared" si="23"/>
        <v>129.76025667571781</v>
      </c>
      <c r="S70" s="1">
        <f t="shared" si="24"/>
        <v>314.03034000000002</v>
      </c>
      <c r="T70" s="1">
        <v>0</v>
      </c>
      <c r="U70" s="1">
        <f t="shared" si="25"/>
        <v>258.28073357054882</v>
      </c>
      <c r="V70" s="1">
        <v>0.15</v>
      </c>
      <c r="W70" s="1">
        <f t="shared" si="26"/>
        <v>137.90628278808404</v>
      </c>
      <c r="X70" s="1">
        <v>0.4</v>
      </c>
      <c r="Y70" s="1">
        <f t="shared" si="27"/>
        <v>89.639083812254626</v>
      </c>
      <c r="Z70" s="4">
        <v>0.4</v>
      </c>
      <c r="AA70" s="1">
        <f t="shared" si="28"/>
        <v>0</v>
      </c>
      <c r="AB70" s="1">
        <f t="shared" si="29"/>
        <v>0</v>
      </c>
      <c r="AC70" s="1">
        <v>0</v>
      </c>
      <c r="AD70" s="1">
        <f t="shared" si="30"/>
        <v>0</v>
      </c>
      <c r="AE70" s="1">
        <v>0.15</v>
      </c>
      <c r="AF70" s="1">
        <f t="shared" si="31"/>
        <v>0</v>
      </c>
      <c r="AG70" s="1">
        <v>0.4</v>
      </c>
      <c r="AH70" s="1">
        <f t="shared" si="32"/>
        <v>0</v>
      </c>
      <c r="AI70" s="4">
        <v>0.4</v>
      </c>
      <c r="AJ70" s="1">
        <f t="shared" si="33"/>
        <v>0</v>
      </c>
      <c r="AK70" s="1">
        <f t="shared" si="34"/>
        <v>0</v>
      </c>
      <c r="AL70" s="1">
        <v>0</v>
      </c>
      <c r="AM70" s="1">
        <f t="shared" si="35"/>
        <v>0</v>
      </c>
      <c r="AN70" s="1">
        <v>0.15</v>
      </c>
      <c r="AO70" s="1">
        <f t="shared" si="36"/>
        <v>0</v>
      </c>
      <c r="AP70" s="1">
        <v>0.4</v>
      </c>
      <c r="AQ70" s="1">
        <f t="shared" si="37"/>
        <v>0</v>
      </c>
      <c r="AR70" s="4">
        <v>0.4</v>
      </c>
      <c r="AT70" s="5">
        <v>1</v>
      </c>
      <c r="AU70" s="5">
        <v>0</v>
      </c>
      <c r="AV70" s="6">
        <v>0</v>
      </c>
      <c r="AW70" s="1">
        <f t="shared" si="19"/>
        <v>129.76025667571781</v>
      </c>
    </row>
    <row r="71" spans="1:49" x14ac:dyDescent="0.35">
      <c r="A71" s="6">
        <v>2090</v>
      </c>
      <c r="B71" s="1">
        <v>0</v>
      </c>
      <c r="C71">
        <v>2.1030000000000002</v>
      </c>
      <c r="D71" s="1">
        <v>0</v>
      </c>
      <c r="E71" s="1">
        <f t="shared" si="41"/>
        <v>0</v>
      </c>
      <c r="F71" s="1">
        <f t="shared" si="42"/>
        <v>210.3</v>
      </c>
      <c r="G71" s="1">
        <f t="shared" si="43"/>
        <v>0</v>
      </c>
      <c r="H71" s="1">
        <f t="shared" si="38"/>
        <v>0</v>
      </c>
      <c r="I71" s="1">
        <f t="shared" si="39"/>
        <v>193.47600000000003</v>
      </c>
      <c r="J71" s="1">
        <f t="shared" si="40"/>
        <v>0</v>
      </c>
      <c r="K71" s="1">
        <v>0.54870568559999999</v>
      </c>
      <c r="L71" s="1">
        <v>0.399181236800001</v>
      </c>
      <c r="M71" s="1">
        <v>0.48437590159999899</v>
      </c>
      <c r="N71" s="1">
        <v>4.1500000000000004</v>
      </c>
      <c r="O71" s="1">
        <v>5.2</v>
      </c>
      <c r="P71" s="1">
        <v>6</v>
      </c>
      <c r="R71" s="7">
        <f t="shared" si="23"/>
        <v>0</v>
      </c>
      <c r="S71" s="1">
        <f t="shared" si="24"/>
        <v>0</v>
      </c>
      <c r="T71" s="1">
        <v>0</v>
      </c>
      <c r="U71" s="1">
        <f t="shared" si="25"/>
        <v>0</v>
      </c>
      <c r="V71" s="1">
        <v>0.15</v>
      </c>
      <c r="W71" s="1">
        <f t="shared" si="26"/>
        <v>0</v>
      </c>
      <c r="X71" s="1">
        <v>0.4</v>
      </c>
      <c r="Y71" s="1">
        <f t="shared" si="27"/>
        <v>0</v>
      </c>
      <c r="Z71" s="4">
        <v>0.4</v>
      </c>
      <c r="AA71" s="1">
        <f t="shared" si="28"/>
        <v>47.339216266228355</v>
      </c>
      <c r="AB71" s="1">
        <f t="shared" si="29"/>
        <v>87.064200000000014</v>
      </c>
      <c r="AC71" s="1">
        <v>0</v>
      </c>
      <c r="AD71" s="1">
        <f t="shared" si="30"/>
        <v>131.04274485026906</v>
      </c>
      <c r="AE71" s="1">
        <v>0.15</v>
      </c>
      <c r="AF71" s="1">
        <f t="shared" si="31"/>
        <v>41.943643240436352</v>
      </c>
      <c r="AG71" s="1">
        <v>0.4</v>
      </c>
      <c r="AH71" s="1">
        <f t="shared" si="32"/>
        <v>27.263368106283629</v>
      </c>
      <c r="AI71" s="4">
        <v>0.4</v>
      </c>
      <c r="AJ71" s="1">
        <f t="shared" si="33"/>
        <v>0</v>
      </c>
      <c r="AK71" s="1">
        <f t="shared" si="34"/>
        <v>0</v>
      </c>
      <c r="AL71" s="1">
        <v>0</v>
      </c>
      <c r="AM71" s="1">
        <f t="shared" si="35"/>
        <v>0</v>
      </c>
      <c r="AN71" s="1">
        <v>0.15</v>
      </c>
      <c r="AO71" s="1">
        <f t="shared" si="36"/>
        <v>0</v>
      </c>
      <c r="AP71" s="1">
        <v>0.4</v>
      </c>
      <c r="AQ71" s="1">
        <f t="shared" si="37"/>
        <v>0</v>
      </c>
      <c r="AR71" s="4">
        <v>0.4</v>
      </c>
      <c r="AT71" s="5">
        <v>0</v>
      </c>
      <c r="AU71" s="5">
        <v>1</v>
      </c>
      <c r="AV71" s="6">
        <v>0</v>
      </c>
      <c r="AW71" s="1">
        <f t="shared" si="19"/>
        <v>47.339216266228355</v>
      </c>
    </row>
    <row r="72" spans="1:49" x14ac:dyDescent="0.35">
      <c r="A72" s="6">
        <v>2091</v>
      </c>
      <c r="B72" s="1">
        <v>0</v>
      </c>
      <c r="C72">
        <v>0</v>
      </c>
      <c r="D72" s="1">
        <v>3.766</v>
      </c>
      <c r="E72" s="1">
        <f t="shared" si="41"/>
        <v>0</v>
      </c>
      <c r="F72" s="1">
        <f t="shared" si="42"/>
        <v>0</v>
      </c>
      <c r="G72" s="1">
        <f t="shared" si="43"/>
        <v>376.6</v>
      </c>
      <c r="H72" s="1">
        <f t="shared" si="38"/>
        <v>0</v>
      </c>
      <c r="I72" s="1">
        <f t="shared" si="39"/>
        <v>0</v>
      </c>
      <c r="J72" s="1">
        <f t="shared" si="40"/>
        <v>336.68040000000002</v>
      </c>
      <c r="K72" s="1">
        <v>0.54870568559999999</v>
      </c>
      <c r="L72" s="1">
        <v>0.399181236800001</v>
      </c>
      <c r="M72" s="1">
        <v>0.48437590159999899</v>
      </c>
      <c r="N72" s="1">
        <v>4.1500000000000004</v>
      </c>
      <c r="O72" s="1">
        <v>5.2</v>
      </c>
      <c r="P72" s="1">
        <v>6</v>
      </c>
      <c r="R72" s="7">
        <f t="shared" si="23"/>
        <v>0</v>
      </c>
      <c r="S72" s="1">
        <f t="shared" si="24"/>
        <v>0</v>
      </c>
      <c r="T72" s="1">
        <v>0</v>
      </c>
      <c r="U72" s="1">
        <f t="shared" si="25"/>
        <v>0</v>
      </c>
      <c r="V72" s="1">
        <v>0.15</v>
      </c>
      <c r="W72" s="1">
        <f t="shared" si="26"/>
        <v>0</v>
      </c>
      <c r="X72" s="1">
        <v>0.4</v>
      </c>
      <c r="Y72" s="1">
        <f t="shared" si="27"/>
        <v>0</v>
      </c>
      <c r="Z72" s="4">
        <v>0.4</v>
      </c>
      <c r="AA72" s="1">
        <f t="shared" si="28"/>
        <v>0</v>
      </c>
      <c r="AB72" s="1">
        <f t="shared" si="29"/>
        <v>0</v>
      </c>
      <c r="AC72" s="1">
        <v>0</v>
      </c>
      <c r="AD72" s="1">
        <f t="shared" si="30"/>
        <v>0</v>
      </c>
      <c r="AE72" s="1">
        <v>0.15</v>
      </c>
      <c r="AF72" s="1">
        <f t="shared" si="31"/>
        <v>0</v>
      </c>
      <c r="AG72" s="1">
        <v>0.4</v>
      </c>
      <c r="AH72" s="1">
        <f t="shared" si="32"/>
        <v>0</v>
      </c>
      <c r="AI72" s="4">
        <v>0.4</v>
      </c>
      <c r="AJ72" s="1">
        <f t="shared" si="33"/>
        <v>58.598529212377535</v>
      </c>
      <c r="AK72" s="1">
        <f t="shared" si="34"/>
        <v>151.50618</v>
      </c>
      <c r="AL72" s="1">
        <v>0</v>
      </c>
      <c r="AM72" s="1">
        <f t="shared" si="35"/>
        <v>161.28019004760586</v>
      </c>
      <c r="AN72" s="1">
        <v>0.15</v>
      </c>
      <c r="AO72" s="1">
        <f t="shared" si="36"/>
        <v>52.131061674600986</v>
      </c>
      <c r="AP72" s="1">
        <v>0.4</v>
      </c>
      <c r="AQ72" s="1">
        <f t="shared" si="37"/>
        <v>33.885190088490639</v>
      </c>
      <c r="AR72" s="4">
        <v>0.4</v>
      </c>
      <c r="AT72" s="5">
        <v>0</v>
      </c>
      <c r="AU72" s="5">
        <v>0</v>
      </c>
      <c r="AV72" s="6">
        <v>1</v>
      </c>
      <c r="AW72" s="1">
        <f t="shared" si="19"/>
        <v>58.598529212377535</v>
      </c>
    </row>
    <row r="73" spans="1:49" x14ac:dyDescent="0.35">
      <c r="A73" s="6">
        <v>2092</v>
      </c>
      <c r="B73" s="1">
        <v>9.8940000000000001</v>
      </c>
      <c r="C73">
        <v>0</v>
      </c>
      <c r="D73" s="1">
        <v>0</v>
      </c>
      <c r="E73" s="1">
        <f t="shared" si="41"/>
        <v>989.4</v>
      </c>
      <c r="F73" s="1">
        <f t="shared" si="42"/>
        <v>0</v>
      </c>
      <c r="G73" s="1">
        <f t="shared" si="43"/>
        <v>0</v>
      </c>
      <c r="H73" s="1">
        <f t="shared" si="38"/>
        <v>861.76739999999995</v>
      </c>
      <c r="I73" s="1">
        <f t="shared" si="39"/>
        <v>0</v>
      </c>
      <c r="J73" s="1">
        <f t="shared" si="40"/>
        <v>0</v>
      </c>
      <c r="K73" s="1">
        <v>0.54870568559999999</v>
      </c>
      <c r="L73" s="1">
        <v>0.399181236800001</v>
      </c>
      <c r="M73" s="1">
        <v>0.48437590159999899</v>
      </c>
      <c r="N73" s="1">
        <v>4.1500000000000004</v>
      </c>
      <c r="O73" s="1">
        <v>5.2</v>
      </c>
      <c r="P73" s="1">
        <v>6</v>
      </c>
      <c r="R73" s="7">
        <f t="shared" ref="R73:R80" si="44">(S73*T73)+(U73*V73)+(W73*X73)+(Y73*Z73)</f>
        <v>160.24063648896049</v>
      </c>
      <c r="S73" s="1">
        <f t="shared" ref="S73:S80" si="45">H73*0.45</f>
        <v>387.79532999999998</v>
      </c>
      <c r="T73" s="1">
        <v>0</v>
      </c>
      <c r="U73" s="1">
        <f t="shared" ref="U73:U80" si="46">H73*(1-K73)/K73*0.45</f>
        <v>318.95027183562274</v>
      </c>
      <c r="V73" s="1">
        <v>0.15</v>
      </c>
      <c r="W73" s="1">
        <f t="shared" ref="W73:W80" si="47">H73/(K73*N73)*0.45</f>
        <v>170.30014502063196</v>
      </c>
      <c r="X73" s="1">
        <v>0.4</v>
      </c>
      <c r="Y73" s="1">
        <f t="shared" ref="Y73:Y80" si="48">W73*0.65</f>
        <v>110.69509426341078</v>
      </c>
      <c r="Z73" s="4">
        <v>0.4</v>
      </c>
      <c r="AA73" s="1">
        <f t="shared" ref="AA73:AA80" si="49">(AB73*AC73)+(AD73*AE73)+(AF73*AG73)+(AH73*AI73)</f>
        <v>0</v>
      </c>
      <c r="AB73" s="1">
        <f t="shared" ref="AB73:AB80" si="50">I73*0.45</f>
        <v>0</v>
      </c>
      <c r="AC73" s="1">
        <v>0</v>
      </c>
      <c r="AD73" s="1">
        <f t="shared" ref="AD73:AD80" si="51">I73*(1-L73)/L73*0.45</f>
        <v>0</v>
      </c>
      <c r="AE73" s="1">
        <v>0.15</v>
      </c>
      <c r="AF73" s="1">
        <f t="shared" ref="AF73:AF80" si="52">I73/(L73*O73)*0.45</f>
        <v>0</v>
      </c>
      <c r="AG73" s="1">
        <v>0.4</v>
      </c>
      <c r="AH73" s="1">
        <f t="shared" ref="AH73:AH80" si="53">AF73*0.65</f>
        <v>0</v>
      </c>
      <c r="AI73" s="4">
        <v>0.4</v>
      </c>
      <c r="AJ73" s="1">
        <f t="shared" ref="AJ73:AJ80" si="54">(AK73*AL73)+(AM73*AN73)+(AO73*AP73)+(AQ73*AR73)</f>
        <v>0</v>
      </c>
      <c r="AK73" s="1">
        <f t="shared" ref="AK73:AK80" si="55">J73*0.45</f>
        <v>0</v>
      </c>
      <c r="AL73" s="1">
        <v>0</v>
      </c>
      <c r="AM73" s="1">
        <f t="shared" ref="AM73:AM80" si="56">J73*(1-M73)/M73*0.45</f>
        <v>0</v>
      </c>
      <c r="AN73" s="1">
        <v>0.15</v>
      </c>
      <c r="AO73" s="1">
        <f t="shared" ref="AO73:AO80" si="57">J73/(M73*P73)*0.45</f>
        <v>0</v>
      </c>
      <c r="AP73" s="1">
        <v>0.4</v>
      </c>
      <c r="AQ73" s="1">
        <f t="shared" ref="AQ73:AQ80" si="58">AO73*0.65</f>
        <v>0</v>
      </c>
      <c r="AR73" s="4">
        <v>0.4</v>
      </c>
      <c r="AT73" s="5">
        <v>1</v>
      </c>
      <c r="AU73" s="5">
        <v>0</v>
      </c>
      <c r="AV73" s="6">
        <v>0</v>
      </c>
      <c r="AW73" s="1">
        <f t="shared" si="19"/>
        <v>160.24063648896049</v>
      </c>
    </row>
    <row r="74" spans="1:49" x14ac:dyDescent="0.35">
      <c r="A74" s="6">
        <v>2093</v>
      </c>
      <c r="B74" s="1">
        <v>0</v>
      </c>
      <c r="C74">
        <v>1.9350000000000001</v>
      </c>
      <c r="D74" s="1">
        <v>0</v>
      </c>
      <c r="E74" s="1">
        <f t="shared" si="41"/>
        <v>0</v>
      </c>
      <c r="F74" s="1">
        <f t="shared" si="42"/>
        <v>193.5</v>
      </c>
      <c r="G74" s="1">
        <f t="shared" si="43"/>
        <v>0</v>
      </c>
      <c r="H74" s="1">
        <f t="shared" si="38"/>
        <v>0</v>
      </c>
      <c r="I74" s="1">
        <f t="shared" si="39"/>
        <v>178.02</v>
      </c>
      <c r="J74" s="1">
        <f t="shared" si="40"/>
        <v>0</v>
      </c>
      <c r="K74" s="1">
        <v>0.54870568559999999</v>
      </c>
      <c r="L74" s="1">
        <v>0.399181236800001</v>
      </c>
      <c r="M74" s="1">
        <v>0.48437590159999899</v>
      </c>
      <c r="N74" s="1">
        <v>4.1500000000000004</v>
      </c>
      <c r="O74" s="1">
        <v>5.2</v>
      </c>
      <c r="P74" s="1">
        <v>6</v>
      </c>
      <c r="R74" s="7">
        <f t="shared" si="44"/>
        <v>0</v>
      </c>
      <c r="S74" s="1">
        <f t="shared" si="45"/>
        <v>0</v>
      </c>
      <c r="T74" s="1">
        <v>0</v>
      </c>
      <c r="U74" s="1">
        <f t="shared" si="46"/>
        <v>0</v>
      </c>
      <c r="V74" s="1">
        <v>0.15</v>
      </c>
      <c r="W74" s="1">
        <f t="shared" si="47"/>
        <v>0</v>
      </c>
      <c r="X74" s="1">
        <v>0.4</v>
      </c>
      <c r="Y74" s="1">
        <f t="shared" si="48"/>
        <v>0</v>
      </c>
      <c r="Z74" s="4">
        <v>0.4</v>
      </c>
      <c r="AA74" s="1">
        <f t="shared" si="49"/>
        <v>43.557481443248626</v>
      </c>
      <c r="AB74" s="1">
        <f t="shared" si="50"/>
        <v>80.109000000000009</v>
      </c>
      <c r="AC74" s="1">
        <v>0</v>
      </c>
      <c r="AD74" s="1">
        <f t="shared" si="51"/>
        <v>120.57428021173116</v>
      </c>
      <c r="AE74" s="1">
        <v>0.15</v>
      </c>
      <c r="AF74" s="1">
        <f t="shared" si="52"/>
        <v>38.592938502255983</v>
      </c>
      <c r="AG74" s="1">
        <v>0.4</v>
      </c>
      <c r="AH74" s="1">
        <f t="shared" si="53"/>
        <v>25.085410026466391</v>
      </c>
      <c r="AI74" s="4">
        <v>0.4</v>
      </c>
      <c r="AJ74" s="1">
        <f t="shared" si="54"/>
        <v>0</v>
      </c>
      <c r="AK74" s="1">
        <f t="shared" si="55"/>
        <v>0</v>
      </c>
      <c r="AL74" s="1">
        <v>0</v>
      </c>
      <c r="AM74" s="1">
        <f t="shared" si="56"/>
        <v>0</v>
      </c>
      <c r="AN74" s="1">
        <v>0.15</v>
      </c>
      <c r="AO74" s="1">
        <f t="shared" si="57"/>
        <v>0</v>
      </c>
      <c r="AP74" s="1">
        <v>0.4</v>
      </c>
      <c r="AQ74" s="1">
        <f t="shared" si="58"/>
        <v>0</v>
      </c>
      <c r="AR74" s="4">
        <v>0.4</v>
      </c>
      <c r="AT74" s="5">
        <v>0</v>
      </c>
      <c r="AU74" s="5">
        <v>1</v>
      </c>
      <c r="AV74" s="6">
        <v>0</v>
      </c>
      <c r="AW74" s="1">
        <f t="shared" si="19"/>
        <v>43.557481443248626</v>
      </c>
    </row>
    <row r="75" spans="1:49" x14ac:dyDescent="0.35">
      <c r="A75" s="6">
        <v>2094</v>
      </c>
      <c r="B75" s="1">
        <v>0</v>
      </c>
      <c r="C75">
        <v>0</v>
      </c>
      <c r="D75" s="1">
        <v>4.3090000000000002</v>
      </c>
      <c r="E75" s="1">
        <f t="shared" si="41"/>
        <v>0</v>
      </c>
      <c r="F75" s="1">
        <f t="shared" si="42"/>
        <v>0</v>
      </c>
      <c r="G75" s="1">
        <f t="shared" si="43"/>
        <v>430.90000000000003</v>
      </c>
      <c r="H75" s="1">
        <f t="shared" si="38"/>
        <v>0</v>
      </c>
      <c r="I75" s="1">
        <f t="shared" si="39"/>
        <v>0</v>
      </c>
      <c r="J75" s="1">
        <f t="shared" si="40"/>
        <v>385.22460000000007</v>
      </c>
      <c r="K75" s="1">
        <v>0.54870568559999999</v>
      </c>
      <c r="L75" s="1">
        <v>0.399181236800001</v>
      </c>
      <c r="M75" s="1">
        <v>0.48437590159999899</v>
      </c>
      <c r="N75" s="1">
        <v>4.1500000000000004</v>
      </c>
      <c r="O75" s="1">
        <v>5.2</v>
      </c>
      <c r="P75" s="1">
        <v>6</v>
      </c>
      <c r="R75" s="7">
        <f t="shared" si="44"/>
        <v>0</v>
      </c>
      <c r="S75" s="1">
        <f t="shared" si="45"/>
        <v>0</v>
      </c>
      <c r="T75" s="1">
        <v>0</v>
      </c>
      <c r="U75" s="1">
        <f t="shared" si="46"/>
        <v>0</v>
      </c>
      <c r="V75" s="1">
        <v>0.15</v>
      </c>
      <c r="W75" s="1">
        <f t="shared" si="47"/>
        <v>0</v>
      </c>
      <c r="X75" s="1">
        <v>0.4</v>
      </c>
      <c r="Y75" s="1">
        <f t="shared" si="48"/>
        <v>0</v>
      </c>
      <c r="Z75" s="4">
        <v>0.4</v>
      </c>
      <c r="AA75" s="1">
        <f t="shared" si="49"/>
        <v>0</v>
      </c>
      <c r="AB75" s="1">
        <f t="shared" si="50"/>
        <v>0</v>
      </c>
      <c r="AC75" s="1">
        <v>0</v>
      </c>
      <c r="AD75" s="1">
        <f t="shared" si="51"/>
        <v>0</v>
      </c>
      <c r="AE75" s="1">
        <v>0.15</v>
      </c>
      <c r="AF75" s="1">
        <f t="shared" si="52"/>
        <v>0</v>
      </c>
      <c r="AG75" s="1">
        <v>0.4</v>
      </c>
      <c r="AH75" s="1">
        <f t="shared" si="53"/>
        <v>0</v>
      </c>
      <c r="AI75" s="4">
        <v>0.4</v>
      </c>
      <c r="AJ75" s="1">
        <f t="shared" si="54"/>
        <v>67.047547099345408</v>
      </c>
      <c r="AK75" s="1">
        <f t="shared" si="55"/>
        <v>173.35107000000002</v>
      </c>
      <c r="AL75" s="1">
        <v>0</v>
      </c>
      <c r="AM75" s="1">
        <f t="shared" si="56"/>
        <v>184.53434384363612</v>
      </c>
      <c r="AN75" s="1">
        <v>0.15</v>
      </c>
      <c r="AO75" s="1">
        <f t="shared" si="57"/>
        <v>59.647568973939372</v>
      </c>
      <c r="AP75" s="1">
        <v>0.4</v>
      </c>
      <c r="AQ75" s="1">
        <f t="shared" si="58"/>
        <v>38.770919833060596</v>
      </c>
      <c r="AR75" s="4">
        <v>0.4</v>
      </c>
      <c r="AT75" s="5">
        <v>0</v>
      </c>
      <c r="AU75" s="5">
        <v>0</v>
      </c>
      <c r="AV75" s="6">
        <v>1</v>
      </c>
      <c r="AW75" s="1">
        <f t="shared" si="19"/>
        <v>67.047547099345408</v>
      </c>
    </row>
    <row r="76" spans="1:49" x14ac:dyDescent="0.35">
      <c r="A76" s="6">
        <v>2095</v>
      </c>
      <c r="B76" s="1">
        <v>10.202</v>
      </c>
      <c r="C76">
        <v>0</v>
      </c>
      <c r="D76" s="1">
        <v>0</v>
      </c>
      <c r="E76" s="1">
        <f t="shared" si="41"/>
        <v>1020.2</v>
      </c>
      <c r="F76" s="1">
        <f t="shared" si="42"/>
        <v>0</v>
      </c>
      <c r="G76" s="1">
        <f t="shared" si="43"/>
        <v>0</v>
      </c>
      <c r="H76" s="1">
        <f t="shared" si="38"/>
        <v>888.5942</v>
      </c>
      <c r="I76" s="1">
        <f t="shared" si="39"/>
        <v>0</v>
      </c>
      <c r="J76" s="1">
        <f t="shared" si="40"/>
        <v>0</v>
      </c>
      <c r="K76" s="1">
        <v>0.54870568559999999</v>
      </c>
      <c r="L76" s="1">
        <v>0.399181236800001</v>
      </c>
      <c r="M76" s="1">
        <v>0.48437590159999899</v>
      </c>
      <c r="N76" s="1">
        <v>4.1500000000000004</v>
      </c>
      <c r="O76" s="1">
        <v>5.2</v>
      </c>
      <c r="P76" s="1">
        <v>6</v>
      </c>
      <c r="R76" s="7">
        <f t="shared" si="44"/>
        <v>165.22892393979939</v>
      </c>
      <c r="S76" s="1">
        <f t="shared" si="45"/>
        <v>399.86739</v>
      </c>
      <c r="T76" s="1">
        <v>0</v>
      </c>
      <c r="U76" s="1">
        <f t="shared" si="46"/>
        <v>328.87918670578364</v>
      </c>
      <c r="V76" s="1">
        <v>0.15</v>
      </c>
      <c r="W76" s="1">
        <f t="shared" si="47"/>
        <v>175.60158474838158</v>
      </c>
      <c r="X76" s="1">
        <v>0.4</v>
      </c>
      <c r="Y76" s="1">
        <f t="shared" si="48"/>
        <v>114.14103008644803</v>
      </c>
      <c r="Z76" s="4">
        <v>0.4</v>
      </c>
      <c r="AA76" s="1">
        <f t="shared" si="49"/>
        <v>0</v>
      </c>
      <c r="AB76" s="1">
        <f t="shared" si="50"/>
        <v>0</v>
      </c>
      <c r="AC76" s="1">
        <v>0</v>
      </c>
      <c r="AD76" s="1">
        <f t="shared" si="51"/>
        <v>0</v>
      </c>
      <c r="AE76" s="1">
        <v>0.15</v>
      </c>
      <c r="AF76" s="1">
        <f t="shared" si="52"/>
        <v>0</v>
      </c>
      <c r="AG76" s="1">
        <v>0.4</v>
      </c>
      <c r="AH76" s="1">
        <f t="shared" si="53"/>
        <v>0</v>
      </c>
      <c r="AI76" s="4">
        <v>0.4</v>
      </c>
      <c r="AJ76" s="1">
        <f t="shared" si="54"/>
        <v>0</v>
      </c>
      <c r="AK76" s="1">
        <f t="shared" si="55"/>
        <v>0</v>
      </c>
      <c r="AL76" s="1">
        <v>0</v>
      </c>
      <c r="AM76" s="1">
        <f t="shared" si="56"/>
        <v>0</v>
      </c>
      <c r="AN76" s="1">
        <v>0.15</v>
      </c>
      <c r="AO76" s="1">
        <f t="shared" si="57"/>
        <v>0</v>
      </c>
      <c r="AP76" s="1">
        <v>0.4</v>
      </c>
      <c r="AQ76" s="1">
        <f t="shared" si="58"/>
        <v>0</v>
      </c>
      <c r="AR76" s="4">
        <v>0.4</v>
      </c>
      <c r="AT76" s="5">
        <v>1</v>
      </c>
      <c r="AU76" s="5">
        <v>0</v>
      </c>
      <c r="AV76" s="6">
        <v>0</v>
      </c>
      <c r="AW76" s="1">
        <f t="shared" si="19"/>
        <v>165.22892393979939</v>
      </c>
    </row>
    <row r="77" spans="1:49" x14ac:dyDescent="0.35">
      <c r="A77" s="6">
        <v>2096</v>
      </c>
      <c r="B77" s="1">
        <v>0</v>
      </c>
      <c r="C77">
        <v>2.1509999999999998</v>
      </c>
      <c r="D77" s="1">
        <v>0</v>
      </c>
      <c r="E77" s="1">
        <f t="shared" si="41"/>
        <v>0</v>
      </c>
      <c r="F77" s="1">
        <f t="shared" si="42"/>
        <v>215.09999999999997</v>
      </c>
      <c r="G77" s="1">
        <f t="shared" si="43"/>
        <v>0</v>
      </c>
      <c r="H77" s="1">
        <f t="shared" si="38"/>
        <v>0</v>
      </c>
      <c r="I77" s="1">
        <f t="shared" si="39"/>
        <v>197.89199999999997</v>
      </c>
      <c r="J77" s="1">
        <f t="shared" si="40"/>
        <v>0</v>
      </c>
      <c r="K77" s="1">
        <v>0.54870568559999999</v>
      </c>
      <c r="L77" s="1">
        <v>0.399181236800001</v>
      </c>
      <c r="M77" s="1">
        <v>0.48437590159999899</v>
      </c>
      <c r="N77" s="1">
        <v>4.1500000000000004</v>
      </c>
      <c r="O77" s="1">
        <v>5.2</v>
      </c>
      <c r="P77" s="1">
        <v>6</v>
      </c>
      <c r="R77" s="7">
        <f t="shared" si="44"/>
        <v>0</v>
      </c>
      <c r="S77" s="1">
        <f t="shared" si="45"/>
        <v>0</v>
      </c>
      <c r="T77" s="1">
        <v>0</v>
      </c>
      <c r="U77" s="1">
        <f t="shared" si="46"/>
        <v>0</v>
      </c>
      <c r="V77" s="1">
        <v>0.15</v>
      </c>
      <c r="W77" s="1">
        <f t="shared" si="47"/>
        <v>0</v>
      </c>
      <c r="X77" s="1">
        <v>0.4</v>
      </c>
      <c r="Y77" s="1">
        <f t="shared" si="48"/>
        <v>0</v>
      </c>
      <c r="Z77" s="4">
        <v>0.4</v>
      </c>
      <c r="AA77" s="1">
        <f t="shared" si="49"/>
        <v>48.419711929936831</v>
      </c>
      <c r="AB77" s="1">
        <f t="shared" si="50"/>
        <v>89.051399999999987</v>
      </c>
      <c r="AC77" s="1">
        <v>0</v>
      </c>
      <c r="AD77" s="1">
        <f t="shared" si="51"/>
        <v>134.03373474699416</v>
      </c>
      <c r="AE77" s="1">
        <v>0.15</v>
      </c>
      <c r="AF77" s="1">
        <f t="shared" si="52"/>
        <v>42.900987451345017</v>
      </c>
      <c r="AG77" s="1">
        <v>0.4</v>
      </c>
      <c r="AH77" s="1">
        <f t="shared" si="53"/>
        <v>27.885641843374263</v>
      </c>
      <c r="AI77" s="4">
        <v>0.4</v>
      </c>
      <c r="AJ77" s="1">
        <f t="shared" si="54"/>
        <v>0</v>
      </c>
      <c r="AK77" s="1">
        <f t="shared" si="55"/>
        <v>0</v>
      </c>
      <c r="AL77" s="1">
        <v>0</v>
      </c>
      <c r="AM77" s="1">
        <f t="shared" si="56"/>
        <v>0</v>
      </c>
      <c r="AN77" s="1">
        <v>0.15</v>
      </c>
      <c r="AO77" s="1">
        <f t="shared" si="57"/>
        <v>0</v>
      </c>
      <c r="AP77" s="1">
        <v>0.4</v>
      </c>
      <c r="AQ77" s="1">
        <f t="shared" si="58"/>
        <v>0</v>
      </c>
      <c r="AR77" s="4">
        <v>0.4</v>
      </c>
      <c r="AT77" s="5">
        <v>0</v>
      </c>
      <c r="AU77" s="5">
        <v>1</v>
      </c>
      <c r="AV77" s="6">
        <v>0</v>
      </c>
      <c r="AW77" s="1">
        <f t="shared" si="19"/>
        <v>48.419711929936831</v>
      </c>
    </row>
    <row r="78" spans="1:49" x14ac:dyDescent="0.35">
      <c r="A78" s="6">
        <v>2097</v>
      </c>
      <c r="B78" s="1">
        <v>0</v>
      </c>
      <c r="C78">
        <v>0</v>
      </c>
      <c r="D78" s="1">
        <v>3.427</v>
      </c>
      <c r="E78" s="1">
        <f t="shared" si="41"/>
        <v>0</v>
      </c>
      <c r="F78" s="1">
        <f t="shared" si="42"/>
        <v>0</v>
      </c>
      <c r="G78" s="1">
        <f t="shared" si="43"/>
        <v>342.7</v>
      </c>
      <c r="H78" s="1">
        <f t="shared" si="38"/>
        <v>0</v>
      </c>
      <c r="I78" s="1">
        <f t="shared" si="39"/>
        <v>0</v>
      </c>
      <c r="J78" s="1">
        <f t="shared" si="40"/>
        <v>306.37380000000002</v>
      </c>
      <c r="K78" s="1">
        <v>0.54870568559999999</v>
      </c>
      <c r="L78" s="1">
        <v>0.399181236800001</v>
      </c>
      <c r="M78" s="1">
        <v>0.48437590159999899</v>
      </c>
      <c r="N78" s="1">
        <v>4.1500000000000004</v>
      </c>
      <c r="O78" s="1">
        <v>5.2</v>
      </c>
      <c r="P78" s="1">
        <v>6</v>
      </c>
      <c r="R78" s="7">
        <f t="shared" si="44"/>
        <v>0</v>
      </c>
      <c r="S78" s="1">
        <f t="shared" si="45"/>
        <v>0</v>
      </c>
      <c r="T78" s="1">
        <v>0</v>
      </c>
      <c r="U78" s="1">
        <f t="shared" si="46"/>
        <v>0</v>
      </c>
      <c r="V78" s="1">
        <v>0.15</v>
      </c>
      <c r="W78" s="1">
        <f t="shared" si="47"/>
        <v>0</v>
      </c>
      <c r="X78" s="1">
        <v>0.4</v>
      </c>
      <c r="Y78" s="1">
        <f t="shared" si="48"/>
        <v>0</v>
      </c>
      <c r="Z78" s="4">
        <v>0.4</v>
      </c>
      <c r="AA78" s="1">
        <f t="shared" si="49"/>
        <v>0</v>
      </c>
      <c r="AB78" s="1">
        <f t="shared" si="50"/>
        <v>0</v>
      </c>
      <c r="AC78" s="1">
        <v>0</v>
      </c>
      <c r="AD78" s="1">
        <f t="shared" si="51"/>
        <v>0</v>
      </c>
      <c r="AE78" s="1">
        <v>0.15</v>
      </c>
      <c r="AF78" s="1">
        <f t="shared" si="52"/>
        <v>0</v>
      </c>
      <c r="AG78" s="1">
        <v>0.4</v>
      </c>
      <c r="AH78" s="1">
        <f t="shared" si="53"/>
        <v>0</v>
      </c>
      <c r="AI78" s="4">
        <v>0.4</v>
      </c>
      <c r="AJ78" s="1">
        <f t="shared" si="54"/>
        <v>53.323727990126876</v>
      </c>
      <c r="AK78" s="1">
        <f t="shared" si="55"/>
        <v>137.86821</v>
      </c>
      <c r="AL78" s="1">
        <v>0</v>
      </c>
      <c r="AM78" s="1">
        <f t="shared" si="56"/>
        <v>146.76240342356488</v>
      </c>
      <c r="AN78" s="1">
        <v>0.15</v>
      </c>
      <c r="AO78" s="1">
        <f t="shared" si="57"/>
        <v>47.438435570594152</v>
      </c>
      <c r="AP78" s="1">
        <v>0.4</v>
      </c>
      <c r="AQ78" s="1">
        <f t="shared" si="58"/>
        <v>30.8349831208862</v>
      </c>
      <c r="AR78" s="4">
        <v>0.4</v>
      </c>
      <c r="AT78" s="5">
        <v>0</v>
      </c>
      <c r="AU78" s="5">
        <v>0</v>
      </c>
      <c r="AV78" s="6">
        <v>1</v>
      </c>
      <c r="AW78" s="1">
        <f t="shared" si="19"/>
        <v>53.323727990126876</v>
      </c>
    </row>
    <row r="79" spans="1:49" x14ac:dyDescent="0.35">
      <c r="A79" s="6">
        <v>2098</v>
      </c>
      <c r="B79" s="1">
        <v>10.664</v>
      </c>
      <c r="C79">
        <v>0</v>
      </c>
      <c r="D79" s="1">
        <v>0</v>
      </c>
      <c r="E79" s="1">
        <f t="shared" si="41"/>
        <v>1066.3999999999999</v>
      </c>
      <c r="F79" s="1">
        <f t="shared" si="42"/>
        <v>0</v>
      </c>
      <c r="G79" s="1">
        <f t="shared" si="43"/>
        <v>0</v>
      </c>
      <c r="H79" s="1">
        <f t="shared" si="38"/>
        <v>928.83439999999985</v>
      </c>
      <c r="I79" s="1">
        <f t="shared" si="39"/>
        <v>0</v>
      </c>
      <c r="J79" s="1">
        <f t="shared" si="40"/>
        <v>0</v>
      </c>
      <c r="K79" s="1">
        <v>0.54870568559999999</v>
      </c>
      <c r="L79" s="1">
        <v>0.399181236800001</v>
      </c>
      <c r="M79" s="1">
        <v>0.48437590159999899</v>
      </c>
      <c r="N79" s="1">
        <v>4.1500000000000004</v>
      </c>
      <c r="O79" s="1">
        <v>5.2</v>
      </c>
      <c r="P79" s="1">
        <v>6</v>
      </c>
      <c r="R79" s="7">
        <f t="shared" si="44"/>
        <v>172.71135511605769</v>
      </c>
      <c r="S79" s="1">
        <f t="shared" si="45"/>
        <v>417.97547999999995</v>
      </c>
      <c r="T79" s="1">
        <v>0</v>
      </c>
      <c r="U79" s="1">
        <f t="shared" si="46"/>
        <v>343.77255901102495</v>
      </c>
      <c r="V79" s="1">
        <v>0.15</v>
      </c>
      <c r="W79" s="1">
        <f t="shared" si="47"/>
        <v>183.55374434000598</v>
      </c>
      <c r="X79" s="1">
        <v>0.4</v>
      </c>
      <c r="Y79" s="1">
        <f t="shared" si="48"/>
        <v>119.3099338210039</v>
      </c>
      <c r="Z79" s="4">
        <v>0.4</v>
      </c>
      <c r="AA79" s="1">
        <f t="shared" si="49"/>
        <v>0</v>
      </c>
      <c r="AB79" s="1">
        <f t="shared" si="50"/>
        <v>0</v>
      </c>
      <c r="AC79" s="1">
        <v>0</v>
      </c>
      <c r="AD79" s="1">
        <f t="shared" si="51"/>
        <v>0</v>
      </c>
      <c r="AE79" s="1">
        <v>0.15</v>
      </c>
      <c r="AF79" s="1">
        <f t="shared" si="52"/>
        <v>0</v>
      </c>
      <c r="AG79" s="1">
        <v>0.4</v>
      </c>
      <c r="AH79" s="1">
        <f t="shared" si="53"/>
        <v>0</v>
      </c>
      <c r="AI79" s="4">
        <v>0.4</v>
      </c>
      <c r="AJ79" s="1">
        <f t="shared" si="54"/>
        <v>0</v>
      </c>
      <c r="AK79" s="1">
        <f t="shared" si="55"/>
        <v>0</v>
      </c>
      <c r="AL79" s="1">
        <v>0</v>
      </c>
      <c r="AM79" s="1">
        <f t="shared" si="56"/>
        <v>0</v>
      </c>
      <c r="AN79" s="1">
        <v>0.15</v>
      </c>
      <c r="AO79" s="1">
        <f t="shared" si="57"/>
        <v>0</v>
      </c>
      <c r="AP79" s="1">
        <v>0.4</v>
      </c>
      <c r="AQ79" s="1">
        <f t="shared" si="58"/>
        <v>0</v>
      </c>
      <c r="AR79" s="4">
        <v>0.4</v>
      </c>
      <c r="AT79" s="5">
        <v>1</v>
      </c>
      <c r="AU79" s="5">
        <v>0</v>
      </c>
      <c r="AV79" s="6">
        <v>0</v>
      </c>
      <c r="AW79" s="1">
        <f t="shared" si="19"/>
        <v>172.71135511605769</v>
      </c>
    </row>
    <row r="80" spans="1:49" x14ac:dyDescent="0.35">
      <c r="A80" s="6">
        <v>2099</v>
      </c>
      <c r="B80" s="1">
        <v>0</v>
      </c>
      <c r="C80">
        <v>2.8690000000000002</v>
      </c>
      <c r="D80" s="1">
        <v>0</v>
      </c>
      <c r="E80" s="1">
        <f t="shared" si="41"/>
        <v>0</v>
      </c>
      <c r="F80" s="1">
        <f t="shared" si="42"/>
        <v>286.90000000000003</v>
      </c>
      <c r="G80" s="1">
        <f t="shared" si="43"/>
        <v>0</v>
      </c>
      <c r="H80" s="1">
        <f t="shared" si="38"/>
        <v>0</v>
      </c>
      <c r="I80" s="1">
        <f t="shared" si="39"/>
        <v>263.94800000000004</v>
      </c>
      <c r="J80" s="1">
        <f t="shared" si="40"/>
        <v>0</v>
      </c>
      <c r="K80" s="1">
        <v>0.54870568559999999</v>
      </c>
      <c r="L80" s="1">
        <v>0.399181236800001</v>
      </c>
      <c r="M80" s="1">
        <v>0.48437590159999899</v>
      </c>
      <c r="N80" s="1">
        <v>4.1500000000000004</v>
      </c>
      <c r="O80" s="1">
        <v>5.2</v>
      </c>
      <c r="P80" s="1">
        <v>6</v>
      </c>
      <c r="R80" s="7">
        <f t="shared" si="44"/>
        <v>0</v>
      </c>
      <c r="S80" s="1">
        <f t="shared" si="45"/>
        <v>0</v>
      </c>
      <c r="T80" s="1">
        <v>0</v>
      </c>
      <c r="U80" s="1">
        <f t="shared" si="46"/>
        <v>0</v>
      </c>
      <c r="V80" s="1">
        <v>0.15</v>
      </c>
      <c r="W80" s="1">
        <f t="shared" si="47"/>
        <v>0</v>
      </c>
      <c r="X80" s="1">
        <v>0.4</v>
      </c>
      <c r="Y80" s="1">
        <f t="shared" si="48"/>
        <v>0</v>
      </c>
      <c r="Z80" s="4">
        <v>0.4</v>
      </c>
      <c r="AA80" s="1">
        <f t="shared" si="49"/>
        <v>64.582126232909729</v>
      </c>
      <c r="AB80" s="1">
        <f t="shared" si="50"/>
        <v>118.77660000000002</v>
      </c>
      <c r="AC80" s="1">
        <v>0</v>
      </c>
      <c r="AD80" s="1">
        <f t="shared" si="51"/>
        <v>178.77395861884068</v>
      </c>
      <c r="AE80" s="1">
        <v>0.15</v>
      </c>
      <c r="AF80" s="1">
        <f t="shared" si="52"/>
        <v>57.221261272853965</v>
      </c>
      <c r="AG80" s="1">
        <v>0.4</v>
      </c>
      <c r="AH80" s="1">
        <f t="shared" si="53"/>
        <v>37.193819827355078</v>
      </c>
      <c r="AI80" s="4">
        <v>0.4</v>
      </c>
      <c r="AJ80" s="1">
        <f t="shared" si="54"/>
        <v>0</v>
      </c>
      <c r="AK80" s="1">
        <f t="shared" si="55"/>
        <v>0</v>
      </c>
      <c r="AL80" s="1">
        <v>0</v>
      </c>
      <c r="AM80" s="1">
        <f t="shared" si="56"/>
        <v>0</v>
      </c>
      <c r="AN80" s="1">
        <v>0.15</v>
      </c>
      <c r="AO80" s="1">
        <f t="shared" si="57"/>
        <v>0</v>
      </c>
      <c r="AP80" s="1">
        <v>0.4</v>
      </c>
      <c r="AQ80" s="1">
        <f t="shared" si="58"/>
        <v>0</v>
      </c>
      <c r="AR80" s="4">
        <v>0.4</v>
      </c>
      <c r="AT80" s="5">
        <v>0</v>
      </c>
      <c r="AU80" s="5">
        <v>1</v>
      </c>
      <c r="AV80" s="6">
        <v>0</v>
      </c>
      <c r="AW80" s="1">
        <f t="shared" si="19"/>
        <v>64.582126232909729</v>
      </c>
    </row>
    <row r="81" spans="1:1" x14ac:dyDescent="0.35">
      <c r="A81" s="6">
        <v>2100</v>
      </c>
    </row>
  </sheetData>
  <mergeCells count="9">
    <mergeCell ref="AT1:AV1"/>
    <mergeCell ref="B1:D1"/>
    <mergeCell ref="AA1:AI1"/>
    <mergeCell ref="AJ1:AR1"/>
    <mergeCell ref="E1:G1"/>
    <mergeCell ref="H1:J1"/>
    <mergeCell ref="K1:M1"/>
    <mergeCell ref="N1:P1"/>
    <mergeCell ref="R1:Z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27F4-C341-4032-8560-9217784DE5B9}">
  <dimension ref="A1:F32"/>
  <sheetViews>
    <sheetView topLeftCell="A22" workbookViewId="0">
      <selection activeCell="F31" sqref="F31"/>
    </sheetView>
  </sheetViews>
  <sheetFormatPr defaultRowHeight="14.5" x14ac:dyDescent="0.35"/>
  <cols>
    <col min="2" max="2" width="19.6328125" customWidth="1"/>
    <col min="3" max="3" width="40.1796875" customWidth="1"/>
    <col min="4" max="4" width="17.36328125" style="3" customWidth="1"/>
    <col min="6" max="6" width="18.08984375" bestFit="1" customWidth="1"/>
  </cols>
  <sheetData>
    <row r="1" spans="1:6" x14ac:dyDescent="0.35">
      <c r="A1" t="s">
        <v>13</v>
      </c>
      <c r="B1" t="s">
        <v>17</v>
      </c>
      <c r="C1" t="s">
        <v>15</v>
      </c>
      <c r="E1" t="s">
        <v>10</v>
      </c>
      <c r="F1" t="s">
        <v>1</v>
      </c>
    </row>
    <row r="2" spans="1:6" x14ac:dyDescent="0.35">
      <c r="A2" t="s">
        <v>14</v>
      </c>
      <c r="B2" t="s">
        <v>49</v>
      </c>
      <c r="C2" t="s">
        <v>50</v>
      </c>
      <c r="F2" s="9" t="s">
        <v>51</v>
      </c>
    </row>
    <row r="3" spans="1:6" ht="16.5" x14ac:dyDescent="0.45">
      <c r="A3" t="s">
        <v>14</v>
      </c>
      <c r="B3" t="s">
        <v>14</v>
      </c>
      <c r="C3" t="s">
        <v>11</v>
      </c>
      <c r="E3">
        <v>0.65</v>
      </c>
      <c r="F3" t="s">
        <v>12</v>
      </c>
    </row>
    <row r="4" spans="1:6" x14ac:dyDescent="0.35">
      <c r="A4" t="s">
        <v>6</v>
      </c>
      <c r="B4">
        <v>1930</v>
      </c>
      <c r="C4" s="3" t="s">
        <v>7</v>
      </c>
      <c r="E4">
        <v>0.45</v>
      </c>
      <c r="F4" t="s">
        <v>26</v>
      </c>
    </row>
    <row r="5" spans="1:6" x14ac:dyDescent="0.35">
      <c r="A5" t="s">
        <v>6</v>
      </c>
      <c r="B5">
        <v>1980</v>
      </c>
      <c r="C5" s="3" t="s">
        <v>7</v>
      </c>
      <c r="E5">
        <v>0.5</v>
      </c>
      <c r="F5" t="s">
        <v>26</v>
      </c>
    </row>
    <row r="6" spans="1:6" x14ac:dyDescent="0.35">
      <c r="A6" t="s">
        <v>6</v>
      </c>
      <c r="B6">
        <v>1997</v>
      </c>
      <c r="C6" s="3" t="s">
        <v>7</v>
      </c>
      <c r="E6">
        <v>0.53</v>
      </c>
      <c r="F6" t="s">
        <v>19</v>
      </c>
    </row>
    <row r="7" spans="1:6" x14ac:dyDescent="0.35">
      <c r="A7" t="s">
        <v>6</v>
      </c>
      <c r="B7">
        <v>2018</v>
      </c>
      <c r="C7" s="3" t="s">
        <v>7</v>
      </c>
      <c r="E7">
        <v>0.5</v>
      </c>
      <c r="F7" t="s">
        <v>28</v>
      </c>
    </row>
    <row r="8" spans="1:6" x14ac:dyDescent="0.35">
      <c r="A8" t="s">
        <v>6</v>
      </c>
      <c r="B8">
        <v>1949</v>
      </c>
      <c r="C8" s="3" t="s">
        <v>23</v>
      </c>
      <c r="E8">
        <v>12.9</v>
      </c>
      <c r="F8" t="s">
        <v>24</v>
      </c>
    </row>
    <row r="9" spans="1:6" x14ac:dyDescent="0.35">
      <c r="A9" t="s">
        <v>6</v>
      </c>
      <c r="B9" t="s">
        <v>22</v>
      </c>
      <c r="C9" s="3" t="s">
        <v>9</v>
      </c>
      <c r="E9">
        <v>5.56</v>
      </c>
      <c r="F9" t="s">
        <v>19</v>
      </c>
    </row>
    <row r="10" spans="1:6" ht="43.5" x14ac:dyDescent="0.35">
      <c r="A10" t="s">
        <v>6</v>
      </c>
      <c r="B10" t="s">
        <v>18</v>
      </c>
      <c r="C10" s="3" t="s">
        <v>9</v>
      </c>
      <c r="D10" s="3" t="s">
        <v>32</v>
      </c>
      <c r="E10">
        <v>4.1500000000000004</v>
      </c>
      <c r="F10" t="s">
        <v>12</v>
      </c>
    </row>
    <row r="11" spans="1:6" ht="16.5" x14ac:dyDescent="0.45">
      <c r="A11" t="s">
        <v>6</v>
      </c>
      <c r="B11" t="s">
        <v>14</v>
      </c>
      <c r="C11" s="3" t="s">
        <v>16</v>
      </c>
      <c r="E11">
        <v>0.1</v>
      </c>
      <c r="F11" t="s">
        <v>12</v>
      </c>
    </row>
    <row r="12" spans="1:6" x14ac:dyDescent="0.35">
      <c r="A12" t="s">
        <v>8</v>
      </c>
      <c r="B12">
        <v>1860</v>
      </c>
      <c r="C12" s="3" t="s">
        <v>7</v>
      </c>
      <c r="E12">
        <v>0.3</v>
      </c>
      <c r="F12" t="s">
        <v>26</v>
      </c>
    </row>
    <row r="13" spans="1:6" x14ac:dyDescent="0.35">
      <c r="A13" t="s">
        <v>8</v>
      </c>
      <c r="B13">
        <v>1908</v>
      </c>
      <c r="C13" s="3" t="s">
        <v>7</v>
      </c>
      <c r="E13">
        <v>0.35</v>
      </c>
      <c r="F13" t="s">
        <v>25</v>
      </c>
    </row>
    <row r="14" spans="1:6" x14ac:dyDescent="0.35">
      <c r="A14" t="s">
        <v>8</v>
      </c>
      <c r="B14">
        <v>1908</v>
      </c>
      <c r="C14" s="3" t="s">
        <v>7</v>
      </c>
      <c r="E14">
        <v>0.35</v>
      </c>
      <c r="F14" t="s">
        <v>26</v>
      </c>
    </row>
    <row r="15" spans="1:6" x14ac:dyDescent="0.35">
      <c r="A15" t="s">
        <v>8</v>
      </c>
      <c r="B15">
        <v>1950</v>
      </c>
      <c r="C15" s="3" t="s">
        <v>7</v>
      </c>
      <c r="E15">
        <v>0.4</v>
      </c>
      <c r="F15" t="s">
        <v>25</v>
      </c>
    </row>
    <row r="16" spans="1:6" ht="29" x14ac:dyDescent="0.35">
      <c r="A16" t="s">
        <v>8</v>
      </c>
      <c r="B16">
        <v>1975</v>
      </c>
      <c r="C16" s="3" t="s">
        <v>7</v>
      </c>
      <c r="D16" s="3" t="s">
        <v>29</v>
      </c>
      <c r="E16">
        <v>0.47599999999999998</v>
      </c>
      <c r="F16" t="s">
        <v>25</v>
      </c>
    </row>
    <row r="17" spans="1:6" x14ac:dyDescent="0.35">
      <c r="A17" t="s">
        <v>8</v>
      </c>
      <c r="B17">
        <v>1980</v>
      </c>
      <c r="C17" s="3" t="s">
        <v>7</v>
      </c>
      <c r="E17">
        <v>0.5</v>
      </c>
      <c r="F17" t="s">
        <v>26</v>
      </c>
    </row>
    <row r="18" spans="1:6" ht="72.5" x14ac:dyDescent="0.35">
      <c r="A18" t="s">
        <v>8</v>
      </c>
      <c r="B18">
        <v>1980</v>
      </c>
      <c r="C18" s="3" t="s">
        <v>7</v>
      </c>
      <c r="D18" s="3" t="s">
        <v>30</v>
      </c>
      <c r="E18">
        <v>0.39</v>
      </c>
      <c r="F18" t="s">
        <v>19</v>
      </c>
    </row>
    <row r="19" spans="1:6" x14ac:dyDescent="0.35">
      <c r="A19" t="s">
        <v>8</v>
      </c>
      <c r="B19">
        <v>1990</v>
      </c>
      <c r="C19" s="3" t="s">
        <v>7</v>
      </c>
      <c r="E19">
        <f>E18*1.05</f>
        <v>0.40950000000000003</v>
      </c>
    </row>
    <row r="20" spans="1:6" x14ac:dyDescent="0.35">
      <c r="A20" t="s">
        <v>8</v>
      </c>
      <c r="B20">
        <v>1949</v>
      </c>
      <c r="C20" s="3" t="s">
        <v>23</v>
      </c>
      <c r="E20">
        <v>10.6</v>
      </c>
      <c r="F20" t="s">
        <v>24</v>
      </c>
    </row>
    <row r="21" spans="1:6" x14ac:dyDescent="0.35">
      <c r="A21" t="s">
        <v>8</v>
      </c>
      <c r="B21">
        <v>1997</v>
      </c>
      <c r="C21" s="3" t="s">
        <v>9</v>
      </c>
      <c r="E21">
        <v>5</v>
      </c>
      <c r="F21" t="s">
        <v>19</v>
      </c>
    </row>
    <row r="22" spans="1:6" ht="43.5" x14ac:dyDescent="0.35">
      <c r="A22" t="s">
        <v>8</v>
      </c>
      <c r="B22" t="s">
        <v>18</v>
      </c>
      <c r="C22" s="3" t="s">
        <v>9</v>
      </c>
      <c r="D22" s="3" t="s">
        <v>31</v>
      </c>
      <c r="E22">
        <v>4.95</v>
      </c>
      <c r="F22" t="s">
        <v>12</v>
      </c>
    </row>
    <row r="23" spans="1:6" ht="16.5" x14ac:dyDescent="0.45">
      <c r="A23" t="s">
        <v>8</v>
      </c>
      <c r="B23" t="s">
        <v>14</v>
      </c>
      <c r="C23" s="3" t="s">
        <v>16</v>
      </c>
      <c r="E23">
        <v>0.15</v>
      </c>
      <c r="F23" t="s">
        <v>12</v>
      </c>
    </row>
    <row r="24" spans="1:6" x14ac:dyDescent="0.35">
      <c r="A24" t="s">
        <v>57</v>
      </c>
      <c r="B24">
        <v>1980</v>
      </c>
      <c r="C24" s="3" t="s">
        <v>7</v>
      </c>
      <c r="E24">
        <v>0.42</v>
      </c>
      <c r="F24" t="s">
        <v>19</v>
      </c>
    </row>
    <row r="25" spans="1:6" x14ac:dyDescent="0.35">
      <c r="A25" t="s">
        <v>57</v>
      </c>
      <c r="B25" t="s">
        <v>58</v>
      </c>
      <c r="C25" s="3" t="s">
        <v>7</v>
      </c>
      <c r="D25" s="3" t="s">
        <v>59</v>
      </c>
      <c r="E25">
        <v>0.35</v>
      </c>
      <c r="F25" t="s">
        <v>60</v>
      </c>
    </row>
    <row r="26" spans="1:6" x14ac:dyDescent="0.35">
      <c r="A26" t="s">
        <v>57</v>
      </c>
      <c r="B26" t="s">
        <v>61</v>
      </c>
      <c r="C26" s="3" t="s">
        <v>7</v>
      </c>
      <c r="D26" s="3" t="s">
        <v>62</v>
      </c>
      <c r="E26">
        <v>0.38</v>
      </c>
      <c r="F26" t="s">
        <v>60</v>
      </c>
    </row>
    <row r="27" spans="1:6" x14ac:dyDescent="0.35">
      <c r="A27" t="s">
        <v>57</v>
      </c>
      <c r="B27" t="s">
        <v>63</v>
      </c>
      <c r="C27" s="3" t="s">
        <v>7</v>
      </c>
      <c r="D27" s="3" t="s">
        <v>62</v>
      </c>
      <c r="E27">
        <v>0.41</v>
      </c>
      <c r="F27" t="s">
        <v>60</v>
      </c>
    </row>
    <row r="28" spans="1:6" x14ac:dyDescent="0.35">
      <c r="A28" t="s">
        <v>57</v>
      </c>
      <c r="B28" t="s">
        <v>64</v>
      </c>
      <c r="C28" s="3" t="s">
        <v>65</v>
      </c>
      <c r="E28">
        <v>8.0000000000000004E-4</v>
      </c>
      <c r="F28" t="s">
        <v>60</v>
      </c>
    </row>
    <row r="29" spans="1:6" x14ac:dyDescent="0.35">
      <c r="A29" t="s">
        <v>57</v>
      </c>
      <c r="B29">
        <v>1949</v>
      </c>
      <c r="C29" s="3" t="s">
        <v>23</v>
      </c>
      <c r="E29">
        <v>8</v>
      </c>
      <c r="F29" t="s">
        <v>24</v>
      </c>
    </row>
    <row r="30" spans="1:6" x14ac:dyDescent="0.35">
      <c r="A30" t="s">
        <v>57</v>
      </c>
      <c r="B30" t="s">
        <v>66</v>
      </c>
      <c r="C30" s="3" t="s">
        <v>9</v>
      </c>
      <c r="D30" s="3" t="s">
        <v>2</v>
      </c>
      <c r="E30">
        <v>6.67</v>
      </c>
      <c r="F30" t="s">
        <v>19</v>
      </c>
    </row>
    <row r="31" spans="1:6" x14ac:dyDescent="0.35">
      <c r="A31" t="s">
        <v>57</v>
      </c>
      <c r="B31" t="s">
        <v>18</v>
      </c>
      <c r="C31" t="s">
        <v>9</v>
      </c>
      <c r="E31">
        <v>5.2</v>
      </c>
      <c r="F31" t="s">
        <v>12</v>
      </c>
    </row>
    <row r="32" spans="1:6" ht="16.5" x14ac:dyDescent="0.45">
      <c r="A32" t="s">
        <v>57</v>
      </c>
      <c r="B32" t="s">
        <v>14</v>
      </c>
      <c r="C32" s="3" t="s">
        <v>16</v>
      </c>
      <c r="E32">
        <v>0.1</v>
      </c>
      <c r="F32" t="s">
        <v>12</v>
      </c>
    </row>
  </sheetData>
  <sortState xmlns:xlrd2="http://schemas.microsoft.com/office/spreadsheetml/2017/richdata2" ref="A3:F23">
    <sortCondition ref="A3:A23"/>
    <sortCondition ref="C3:C23"/>
    <sortCondition ref="B3:B23"/>
  </sortState>
  <hyperlinks>
    <hyperlink ref="F2" r:id="rId1" xr:uid="{B68E4974-D6BE-4122-A874-4856BA178064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367E-0FB4-4775-B790-133D6B7F8A82}">
  <dimension ref="A1:D5"/>
  <sheetViews>
    <sheetView workbookViewId="0">
      <selection sqref="A1:D5"/>
    </sheetView>
  </sheetViews>
  <sheetFormatPr defaultRowHeight="14.5" x14ac:dyDescent="0.35"/>
  <cols>
    <col min="1" max="1" width="8.6328125" bestFit="1" customWidth="1"/>
    <col min="2" max="2" width="20" style="3" customWidth="1"/>
    <col min="3" max="3" width="9.81640625" bestFit="1" customWidth="1"/>
    <col min="4" max="4" width="29.453125" style="3" customWidth="1"/>
  </cols>
  <sheetData>
    <row r="1" spans="1:4" x14ac:dyDescent="0.35">
      <c r="A1" t="s">
        <v>13</v>
      </c>
      <c r="B1" s="3" t="s">
        <v>67</v>
      </c>
      <c r="C1" t="s">
        <v>10</v>
      </c>
      <c r="D1" s="3" t="s">
        <v>68</v>
      </c>
    </row>
    <row r="2" spans="1:4" ht="46.5" x14ac:dyDescent="0.35">
      <c r="A2" t="s">
        <v>57</v>
      </c>
      <c r="B2" s="3" t="s">
        <v>71</v>
      </c>
      <c r="C2">
        <v>60</v>
      </c>
      <c r="D2" s="14" t="s">
        <v>51</v>
      </c>
    </row>
    <row r="3" spans="1:4" ht="29" x14ac:dyDescent="0.35">
      <c r="A3" t="s">
        <v>57</v>
      </c>
      <c r="B3" s="3" t="s">
        <v>72</v>
      </c>
      <c r="C3" s="13">
        <v>0.08</v>
      </c>
      <c r="D3" s="3" t="s">
        <v>24</v>
      </c>
    </row>
    <row r="4" spans="1:4" x14ac:dyDescent="0.35">
      <c r="A4" t="s">
        <v>57</v>
      </c>
      <c r="B4" s="3" t="s">
        <v>69</v>
      </c>
      <c r="C4" t="s">
        <v>73</v>
      </c>
      <c r="D4" s="3" t="s">
        <v>60</v>
      </c>
    </row>
    <row r="5" spans="1:4" ht="29" x14ac:dyDescent="0.35">
      <c r="A5" t="s">
        <v>57</v>
      </c>
      <c r="B5" s="3" t="s">
        <v>70</v>
      </c>
      <c r="C5">
        <v>5.2</v>
      </c>
      <c r="D5" s="3" t="s">
        <v>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78A-276A-4912-80DB-F5B46CA25237}">
  <dimension ref="A1:B7"/>
  <sheetViews>
    <sheetView workbookViewId="0">
      <selection activeCell="B8" sqref="B8"/>
    </sheetView>
  </sheetViews>
  <sheetFormatPr defaultRowHeight="14.5" x14ac:dyDescent="0.35"/>
  <cols>
    <col min="1" max="1" width="11" bestFit="1" customWidth="1"/>
    <col min="2" max="2" width="12.08984375" customWidth="1"/>
  </cols>
  <sheetData>
    <row r="1" spans="1:2" x14ac:dyDescent="0.35">
      <c r="A1" t="s">
        <v>1</v>
      </c>
      <c r="B1" t="s">
        <v>2</v>
      </c>
    </row>
    <row r="2" spans="1:2" ht="16.5" x14ac:dyDescent="0.45">
      <c r="A2" t="s">
        <v>5</v>
      </c>
      <c r="B2" t="s">
        <v>43</v>
      </c>
    </row>
    <row r="3" spans="1:2" x14ac:dyDescent="0.35">
      <c r="A3" t="s">
        <v>5</v>
      </c>
      <c r="B3" t="s">
        <v>27</v>
      </c>
    </row>
    <row r="4" spans="1:2" x14ac:dyDescent="0.35">
      <c r="A4" t="s">
        <v>5</v>
      </c>
      <c r="B4" t="s">
        <v>33</v>
      </c>
    </row>
    <row r="5" spans="1:2" x14ac:dyDescent="0.35">
      <c r="A5" t="s">
        <v>5</v>
      </c>
      <c r="B5" t="s">
        <v>47</v>
      </c>
    </row>
    <row r="6" spans="1:2" ht="16.5" x14ac:dyDescent="0.45">
      <c r="A6" t="s">
        <v>5</v>
      </c>
      <c r="B6" t="s">
        <v>41</v>
      </c>
    </row>
    <row r="7" spans="1:2" x14ac:dyDescent="0.35">
      <c r="A7" s="9" t="s">
        <v>55</v>
      </c>
      <c r="B7" t="s">
        <v>56</v>
      </c>
    </row>
  </sheetData>
  <hyperlinks>
    <hyperlink ref="A7" r:id="rId1" xr:uid="{34EEAC88-ABEC-4C2B-9BC2-22314E8005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CInput</vt:lpstr>
      <vt:lpstr>Baseline</vt:lpstr>
      <vt:lpstr>Data &amp; Sources</vt:lpstr>
      <vt:lpstr>Source Table for paper</vt:lpstr>
      <vt:lpstr>Assumptions &amp; Caveats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Maas</dc:creator>
  <cp:lastModifiedBy>Maas, Ellen Diana van Lutse</cp:lastModifiedBy>
  <dcterms:created xsi:type="dcterms:W3CDTF">2018-08-15T16:57:14Z</dcterms:created>
  <dcterms:modified xsi:type="dcterms:W3CDTF">2022-08-30T18:29:49Z</dcterms:modified>
</cp:coreProperties>
</file>