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heet1_2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No Goodwill, patents, copyright found.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Trade Payable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Trade Receivable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No Goodwill, patents, copyright found.</t>
        </r>
      </text>
    </commen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Trade Payable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Trade Receivable</t>
        </r>
      </text>
    </comment>
  </commentList>
</comments>
</file>

<file path=xl/sharedStrings.xml><?xml version="1.0" encoding="utf-8"?>
<sst xmlns="http://schemas.openxmlformats.org/spreadsheetml/2006/main" count="135" uniqueCount="48">
  <si>
    <t xml:space="preserve">Items</t>
  </si>
  <si>
    <t xml:space="preserve">Outstanding Shares</t>
  </si>
  <si>
    <t xml:space="preserve">Unit Price (Currency)</t>
  </si>
  <si>
    <t xml:space="preserve">Gross Dividend Payout (Currency per Unit)</t>
  </si>
  <si>
    <t xml:space="preserve">Cash and Cash Equivalent</t>
  </si>
  <si>
    <t xml:space="preserve">Free Cash Flow</t>
  </si>
  <si>
    <t xml:space="preserve">Net Cash Flow from Financing</t>
  </si>
  <si>
    <t xml:space="preserve">Net Cash Flow from Investment</t>
  </si>
  <si>
    <t xml:space="preserve">Net Cash Flow from Operations</t>
  </si>
  <si>
    <t xml:space="preserve">Current Assets</t>
  </si>
  <si>
    <t xml:space="preserve">Current Liabilities</t>
  </si>
  <si>
    <t xml:space="preserve">Fixed Assets</t>
  </si>
  <si>
    <t xml:space="preserve">Intangible Assets</t>
  </si>
  <si>
    <t xml:space="preserve">Shareholders Equity</t>
  </si>
  <si>
    <t xml:space="preserve">Total Assets</t>
  </si>
  <si>
    <t xml:space="preserve">Total Debt</t>
  </si>
  <si>
    <t xml:space="preserve">Total Liabilities</t>
  </si>
  <si>
    <t xml:space="preserve">Trade Creditors</t>
  </si>
  <si>
    <t xml:space="preserve">Trade Debtors</t>
  </si>
  <si>
    <t xml:space="preserve">Amortization</t>
  </si>
  <si>
    <t xml:space="preserve">Depreciation</t>
  </si>
  <si>
    <t xml:space="preserve">Interest Expense</t>
  </si>
  <si>
    <t xml:space="preserve">Net Income</t>
  </si>
  <si>
    <t xml:space="preserve">Operating Profit</t>
  </si>
  <si>
    <t xml:space="preserve">Revenue</t>
  </si>
  <si>
    <t xml:space="preserve">Tax</t>
  </si>
  <si>
    <t xml:space="preserve">Total Expenses</t>
  </si>
  <si>
    <t xml:space="preserve">Source Document</t>
  </si>
  <si>
    <t xml:space="preserve">Management Discussion and Analysis</t>
  </si>
  <si>
    <t xml:space="preserve">Notes Dividends</t>
  </si>
  <si>
    <t xml:space="preserve">Statement of Cash Flow</t>
  </si>
  <si>
    <t xml:space="preserve">Statement of Financial Position</t>
  </si>
  <si>
    <t xml:space="preserve">Notes Depreciation and Amortisation</t>
  </si>
  <si>
    <t xml:space="preserve">Statements of Profit or Loss</t>
  </si>
  <si>
    <t xml:space="preserve">Property, plant and equipment</t>
  </si>
  <si>
    <t xml:space="preserve">Computer Software</t>
  </si>
  <si>
    <t xml:space="preserve">Goodwill</t>
  </si>
  <si>
    <t xml:space="preserve">Total Expense</t>
  </si>
  <si>
    <t xml:space="preserve">Staff Costs</t>
  </si>
  <si>
    <t xml:space="preserve">Other Operating Expenses</t>
  </si>
  <si>
    <t xml:space="preserve">Notes Depreciation and Amortization</t>
  </si>
  <si>
    <t xml:space="preserve">Right-of-use assets</t>
  </si>
  <si>
    <t xml:space="preserve">Sales</t>
  </si>
  <si>
    <t xml:space="preserve">Notes Revenue</t>
  </si>
  <si>
    <t xml:space="preserve">Market Capitalisation (Currency)</t>
  </si>
  <si>
    <t xml:space="preserve">Market Capitalisation</t>
  </si>
  <si>
    <t xml:space="preserve">Operating Revenue</t>
  </si>
  <si>
    <t xml:space="preserve">Other Income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</si>
</sst>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#,##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FFF5CE"/>
        <bgColor rgb="FFFFFF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3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3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3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2 2" xfId="22"/>
    <cellStyle name="Accent 2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5" activeCellId="0" sqref="H15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6" min="2" style="0" width="13.01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2019</v>
      </c>
      <c r="D1" s="1" t="n">
        <v>2018</v>
      </c>
      <c r="E1" s="1" t="n">
        <v>2017</v>
      </c>
      <c r="F1" s="1" t="n">
        <v>2016</v>
      </c>
    </row>
    <row r="2" customFormat="false" ht="13.8" hidden="false" customHeight="false" outlineLevel="0" collapsed="false">
      <c r="A2" s="2" t="s">
        <v>1</v>
      </c>
      <c r="B2" s="3" t="n">
        <f aca="false">Sheet2!C23</f>
        <v>807228915.662651</v>
      </c>
      <c r="C2" s="3" t="n">
        <f aca="false">Sheet2!D23</f>
        <v>804597701.149425</v>
      </c>
      <c r="D2" s="3" t="n">
        <f aca="false">Sheet2!E23</f>
        <v>804093567.251462</v>
      </c>
      <c r="E2" s="3" t="n">
        <f aca="false">Sheet2!F23</f>
        <v>800000000</v>
      </c>
      <c r="F2" s="3" t="n">
        <f aca="false">Sheet2!G23</f>
        <v>796610169.491525</v>
      </c>
    </row>
    <row r="3" customFormat="false" ht="13.8" hidden="false" customHeight="false" outlineLevel="0" collapsed="false">
      <c r="A3" s="2" t="s">
        <v>2</v>
      </c>
      <c r="B3" s="4" t="n">
        <v>8.3</v>
      </c>
      <c r="C3" s="4" t="n">
        <v>6.09</v>
      </c>
      <c r="D3" s="4" t="n">
        <v>6.84</v>
      </c>
      <c r="E3" s="4" t="n">
        <v>6.75</v>
      </c>
      <c r="F3" s="4" t="n">
        <v>5.9</v>
      </c>
    </row>
    <row r="4" customFormat="false" ht="13.8" hidden="false" customHeight="false" outlineLevel="0" collapsed="false">
      <c r="A4" s="2" t="s">
        <v>3</v>
      </c>
      <c r="B4" s="4" t="n">
        <v>0.51</v>
      </c>
      <c r="C4" s="4" t="n">
        <v>0.208</v>
      </c>
      <c r="D4" s="4" t="n">
        <v>0.336</v>
      </c>
      <c r="E4" s="4" t="n">
        <v>0.357</v>
      </c>
      <c r="F4" s="4" t="n">
        <v>0.226</v>
      </c>
    </row>
    <row r="5" customFormat="false" ht="13.8" hidden="false" customHeight="false" outlineLevel="0" collapsed="false">
      <c r="A5" s="2" t="s">
        <v>4</v>
      </c>
      <c r="B5" s="4" t="n">
        <v>286534</v>
      </c>
      <c r="C5" s="4" t="n">
        <v>185491</v>
      </c>
      <c r="D5" s="4" t="n">
        <v>167960</v>
      </c>
      <c r="E5" s="4" t="n">
        <v>248132</v>
      </c>
      <c r="F5" s="4" t="n">
        <v>214048</v>
      </c>
    </row>
    <row r="6" customFormat="false" ht="13.8" hidden="false" customHeight="false" outlineLevel="0" collapsed="false">
      <c r="A6" s="2" t="s">
        <v>5</v>
      </c>
      <c r="B6" s="4" t="n">
        <v>101103</v>
      </c>
      <c r="C6" s="4" t="n">
        <v>17571</v>
      </c>
      <c r="D6" s="4" t="n">
        <v>-80244</v>
      </c>
      <c r="E6" s="4" t="n">
        <v>34431</v>
      </c>
      <c r="F6" s="4" t="n">
        <v>-50163</v>
      </c>
    </row>
    <row r="7" customFormat="false" ht="13.8" hidden="false" customHeight="false" outlineLevel="0" collapsed="false">
      <c r="A7" s="2" t="s">
        <v>6</v>
      </c>
      <c r="B7" s="4" t="n">
        <v>-225624</v>
      </c>
      <c r="C7" s="4" t="n">
        <v>-177756</v>
      </c>
      <c r="D7" s="4" t="n">
        <v>-281731</v>
      </c>
      <c r="E7" s="4" t="n">
        <v>-291833</v>
      </c>
      <c r="F7" s="4" t="n">
        <v>-194192</v>
      </c>
    </row>
    <row r="8" customFormat="false" ht="13.8" hidden="false" customHeight="false" outlineLevel="0" collapsed="false">
      <c r="A8" s="2" t="s">
        <v>7</v>
      </c>
      <c r="B8" s="4" t="n">
        <v>-90511</v>
      </c>
      <c r="C8" s="4" t="n">
        <v>8699</v>
      </c>
      <c r="D8" s="4" t="n">
        <v>-12802</v>
      </c>
      <c r="E8" s="4" t="n">
        <v>80657</v>
      </c>
      <c r="F8" s="4" t="n">
        <v>-57900</v>
      </c>
    </row>
    <row r="9" customFormat="false" ht="13.8" hidden="false" customHeight="false" outlineLevel="0" collapsed="false">
      <c r="A9" s="2" t="s">
        <v>8</v>
      </c>
      <c r="B9" s="4" t="n">
        <v>417238</v>
      </c>
      <c r="C9" s="4" t="n">
        <v>186628</v>
      </c>
      <c r="D9" s="4" t="n">
        <v>214289</v>
      </c>
      <c r="E9" s="4" t="n">
        <v>245607</v>
      </c>
      <c r="F9" s="4" t="n">
        <v>201929</v>
      </c>
    </row>
    <row r="10" customFormat="false" ht="13.8" hidden="false" customHeight="false" outlineLevel="0" collapsed="false">
      <c r="A10" s="2" t="s">
        <v>9</v>
      </c>
      <c r="B10" s="4" t="n">
        <v>2772046</v>
      </c>
      <c r="C10" s="4" t="n">
        <v>1854154</v>
      </c>
      <c r="D10" s="4" t="n">
        <v>1823654</v>
      </c>
      <c r="E10" s="4" t="n">
        <v>1661934</v>
      </c>
      <c r="F10" s="4" t="n">
        <v>1918248</v>
      </c>
    </row>
    <row r="11" customFormat="false" ht="13.8" hidden="false" customHeight="false" outlineLevel="0" collapsed="false">
      <c r="A11" s="2" t="s">
        <v>10</v>
      </c>
      <c r="B11" s="4" t="n">
        <v>2304289</v>
      </c>
      <c r="C11" s="4" t="n">
        <v>1530776</v>
      </c>
      <c r="D11" s="4" t="n">
        <v>1517370</v>
      </c>
      <c r="E11" s="4" t="n">
        <v>1329327</v>
      </c>
      <c r="F11" s="4" t="n">
        <v>1518818</v>
      </c>
    </row>
    <row r="12" customFormat="false" ht="13.8" hidden="false" customHeight="false" outlineLevel="0" collapsed="false">
      <c r="A12" s="2" t="s">
        <v>11</v>
      </c>
      <c r="B12" s="4" t="n">
        <f aca="false">Sheet2!C2</f>
        <v>164104</v>
      </c>
      <c r="C12" s="4" t="n">
        <f aca="false">Sheet2!D2</f>
        <v>166950</v>
      </c>
      <c r="D12" s="4" t="n">
        <f aca="false">Sheet2!E2</f>
        <v>171424</v>
      </c>
      <c r="E12" s="4" t="n">
        <f aca="false">Sheet2!F2</f>
        <v>179298</v>
      </c>
      <c r="F12" s="4" t="n">
        <f aca="false">Sheet2!G2</f>
        <v>183240</v>
      </c>
    </row>
    <row r="13" customFormat="false" ht="13.8" hidden="false" customHeight="false" outlineLevel="0" collapsed="false">
      <c r="A13" s="2" t="s">
        <v>12</v>
      </c>
      <c r="B13" s="4" t="n">
        <f aca="false">Sheet2!C5</f>
        <v>76288</v>
      </c>
      <c r="C13" s="4" t="n">
        <f aca="false">Sheet2!D5</f>
        <v>82899</v>
      </c>
      <c r="D13" s="4" t="n">
        <f aca="false">Sheet2!E5</f>
        <v>83304</v>
      </c>
      <c r="E13" s="4" t="n">
        <f aca="false">Sheet2!F5</f>
        <v>83798</v>
      </c>
      <c r="F13" s="4" t="n">
        <f aca="false">Sheet2!G5</f>
        <v>90064</v>
      </c>
    </row>
    <row r="14" customFormat="false" ht="13.8" hidden="false" customHeight="false" outlineLevel="0" collapsed="false">
      <c r="A14" s="2" t="s">
        <v>13</v>
      </c>
      <c r="B14" s="4" t="n">
        <v>900795</v>
      </c>
      <c r="C14" s="4" t="n">
        <v>760765</v>
      </c>
      <c r="D14" s="4" t="n">
        <v>887449</v>
      </c>
      <c r="E14" s="4" t="n">
        <v>862457</v>
      </c>
      <c r="F14" s="4" t="n">
        <v>887240</v>
      </c>
    </row>
    <row r="15" customFormat="false" ht="13.8" hidden="false" customHeight="false" outlineLevel="0" collapsed="false">
      <c r="A15" s="2" t="s">
        <v>14</v>
      </c>
      <c r="B15" s="4" t="n">
        <v>3232874</v>
      </c>
      <c r="C15" s="4" t="n">
        <v>2321040</v>
      </c>
      <c r="D15" s="4" t="n">
        <v>2434560</v>
      </c>
      <c r="E15" s="4" t="n">
        <v>2224881</v>
      </c>
      <c r="F15" s="4" t="n">
        <v>2436352</v>
      </c>
    </row>
    <row r="16" customFormat="false" ht="13.8" hidden="false" customHeight="false" outlineLevel="0" collapsed="false">
      <c r="A16" s="5" t="s">
        <v>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</row>
    <row r="17" customFormat="false" ht="13.8" hidden="false" customHeight="false" outlineLevel="0" collapsed="false">
      <c r="A17" s="2" t="s">
        <v>16</v>
      </c>
      <c r="B17" s="4" t="n">
        <v>2332079</v>
      </c>
      <c r="C17" s="4" t="n">
        <v>1560275</v>
      </c>
      <c r="D17" s="4" t="n">
        <v>1547111</v>
      </c>
      <c r="E17" s="4" t="n">
        <v>1329424</v>
      </c>
      <c r="F17" s="4" t="n">
        <v>1549112</v>
      </c>
    </row>
    <row r="18" customFormat="false" ht="13.8" hidden="false" customHeight="false" outlineLevel="0" collapsed="false">
      <c r="A18" s="2" t="s">
        <v>17</v>
      </c>
      <c r="B18" s="4" t="n">
        <v>2068705</v>
      </c>
      <c r="C18" s="4" t="n">
        <v>1395877</v>
      </c>
      <c r="D18" s="4" t="n">
        <v>1372955</v>
      </c>
      <c r="E18" s="4" t="n">
        <v>1166024</v>
      </c>
      <c r="F18" s="4" t="n">
        <v>1378595</v>
      </c>
    </row>
    <row r="19" customFormat="false" ht="13.8" hidden="false" customHeight="false" outlineLevel="0" collapsed="false">
      <c r="A19" s="2" t="s">
        <v>18</v>
      </c>
      <c r="B19" s="4" t="n">
        <v>87431</v>
      </c>
      <c r="C19" s="4" t="n">
        <v>42260</v>
      </c>
      <c r="D19" s="4" t="n">
        <v>38600</v>
      </c>
      <c r="E19" s="4" t="n">
        <v>47218</v>
      </c>
      <c r="F19" s="4" t="n">
        <v>43541</v>
      </c>
    </row>
    <row r="20" customFormat="false" ht="13.8" hidden="false" customHeight="false" outlineLevel="0" collapsed="false">
      <c r="A20" s="6" t="s">
        <v>19</v>
      </c>
      <c r="B20" s="4" t="n">
        <f aca="false">Sheet2!C19</f>
        <v>9028</v>
      </c>
      <c r="C20" s="4" t="n">
        <f aca="false">Sheet2!D19</f>
        <v>9447</v>
      </c>
      <c r="D20" s="4" t="n">
        <f aca="false">Sheet2!E19</f>
        <v>9884</v>
      </c>
      <c r="E20" s="4" t="n">
        <f aca="false">Sheet2!F19</f>
        <v>11997</v>
      </c>
      <c r="F20" s="4" t="n">
        <f aca="false">Sheet2!G19</f>
        <v>12070</v>
      </c>
    </row>
    <row r="21" customFormat="false" ht="13.8" hidden="false" customHeight="false" outlineLevel="0" collapsed="false">
      <c r="A21" s="6" t="s">
        <v>20</v>
      </c>
      <c r="B21" s="4" t="n">
        <f aca="false">Sheet2!C15</f>
        <v>12367</v>
      </c>
      <c r="C21" s="4" t="n">
        <f aca="false">Sheet2!D15</f>
        <v>11329</v>
      </c>
      <c r="D21" s="4" t="n">
        <f aca="false">Sheet2!E15</f>
        <v>12086</v>
      </c>
      <c r="E21" s="4" t="n">
        <f aca="false">Sheet2!F15</f>
        <v>11803</v>
      </c>
      <c r="F21" s="4" t="n">
        <f aca="false">Sheet2!G15</f>
        <v>12157</v>
      </c>
    </row>
    <row r="22" customFormat="false" ht="13.8" hidden="false" customHeight="false" outlineLevel="0" collapsed="false">
      <c r="A22" s="2" t="s">
        <v>21</v>
      </c>
      <c r="B22" s="4" t="n">
        <v>538</v>
      </c>
      <c r="C22" s="4" t="n">
        <v>534</v>
      </c>
      <c r="D22" s="4" t="n">
        <v>534</v>
      </c>
      <c r="E22" s="4" t="n">
        <v>535</v>
      </c>
      <c r="F22" s="4" t="n">
        <v>0</v>
      </c>
    </row>
    <row r="23" customFormat="false" ht="13.8" hidden="false" customHeight="false" outlineLevel="0" collapsed="false">
      <c r="A23" s="2" t="s">
        <v>22</v>
      </c>
      <c r="B23" s="4" t="n">
        <v>377747</v>
      </c>
      <c r="C23" s="4" t="n">
        <v>189558</v>
      </c>
      <c r="D23" s="4" t="n">
        <v>230614</v>
      </c>
      <c r="E23" s="4" t="n">
        <v>230209</v>
      </c>
      <c r="F23" s="4" t="n">
        <v>202661</v>
      </c>
    </row>
    <row r="24" customFormat="false" ht="13.8" hidden="false" customHeight="false" outlineLevel="0" collapsed="false">
      <c r="A24" s="2" t="s">
        <v>23</v>
      </c>
      <c r="B24" s="4" t="n">
        <v>507175</v>
      </c>
      <c r="C24" s="4" t="n">
        <v>256299</v>
      </c>
      <c r="D24" s="4" t="n">
        <v>308709</v>
      </c>
      <c r="E24" s="4" t="n">
        <v>306418</v>
      </c>
      <c r="F24" s="4" t="n">
        <f aca="false">Sheet2!G28</f>
        <v>270590</v>
      </c>
    </row>
    <row r="25" customFormat="false" ht="13.8" hidden="false" customHeight="false" outlineLevel="0" collapsed="false">
      <c r="A25" s="2" t="s">
        <v>24</v>
      </c>
      <c r="B25" s="4" t="n">
        <v>778805</v>
      </c>
      <c r="C25" s="4" t="n">
        <v>480135</v>
      </c>
      <c r="D25" s="4" t="n">
        <v>523291</v>
      </c>
      <c r="E25" s="4" t="n">
        <v>522080</v>
      </c>
      <c r="F25" s="4" t="n">
        <v>472708</v>
      </c>
    </row>
    <row r="26" customFormat="false" ht="13.8" hidden="false" customHeight="false" outlineLevel="0" collapsed="false">
      <c r="A26" s="2" t="s">
        <v>25</v>
      </c>
      <c r="B26" s="4" t="n">
        <v>128890</v>
      </c>
      <c r="C26" s="4" t="n">
        <v>66207</v>
      </c>
      <c r="D26" s="4" t="n">
        <v>77561</v>
      </c>
      <c r="E26" s="4" t="n">
        <v>75674</v>
      </c>
      <c r="F26" s="4" t="n">
        <v>67929</v>
      </c>
    </row>
    <row r="27" customFormat="false" ht="13.8" hidden="false" customHeight="false" outlineLevel="0" collapsed="false">
      <c r="A27" s="6" t="s">
        <v>26</v>
      </c>
      <c r="B27" s="4" t="n">
        <f aca="false">Sheet2!C9</f>
        <v>399831</v>
      </c>
      <c r="C27" s="4" t="n">
        <f aca="false">Sheet2!D9</f>
        <v>292155</v>
      </c>
      <c r="D27" s="4" t="n">
        <f aca="false">Sheet2!E9</f>
        <v>297420</v>
      </c>
      <c r="E27" s="4" t="n">
        <f aca="false">Sheet2!F9</f>
        <v>302823</v>
      </c>
      <c r="F27" s="4" t="n">
        <f aca="false">Sheet2!G9</f>
        <v>279895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F28" activeCellId="0" sqref="F28"/>
    </sheetView>
  </sheetViews>
  <sheetFormatPr defaultColWidth="8.6796875" defaultRowHeight="14.4" zeroHeight="false" outlineLevelRow="0" outlineLevelCol="0"/>
  <cols>
    <col collapsed="false" customWidth="true" hidden="false" outlineLevel="0" max="2" min="2" style="0" width="32"/>
    <col collapsed="false" customWidth="true" hidden="false" outlineLevel="0" max="3" min="3" style="0" width="25.89"/>
    <col collapsed="false" customWidth="true" hidden="false" outlineLevel="0" max="8" min="4" style="0" width="13.01"/>
  </cols>
  <sheetData>
    <row r="1" customFormat="false" ht="14.4" hidden="false" customHeight="false" outlineLevel="0" collapsed="false">
      <c r="B1" s="1" t="s">
        <v>0</v>
      </c>
      <c r="C1" s="1" t="s">
        <v>27</v>
      </c>
      <c r="D1" s="1" t="n">
        <v>2020</v>
      </c>
      <c r="E1" s="1" t="n">
        <v>2019</v>
      </c>
      <c r="F1" s="1" t="n">
        <v>2018</v>
      </c>
      <c r="G1" s="1" t="n">
        <v>2017</v>
      </c>
      <c r="H1" s="1" t="n">
        <v>2016</v>
      </c>
    </row>
    <row r="2" customFormat="false" ht="28.8" hidden="false" customHeight="false" outlineLevel="0" collapsed="false">
      <c r="A2" s="1" t="n">
        <v>0</v>
      </c>
      <c r="B2" s="2" t="s">
        <v>1</v>
      </c>
      <c r="C2" s="7" t="s">
        <v>28</v>
      </c>
      <c r="D2" s="3" t="n">
        <f aca="false">Sheet2!C23</f>
        <v>807228915.662651</v>
      </c>
      <c r="E2" s="3" t="n">
        <f aca="false">Sheet2!D23</f>
        <v>804597701.149425</v>
      </c>
      <c r="F2" s="3" t="n">
        <f aca="false">Sheet2!E23</f>
        <v>804093567.251462</v>
      </c>
      <c r="G2" s="3" t="n">
        <f aca="false">Sheet2!F23</f>
        <v>800000000</v>
      </c>
      <c r="H2" s="3" t="n">
        <f aca="false">Sheet2!G23</f>
        <v>796610169.491525</v>
      </c>
    </row>
    <row r="3" customFormat="false" ht="28.8" hidden="false" customHeight="false" outlineLevel="0" collapsed="false">
      <c r="A3" s="1" t="n">
        <f aca="false">A2 + 1</f>
        <v>1</v>
      </c>
      <c r="B3" s="2" t="s">
        <v>2</v>
      </c>
      <c r="C3" s="7" t="s">
        <v>28</v>
      </c>
      <c r="D3" s="4" t="n">
        <v>8.3</v>
      </c>
      <c r="E3" s="4" t="n">
        <v>6.09</v>
      </c>
      <c r="F3" s="4" t="n">
        <v>6.84</v>
      </c>
      <c r="G3" s="4" t="n">
        <v>6.75</v>
      </c>
      <c r="H3" s="4" t="n">
        <v>5.9</v>
      </c>
    </row>
    <row r="4" customFormat="false" ht="14.4" hidden="false" customHeight="false" outlineLevel="0" collapsed="false">
      <c r="A4" s="1" t="n">
        <f aca="false">A3 + 1</f>
        <v>2</v>
      </c>
      <c r="B4" s="2" t="s">
        <v>3</v>
      </c>
      <c r="C4" s="7" t="s">
        <v>29</v>
      </c>
      <c r="D4" s="4" t="n">
        <v>0.51</v>
      </c>
      <c r="E4" s="4" t="n">
        <v>0.208</v>
      </c>
      <c r="F4" s="4" t="n">
        <v>0.336</v>
      </c>
      <c r="G4" s="4" t="n">
        <v>0.357</v>
      </c>
      <c r="H4" s="4" t="n">
        <v>0.226</v>
      </c>
    </row>
    <row r="5" customFormat="false" ht="14.4" hidden="false" customHeight="false" outlineLevel="0" collapsed="false">
      <c r="A5" s="1" t="n">
        <f aca="false">A4 + 1</f>
        <v>3</v>
      </c>
      <c r="B5" s="2" t="s">
        <v>4</v>
      </c>
      <c r="C5" s="0" t="s">
        <v>30</v>
      </c>
      <c r="D5" s="4" t="n">
        <v>286534</v>
      </c>
      <c r="E5" s="4" t="n">
        <v>185491</v>
      </c>
      <c r="F5" s="4" t="n">
        <v>167960</v>
      </c>
      <c r="G5" s="4" t="n">
        <v>248132</v>
      </c>
      <c r="H5" s="4" t="n">
        <v>214048</v>
      </c>
    </row>
    <row r="6" customFormat="false" ht="14.4" hidden="false" customHeight="false" outlineLevel="0" collapsed="false">
      <c r="A6" s="1" t="n">
        <f aca="false">A5 + 1</f>
        <v>4</v>
      </c>
      <c r="B6" s="2" t="s">
        <v>5</v>
      </c>
      <c r="C6" s="0" t="s">
        <v>30</v>
      </c>
      <c r="D6" s="4" t="n">
        <v>101103</v>
      </c>
      <c r="E6" s="4" t="n">
        <v>17571</v>
      </c>
      <c r="F6" s="4" t="n">
        <v>-80244</v>
      </c>
      <c r="G6" s="4" t="n">
        <v>34431</v>
      </c>
      <c r="H6" s="4" t="n">
        <v>-50163</v>
      </c>
    </row>
    <row r="7" customFormat="false" ht="14.4" hidden="false" customHeight="false" outlineLevel="0" collapsed="false">
      <c r="A7" s="1" t="n">
        <f aca="false">A6 + 1</f>
        <v>5</v>
      </c>
      <c r="B7" s="2" t="s">
        <v>6</v>
      </c>
      <c r="C7" s="0" t="s">
        <v>30</v>
      </c>
      <c r="D7" s="4" t="n">
        <v>-225624</v>
      </c>
      <c r="E7" s="4" t="n">
        <v>-177756</v>
      </c>
      <c r="F7" s="4" t="n">
        <v>-281731</v>
      </c>
      <c r="G7" s="4" t="n">
        <v>-291833</v>
      </c>
      <c r="H7" s="4" t="n">
        <v>-194192</v>
      </c>
    </row>
    <row r="8" customFormat="false" ht="14.4" hidden="false" customHeight="false" outlineLevel="0" collapsed="false">
      <c r="A8" s="1" t="n">
        <f aca="false">A7 + 1</f>
        <v>6</v>
      </c>
      <c r="B8" s="2" t="s">
        <v>7</v>
      </c>
      <c r="C8" s="0" t="s">
        <v>30</v>
      </c>
      <c r="D8" s="4" t="n">
        <v>-90511</v>
      </c>
      <c r="E8" s="4" t="n">
        <v>8699</v>
      </c>
      <c r="F8" s="4" t="n">
        <v>-12802</v>
      </c>
      <c r="G8" s="4" t="n">
        <v>80657</v>
      </c>
      <c r="H8" s="4" t="n">
        <v>-57900</v>
      </c>
    </row>
    <row r="9" customFormat="false" ht="14.4" hidden="false" customHeight="false" outlineLevel="0" collapsed="false">
      <c r="A9" s="1" t="n">
        <f aca="false">A8 + 1</f>
        <v>7</v>
      </c>
      <c r="B9" s="2" t="s">
        <v>8</v>
      </c>
      <c r="C9" s="0" t="s">
        <v>30</v>
      </c>
      <c r="D9" s="4" t="n">
        <v>417238</v>
      </c>
      <c r="E9" s="4" t="n">
        <v>186628</v>
      </c>
      <c r="F9" s="4" t="n">
        <v>214289</v>
      </c>
      <c r="G9" s="4" t="n">
        <v>245607</v>
      </c>
      <c r="H9" s="4" t="n">
        <v>201929</v>
      </c>
    </row>
    <row r="10" customFormat="false" ht="14.4" hidden="false" customHeight="false" outlineLevel="0" collapsed="false">
      <c r="A10" s="1" t="n">
        <f aca="false">A9 + 1</f>
        <v>8</v>
      </c>
      <c r="B10" s="2" t="s">
        <v>9</v>
      </c>
      <c r="C10" s="0" t="s">
        <v>31</v>
      </c>
      <c r="D10" s="4" t="n">
        <v>2772046</v>
      </c>
      <c r="E10" s="4" t="n">
        <v>1854154</v>
      </c>
      <c r="F10" s="4" t="n">
        <v>1823654</v>
      </c>
      <c r="G10" s="4" t="n">
        <v>1661934</v>
      </c>
      <c r="H10" s="4" t="n">
        <v>1918248</v>
      </c>
    </row>
    <row r="11" customFormat="false" ht="14.4" hidden="false" customHeight="false" outlineLevel="0" collapsed="false">
      <c r="A11" s="1" t="n">
        <f aca="false">A10 + 1</f>
        <v>9</v>
      </c>
      <c r="B11" s="2" t="s">
        <v>10</v>
      </c>
      <c r="C11" s="0" t="s">
        <v>31</v>
      </c>
      <c r="D11" s="4" t="n">
        <v>2304289</v>
      </c>
      <c r="E11" s="4" t="n">
        <v>1530776</v>
      </c>
      <c r="F11" s="4" t="n">
        <v>1517370</v>
      </c>
      <c r="G11" s="4" t="n">
        <v>1329327</v>
      </c>
      <c r="H11" s="4" t="n">
        <v>1518818</v>
      </c>
    </row>
    <row r="12" customFormat="false" ht="14.4" hidden="false" customHeight="false" outlineLevel="0" collapsed="false">
      <c r="A12" s="1" t="n">
        <f aca="false">A11 + 1</f>
        <v>10</v>
      </c>
      <c r="B12" s="2" t="s">
        <v>11</v>
      </c>
      <c r="C12" s="0" t="s">
        <v>31</v>
      </c>
      <c r="D12" s="4" t="n">
        <f aca="false">Sheet2!C2</f>
        <v>164104</v>
      </c>
      <c r="E12" s="4" t="n">
        <f aca="false">Sheet2!D2</f>
        <v>166950</v>
      </c>
      <c r="F12" s="4" t="n">
        <f aca="false">Sheet2!E2</f>
        <v>171424</v>
      </c>
      <c r="G12" s="4" t="n">
        <f aca="false">Sheet2!F2</f>
        <v>179298</v>
      </c>
      <c r="H12" s="4" t="n">
        <f aca="false">Sheet2!G2</f>
        <v>183240</v>
      </c>
    </row>
    <row r="13" customFormat="false" ht="14.4" hidden="false" customHeight="false" outlineLevel="0" collapsed="false">
      <c r="A13" s="1" t="n">
        <f aca="false">A12 + 1</f>
        <v>11</v>
      </c>
      <c r="B13" s="2" t="s">
        <v>12</v>
      </c>
      <c r="C13" s="0" t="s">
        <v>31</v>
      </c>
      <c r="D13" s="4" t="n">
        <f aca="false">Sheet2!C5</f>
        <v>76288</v>
      </c>
      <c r="E13" s="4" t="n">
        <f aca="false">Sheet2!D5</f>
        <v>82899</v>
      </c>
      <c r="F13" s="4" t="n">
        <f aca="false">Sheet2!E5</f>
        <v>83304</v>
      </c>
      <c r="G13" s="4" t="n">
        <f aca="false">Sheet2!F5</f>
        <v>83798</v>
      </c>
      <c r="H13" s="4" t="n">
        <f aca="false">Sheet2!G5</f>
        <v>90064</v>
      </c>
    </row>
    <row r="14" customFormat="false" ht="14.4" hidden="false" customHeight="false" outlineLevel="0" collapsed="false">
      <c r="A14" s="1" t="n">
        <f aca="false">A13 + 1</f>
        <v>12</v>
      </c>
      <c r="B14" s="2" t="s">
        <v>13</v>
      </c>
      <c r="C14" s="0" t="s">
        <v>31</v>
      </c>
      <c r="D14" s="4" t="n">
        <v>900795</v>
      </c>
      <c r="E14" s="4" t="n">
        <v>760765</v>
      </c>
      <c r="F14" s="4" t="n">
        <v>887449</v>
      </c>
      <c r="G14" s="4" t="n">
        <v>862457</v>
      </c>
      <c r="H14" s="4" t="n">
        <v>887240</v>
      </c>
    </row>
    <row r="15" customFormat="false" ht="14.4" hidden="false" customHeight="false" outlineLevel="0" collapsed="false">
      <c r="A15" s="1" t="n">
        <f aca="false">A14 + 1</f>
        <v>13</v>
      </c>
      <c r="B15" s="2" t="s">
        <v>14</v>
      </c>
      <c r="C15" s="0" t="s">
        <v>31</v>
      </c>
      <c r="D15" s="4" t="n">
        <v>3232874</v>
      </c>
      <c r="E15" s="4" t="n">
        <v>2321040</v>
      </c>
      <c r="F15" s="4" t="n">
        <v>2434560</v>
      </c>
      <c r="G15" s="4" t="n">
        <v>2224881</v>
      </c>
      <c r="H15" s="4" t="n">
        <v>2436352</v>
      </c>
    </row>
    <row r="16" customFormat="false" ht="14.4" hidden="false" customHeight="false" outlineLevel="0" collapsed="false">
      <c r="A16" s="1" t="n">
        <f aca="false">A15 + 1</f>
        <v>14</v>
      </c>
      <c r="B16" s="5" t="s">
        <v>15</v>
      </c>
      <c r="C16" s="5" t="s">
        <v>31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</row>
    <row r="17" customFormat="false" ht="14.4" hidden="false" customHeight="false" outlineLevel="0" collapsed="false">
      <c r="A17" s="1" t="n">
        <f aca="false">A16 + 1</f>
        <v>15</v>
      </c>
      <c r="B17" s="2" t="s">
        <v>16</v>
      </c>
      <c r="C17" s="0" t="s">
        <v>31</v>
      </c>
      <c r="D17" s="4" t="n">
        <v>2332079</v>
      </c>
      <c r="E17" s="4" t="n">
        <v>1560275</v>
      </c>
      <c r="F17" s="4" t="n">
        <v>1547111</v>
      </c>
      <c r="G17" s="4" t="n">
        <v>1329424</v>
      </c>
      <c r="H17" s="4" t="n">
        <v>1549112</v>
      </c>
    </row>
    <row r="18" customFormat="false" ht="14.4" hidden="false" customHeight="false" outlineLevel="0" collapsed="false">
      <c r="A18" s="1" t="n">
        <f aca="false">A17 + 1</f>
        <v>16</v>
      </c>
      <c r="B18" s="2" t="s">
        <v>17</v>
      </c>
      <c r="C18" s="0" t="s">
        <v>31</v>
      </c>
      <c r="D18" s="4" t="n">
        <v>2068705</v>
      </c>
      <c r="E18" s="4" t="n">
        <v>1395877</v>
      </c>
      <c r="F18" s="4" t="n">
        <v>1372955</v>
      </c>
      <c r="G18" s="4" t="n">
        <v>1166024</v>
      </c>
      <c r="H18" s="4" t="n">
        <v>1378595</v>
      </c>
    </row>
    <row r="19" customFormat="false" ht="14.4" hidden="false" customHeight="false" outlineLevel="0" collapsed="false">
      <c r="A19" s="1" t="n">
        <f aca="false">A18 + 1</f>
        <v>17</v>
      </c>
      <c r="B19" s="2" t="s">
        <v>18</v>
      </c>
      <c r="C19" s="0" t="s">
        <v>31</v>
      </c>
      <c r="D19" s="4" t="n">
        <v>87431</v>
      </c>
      <c r="E19" s="4" t="n">
        <v>42260</v>
      </c>
      <c r="F19" s="4" t="n">
        <v>38600</v>
      </c>
      <c r="G19" s="4" t="n">
        <v>47218</v>
      </c>
      <c r="H19" s="4" t="n">
        <v>43541</v>
      </c>
    </row>
    <row r="20" customFormat="false" ht="14.4" hidden="false" customHeight="false" outlineLevel="0" collapsed="false">
      <c r="A20" s="1" t="n">
        <f aca="false">A19 + 1</f>
        <v>18</v>
      </c>
      <c r="B20" s="6" t="s">
        <v>19</v>
      </c>
      <c r="C20" s="6" t="s">
        <v>32</v>
      </c>
      <c r="D20" s="4" t="n">
        <f aca="false">Sheet2!C19</f>
        <v>9028</v>
      </c>
      <c r="E20" s="4" t="n">
        <f aca="false">Sheet2!D19</f>
        <v>9447</v>
      </c>
      <c r="F20" s="4" t="n">
        <f aca="false">Sheet2!E19</f>
        <v>9884</v>
      </c>
      <c r="G20" s="4" t="n">
        <f aca="false">Sheet2!F19</f>
        <v>11997</v>
      </c>
      <c r="H20" s="4" t="n">
        <f aca="false">Sheet2!G19</f>
        <v>12070</v>
      </c>
    </row>
    <row r="21" customFormat="false" ht="14.4" hidden="false" customHeight="false" outlineLevel="0" collapsed="false">
      <c r="A21" s="1" t="n">
        <f aca="false">A20 + 1</f>
        <v>19</v>
      </c>
      <c r="B21" s="6" t="s">
        <v>20</v>
      </c>
      <c r="C21" s="6" t="s">
        <v>32</v>
      </c>
      <c r="D21" s="4" t="n">
        <f aca="false">Sheet2!C15</f>
        <v>12367</v>
      </c>
      <c r="E21" s="4" t="n">
        <f aca="false">Sheet2!D15</f>
        <v>11329</v>
      </c>
      <c r="F21" s="4" t="n">
        <f aca="false">Sheet2!E15</f>
        <v>12086</v>
      </c>
      <c r="G21" s="4" t="n">
        <f aca="false">Sheet2!F15</f>
        <v>11803</v>
      </c>
      <c r="H21" s="4" t="n">
        <f aca="false">Sheet2!G15</f>
        <v>12157</v>
      </c>
    </row>
    <row r="22" customFormat="false" ht="14.4" hidden="false" customHeight="false" outlineLevel="0" collapsed="false">
      <c r="A22" s="1" t="n">
        <f aca="false">A21 + 1</f>
        <v>20</v>
      </c>
      <c r="B22" s="2" t="s">
        <v>21</v>
      </c>
      <c r="C22" s="2" t="s">
        <v>33</v>
      </c>
      <c r="D22" s="4" t="n">
        <v>538</v>
      </c>
      <c r="E22" s="4" t="n">
        <v>534</v>
      </c>
      <c r="F22" s="4" t="n">
        <v>534</v>
      </c>
      <c r="G22" s="4" t="n">
        <v>535</v>
      </c>
      <c r="H22" s="4" t="n">
        <v>0</v>
      </c>
    </row>
    <row r="23" customFormat="false" ht="14.4" hidden="false" customHeight="false" outlineLevel="0" collapsed="false">
      <c r="A23" s="1" t="n">
        <f aca="false">A22 + 1</f>
        <v>21</v>
      </c>
      <c r="B23" s="2" t="s">
        <v>22</v>
      </c>
      <c r="C23" s="2" t="s">
        <v>33</v>
      </c>
      <c r="D23" s="4" t="n">
        <v>377747</v>
      </c>
      <c r="E23" s="4" t="n">
        <v>189558</v>
      </c>
      <c r="F23" s="4" t="n">
        <v>230614</v>
      </c>
      <c r="G23" s="4" t="n">
        <v>230209</v>
      </c>
      <c r="H23" s="4" t="n">
        <v>202661</v>
      </c>
    </row>
    <row r="24" customFormat="false" ht="14.4" hidden="false" customHeight="false" outlineLevel="0" collapsed="false">
      <c r="A24" s="1" t="n">
        <f aca="false">A23 + 1</f>
        <v>22</v>
      </c>
      <c r="B24" s="2" t="s">
        <v>23</v>
      </c>
      <c r="C24" s="2" t="s">
        <v>33</v>
      </c>
      <c r="D24" s="4" t="n">
        <v>507175</v>
      </c>
      <c r="E24" s="4" t="n">
        <v>256299</v>
      </c>
      <c r="F24" s="4" t="n">
        <v>308709</v>
      </c>
      <c r="G24" s="4" t="n">
        <v>306418</v>
      </c>
      <c r="H24" s="4" t="n">
        <f aca="false">Sheet2!G28</f>
        <v>270590</v>
      </c>
    </row>
    <row r="25" customFormat="false" ht="14.4" hidden="false" customHeight="false" outlineLevel="0" collapsed="false">
      <c r="A25" s="1" t="n">
        <f aca="false">A24 + 1</f>
        <v>23</v>
      </c>
      <c r="B25" s="2" t="s">
        <v>24</v>
      </c>
      <c r="C25" s="2" t="s">
        <v>33</v>
      </c>
      <c r="D25" s="4" t="n">
        <v>778805</v>
      </c>
      <c r="E25" s="4" t="n">
        <v>480135</v>
      </c>
      <c r="F25" s="4" t="n">
        <v>523291</v>
      </c>
      <c r="G25" s="4" t="n">
        <v>522080</v>
      </c>
      <c r="H25" s="4" t="n">
        <v>472708</v>
      </c>
    </row>
    <row r="26" customFormat="false" ht="14.4" hidden="false" customHeight="false" outlineLevel="0" collapsed="false">
      <c r="A26" s="1" t="n">
        <f aca="false">A25 + 1</f>
        <v>24</v>
      </c>
      <c r="B26" s="2" t="s">
        <v>25</v>
      </c>
      <c r="C26" s="2" t="s">
        <v>33</v>
      </c>
      <c r="D26" s="4" t="n">
        <v>128890</v>
      </c>
      <c r="E26" s="4" t="n">
        <v>66207</v>
      </c>
      <c r="F26" s="4" t="n">
        <v>77561</v>
      </c>
      <c r="G26" s="4" t="n">
        <v>75674</v>
      </c>
      <c r="H26" s="4" t="n">
        <v>67929</v>
      </c>
    </row>
    <row r="27" customFormat="false" ht="14.4" hidden="false" customHeight="false" outlineLevel="0" collapsed="false">
      <c r="A27" s="1" t="n">
        <f aca="false">A26 + 1</f>
        <v>25</v>
      </c>
      <c r="B27" s="6" t="s">
        <v>26</v>
      </c>
      <c r="C27" s="6" t="s">
        <v>33</v>
      </c>
      <c r="D27" s="4" t="n">
        <f aca="false">Sheet2!C9</f>
        <v>399831</v>
      </c>
      <c r="E27" s="4" t="n">
        <f aca="false">Sheet2!D9</f>
        <v>292155</v>
      </c>
      <c r="F27" s="4" t="n">
        <f aca="false">Sheet2!E9</f>
        <v>297420</v>
      </c>
      <c r="G27" s="4" t="n">
        <f aca="false">Sheet2!F9</f>
        <v>302823</v>
      </c>
      <c r="H27" s="4" t="n">
        <f aca="false">Sheet2!G9</f>
        <v>279895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I13" activeCellId="0" sqref="I13"/>
    </sheetView>
  </sheetViews>
  <sheetFormatPr defaultColWidth="11.78515625" defaultRowHeight="14.4" zeroHeight="false" outlineLevelRow="0" outlineLevelCol="0"/>
  <cols>
    <col collapsed="false" customWidth="true" hidden="false" outlineLevel="0" max="2" min="1" style="0" width="25.89"/>
    <col collapsed="false" customWidth="true" hidden="false" outlineLevel="0" max="7" min="3" style="0" width="15.56"/>
  </cols>
  <sheetData>
    <row r="1" customFormat="false" ht="14.4" hidden="false" customHeight="false" outlineLevel="0" collapsed="false">
      <c r="A1" s="1" t="s">
        <v>0</v>
      </c>
      <c r="B1" s="1" t="s">
        <v>27</v>
      </c>
      <c r="C1" s="1" t="n">
        <v>2020</v>
      </c>
      <c r="D1" s="1" t="n">
        <v>2019</v>
      </c>
      <c r="E1" s="1" t="n">
        <v>2018</v>
      </c>
      <c r="F1" s="1" t="n">
        <v>2017</v>
      </c>
      <c r="G1" s="1" t="n">
        <v>2016</v>
      </c>
    </row>
    <row r="2" customFormat="false" ht="14.4" hidden="false" customHeight="false" outlineLevel="0" collapsed="false">
      <c r="A2" s="8" t="s">
        <v>11</v>
      </c>
      <c r="B2" s="9" t="s">
        <v>31</v>
      </c>
      <c r="C2" s="10" t="n">
        <f aca="false">C3</f>
        <v>164104</v>
      </c>
      <c r="D2" s="10" t="n">
        <f aca="false">D3</f>
        <v>166950</v>
      </c>
      <c r="E2" s="10" t="n">
        <f aca="false">E3</f>
        <v>171424</v>
      </c>
      <c r="F2" s="10" t="n">
        <f aca="false">F3</f>
        <v>179298</v>
      </c>
      <c r="G2" s="10" t="n">
        <f aca="false">G3</f>
        <v>183240</v>
      </c>
      <c r="H2" s="11"/>
    </row>
    <row r="3" customFormat="false" ht="14.4" hidden="false" customHeight="false" outlineLevel="0" collapsed="false">
      <c r="A3" s="12" t="s">
        <v>34</v>
      </c>
      <c r="B3" s="12" t="s">
        <v>31</v>
      </c>
      <c r="C3" s="13" t="n">
        <v>164104</v>
      </c>
      <c r="D3" s="13" t="n">
        <v>166950</v>
      </c>
      <c r="E3" s="13" t="n">
        <v>171424</v>
      </c>
      <c r="F3" s="13" t="n">
        <v>179298</v>
      </c>
      <c r="G3" s="13" t="n">
        <v>183240</v>
      </c>
    </row>
    <row r="4" customFormat="false" ht="14.4" hidden="false" customHeight="false" outlineLevel="0" collapsed="false">
      <c r="C4" s="14"/>
      <c r="D4" s="14"/>
      <c r="E4" s="14"/>
      <c r="F4" s="14"/>
      <c r="G4" s="14"/>
    </row>
    <row r="5" customFormat="false" ht="14.4" hidden="false" customHeight="false" outlineLevel="0" collapsed="false">
      <c r="A5" s="15" t="s">
        <v>12</v>
      </c>
      <c r="B5" s="16" t="s">
        <v>31</v>
      </c>
      <c r="C5" s="17" t="n">
        <f aca="false">SUM(C6:C7)</f>
        <v>76288</v>
      </c>
      <c r="D5" s="17" t="n">
        <f aca="false">SUM(D6:D7)</f>
        <v>82899</v>
      </c>
      <c r="E5" s="17" t="n">
        <f aca="false">SUM(E6:E7)</f>
        <v>83304</v>
      </c>
      <c r="F5" s="17" t="n">
        <f aca="false">SUM(F6:F7)</f>
        <v>83798</v>
      </c>
      <c r="G5" s="17" t="n">
        <f aca="false">SUM(G6:G7)</f>
        <v>90064</v>
      </c>
    </row>
    <row r="6" customFormat="false" ht="14.4" hidden="false" customHeight="false" outlineLevel="0" collapsed="false">
      <c r="A6" s="18" t="s">
        <v>35</v>
      </c>
      <c r="B6" s="18" t="s">
        <v>31</v>
      </c>
      <c r="C6" s="19" t="n">
        <v>33331</v>
      </c>
      <c r="D6" s="19" t="n">
        <v>39942</v>
      </c>
      <c r="E6" s="19" t="n">
        <v>40347</v>
      </c>
      <c r="F6" s="19" t="n">
        <v>40841</v>
      </c>
      <c r="G6" s="19" t="n">
        <v>47107</v>
      </c>
    </row>
    <row r="7" customFormat="false" ht="14.4" hidden="false" customHeight="false" outlineLevel="0" collapsed="false">
      <c r="A7" s="18" t="s">
        <v>36</v>
      </c>
      <c r="B7" s="18" t="s">
        <v>31</v>
      </c>
      <c r="C7" s="19" t="n">
        <v>42957</v>
      </c>
      <c r="D7" s="19" t="n">
        <v>42957</v>
      </c>
      <c r="E7" s="19" t="n">
        <v>42957</v>
      </c>
      <c r="F7" s="19" t="n">
        <v>42957</v>
      </c>
      <c r="G7" s="19" t="n">
        <v>42957</v>
      </c>
    </row>
    <row r="8" customFormat="false" ht="14.4" hidden="false" customHeight="false" outlineLevel="0" collapsed="false">
      <c r="C8" s="14"/>
      <c r="D8" s="14"/>
      <c r="E8" s="14"/>
      <c r="F8" s="14"/>
      <c r="G8" s="14"/>
    </row>
    <row r="9" customFormat="false" ht="14.4" hidden="false" customHeight="false" outlineLevel="0" collapsed="false">
      <c r="A9" s="15" t="s">
        <v>37</v>
      </c>
      <c r="B9" s="16" t="s">
        <v>33</v>
      </c>
      <c r="C9" s="17" t="n">
        <f aca="false">SUM(C10:C13)</f>
        <v>399831</v>
      </c>
      <c r="D9" s="17" t="n">
        <f aca="false">SUM(D10:D13)</f>
        <v>292155</v>
      </c>
      <c r="E9" s="17" t="n">
        <f aca="false">SUM(E10:E13)</f>
        <v>297420</v>
      </c>
      <c r="F9" s="17" t="n">
        <f aca="false">SUM(F10:F13)</f>
        <v>302823</v>
      </c>
      <c r="G9" s="17" t="n">
        <f aca="false">SUM(G10:G13)</f>
        <v>279895</v>
      </c>
    </row>
    <row r="10" customFormat="false" ht="14.4" hidden="false" customHeight="false" outlineLevel="0" collapsed="false">
      <c r="A10" s="18" t="s">
        <v>38</v>
      </c>
      <c r="B10" s="18" t="s">
        <v>33</v>
      </c>
      <c r="C10" s="19" t="n">
        <v>155596</v>
      </c>
      <c r="D10" s="19" t="n">
        <v>133717</v>
      </c>
      <c r="E10" s="19" t="n">
        <v>135293</v>
      </c>
      <c r="F10" s="19" t="n">
        <v>137525</v>
      </c>
      <c r="G10" s="19" t="n">
        <v>128550</v>
      </c>
    </row>
    <row r="11" customFormat="false" ht="14.4" hidden="false" customHeight="false" outlineLevel="0" collapsed="false">
      <c r="A11" s="18" t="s">
        <v>39</v>
      </c>
      <c r="B11" s="18" t="s">
        <v>33</v>
      </c>
      <c r="C11" s="19" t="n">
        <v>114807</v>
      </c>
      <c r="D11" s="19" t="n">
        <v>91697</v>
      </c>
      <c r="E11" s="19" t="n">
        <v>84032</v>
      </c>
      <c r="F11" s="19" t="n">
        <v>89089</v>
      </c>
      <c r="G11" s="19" t="n">
        <v>83416</v>
      </c>
    </row>
    <row r="12" customFormat="false" ht="14.4" hidden="false" customHeight="false" outlineLevel="0" collapsed="false">
      <c r="A12" s="18" t="s">
        <v>25</v>
      </c>
      <c r="B12" s="18" t="s">
        <v>33</v>
      </c>
      <c r="C12" s="19" t="n">
        <f aca="false">Main!B26</f>
        <v>128890</v>
      </c>
      <c r="D12" s="19" t="n">
        <f aca="false">Main!C26</f>
        <v>66207</v>
      </c>
      <c r="E12" s="19" t="n">
        <f aca="false">Main!D26</f>
        <v>77561</v>
      </c>
      <c r="F12" s="19" t="n">
        <f aca="false">Main!E26</f>
        <v>75674</v>
      </c>
      <c r="G12" s="19" t="n">
        <f aca="false">Main!F26</f>
        <v>67929</v>
      </c>
    </row>
    <row r="13" customFormat="false" ht="14.4" hidden="false" customHeight="false" outlineLevel="0" collapsed="false">
      <c r="A13" s="18" t="s">
        <v>21</v>
      </c>
      <c r="B13" s="18" t="s">
        <v>33</v>
      </c>
      <c r="C13" s="19" t="n">
        <f aca="false">Main!B22</f>
        <v>538</v>
      </c>
      <c r="D13" s="19" t="n">
        <f aca="false">Main!C22</f>
        <v>534</v>
      </c>
      <c r="E13" s="19" t="n">
        <f aca="false">Main!D22</f>
        <v>534</v>
      </c>
      <c r="F13" s="19" t="n">
        <f aca="false">Main!E22</f>
        <v>535</v>
      </c>
      <c r="G13" s="19" t="n">
        <f aca="false">Main!F22</f>
        <v>0</v>
      </c>
    </row>
    <row r="14" customFormat="false" ht="14.4" hidden="false" customHeight="false" outlineLevel="0" collapsed="false">
      <c r="C14" s="14"/>
      <c r="D14" s="14"/>
      <c r="E14" s="14"/>
      <c r="F14" s="14"/>
      <c r="G14" s="14"/>
    </row>
    <row r="15" customFormat="false" ht="14.4" hidden="false" customHeight="false" outlineLevel="0" collapsed="false">
      <c r="A15" s="15" t="s">
        <v>20</v>
      </c>
      <c r="B15" s="16" t="s">
        <v>40</v>
      </c>
      <c r="C15" s="17" t="n">
        <f aca="false">SUM(C16:C17)</f>
        <v>12367</v>
      </c>
      <c r="D15" s="17" t="n">
        <f aca="false">SUM(D16:D17)</f>
        <v>11329</v>
      </c>
      <c r="E15" s="17" t="n">
        <f aca="false">SUM(E16:E17)</f>
        <v>12086</v>
      </c>
      <c r="F15" s="17" t="n">
        <f aca="false">SUM(F16:F17)</f>
        <v>11803</v>
      </c>
      <c r="G15" s="17" t="n">
        <f aca="false">SUM(G16:G17)</f>
        <v>12157</v>
      </c>
    </row>
    <row r="16" customFormat="false" ht="14.4" hidden="false" customHeight="false" outlineLevel="0" collapsed="false">
      <c r="A16" s="18" t="s">
        <v>34</v>
      </c>
      <c r="B16" s="18" t="s">
        <v>40</v>
      </c>
      <c r="C16" s="19" t="n">
        <v>12256</v>
      </c>
      <c r="D16" s="19" t="n">
        <v>11218</v>
      </c>
      <c r="E16" s="19" t="n">
        <v>11975</v>
      </c>
      <c r="F16" s="19" t="n">
        <v>11692</v>
      </c>
      <c r="G16" s="19" t="n">
        <v>12157</v>
      </c>
    </row>
    <row r="17" customFormat="false" ht="14.4" hidden="false" customHeight="false" outlineLevel="0" collapsed="false">
      <c r="A17" s="18" t="s">
        <v>41</v>
      </c>
      <c r="B17" s="18" t="s">
        <v>40</v>
      </c>
      <c r="C17" s="19" t="n">
        <v>111</v>
      </c>
      <c r="D17" s="19" t="n">
        <v>111</v>
      </c>
      <c r="E17" s="19" t="n">
        <v>111</v>
      </c>
      <c r="F17" s="19" t="n">
        <v>111</v>
      </c>
      <c r="G17" s="19" t="n">
        <v>0</v>
      </c>
    </row>
    <row r="19" customFormat="false" ht="14.4" hidden="false" customHeight="false" outlineLevel="0" collapsed="false">
      <c r="A19" s="15" t="s">
        <v>19</v>
      </c>
      <c r="B19" s="16" t="s">
        <v>40</v>
      </c>
      <c r="C19" s="17" t="n">
        <v>9028</v>
      </c>
      <c r="D19" s="17" t="n">
        <v>9447</v>
      </c>
      <c r="E19" s="17" t="n">
        <v>9884</v>
      </c>
      <c r="F19" s="17" t="n">
        <v>11997</v>
      </c>
      <c r="G19" s="17" t="n">
        <v>12070</v>
      </c>
    </row>
    <row r="21" customFormat="false" ht="14.4" hidden="false" customHeight="false" outlineLevel="0" collapsed="false">
      <c r="A21" s="15" t="s">
        <v>42</v>
      </c>
      <c r="B21" s="16" t="s">
        <v>43</v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</row>
    <row r="23" customFormat="false" ht="27.6" hidden="false" customHeight="false" outlineLevel="0" collapsed="false">
      <c r="A23" s="15" t="s">
        <v>1</v>
      </c>
      <c r="B23" s="20" t="s">
        <v>28</v>
      </c>
      <c r="C23" s="17" t="n">
        <f aca="false">C25/C24</f>
        <v>807228915.662651</v>
      </c>
      <c r="D23" s="17" t="n">
        <f aca="false">D25/D24</f>
        <v>804597701.149425</v>
      </c>
      <c r="E23" s="17" t="n">
        <f aca="false">E25/E24</f>
        <v>804093567.251462</v>
      </c>
      <c r="F23" s="17" t="n">
        <f aca="false">F25/F24</f>
        <v>800000000</v>
      </c>
      <c r="G23" s="17" t="n">
        <f aca="false">G25/G24</f>
        <v>796610169.491525</v>
      </c>
    </row>
    <row r="24" customFormat="false" ht="27.6" hidden="false" customHeight="false" outlineLevel="0" collapsed="false">
      <c r="A24" s="18" t="s">
        <v>2</v>
      </c>
      <c r="B24" s="21" t="s">
        <v>28</v>
      </c>
      <c r="C24" s="22" t="n">
        <f aca="false">Main!B3</f>
        <v>8.3</v>
      </c>
      <c r="D24" s="22" t="n">
        <f aca="false">Main!C3</f>
        <v>6.09</v>
      </c>
      <c r="E24" s="22" t="n">
        <f aca="false">Main!D3</f>
        <v>6.84</v>
      </c>
      <c r="F24" s="22" t="n">
        <f aca="false">Main!E3</f>
        <v>6.75</v>
      </c>
      <c r="G24" s="22" t="n">
        <f aca="false">Main!F3</f>
        <v>5.9</v>
      </c>
    </row>
    <row r="25" customFormat="false" ht="27.6" hidden="false" customHeight="false" outlineLevel="0" collapsed="false">
      <c r="A25" s="18" t="s">
        <v>44</v>
      </c>
      <c r="B25" s="21" t="s">
        <v>28</v>
      </c>
      <c r="C25" s="23" t="n">
        <f aca="false">C26*1000000000</f>
        <v>6700000000</v>
      </c>
      <c r="D25" s="23" t="n">
        <f aca="false">D26*1000000000</f>
        <v>4900000000</v>
      </c>
      <c r="E25" s="23" t="n">
        <f aca="false">E26*1000000000</f>
        <v>5500000000</v>
      </c>
      <c r="F25" s="23" t="n">
        <f aca="false">F26*1000000000</f>
        <v>5400000000</v>
      </c>
      <c r="G25" s="23" t="n">
        <f aca="false">G26*1000000000</f>
        <v>4700000000</v>
      </c>
    </row>
    <row r="26" customFormat="false" ht="28.8" hidden="false" customHeight="false" outlineLevel="0" collapsed="false">
      <c r="A26" s="0" t="s">
        <v>45</v>
      </c>
      <c r="B26" s="7" t="s">
        <v>28</v>
      </c>
      <c r="C26" s="0" t="n">
        <v>6.7</v>
      </c>
      <c r="D26" s="0" t="n">
        <v>4.9</v>
      </c>
      <c r="E26" s="0" t="n">
        <v>5.5</v>
      </c>
      <c r="F26" s="0" t="n">
        <v>5.4</v>
      </c>
      <c r="G26" s="0" t="n">
        <v>4.7</v>
      </c>
    </row>
    <row r="28" customFormat="false" ht="14.4" hidden="false" customHeight="false" outlineLevel="0" collapsed="false">
      <c r="A28" s="24" t="s">
        <v>23</v>
      </c>
      <c r="B28" s="24" t="s">
        <v>33</v>
      </c>
      <c r="C28" s="25"/>
      <c r="D28" s="25"/>
      <c r="E28" s="25"/>
      <c r="F28" s="25"/>
      <c r="G28" s="25" t="n">
        <f aca="false">(SUM(G29:G30)) - (SUM(G31:G34))</f>
        <v>270590</v>
      </c>
    </row>
    <row r="29" customFormat="false" ht="14.4" hidden="false" customHeight="false" outlineLevel="0" collapsed="false">
      <c r="A29" s="12" t="s">
        <v>46</v>
      </c>
      <c r="B29" s="18" t="s">
        <v>33</v>
      </c>
      <c r="C29" s="12"/>
      <c r="D29" s="12"/>
      <c r="E29" s="12"/>
      <c r="F29" s="12"/>
      <c r="G29" s="13" t="n">
        <f aca="false">Main!F25</f>
        <v>472708</v>
      </c>
    </row>
    <row r="30" customFormat="false" ht="14.4" hidden="false" customHeight="false" outlineLevel="0" collapsed="false">
      <c r="A30" s="12" t="s">
        <v>47</v>
      </c>
      <c r="B30" s="18" t="s">
        <v>33</v>
      </c>
      <c r="C30" s="12"/>
      <c r="D30" s="12"/>
      <c r="E30" s="12"/>
      <c r="F30" s="12"/>
      <c r="G30" s="12" t="n">
        <f aca="false">34075</f>
        <v>34075</v>
      </c>
    </row>
    <row r="31" customFormat="false" ht="14.4" hidden="false" customHeight="false" outlineLevel="0" collapsed="false">
      <c r="A31" s="12" t="s">
        <v>38</v>
      </c>
      <c r="B31" s="18" t="s">
        <v>33</v>
      </c>
      <c r="C31" s="12"/>
      <c r="D31" s="12"/>
      <c r="E31" s="12"/>
      <c r="F31" s="12"/>
      <c r="G31" s="19" t="n">
        <f aca="false">G10</f>
        <v>128550</v>
      </c>
    </row>
    <row r="32" customFormat="false" ht="14.4" hidden="false" customHeight="false" outlineLevel="0" collapsed="false">
      <c r="A32" s="12" t="s">
        <v>20</v>
      </c>
      <c r="B32" s="18" t="s">
        <v>33</v>
      </c>
      <c r="C32" s="12"/>
      <c r="D32" s="12"/>
      <c r="E32" s="12"/>
      <c r="F32" s="12"/>
      <c r="G32" s="13" t="n">
        <f aca="false">G15</f>
        <v>12157</v>
      </c>
    </row>
    <row r="33" customFormat="false" ht="14.4" hidden="false" customHeight="false" outlineLevel="0" collapsed="false">
      <c r="A33" s="12" t="s">
        <v>19</v>
      </c>
      <c r="B33" s="18" t="s">
        <v>33</v>
      </c>
      <c r="C33" s="12"/>
      <c r="D33" s="12"/>
      <c r="E33" s="12"/>
      <c r="F33" s="12"/>
      <c r="G33" s="13" t="n">
        <f aca="false">G19</f>
        <v>12070</v>
      </c>
    </row>
    <row r="34" customFormat="false" ht="14.4" hidden="false" customHeight="false" outlineLevel="0" collapsed="false">
      <c r="A34" s="12" t="s">
        <v>39</v>
      </c>
      <c r="B34" s="18" t="s">
        <v>33</v>
      </c>
      <c r="C34" s="12"/>
      <c r="D34" s="12"/>
      <c r="E34" s="12"/>
      <c r="F34" s="12"/>
      <c r="G34" s="13" t="n">
        <f aca="false">G11</f>
        <v>83416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2021-06-24T04:30:42Z</dcterms:created>
  <dc:creator/>
  <dc:description/>
  <dc:language>en-US</dc:language>
  <cp:lastModifiedBy/>
  <dcterms:modified xsi:type="dcterms:W3CDTF">2021-11-02T13:56:04Z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