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heet1" sheetId="2" state="visible" r:id="rId3"/>
    <sheet name="suppCalc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3" authorId="0">
      <text>
        <r>
          <rPr>
            <sz val="11"/>
            <color rgb="FF000000"/>
            <rFont val="Calibri"/>
            <family val="2"/>
            <charset val="1"/>
          </rPr>
          <t xml:space="preserve">Equivalent from “Trade Receivables”</t>
        </r>
      </text>
    </comment>
    <comment ref="A14" authorId="0">
      <text>
        <r>
          <rPr>
            <sz val="11"/>
            <color rgb="FF000000"/>
            <rFont val="Calibri"/>
            <family val="2"/>
            <charset val="1"/>
          </rPr>
          <t xml:space="preserve">Equivalent to “Trade Payables”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Taken from 08.2017 – seems to be a transition period for accounting standard change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sz val="11"/>
            <color rgb="FF000000"/>
            <rFont val="Calibri"/>
            <family val="2"/>
            <charset val="1"/>
          </rPr>
          <t xml:space="preserve">Equivalent from “Trade Receivables”</t>
        </r>
      </text>
    </comment>
    <comment ref="B14" authorId="0">
      <text>
        <r>
          <rPr>
            <sz val="11"/>
            <color rgb="FF000000"/>
            <rFont val="Calibri"/>
            <family val="2"/>
            <charset val="1"/>
          </rPr>
          <t xml:space="preserve">Equivalent to “Trade Payables”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Taken from 08.2017 – seems to be a transition period for accounting standard change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0" authorId="0">
      <text>
        <r>
          <rPr>
            <sz val="11"/>
            <color rgb="FF000000"/>
            <rFont val="Calibri"/>
            <family val="2"/>
            <charset val="1"/>
          </rPr>
          <t xml:space="preserve">Depreciation (Reduction from High to Low) is taken to be Positive, and Appreciation as negative</t>
        </r>
      </text>
    </comment>
    <comment ref="A76" authorId="0">
      <text>
        <r>
          <rPr>
            <sz val="11"/>
            <color rgb="FF000000"/>
            <rFont val="Calibri"/>
            <family val="2"/>
            <charset val="1"/>
          </rPr>
          <t xml:space="preserve">Includes Administrative Expenses</t>
        </r>
      </text>
    </comment>
    <comment ref="A85" authorId="0">
      <text>
        <r>
          <rPr>
            <sz val="11"/>
            <color rgb="FF000000"/>
            <rFont val="Calibri"/>
            <family val="2"/>
            <charset val="1"/>
          </rPr>
          <t xml:space="preserve">Equivalent to “Trade Payables”</t>
        </r>
      </text>
    </comment>
    <comment ref="A86" authorId="0">
      <text>
        <r>
          <rPr>
            <sz val="11"/>
            <color rgb="FF000000"/>
            <rFont val="Calibri"/>
            <family val="2"/>
            <charset val="1"/>
          </rPr>
          <t xml:space="preserve">Equivalent to “Trade Payables”</t>
        </r>
      </text>
    </comment>
    <comment ref="A88" authorId="0">
      <text>
        <r>
          <rPr>
            <sz val="11"/>
            <color rgb="FF000000"/>
            <rFont val="Calibri"/>
            <family val="2"/>
            <charset val="1"/>
          </rPr>
          <t xml:space="preserve">Equivalent from “Trade Receivables”</t>
        </r>
      </text>
    </comment>
    <comment ref="A89" authorId="0">
      <text>
        <r>
          <rPr>
            <sz val="11"/>
            <color rgb="FF000000"/>
            <rFont val="Calibri"/>
            <family val="2"/>
            <charset val="1"/>
          </rPr>
          <t xml:space="preserve">Equivalent from “Trade Receivables”</t>
        </r>
      </text>
    </comment>
  </commentList>
</comments>
</file>

<file path=xl/sharedStrings.xml><?xml version="1.0" encoding="utf-8"?>
<sst xmlns="http://schemas.openxmlformats.org/spreadsheetml/2006/main" count="218" uniqueCount="89">
  <si>
    <t xml:space="preserve">Items</t>
  </si>
  <si>
    <t xml:space="preserve">Gross Dividend Payout (Currency per Unit)</t>
  </si>
  <si>
    <t xml:space="preserve">Unit Price (Currency)</t>
  </si>
  <si>
    <t xml:space="preserve">Total Debt</t>
  </si>
  <si>
    <t xml:space="preserve">Interest Expense</t>
  </si>
  <si>
    <t xml:space="preserve">Total Interest Paid</t>
  </si>
  <si>
    <t xml:space="preserve">Amortization</t>
  </si>
  <si>
    <t xml:space="preserve">Stock</t>
  </si>
  <si>
    <t xml:space="preserve">Cost of Goods Sold</t>
  </si>
  <si>
    <t xml:space="preserve">Depreciation</t>
  </si>
  <si>
    <t xml:space="preserve">Sales</t>
  </si>
  <si>
    <t xml:space="preserve">Outstanding Shares</t>
  </si>
  <si>
    <t xml:space="preserve">Trade Creditors</t>
  </si>
  <si>
    <t xml:space="preserve">Trade Debtors</t>
  </si>
  <si>
    <t xml:space="preserve">Cash and Cash Equivalent</t>
  </si>
  <si>
    <t xml:space="preserve">Free Cash Flow</t>
  </si>
  <si>
    <t xml:space="preserve">Net Cash Flow from Financing</t>
  </si>
  <si>
    <t xml:space="preserve">Net Cash Flow from Investment</t>
  </si>
  <si>
    <t xml:space="preserve">Net Cash Flow from Operations</t>
  </si>
  <si>
    <t xml:space="preserve">Current Assets</t>
  </si>
  <si>
    <t xml:space="preserve">Current Liabilities</t>
  </si>
  <si>
    <t xml:space="preserve">Fixed Assets</t>
  </si>
  <si>
    <t xml:space="preserve">Intangible Assets</t>
  </si>
  <si>
    <t xml:space="preserve">Shareholders Equity</t>
  </si>
  <si>
    <t xml:space="preserve">Total Assets</t>
  </si>
  <si>
    <t xml:space="preserve">Total Liabilities</t>
  </si>
  <si>
    <t xml:space="preserve">Net Income</t>
  </si>
  <si>
    <t xml:space="preserve">Operating Profit</t>
  </si>
  <si>
    <t xml:space="preserve">Revenue</t>
  </si>
  <si>
    <t xml:space="preserve">Tax</t>
  </si>
  <si>
    <t xml:space="preserve">Total Expenses</t>
  </si>
  <si>
    <t xml:space="preserve">Source Document</t>
  </si>
  <si>
    <t xml:space="preserve">Financial Highlights</t>
  </si>
  <si>
    <t xml:space="preserve">Notes Borrowings</t>
  </si>
  <si>
    <t xml:space="preserve">Notes Finance Income / Cost and Fair Value Changes of Financial Instruments</t>
  </si>
  <si>
    <t xml:space="preserve">Notes Goodwill on Consolidation</t>
  </si>
  <si>
    <t xml:space="preserve">Notes Inventories</t>
  </si>
  <si>
    <t xml:space="preserve">Notes Operating Expenses</t>
  </si>
  <si>
    <t xml:space="preserve">Notes Property, Plant and Equipment + Right of Use</t>
  </si>
  <si>
    <t xml:space="preserve">Notes Revenue</t>
  </si>
  <si>
    <t xml:space="preserve">Notes Share Capital</t>
  </si>
  <si>
    <t xml:space="preserve">Notes Trade Payable</t>
  </si>
  <si>
    <t xml:space="preserve">Notes Trade Receivables, Deposits and Prepayments</t>
  </si>
  <si>
    <t xml:space="preserve">Statement of Cash Flow</t>
  </si>
  <si>
    <t xml:space="preserve">Statement of Financial Position</t>
  </si>
  <si>
    <t xml:space="preserve">Statement of Income</t>
  </si>
  <si>
    <t xml:space="preserve">Cash and Cash Equivalents</t>
  </si>
  <si>
    <t xml:space="preserve">Cash and Cash Equivalents (RM ‘million)</t>
  </si>
  <si>
    <t xml:space="preserve">Free Cash Flow (RM ‘million)</t>
  </si>
  <si>
    <t xml:space="preserve">Net Cash Flow From Financing</t>
  </si>
  <si>
    <t xml:space="preserve">Net Cash Flow From Financing (RM ‘million)</t>
  </si>
  <si>
    <t xml:space="preserve">Net Cash Flow From Investment</t>
  </si>
  <si>
    <t xml:space="preserve">Net Cash Flow From Investment (RM ‘million)</t>
  </si>
  <si>
    <t xml:space="preserve">Net Cash Flow From Operations</t>
  </si>
  <si>
    <t xml:space="preserve">Net Cash Flow From Operations (RM  ‘million)</t>
  </si>
  <si>
    <t xml:space="preserve">Current Assets (RM ‘million)</t>
  </si>
  <si>
    <t xml:space="preserve">Current Liabilities (RM ‘million)</t>
  </si>
  <si>
    <t xml:space="preserve">Goodwill</t>
  </si>
  <si>
    <t xml:space="preserve">Shareholders Equity (RM’ million)</t>
  </si>
  <si>
    <t xml:space="preserve">Non-Current Assets (RM ‘million)</t>
  </si>
  <si>
    <t xml:space="preserve">Non-Current Liabilities (RM ‘million)</t>
  </si>
  <si>
    <t xml:space="preserve">Net Income (RM ‘million)</t>
  </si>
  <si>
    <t xml:space="preserve">Operating Profit (RM ‘million)</t>
  </si>
  <si>
    <t xml:space="preserve">Revenue (RM ‘million)</t>
  </si>
  <si>
    <t xml:space="preserve">Tax (RM ‘million)</t>
  </si>
  <si>
    <t xml:space="preserve">Amortization of Goodwill (RM ‘million)</t>
  </si>
  <si>
    <t xml:space="preserve">Goodwill at Start of Year (RM ‘million)</t>
  </si>
  <si>
    <t xml:space="preserve">Goodwill at End of Year (RM ‘million)</t>
  </si>
  <si>
    <t xml:space="preserve">Cost of Sales (RM ‘million)</t>
  </si>
  <si>
    <t xml:space="preserve">Depreciation (RM ‘million)</t>
  </si>
  <si>
    <t xml:space="preserve">Property, Plant and Equipment Depreciation (RM ‘million)</t>
  </si>
  <si>
    <t xml:space="preserve">Notes Property, Plant and Equipment</t>
  </si>
  <si>
    <t xml:space="preserve">Impairment Losses (RM ‘million)</t>
  </si>
  <si>
    <t xml:space="preserve">Right of Use Assets Depreciation</t>
  </si>
  <si>
    <t xml:space="preserve">Notes Right of Use Assets</t>
  </si>
  <si>
    <t xml:space="preserve">Sales (RM ‘million)</t>
  </si>
  <si>
    <t xml:space="preserve">Total Debt (RM ‘million)</t>
  </si>
  <si>
    <t xml:space="preserve">Finance Cost</t>
  </si>
  <si>
    <t xml:space="preserve">Total Expense</t>
  </si>
  <si>
    <t xml:space="preserve">Statement of Income + Notes Staff Cost</t>
  </si>
  <si>
    <t xml:space="preserve">Operating Expenses (RM ‘million)</t>
  </si>
  <si>
    <t xml:space="preserve">Staff Expenses (RM ‘million)</t>
  </si>
  <si>
    <t xml:space="preserve">Notes Staff Cost</t>
  </si>
  <si>
    <t xml:space="preserve">Stock (RM ‘million)</t>
  </si>
  <si>
    <t xml:space="preserve">Fixed Assets (RM ‘million)</t>
  </si>
  <si>
    <t xml:space="preserve">Notes Receivables, Deposits and Prepayments</t>
  </si>
  <si>
    <t xml:space="preserve">Trade Debtors (RM ‘million)</t>
  </si>
  <si>
    <t xml:space="preserve">Notes Payables</t>
  </si>
  <si>
    <t xml:space="preserve">Trade Creditors (RM ‘million)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</si>
</sst>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6796875" defaultRowHeight="13.8" zeroHeight="false" outlineLevelRow="0" outlineLevelCol="0"/>
  <cols>
    <col collapsed="false" customWidth="true" hidden="false" outlineLevel="0" max="1" min="1" style="0" width="29.83"/>
    <col collapsed="false" customWidth="true" hidden="false" outlineLevel="0" max="6" min="2" style="0" width="11.5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</row>
    <row r="2" customFormat="false" ht="13.8" hidden="false" customHeight="false" outlineLevel="0" collapsed="false">
      <c r="A2" s="0" t="s">
        <v>1</v>
      </c>
      <c r="B2" s="0" t="n">
        <v>0.8</v>
      </c>
      <c r="C2" s="0" t="n">
        <v>1</v>
      </c>
      <c r="D2" s="0" t="n">
        <v>0.5327</v>
      </c>
      <c r="E2" s="0" t="n">
        <v>0.61</v>
      </c>
      <c r="F2" s="0" t="n">
        <v>0.32</v>
      </c>
    </row>
    <row r="3" customFormat="false" ht="13.8" hidden="false" customHeight="false" outlineLevel="0" collapsed="false">
      <c r="A3" s="0" t="s">
        <v>2</v>
      </c>
      <c r="B3" s="0" t="n">
        <v>10.42</v>
      </c>
      <c r="C3" s="0" t="n">
        <v>13.26</v>
      </c>
      <c r="D3" s="0" t="n">
        <v>13.6</v>
      </c>
      <c r="E3" s="0" t="n">
        <v>14.28</v>
      </c>
      <c r="F3" s="0" t="n">
        <v>14.74</v>
      </c>
    </row>
    <row r="4" customFormat="false" ht="13.8" hidden="false" customHeight="false" outlineLevel="0" collapsed="false">
      <c r="A4" s="0" t="s">
        <v>3</v>
      </c>
      <c r="B4" s="2" t="n">
        <f aca="false">suppCalc!C69</f>
        <v>49452600</v>
      </c>
      <c r="C4" s="2" t="n">
        <f aca="false">suppCalc!D69</f>
        <v>45411700</v>
      </c>
      <c r="D4" s="2" t="n">
        <f aca="false">suppCalc!E69</f>
        <v>47832400</v>
      </c>
      <c r="E4" s="2" t="n">
        <f aca="false">suppCalc!F69</f>
        <v>41443700</v>
      </c>
      <c r="F4" s="2" t="n">
        <f aca="false">suppCalc!G69</f>
        <v>33970100</v>
      </c>
    </row>
    <row r="5" customFormat="false" ht="13.8" hidden="false" customHeight="false" outlineLevel="0" collapsed="false">
      <c r="A5" s="0" t="s">
        <v>4</v>
      </c>
      <c r="B5" s="2" t="n">
        <f aca="false">suppCalc!C63</f>
        <v>3668700</v>
      </c>
      <c r="C5" s="2" t="n">
        <f aca="false">suppCalc!D63</f>
        <v>3382700</v>
      </c>
      <c r="D5" s="2" t="n">
        <f aca="false">suppCalc!E63</f>
        <v>1688500</v>
      </c>
      <c r="E5" s="2" t="n">
        <f aca="false">suppCalc!F63</f>
        <v>531400</v>
      </c>
      <c r="F5" s="2" t="n">
        <f aca="false">suppCalc!G63</f>
        <v>1039300</v>
      </c>
    </row>
    <row r="6" customFormat="false" ht="13.8" hidden="false" customHeight="false" outlineLevel="0" collapsed="false">
      <c r="A6" s="0" t="s">
        <v>5</v>
      </c>
      <c r="B6" s="2" t="n">
        <f aca="false">suppCalc!C72</f>
        <v>3668700</v>
      </c>
      <c r="C6" s="2" t="n">
        <f aca="false">suppCalc!D72</f>
        <v>3382700</v>
      </c>
      <c r="D6" s="2" t="n">
        <f aca="false">suppCalc!E72</f>
        <v>1688500</v>
      </c>
      <c r="E6" s="2" t="n">
        <f aca="false">suppCalc!F72</f>
        <v>531400</v>
      </c>
      <c r="F6" s="2" t="n">
        <f aca="false">suppCalc!G72</f>
        <v>1039300</v>
      </c>
    </row>
    <row r="7" customFormat="false" ht="13.8" hidden="false" customHeight="false" outlineLevel="0" collapsed="false">
      <c r="A7" s="0" t="s">
        <v>6</v>
      </c>
      <c r="B7" s="0" t="n">
        <f aca="false">suppCalc!C49</f>
        <v>-192700</v>
      </c>
      <c r="C7" s="0" t="n">
        <f aca="false">suppCalc!D49</f>
        <v>-600.000000000023</v>
      </c>
      <c r="D7" s="0" t="n">
        <f aca="false">suppCalc!E49</f>
        <v>-29700</v>
      </c>
      <c r="E7" s="0" t="n">
        <f aca="false">suppCalc!F49</f>
        <v>0</v>
      </c>
      <c r="F7" s="0" t="n">
        <f aca="false">suppCalc!G49</f>
        <v>-86300</v>
      </c>
    </row>
    <row r="8" customFormat="false" ht="13.8" hidden="false" customHeight="false" outlineLevel="0" collapsed="false">
      <c r="A8" s="0" t="s">
        <v>7</v>
      </c>
      <c r="B8" s="0" t="n">
        <f aca="false">suppCalc!C79</f>
        <v>1583800</v>
      </c>
      <c r="C8" s="0" t="n">
        <f aca="false">suppCalc!D79</f>
        <v>1925300</v>
      </c>
      <c r="D8" s="2" t="n">
        <f aca="false">suppCalc!E79</f>
        <v>1295900</v>
      </c>
      <c r="E8" s="2" t="n">
        <f aca="false">suppCalc!F79</f>
        <v>885000</v>
      </c>
      <c r="F8" s="0" t="n">
        <f aca="false">suppCalc!G79</f>
        <v>792300</v>
      </c>
    </row>
    <row r="9" customFormat="false" ht="13.8" hidden="false" customHeight="false" outlineLevel="0" collapsed="false">
      <c r="A9" s="0" t="s">
        <v>8</v>
      </c>
      <c r="B9" s="2" t="n">
        <f aca="false">suppCalc!C54</f>
        <v>32089400</v>
      </c>
      <c r="C9" s="2" t="n">
        <f aca="false">suppCalc!D54</f>
        <v>38923500</v>
      </c>
      <c r="D9" s="2" t="n">
        <f aca="false">suppCalc!E54</f>
        <v>43854700</v>
      </c>
      <c r="E9" s="2" t="n">
        <f aca="false">suppCalc!F54</f>
        <v>13027400</v>
      </c>
      <c r="F9" s="2" t="n">
        <f aca="false">suppCalc!G54</f>
        <v>32242800</v>
      </c>
    </row>
    <row r="10" customFormat="false" ht="13.8" hidden="false" customHeight="false" outlineLevel="0" collapsed="false">
      <c r="A10" s="0" t="s">
        <v>9</v>
      </c>
      <c r="B10" s="2" t="n">
        <f aca="false">suppCalc!C57</f>
        <v>95589600</v>
      </c>
      <c r="C10" s="2" t="n">
        <f aca="false">suppCalc!D57</f>
        <v>85597400</v>
      </c>
      <c r="D10" s="2" t="n">
        <f aca="false">suppCalc!E57</f>
        <v>76519900</v>
      </c>
      <c r="E10" s="2" t="n">
        <f aca="false">suppCalc!F57</f>
        <v>71559900</v>
      </c>
      <c r="F10" s="2" t="n">
        <f aca="false">suppCalc!G57</f>
        <v>66331400</v>
      </c>
    </row>
    <row r="11" customFormat="false" ht="13.8" hidden="false" customHeight="false" outlineLevel="0" collapsed="false">
      <c r="A11" s="0" t="s">
        <v>10</v>
      </c>
      <c r="B11" s="2" t="n">
        <f aca="false">suppCalc!C66</f>
        <v>43976000</v>
      </c>
      <c r="C11" s="2" t="n">
        <f aca="false">suppCalc!D66</f>
        <v>50939700</v>
      </c>
      <c r="D11" s="2" t="n">
        <f aca="false">suppCalc!E66</f>
        <v>50392500</v>
      </c>
      <c r="E11" s="2" t="n">
        <f aca="false">suppCalc!F66</f>
        <v>15692200</v>
      </c>
      <c r="F11" s="2" t="n">
        <f aca="false">suppCalc!G66</f>
        <v>44531500</v>
      </c>
    </row>
    <row r="12" customFormat="false" ht="13.8" hidden="false" customHeight="false" outlineLevel="0" collapsed="false">
      <c r="A12" s="0" t="s">
        <v>11</v>
      </c>
      <c r="B12" s="3" t="n">
        <v>5704653872</v>
      </c>
      <c r="C12" s="3" t="n">
        <v>5686888772</v>
      </c>
      <c r="D12" s="3" t="n">
        <v>5686888772</v>
      </c>
      <c r="E12" s="3" t="n">
        <v>5665986272</v>
      </c>
      <c r="F12" s="3" t="n">
        <v>5643611172</v>
      </c>
    </row>
    <row r="13" customFormat="false" ht="13.8" hidden="false" customHeight="false" outlineLevel="0" collapsed="false">
      <c r="A13" s="0" t="s">
        <v>12</v>
      </c>
      <c r="B13" s="2" t="n">
        <f aca="false">suppCalc!C88</f>
        <v>7188000</v>
      </c>
      <c r="C13" s="2" t="n">
        <f aca="false">suppCalc!D88</f>
        <v>5763000</v>
      </c>
      <c r="D13" s="2" t="n">
        <f aca="false">suppCalc!E88</f>
        <v>6455400</v>
      </c>
      <c r="E13" s="2" t="n">
        <f aca="false">suppCalc!F88</f>
        <v>6392600</v>
      </c>
      <c r="F13" s="2" t="n">
        <f aca="false">suppCalc!G88</f>
        <v>8889200</v>
      </c>
    </row>
    <row r="14" customFormat="false" ht="13.8" hidden="false" customHeight="false" outlineLevel="0" collapsed="false">
      <c r="A14" s="0" t="s">
        <v>13</v>
      </c>
      <c r="B14" s="2" t="n">
        <f aca="false">suppCalc!C85</f>
        <v>5450700</v>
      </c>
      <c r="C14" s="2" t="n">
        <f aca="false">suppCalc!D85</f>
        <v>5181500</v>
      </c>
      <c r="D14" s="2" t="n">
        <f aca="false">suppCalc!E85</f>
        <v>5278700</v>
      </c>
      <c r="E14" s="2" t="n">
        <f aca="false">suppCalc!F85</f>
        <v>5697000</v>
      </c>
      <c r="F14" s="2" t="n">
        <f aca="false">suppCalc!G85</f>
        <v>8062700</v>
      </c>
    </row>
    <row r="15" customFormat="false" ht="13.8" hidden="false" customHeight="false" outlineLevel="0" collapsed="false">
      <c r="A15" s="0" t="s">
        <v>14</v>
      </c>
      <c r="B15" s="2" t="n">
        <f aca="false">suppCalc!C2</f>
        <v>5023000</v>
      </c>
      <c r="C15" s="2" t="n">
        <f aca="false">suppCalc!D2</f>
        <v>2440800</v>
      </c>
      <c r="D15" s="2" t="n">
        <f aca="false">suppCalc!E2</f>
        <v>7598600</v>
      </c>
      <c r="E15" s="2" t="n">
        <f aca="false">suppCalc!F2</f>
        <v>4875400</v>
      </c>
      <c r="F15" s="2" t="n">
        <f aca="false">suppCalc!G2</f>
        <v>3716900</v>
      </c>
    </row>
    <row r="16" customFormat="false" ht="13.8" hidden="false" customHeight="false" outlineLevel="0" collapsed="false">
      <c r="A16" s="0" t="s">
        <v>15</v>
      </c>
      <c r="B16" s="2" t="n">
        <f aca="false">suppCalc!C5</f>
        <v>2582400</v>
      </c>
      <c r="C16" s="2" t="n">
        <f aca="false">suppCalc!D5</f>
        <v>-5158900</v>
      </c>
      <c r="D16" s="2" t="n">
        <f aca="false">suppCalc!E5</f>
        <v>2726200</v>
      </c>
      <c r="E16" s="2" t="n">
        <f aca="false">suppCalc!F5</f>
        <v>364900</v>
      </c>
      <c r="F16" s="2" t="n">
        <f aca="false">suppCalc!G5</f>
        <v>1490000</v>
      </c>
    </row>
    <row r="17" customFormat="false" ht="13.8" hidden="false" customHeight="false" outlineLevel="0" collapsed="false">
      <c r="A17" s="0" t="s">
        <v>16</v>
      </c>
      <c r="B17" s="2" t="n">
        <f aca="false">suppCalc!C8</f>
        <v>-7443200</v>
      </c>
      <c r="C17" s="2" t="n">
        <f aca="false">suppCalc!D8</f>
        <v>-15714100</v>
      </c>
      <c r="D17" s="2" t="n">
        <f aca="false">suppCalc!E8</f>
        <v>79800</v>
      </c>
      <c r="E17" s="2" t="n">
        <f aca="false">suppCalc!F8</f>
        <v>34100</v>
      </c>
      <c r="F17" s="2" t="n">
        <f aca="false">suppCalc!G8</f>
        <v>6593400</v>
      </c>
    </row>
    <row r="18" customFormat="false" ht="13.8" hidden="false" customHeight="false" outlineLevel="0" collapsed="false">
      <c r="A18" s="0" t="s">
        <v>17</v>
      </c>
      <c r="B18" s="2" t="n">
        <f aca="false">suppCalc!C11</f>
        <v>-5493000</v>
      </c>
      <c r="C18" s="2" t="n">
        <f aca="false">suppCalc!D11</f>
        <v>-8902500</v>
      </c>
      <c r="D18" s="2" t="n">
        <f aca="false">suppCalc!E11</f>
        <v>-10389000</v>
      </c>
      <c r="E18" s="2" t="n">
        <f aca="false">suppCalc!F11</f>
        <v>-1886400</v>
      </c>
      <c r="F18" s="2" t="n">
        <f aca="false">suppCalc!G11</f>
        <v>-18395900</v>
      </c>
    </row>
    <row r="19" customFormat="false" ht="13.8" hidden="false" customHeight="false" outlineLevel="0" collapsed="false">
      <c r="A19" s="0" t="s">
        <v>18</v>
      </c>
      <c r="B19" s="2" t="n">
        <f aca="false">suppCalc!C14</f>
        <v>15518600</v>
      </c>
      <c r="C19" s="2" t="n">
        <f aca="false">suppCalc!D14</f>
        <v>19457700</v>
      </c>
      <c r="D19" s="2" t="n">
        <f aca="false">suppCalc!E14</f>
        <v>13035400</v>
      </c>
      <c r="E19" s="2" t="n">
        <f aca="false">suppCalc!F14</f>
        <v>2217200</v>
      </c>
      <c r="F19" s="2" t="n">
        <f aca="false">suppCalc!G14</f>
        <v>13292500</v>
      </c>
    </row>
    <row r="20" customFormat="false" ht="13.8" hidden="false" customHeight="false" outlineLevel="0" collapsed="false">
      <c r="A20" s="0" t="s">
        <v>19</v>
      </c>
      <c r="B20" s="2" t="n">
        <f aca="false">suppCalc!C17</f>
        <v>27802500</v>
      </c>
      <c r="C20" s="2" t="n">
        <f aca="false">suppCalc!D17</f>
        <v>25753400</v>
      </c>
      <c r="D20" s="2" t="n">
        <f aca="false">suppCalc!E17</f>
        <v>30749600</v>
      </c>
      <c r="E20" s="2" t="n">
        <f aca="false">suppCalc!F17</f>
        <v>27709800</v>
      </c>
      <c r="F20" s="2" t="n">
        <f aca="false">suppCalc!G17</f>
        <v>26755300</v>
      </c>
    </row>
    <row r="21" customFormat="false" ht="13.8" hidden="false" customHeight="false" outlineLevel="0" collapsed="false">
      <c r="A21" s="0" t="s">
        <v>20</v>
      </c>
      <c r="B21" s="2" t="n">
        <f aca="false">suppCalc!C20</f>
        <v>28801300</v>
      </c>
      <c r="C21" s="2" t="n">
        <f aca="false">suppCalc!D20</f>
        <v>23801900</v>
      </c>
      <c r="D21" s="2" t="n">
        <f aca="false">suppCalc!E20</f>
        <v>21766100</v>
      </c>
      <c r="E21" s="2" t="n">
        <f aca="false">suppCalc!F20</f>
        <v>18235000</v>
      </c>
      <c r="F21" s="2" t="n">
        <f aca="false">suppCalc!G20</f>
        <v>16084000</v>
      </c>
    </row>
    <row r="22" customFormat="false" ht="13.8" hidden="false" customHeight="false" outlineLevel="0" collapsed="false">
      <c r="A22" s="0" t="s">
        <v>21</v>
      </c>
      <c r="B22" s="2" t="n">
        <f aca="false">suppCalc!C82</f>
        <v>112596100</v>
      </c>
      <c r="C22" s="2" t="n">
        <f aca="false">suppCalc!D82</f>
        <v>109966000</v>
      </c>
      <c r="D22" s="2" t="n">
        <f aca="false">suppCalc!E82</f>
        <v>111445500</v>
      </c>
      <c r="E22" s="2" t="n">
        <f aca="false">suppCalc!F82</f>
        <v>104807600</v>
      </c>
      <c r="F22" s="2" t="n">
        <f aca="false">suppCalc!G82</f>
        <v>96512700</v>
      </c>
    </row>
    <row r="23" customFormat="false" ht="13.8" hidden="false" customHeight="false" outlineLevel="0" collapsed="false">
      <c r="A23" s="0" t="s">
        <v>22</v>
      </c>
      <c r="B23" s="2" t="n">
        <f aca="false">suppCalc!C23</f>
        <v>434000</v>
      </c>
      <c r="C23" s="2" t="n">
        <f aca="false">suppCalc!D23</f>
        <v>241300</v>
      </c>
      <c r="D23" s="2" t="n">
        <f aca="false">suppCalc!E23</f>
        <v>240700</v>
      </c>
      <c r="E23" s="2" t="n">
        <f aca="false">suppCalc!F23</f>
        <v>211000</v>
      </c>
      <c r="F23" s="2" t="n">
        <f aca="false">suppCalc!G23</f>
        <v>211000</v>
      </c>
    </row>
    <row r="24" customFormat="false" ht="13.8" hidden="false" customHeight="false" outlineLevel="0" collapsed="false">
      <c r="A24" s="0" t="s">
        <v>23</v>
      </c>
      <c r="B24" s="2" t="n">
        <f aca="false">suppCalc!C26</f>
        <v>55833200</v>
      </c>
      <c r="C24" s="2" t="n">
        <f aca="false">suppCalc!D26</f>
        <v>57981800</v>
      </c>
      <c r="D24" s="2" t="n">
        <f aca="false">suppCalc!E26</f>
        <v>57837800</v>
      </c>
      <c r="E24" s="2" t="n">
        <f aca="false">suppCalc!F26</f>
        <v>57106000</v>
      </c>
      <c r="F24" s="2" t="n">
        <f aca="false">suppCalc!G26</f>
        <v>52388600</v>
      </c>
    </row>
    <row r="25" customFormat="false" ht="13.8" hidden="false" customHeight="false" outlineLevel="0" collapsed="false">
      <c r="A25" s="0" t="s">
        <v>24</v>
      </c>
      <c r="B25" s="2" t="n">
        <f aca="false">suppCalc!C29</f>
        <v>181433300</v>
      </c>
      <c r="C25" s="2" t="n">
        <f aca="false">suppCalc!D29</f>
        <v>178847200</v>
      </c>
      <c r="D25" s="2" t="n">
        <f aca="false">suppCalc!E29</f>
        <v>153695000</v>
      </c>
      <c r="E25" s="2" t="n">
        <f aca="false">suppCalc!F29</f>
        <v>144250000</v>
      </c>
      <c r="F25" s="2" t="n">
        <f aca="false">suppCalc!G29</f>
        <v>132902200</v>
      </c>
    </row>
    <row r="26" customFormat="false" ht="13.8" hidden="false" customHeight="false" outlineLevel="0" collapsed="false">
      <c r="A26" s="0" t="s">
        <v>25</v>
      </c>
      <c r="B26" s="2" t="n">
        <f aca="false">suppCalc!C33</f>
        <v>123983400</v>
      </c>
      <c r="C26" s="2" t="n">
        <f aca="false">suppCalc!D33</f>
        <v>119565100</v>
      </c>
      <c r="D26" s="2" t="n">
        <f aca="false">suppCalc!E33</f>
        <v>94643100</v>
      </c>
      <c r="E26" s="2" t="n">
        <f aca="false">suppCalc!F33</f>
        <v>86260000</v>
      </c>
      <c r="F26" s="2" t="n">
        <f aca="false">suppCalc!G33</f>
        <v>80302500</v>
      </c>
    </row>
    <row r="27" customFormat="false" ht="13.8" hidden="false" customHeight="false" outlineLevel="0" collapsed="false">
      <c r="A27" s="0" t="s">
        <v>26</v>
      </c>
      <c r="B27" s="2" t="n">
        <f aca="false">suppCalc!C37</f>
        <v>3616400</v>
      </c>
      <c r="C27" s="2" t="n">
        <f aca="false">suppCalc!D37</f>
        <v>4445000</v>
      </c>
      <c r="D27" s="2" t="n">
        <f aca="false">suppCalc!E37</f>
        <v>3745000</v>
      </c>
      <c r="E27" s="2" t="n">
        <f aca="false">suppCalc!F37</f>
        <v>2608500</v>
      </c>
      <c r="F27" s="2" t="n">
        <f aca="false">suppCalc!G37</f>
        <v>7320800</v>
      </c>
    </row>
    <row r="28" customFormat="false" ht="13.8" hidden="false" customHeight="false" outlineLevel="0" collapsed="false">
      <c r="A28" s="0" t="s">
        <v>27</v>
      </c>
      <c r="B28" s="2" t="n">
        <f aca="false">suppCalc!C40</f>
        <v>7358800</v>
      </c>
      <c r="C28" s="2" t="n">
        <f aca="false">suppCalc!D40</f>
        <v>8206800</v>
      </c>
      <c r="D28" s="2" t="n">
        <f aca="false">suppCalc!E40</f>
        <v>6875600</v>
      </c>
      <c r="E28" s="2" t="n">
        <f aca="false">suppCalc!F40</f>
        <v>3014000</v>
      </c>
      <c r="F28" s="2" t="n">
        <f aca="false">suppCalc!G40</f>
        <v>9072000</v>
      </c>
    </row>
    <row r="29" customFormat="false" ht="13.8" hidden="false" customHeight="false" outlineLevel="0" collapsed="false">
      <c r="A29" s="0" t="s">
        <v>28</v>
      </c>
      <c r="B29" s="2" t="n">
        <f aca="false">suppCalc!C43</f>
        <v>43976000</v>
      </c>
      <c r="C29" s="2" t="n">
        <f aca="false">suppCalc!D43</f>
        <v>50939000</v>
      </c>
      <c r="D29" s="2" t="n">
        <f aca="false">suppCalc!E43</f>
        <v>50392500</v>
      </c>
      <c r="E29" s="2" t="n">
        <f aca="false">suppCalc!F43</f>
        <v>15692200</v>
      </c>
      <c r="F29" s="2" t="n">
        <f aca="false">suppCalc!G43</f>
        <v>44531500</v>
      </c>
    </row>
    <row r="30" customFormat="false" ht="13.8" hidden="false" customHeight="false" outlineLevel="0" collapsed="false">
      <c r="A30" s="0" t="s">
        <v>29</v>
      </c>
      <c r="B30" s="2" t="n">
        <f aca="false">suppCalc!C46</f>
        <v>619000</v>
      </c>
      <c r="C30" s="2" t="n">
        <f aca="false">suppCalc!D46</f>
        <v>1032700</v>
      </c>
      <c r="D30" s="2" t="n">
        <f aca="false">suppCalc!E46</f>
        <v>1301600</v>
      </c>
      <c r="E30" s="2" t="n">
        <f aca="false">suppCalc!F46</f>
        <v>235000</v>
      </c>
      <c r="F30" s="2" t="n">
        <f aca="false">suppCalc!G46</f>
        <v>746000</v>
      </c>
    </row>
    <row r="31" customFormat="false" ht="13.8" hidden="false" customHeight="false" outlineLevel="0" collapsed="false">
      <c r="A31" s="0" t="s">
        <v>30</v>
      </c>
      <c r="B31" s="2" t="n">
        <f aca="false">suppCalc!C75</f>
        <v>40958200</v>
      </c>
      <c r="C31" s="2" t="n">
        <f aca="false">suppCalc!D75</f>
        <v>47309200</v>
      </c>
      <c r="D31" s="2" t="n">
        <f aca="false">suppCalc!E75</f>
        <v>47531500</v>
      </c>
      <c r="E31" s="2" t="n">
        <f aca="false">suppCalc!F75</f>
        <v>14315900</v>
      </c>
      <c r="F31" s="2" t="n">
        <f aca="false">suppCalc!G75</f>
        <v>40311100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0" activeCellId="0" sqref="B20"/>
    </sheetView>
  </sheetViews>
  <sheetFormatPr defaultColWidth="8.66796875" defaultRowHeight="15" zeroHeight="false" outlineLevelRow="0" outlineLevelCol="0"/>
  <cols>
    <col collapsed="false" customWidth="true" hidden="false" outlineLevel="0" max="3" min="2" style="0" width="29.83"/>
    <col collapsed="false" customWidth="true" hidden="false" outlineLevel="0" max="8" min="4" style="0" width="11.54"/>
  </cols>
  <sheetData>
    <row r="1" customFormat="false" ht="13.8" hidden="false" customHeight="false" outlineLevel="0" collapsed="false">
      <c r="B1" s="1" t="s">
        <v>0</v>
      </c>
      <c r="C1" s="1" t="s">
        <v>31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3.8" hidden="false" customHeight="false" outlineLevel="0" collapsed="false">
      <c r="A2" s="1" t="n">
        <v>0</v>
      </c>
      <c r="B2" s="0" t="s">
        <v>1</v>
      </c>
      <c r="C2" s="0" t="s">
        <v>32</v>
      </c>
      <c r="D2" s="0" t="n">
        <v>0.8</v>
      </c>
      <c r="E2" s="0" t="n">
        <v>1</v>
      </c>
      <c r="F2" s="0" t="n">
        <v>0.5327</v>
      </c>
      <c r="G2" s="0" t="n">
        <v>0.61</v>
      </c>
      <c r="H2" s="0" t="n">
        <v>0.32</v>
      </c>
    </row>
    <row r="3" customFormat="false" ht="13.8" hidden="false" customHeight="false" outlineLevel="0" collapsed="false">
      <c r="A3" s="1" t="n">
        <v>1</v>
      </c>
      <c r="B3" s="0" t="s">
        <v>2</v>
      </c>
      <c r="C3" s="0" t="s">
        <v>32</v>
      </c>
      <c r="D3" s="0" t="n">
        <v>10.42</v>
      </c>
      <c r="E3" s="0" t="n">
        <v>13.26</v>
      </c>
      <c r="F3" s="0" t="n">
        <v>13.6</v>
      </c>
      <c r="G3" s="0" t="n">
        <v>14.28</v>
      </c>
      <c r="H3" s="0" t="n">
        <v>14.74</v>
      </c>
    </row>
    <row r="4" customFormat="false" ht="13.8" hidden="false" customHeight="false" outlineLevel="0" collapsed="false">
      <c r="A4" s="1" t="n">
        <v>2</v>
      </c>
      <c r="B4" s="0" t="s">
        <v>3</v>
      </c>
      <c r="C4" s="0" t="s">
        <v>33</v>
      </c>
      <c r="D4" s="2" t="n">
        <f aca="false">suppCalc!C69</f>
        <v>49452600</v>
      </c>
      <c r="E4" s="2" t="n">
        <f aca="false">suppCalc!D69</f>
        <v>45411700</v>
      </c>
      <c r="F4" s="2" t="n">
        <f aca="false">suppCalc!E69</f>
        <v>47832400</v>
      </c>
      <c r="G4" s="2" t="n">
        <f aca="false">suppCalc!F69</f>
        <v>41443700</v>
      </c>
      <c r="H4" s="2" t="n">
        <f aca="false">suppCalc!G69</f>
        <v>33970100</v>
      </c>
    </row>
    <row r="5" customFormat="false" ht="13.8" hidden="false" customHeight="false" outlineLevel="0" collapsed="false">
      <c r="A5" s="1" t="n">
        <v>3</v>
      </c>
      <c r="B5" s="0" t="s">
        <v>4</v>
      </c>
      <c r="C5" s="4" t="s">
        <v>34</v>
      </c>
      <c r="D5" s="2" t="n">
        <f aca="false">suppCalc!C63</f>
        <v>3668700</v>
      </c>
      <c r="E5" s="2" t="n">
        <f aca="false">suppCalc!D63</f>
        <v>3382700</v>
      </c>
      <c r="F5" s="2" t="n">
        <f aca="false">suppCalc!E63</f>
        <v>1688500</v>
      </c>
      <c r="G5" s="2" t="n">
        <f aca="false">suppCalc!F63</f>
        <v>531400</v>
      </c>
      <c r="H5" s="2" t="n">
        <f aca="false">suppCalc!G63</f>
        <v>1039300</v>
      </c>
    </row>
    <row r="6" customFormat="false" ht="13.8" hidden="false" customHeight="false" outlineLevel="0" collapsed="false">
      <c r="A6" s="1" t="n">
        <v>4</v>
      </c>
      <c r="B6" s="0" t="s">
        <v>5</v>
      </c>
      <c r="C6" s="4" t="s">
        <v>34</v>
      </c>
      <c r="D6" s="2" t="n">
        <f aca="false">suppCalc!C72</f>
        <v>3668700</v>
      </c>
      <c r="E6" s="2" t="n">
        <f aca="false">suppCalc!D72</f>
        <v>3382700</v>
      </c>
      <c r="F6" s="2" t="n">
        <f aca="false">suppCalc!E72</f>
        <v>1688500</v>
      </c>
      <c r="G6" s="2" t="n">
        <f aca="false">suppCalc!F72</f>
        <v>531400</v>
      </c>
      <c r="H6" s="2" t="n">
        <f aca="false">suppCalc!G72</f>
        <v>1039300</v>
      </c>
    </row>
    <row r="7" customFormat="false" ht="13.8" hidden="false" customHeight="false" outlineLevel="0" collapsed="false">
      <c r="A7" s="1" t="n">
        <v>5</v>
      </c>
      <c r="B7" s="0" t="s">
        <v>6</v>
      </c>
      <c r="C7" s="4" t="s">
        <v>35</v>
      </c>
      <c r="D7" s="0" t="n">
        <f aca="false">suppCalc!C49</f>
        <v>-192700</v>
      </c>
      <c r="E7" s="0" t="n">
        <f aca="false">suppCalc!D49</f>
        <v>-600.000000000023</v>
      </c>
      <c r="F7" s="0" t="n">
        <f aca="false">suppCalc!E49</f>
        <v>-29700</v>
      </c>
      <c r="G7" s="0" t="n">
        <f aca="false">suppCalc!F49</f>
        <v>0</v>
      </c>
      <c r="H7" s="0" t="n">
        <f aca="false">suppCalc!G49</f>
        <v>-86300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36</v>
      </c>
      <c r="D8" s="0" t="n">
        <f aca="false">suppCalc!C79</f>
        <v>1583800</v>
      </c>
      <c r="E8" s="0" t="n">
        <f aca="false">suppCalc!D79</f>
        <v>1925300</v>
      </c>
      <c r="F8" s="2" t="n">
        <f aca="false">suppCalc!E79</f>
        <v>1295900</v>
      </c>
      <c r="G8" s="2" t="n">
        <f aca="false">suppCalc!F79</f>
        <v>885000</v>
      </c>
      <c r="H8" s="0" t="n">
        <f aca="false">suppCalc!G79</f>
        <v>792300</v>
      </c>
    </row>
    <row r="9" customFormat="false" ht="13.8" hidden="false" customHeight="false" outlineLevel="0" collapsed="false">
      <c r="A9" s="1" t="n">
        <v>7</v>
      </c>
      <c r="B9" s="0" t="s">
        <v>8</v>
      </c>
      <c r="C9" s="4" t="s">
        <v>37</v>
      </c>
      <c r="D9" s="2" t="n">
        <f aca="false">suppCalc!C54</f>
        <v>32089400</v>
      </c>
      <c r="E9" s="2" t="n">
        <f aca="false">suppCalc!D54</f>
        <v>38923500</v>
      </c>
      <c r="F9" s="2" t="n">
        <f aca="false">suppCalc!E54</f>
        <v>43854700</v>
      </c>
      <c r="G9" s="2" t="n">
        <f aca="false">suppCalc!F54</f>
        <v>13027400</v>
      </c>
      <c r="H9" s="2" t="n">
        <f aca="false">suppCalc!G54</f>
        <v>32242800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38</v>
      </c>
      <c r="D10" s="2" t="n">
        <f aca="false">suppCalc!C57</f>
        <v>95589600</v>
      </c>
      <c r="E10" s="2" t="n">
        <f aca="false">suppCalc!D57</f>
        <v>85597400</v>
      </c>
      <c r="F10" s="2" t="n">
        <f aca="false">suppCalc!E57</f>
        <v>76519900</v>
      </c>
      <c r="G10" s="2" t="n">
        <f aca="false">suppCalc!F57</f>
        <v>71559900</v>
      </c>
      <c r="H10" s="2" t="n">
        <f aca="false">suppCalc!G57</f>
        <v>66331400</v>
      </c>
    </row>
    <row r="11" customFormat="false" ht="13.8" hidden="false" customHeight="false" outlineLevel="0" collapsed="false">
      <c r="A11" s="1" t="n">
        <v>9</v>
      </c>
      <c r="B11" s="0" t="s">
        <v>10</v>
      </c>
      <c r="C11" s="0" t="s">
        <v>39</v>
      </c>
      <c r="D11" s="2" t="n">
        <f aca="false">suppCalc!C66</f>
        <v>43976000</v>
      </c>
      <c r="E11" s="2" t="n">
        <f aca="false">suppCalc!D66</f>
        <v>50939700</v>
      </c>
      <c r="F11" s="2" t="n">
        <f aca="false">suppCalc!E66</f>
        <v>50392500</v>
      </c>
      <c r="G11" s="2" t="n">
        <f aca="false">suppCalc!F66</f>
        <v>15692200</v>
      </c>
      <c r="H11" s="2" t="n">
        <f aca="false">suppCalc!G66</f>
        <v>44531500</v>
      </c>
    </row>
    <row r="12" customFormat="false" ht="13.8" hidden="false" customHeight="false" outlineLevel="0" collapsed="false">
      <c r="A12" s="1" t="n">
        <v>10</v>
      </c>
      <c r="B12" s="0" t="s">
        <v>11</v>
      </c>
      <c r="C12" s="5" t="s">
        <v>40</v>
      </c>
      <c r="D12" s="3" t="n">
        <v>5704653872</v>
      </c>
      <c r="E12" s="3" t="n">
        <v>5686888772</v>
      </c>
      <c r="F12" s="3" t="n">
        <v>5686888772</v>
      </c>
      <c r="G12" s="3" t="n">
        <v>5665986272</v>
      </c>
      <c r="H12" s="3" t="n">
        <v>5643611172</v>
      </c>
    </row>
    <row r="13" customFormat="false" ht="13.8" hidden="false" customHeight="false" outlineLevel="0" collapsed="false">
      <c r="A13" s="1" t="n">
        <v>29</v>
      </c>
      <c r="B13" s="0" t="s">
        <v>12</v>
      </c>
      <c r="C13" s="0" t="s">
        <v>41</v>
      </c>
      <c r="D13" s="2" t="n">
        <f aca="false">suppCalc!C88</f>
        <v>7188000</v>
      </c>
      <c r="E13" s="2" t="n">
        <f aca="false">suppCalc!D88</f>
        <v>5763000</v>
      </c>
      <c r="F13" s="2" t="n">
        <f aca="false">suppCalc!E88</f>
        <v>6455400</v>
      </c>
      <c r="G13" s="2" t="n">
        <f aca="false">suppCalc!F88</f>
        <v>6392600</v>
      </c>
      <c r="H13" s="2" t="n">
        <f aca="false">suppCalc!G88</f>
        <v>8889200</v>
      </c>
    </row>
    <row r="14" customFormat="false" ht="13.8" hidden="false" customHeight="false" outlineLevel="0" collapsed="false">
      <c r="A14" s="1" t="n">
        <v>28</v>
      </c>
      <c r="B14" s="0" t="s">
        <v>13</v>
      </c>
      <c r="C14" s="0" t="s">
        <v>42</v>
      </c>
      <c r="D14" s="2" t="n">
        <f aca="false">suppCalc!C85</f>
        <v>5450700</v>
      </c>
      <c r="E14" s="2" t="n">
        <f aca="false">suppCalc!D85</f>
        <v>5181500</v>
      </c>
      <c r="F14" s="2" t="n">
        <f aca="false">suppCalc!E85</f>
        <v>5278700</v>
      </c>
      <c r="G14" s="2" t="n">
        <f aca="false">suppCalc!F85</f>
        <v>5697000</v>
      </c>
      <c r="H14" s="2" t="n">
        <f aca="false">suppCalc!G85</f>
        <v>8062700</v>
      </c>
    </row>
    <row r="15" customFormat="false" ht="13.8" hidden="false" customHeight="false" outlineLevel="0" collapsed="false">
      <c r="A15" s="1" t="n">
        <v>11</v>
      </c>
      <c r="B15" s="0" t="s">
        <v>14</v>
      </c>
      <c r="C15" s="0" t="s">
        <v>43</v>
      </c>
      <c r="D15" s="2" t="n">
        <f aca="false">suppCalc!C2</f>
        <v>5023000</v>
      </c>
      <c r="E15" s="2" t="n">
        <f aca="false">suppCalc!D2</f>
        <v>2440800</v>
      </c>
      <c r="F15" s="2" t="n">
        <f aca="false">suppCalc!E2</f>
        <v>7598600</v>
      </c>
      <c r="G15" s="2" t="n">
        <f aca="false">suppCalc!F2</f>
        <v>4875400</v>
      </c>
      <c r="H15" s="2" t="n">
        <f aca="false">suppCalc!G2</f>
        <v>3716900</v>
      </c>
    </row>
    <row r="16" customFormat="false" ht="13.8" hidden="false" customHeight="false" outlineLevel="0" collapsed="false">
      <c r="A16" s="1" t="n">
        <v>12</v>
      </c>
      <c r="B16" s="0" t="s">
        <v>15</v>
      </c>
      <c r="C16" s="0" t="s">
        <v>43</v>
      </c>
      <c r="D16" s="2" t="n">
        <f aca="false">suppCalc!C5</f>
        <v>2582400</v>
      </c>
      <c r="E16" s="2" t="n">
        <f aca="false">suppCalc!D5</f>
        <v>-5158900</v>
      </c>
      <c r="F16" s="2" t="n">
        <f aca="false">suppCalc!E5</f>
        <v>2726200</v>
      </c>
      <c r="G16" s="2" t="n">
        <f aca="false">suppCalc!F5</f>
        <v>364900</v>
      </c>
      <c r="H16" s="2" t="n">
        <f aca="false">suppCalc!G5</f>
        <v>1490000</v>
      </c>
    </row>
    <row r="17" customFormat="false" ht="13.8" hidden="false" customHeight="false" outlineLevel="0" collapsed="false">
      <c r="A17" s="1" t="n">
        <v>13</v>
      </c>
      <c r="B17" s="0" t="s">
        <v>16</v>
      </c>
      <c r="C17" s="0" t="s">
        <v>43</v>
      </c>
      <c r="D17" s="2" t="n">
        <f aca="false">suppCalc!C8</f>
        <v>-7443200</v>
      </c>
      <c r="E17" s="2" t="n">
        <f aca="false">suppCalc!D8</f>
        <v>-15714100</v>
      </c>
      <c r="F17" s="2" t="n">
        <f aca="false">suppCalc!E8</f>
        <v>79800</v>
      </c>
      <c r="G17" s="2" t="n">
        <f aca="false">suppCalc!F8</f>
        <v>34100</v>
      </c>
      <c r="H17" s="2" t="n">
        <f aca="false">suppCalc!G8</f>
        <v>6593400</v>
      </c>
    </row>
    <row r="18" customFormat="false" ht="13.8" hidden="false" customHeight="false" outlineLevel="0" collapsed="false">
      <c r="A18" s="1" t="n">
        <v>14</v>
      </c>
      <c r="B18" s="0" t="s">
        <v>17</v>
      </c>
      <c r="C18" s="0" t="s">
        <v>43</v>
      </c>
      <c r="D18" s="2" t="n">
        <f aca="false">suppCalc!C11</f>
        <v>-5493000</v>
      </c>
      <c r="E18" s="2" t="n">
        <f aca="false">suppCalc!D11</f>
        <v>-8902500</v>
      </c>
      <c r="F18" s="2" t="n">
        <f aca="false">suppCalc!E11</f>
        <v>-10389000</v>
      </c>
      <c r="G18" s="2" t="n">
        <f aca="false">suppCalc!F11</f>
        <v>-1886400</v>
      </c>
      <c r="H18" s="2" t="n">
        <f aca="false">suppCalc!G11</f>
        <v>-18395900</v>
      </c>
    </row>
    <row r="19" customFormat="false" ht="13.8" hidden="false" customHeight="false" outlineLevel="0" collapsed="false">
      <c r="A19" s="1" t="n">
        <v>15</v>
      </c>
      <c r="B19" s="0" t="s">
        <v>18</v>
      </c>
      <c r="C19" s="0" t="s">
        <v>43</v>
      </c>
      <c r="D19" s="2" t="n">
        <f aca="false">suppCalc!C14</f>
        <v>15518600</v>
      </c>
      <c r="E19" s="2" t="n">
        <f aca="false">suppCalc!D14</f>
        <v>19457700</v>
      </c>
      <c r="F19" s="2" t="n">
        <f aca="false">suppCalc!E14</f>
        <v>13035400</v>
      </c>
      <c r="G19" s="2" t="n">
        <f aca="false">suppCalc!F14</f>
        <v>2217200</v>
      </c>
      <c r="H19" s="2" t="n">
        <f aca="false">suppCalc!G14</f>
        <v>13292500</v>
      </c>
    </row>
    <row r="20" customFormat="false" ht="13.8" hidden="false" customHeight="false" outlineLevel="0" collapsed="false">
      <c r="A20" s="1" t="n">
        <v>16</v>
      </c>
      <c r="B20" s="0" t="s">
        <v>19</v>
      </c>
      <c r="C20" s="0" t="s">
        <v>44</v>
      </c>
      <c r="D20" s="2" t="n">
        <f aca="false">suppCalc!C17</f>
        <v>27802500</v>
      </c>
      <c r="E20" s="2" t="n">
        <f aca="false">suppCalc!D17</f>
        <v>25753400</v>
      </c>
      <c r="F20" s="2" t="n">
        <f aca="false">suppCalc!E17</f>
        <v>30749600</v>
      </c>
      <c r="G20" s="2" t="n">
        <f aca="false">suppCalc!F17</f>
        <v>27709800</v>
      </c>
      <c r="H20" s="2" t="n">
        <f aca="false">suppCalc!G17</f>
        <v>26755300</v>
      </c>
    </row>
    <row r="21" customFormat="false" ht="13.8" hidden="false" customHeight="false" outlineLevel="0" collapsed="false">
      <c r="A21" s="1" t="n">
        <v>17</v>
      </c>
      <c r="B21" s="0" t="s">
        <v>20</v>
      </c>
      <c r="C21" s="0" t="s">
        <v>44</v>
      </c>
      <c r="D21" s="2" t="n">
        <f aca="false">suppCalc!C20</f>
        <v>28801300</v>
      </c>
      <c r="E21" s="2" t="n">
        <f aca="false">suppCalc!D20</f>
        <v>23801900</v>
      </c>
      <c r="F21" s="2" t="n">
        <f aca="false">suppCalc!E20</f>
        <v>21766100</v>
      </c>
      <c r="G21" s="2" t="n">
        <f aca="false">suppCalc!F20</f>
        <v>18235000</v>
      </c>
      <c r="H21" s="2" t="n">
        <f aca="false">suppCalc!G20</f>
        <v>16084000</v>
      </c>
    </row>
    <row r="22" customFormat="false" ht="13.8" hidden="false" customHeight="false" outlineLevel="0" collapsed="false">
      <c r="A22" s="1" t="n">
        <v>18</v>
      </c>
      <c r="B22" s="0" t="s">
        <v>21</v>
      </c>
      <c r="C22" s="0" t="s">
        <v>44</v>
      </c>
      <c r="D22" s="2" t="n">
        <f aca="false">suppCalc!C82</f>
        <v>112596100</v>
      </c>
      <c r="E22" s="2" t="n">
        <f aca="false">suppCalc!D82</f>
        <v>109966000</v>
      </c>
      <c r="F22" s="2" t="n">
        <f aca="false">suppCalc!E82</f>
        <v>111445500</v>
      </c>
      <c r="G22" s="2" t="n">
        <f aca="false">suppCalc!F82</f>
        <v>104807600</v>
      </c>
      <c r="H22" s="2" t="n">
        <f aca="false">suppCalc!G82</f>
        <v>96512700</v>
      </c>
    </row>
    <row r="23" customFormat="false" ht="13.8" hidden="false" customHeight="false" outlineLevel="0" collapsed="false">
      <c r="A23" s="1" t="n">
        <v>19</v>
      </c>
      <c r="B23" s="0" t="s">
        <v>22</v>
      </c>
      <c r="C23" s="0" t="s">
        <v>44</v>
      </c>
      <c r="D23" s="2" t="n">
        <f aca="false">suppCalc!C23</f>
        <v>434000</v>
      </c>
      <c r="E23" s="2" t="n">
        <f aca="false">suppCalc!D23</f>
        <v>241300</v>
      </c>
      <c r="F23" s="2" t="n">
        <f aca="false">suppCalc!E23</f>
        <v>240700</v>
      </c>
      <c r="G23" s="2" t="n">
        <f aca="false">suppCalc!F23</f>
        <v>211000</v>
      </c>
      <c r="H23" s="2" t="n">
        <f aca="false">suppCalc!G23</f>
        <v>211000</v>
      </c>
    </row>
    <row r="24" customFormat="false" ht="13.8" hidden="false" customHeight="false" outlineLevel="0" collapsed="false">
      <c r="A24" s="1" t="n">
        <v>20</v>
      </c>
      <c r="B24" s="0" t="s">
        <v>23</v>
      </c>
      <c r="C24" s="0" t="s">
        <v>44</v>
      </c>
      <c r="D24" s="2" t="n">
        <f aca="false">suppCalc!C26</f>
        <v>55833200</v>
      </c>
      <c r="E24" s="2" t="n">
        <f aca="false">suppCalc!D26</f>
        <v>57981800</v>
      </c>
      <c r="F24" s="2" t="n">
        <f aca="false">suppCalc!E26</f>
        <v>57837800</v>
      </c>
      <c r="G24" s="2" t="n">
        <f aca="false">suppCalc!F26</f>
        <v>57106000</v>
      </c>
      <c r="H24" s="2" t="n">
        <f aca="false">suppCalc!G26</f>
        <v>52388600</v>
      </c>
    </row>
    <row r="25" customFormat="false" ht="13.8" hidden="false" customHeight="false" outlineLevel="0" collapsed="false">
      <c r="A25" s="1" t="n">
        <v>21</v>
      </c>
      <c r="B25" s="0" t="s">
        <v>24</v>
      </c>
      <c r="C25" s="0" t="s">
        <v>44</v>
      </c>
      <c r="D25" s="2" t="n">
        <f aca="false">suppCalc!C29</f>
        <v>181433300</v>
      </c>
      <c r="E25" s="2" t="n">
        <f aca="false">suppCalc!D29</f>
        <v>178847200</v>
      </c>
      <c r="F25" s="2" t="n">
        <f aca="false">suppCalc!E29</f>
        <v>153695000</v>
      </c>
      <c r="G25" s="2" t="n">
        <f aca="false">suppCalc!F29</f>
        <v>144250000</v>
      </c>
      <c r="H25" s="2" t="n">
        <f aca="false">suppCalc!G29</f>
        <v>132902200</v>
      </c>
    </row>
    <row r="26" customFormat="false" ht="13.8" hidden="false" customHeight="false" outlineLevel="0" collapsed="false">
      <c r="A26" s="1" t="n">
        <v>22</v>
      </c>
      <c r="B26" s="0" t="s">
        <v>25</v>
      </c>
      <c r="C26" s="0" t="s">
        <v>44</v>
      </c>
      <c r="D26" s="2" t="n">
        <f aca="false">suppCalc!C33</f>
        <v>123983400</v>
      </c>
      <c r="E26" s="2" t="n">
        <f aca="false">suppCalc!D33</f>
        <v>119565100</v>
      </c>
      <c r="F26" s="2" t="n">
        <f aca="false">suppCalc!E33</f>
        <v>94643100</v>
      </c>
      <c r="G26" s="2" t="n">
        <f aca="false">suppCalc!F33</f>
        <v>86260000</v>
      </c>
      <c r="H26" s="2" t="n">
        <f aca="false">suppCalc!G33</f>
        <v>80302500</v>
      </c>
    </row>
    <row r="27" customFormat="false" ht="13.8" hidden="false" customHeight="false" outlineLevel="0" collapsed="false">
      <c r="A27" s="1" t="n">
        <v>23</v>
      </c>
      <c r="B27" s="0" t="s">
        <v>26</v>
      </c>
      <c r="C27" s="0" t="s">
        <v>45</v>
      </c>
      <c r="D27" s="2" t="n">
        <f aca="false">suppCalc!C37</f>
        <v>3616400</v>
      </c>
      <c r="E27" s="2" t="n">
        <f aca="false">suppCalc!D37</f>
        <v>4445000</v>
      </c>
      <c r="F27" s="2" t="n">
        <f aca="false">suppCalc!E37</f>
        <v>3745000</v>
      </c>
      <c r="G27" s="2" t="n">
        <f aca="false">suppCalc!F37</f>
        <v>2608500</v>
      </c>
      <c r="H27" s="2" t="n">
        <f aca="false">suppCalc!G37</f>
        <v>7320800</v>
      </c>
    </row>
    <row r="28" customFormat="false" ht="13.8" hidden="false" customHeight="false" outlineLevel="0" collapsed="false">
      <c r="A28" s="1" t="n">
        <v>24</v>
      </c>
      <c r="B28" s="0" t="s">
        <v>27</v>
      </c>
      <c r="C28" s="0" t="s">
        <v>45</v>
      </c>
      <c r="D28" s="2" t="n">
        <f aca="false">suppCalc!C40</f>
        <v>7358800</v>
      </c>
      <c r="E28" s="2" t="n">
        <f aca="false">suppCalc!D40</f>
        <v>8206800</v>
      </c>
      <c r="F28" s="2" t="n">
        <f aca="false">suppCalc!E40</f>
        <v>6875600</v>
      </c>
      <c r="G28" s="2" t="n">
        <f aca="false">suppCalc!F40</f>
        <v>3014000</v>
      </c>
      <c r="H28" s="2" t="n">
        <f aca="false">suppCalc!G40</f>
        <v>9072000</v>
      </c>
    </row>
    <row r="29" customFormat="false" ht="13.8" hidden="false" customHeight="false" outlineLevel="0" collapsed="false">
      <c r="A29" s="1" t="n">
        <v>25</v>
      </c>
      <c r="B29" s="0" t="s">
        <v>28</v>
      </c>
      <c r="C29" s="0" t="s">
        <v>45</v>
      </c>
      <c r="D29" s="2" t="n">
        <f aca="false">suppCalc!C43</f>
        <v>43976000</v>
      </c>
      <c r="E29" s="2" t="n">
        <f aca="false">suppCalc!D43</f>
        <v>50939000</v>
      </c>
      <c r="F29" s="2" t="n">
        <f aca="false">suppCalc!E43</f>
        <v>50392500</v>
      </c>
      <c r="G29" s="2" t="n">
        <f aca="false">suppCalc!F43</f>
        <v>15692200</v>
      </c>
      <c r="H29" s="2" t="n">
        <f aca="false">suppCalc!G43</f>
        <v>44531500</v>
      </c>
    </row>
    <row r="30" customFormat="false" ht="13.8" hidden="false" customHeight="false" outlineLevel="0" collapsed="false">
      <c r="A30" s="1" t="n">
        <v>26</v>
      </c>
      <c r="B30" s="0" t="s">
        <v>29</v>
      </c>
      <c r="C30" s="0" t="s">
        <v>45</v>
      </c>
      <c r="D30" s="2" t="n">
        <f aca="false">suppCalc!C46</f>
        <v>619000</v>
      </c>
      <c r="E30" s="2" t="n">
        <f aca="false">suppCalc!D46</f>
        <v>1032700</v>
      </c>
      <c r="F30" s="2" t="n">
        <f aca="false">suppCalc!E46</f>
        <v>1301600</v>
      </c>
      <c r="G30" s="2" t="n">
        <f aca="false">suppCalc!F46</f>
        <v>235000</v>
      </c>
      <c r="H30" s="2" t="n">
        <f aca="false">suppCalc!G46</f>
        <v>746000</v>
      </c>
    </row>
    <row r="31" customFormat="false" ht="13.8" hidden="false" customHeight="false" outlineLevel="0" collapsed="false">
      <c r="A31" s="1" t="n">
        <v>27</v>
      </c>
      <c r="B31" s="0" t="s">
        <v>30</v>
      </c>
      <c r="C31" s="2" t="str">
        <f aca="false">suppCalc!B75</f>
        <v>Statement of Income + Notes Staff Cost</v>
      </c>
      <c r="D31" s="2" t="n">
        <f aca="false">suppCalc!C75</f>
        <v>40958200</v>
      </c>
      <c r="E31" s="2" t="n">
        <f aca="false">suppCalc!D75</f>
        <v>47309200</v>
      </c>
      <c r="F31" s="2" t="n">
        <f aca="false">suppCalc!E75</f>
        <v>47531500</v>
      </c>
      <c r="G31" s="2" t="n">
        <f aca="false">suppCalc!F75</f>
        <v>14315900</v>
      </c>
      <c r="H31" s="2" t="n">
        <f aca="false">suppCalc!G75</f>
        <v>40311100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E59" activePane="bottomRight" state="frozen"/>
      <selection pane="topLeft" activeCell="A1" activeCellId="0" sqref="A1"/>
      <selection pane="topRight" activeCell="E1" activeCellId="0" sqref="E1"/>
      <selection pane="bottomLeft" activeCell="A59" activeCellId="0" sqref="A59"/>
      <selection pane="bottomRight" activeCell="F92" activeCellId="0" sqref="F92"/>
    </sheetView>
  </sheetViews>
  <sheetFormatPr defaultColWidth="11.6875" defaultRowHeight="13.8" zeroHeight="false" outlineLevelRow="0" outlineLevelCol="0"/>
  <cols>
    <col collapsed="false" customWidth="true" hidden="false" outlineLevel="0" max="2" min="1" style="0" width="29.83"/>
    <col collapsed="false" customWidth="true" hidden="false" outlineLevel="0" max="4" min="3" style="0" width="12.96"/>
    <col collapsed="false" customWidth="true" hidden="false" outlineLevel="0" max="6" min="5" style="6" width="12.96"/>
    <col collapsed="false" customWidth="true" hidden="false" outlineLevel="0" max="7" min="7" style="0" width="12.96"/>
  </cols>
  <sheetData>
    <row r="1" customFormat="false" ht="13.8" hidden="false" customHeight="false" outlineLevel="0" collapsed="false">
      <c r="A1" s="1" t="s">
        <v>0</v>
      </c>
      <c r="B1" s="1" t="s">
        <v>31</v>
      </c>
      <c r="C1" s="1" t="n">
        <v>2020</v>
      </c>
      <c r="D1" s="1" t="n">
        <v>2019</v>
      </c>
      <c r="E1" s="7" t="n">
        <v>2018</v>
      </c>
      <c r="F1" s="7" t="n">
        <v>2017</v>
      </c>
      <c r="G1" s="1" t="n">
        <v>2016</v>
      </c>
    </row>
    <row r="2" customFormat="false" ht="13.8" hidden="false" customHeight="false" outlineLevel="0" collapsed="false">
      <c r="A2" s="8" t="s">
        <v>46</v>
      </c>
      <c r="B2" s="9" t="s">
        <v>43</v>
      </c>
      <c r="C2" s="10" t="n">
        <f aca="false">C3*1000</f>
        <v>5023000</v>
      </c>
      <c r="D2" s="10" t="n">
        <f aca="false">D3*1000</f>
        <v>2440800</v>
      </c>
      <c r="E2" s="10" t="n">
        <f aca="false">E3*1000</f>
        <v>7598600</v>
      </c>
      <c r="F2" s="10" t="n">
        <f aca="false">F3*1000</f>
        <v>4875400</v>
      </c>
      <c r="G2" s="10" t="n">
        <f aca="false">G3*1000</f>
        <v>3716900</v>
      </c>
    </row>
    <row r="3" customFormat="false" ht="13.8" hidden="false" customHeight="false" outlineLevel="0" collapsed="false">
      <c r="A3" s="0" t="s">
        <v>47</v>
      </c>
      <c r="B3" s="0" t="s">
        <v>43</v>
      </c>
      <c r="C3" s="2" t="n">
        <v>5023</v>
      </c>
      <c r="D3" s="2" t="n">
        <v>2440.8</v>
      </c>
      <c r="E3" s="6" t="n">
        <v>7598.6</v>
      </c>
      <c r="F3" s="6" t="n">
        <v>4875.4</v>
      </c>
      <c r="G3" s="0" t="n">
        <v>3716.9</v>
      </c>
    </row>
    <row r="5" customFormat="false" ht="13.8" hidden="false" customHeight="false" outlineLevel="0" collapsed="false">
      <c r="A5" s="8" t="s">
        <v>15</v>
      </c>
      <c r="B5" s="9" t="s">
        <v>43</v>
      </c>
      <c r="C5" s="10" t="n">
        <f aca="false">C6*1000</f>
        <v>2582400</v>
      </c>
      <c r="D5" s="10" t="n">
        <f aca="false">D6*1000</f>
        <v>-5158900</v>
      </c>
      <c r="E5" s="10" t="n">
        <f aca="false">E6*1000</f>
        <v>2726200</v>
      </c>
      <c r="F5" s="10" t="n">
        <f aca="false">F6*1000</f>
        <v>364900</v>
      </c>
      <c r="G5" s="10" t="n">
        <f aca="false">G6*1000</f>
        <v>1490000</v>
      </c>
    </row>
    <row r="6" customFormat="false" ht="13.8" hidden="false" customHeight="false" outlineLevel="0" collapsed="false">
      <c r="A6" s="0" t="s">
        <v>48</v>
      </c>
      <c r="B6" s="0" t="s">
        <v>43</v>
      </c>
      <c r="C6" s="0" t="n">
        <v>2582.4</v>
      </c>
      <c r="D6" s="0" t="n">
        <v>-5158.9</v>
      </c>
      <c r="E6" s="6" t="n">
        <v>2726.2</v>
      </c>
      <c r="F6" s="6" t="n">
        <v>364.9</v>
      </c>
      <c r="G6" s="0" t="n">
        <v>1490</v>
      </c>
    </row>
    <row r="8" customFormat="false" ht="13.8" hidden="false" customHeight="false" outlineLevel="0" collapsed="false">
      <c r="A8" s="8" t="s">
        <v>49</v>
      </c>
      <c r="B8" s="9" t="s">
        <v>43</v>
      </c>
      <c r="C8" s="10" t="n">
        <f aca="false">C9*1000</f>
        <v>-7443200</v>
      </c>
      <c r="D8" s="10" t="n">
        <f aca="false">D9*1000</f>
        <v>-15714100</v>
      </c>
      <c r="E8" s="10" t="n">
        <f aca="false">E9*1000</f>
        <v>79800</v>
      </c>
      <c r="F8" s="10" t="n">
        <f aca="false">F9*1000</f>
        <v>34100</v>
      </c>
      <c r="G8" s="10" t="n">
        <f aca="false">G9*1000</f>
        <v>6593400</v>
      </c>
    </row>
    <row r="9" customFormat="false" ht="13.8" hidden="false" customHeight="false" outlineLevel="0" collapsed="false">
      <c r="A9" s="0" t="s">
        <v>50</v>
      </c>
      <c r="B9" s="0" t="s">
        <v>43</v>
      </c>
      <c r="C9" s="2" t="n">
        <v>-7443.2</v>
      </c>
      <c r="D9" s="2" t="n">
        <v>-15714.1</v>
      </c>
      <c r="E9" s="6" t="n">
        <v>79.8</v>
      </c>
      <c r="F9" s="6" t="n">
        <v>34.1</v>
      </c>
      <c r="G9" s="0" t="n">
        <v>6593.4</v>
      </c>
    </row>
    <row r="11" customFormat="false" ht="13.8" hidden="false" customHeight="false" outlineLevel="0" collapsed="false">
      <c r="A11" s="9" t="s">
        <v>51</v>
      </c>
      <c r="B11" s="9" t="s">
        <v>43</v>
      </c>
      <c r="C11" s="10" t="n">
        <f aca="false">C12*1000</f>
        <v>-5493000</v>
      </c>
      <c r="D11" s="10" t="n">
        <f aca="false">D12*1000</f>
        <v>-8902500</v>
      </c>
      <c r="E11" s="10" t="n">
        <f aca="false">E12*1000</f>
        <v>-10389000</v>
      </c>
      <c r="F11" s="10" t="n">
        <f aca="false">F12*1000</f>
        <v>-1886400</v>
      </c>
      <c r="G11" s="10" t="n">
        <f aca="false">G12*1000</f>
        <v>-18395900</v>
      </c>
    </row>
    <row r="12" customFormat="false" ht="13.8" hidden="false" customHeight="false" outlineLevel="0" collapsed="false">
      <c r="A12" s="0" t="s">
        <v>52</v>
      </c>
      <c r="B12" s="0" t="s">
        <v>43</v>
      </c>
      <c r="C12" s="2" t="n">
        <v>-5493</v>
      </c>
      <c r="D12" s="2" t="n">
        <v>-8902.5</v>
      </c>
      <c r="E12" s="6" t="n">
        <v>-10389</v>
      </c>
      <c r="F12" s="6" t="n">
        <v>-1886.4</v>
      </c>
      <c r="G12" s="0" t="n">
        <v>-18395.9</v>
      </c>
    </row>
    <row r="14" customFormat="false" ht="13.8" hidden="false" customHeight="false" outlineLevel="0" collapsed="false">
      <c r="A14" s="8" t="s">
        <v>53</v>
      </c>
      <c r="B14" s="9" t="s">
        <v>43</v>
      </c>
      <c r="C14" s="10" t="n">
        <f aca="false">C15*1000</f>
        <v>15518600</v>
      </c>
      <c r="D14" s="10" t="n">
        <f aca="false">D15*1000</f>
        <v>19457700</v>
      </c>
      <c r="E14" s="10" t="n">
        <f aca="false">E15*1000</f>
        <v>13035400</v>
      </c>
      <c r="F14" s="10" t="n">
        <f aca="false">F15*1000</f>
        <v>2217200</v>
      </c>
      <c r="G14" s="10" t="n">
        <f aca="false">G15*1000</f>
        <v>13292500</v>
      </c>
    </row>
    <row r="15" customFormat="false" ht="13.8" hidden="false" customHeight="false" outlineLevel="0" collapsed="false">
      <c r="A15" s="0" t="s">
        <v>54</v>
      </c>
      <c r="B15" s="0" t="s">
        <v>43</v>
      </c>
      <c r="C15" s="2" t="n">
        <v>15518.6</v>
      </c>
      <c r="D15" s="2" t="n">
        <v>19457.7</v>
      </c>
      <c r="E15" s="6" t="n">
        <v>13035.4</v>
      </c>
      <c r="F15" s="6" t="n">
        <v>2217.2</v>
      </c>
      <c r="G15" s="0" t="n">
        <v>13292.5</v>
      </c>
    </row>
    <row r="17" s="9" customFormat="true" ht="13.8" hidden="false" customHeight="false" outlineLevel="0" collapsed="false">
      <c r="A17" s="8" t="s">
        <v>19</v>
      </c>
      <c r="B17" s="9" t="s">
        <v>44</v>
      </c>
      <c r="C17" s="10" t="n">
        <f aca="false">C18*1000</f>
        <v>27802500</v>
      </c>
      <c r="D17" s="10" t="n">
        <f aca="false">D18*1000</f>
        <v>25753400</v>
      </c>
      <c r="E17" s="11" t="n">
        <f aca="false">E18*1000</f>
        <v>30749600</v>
      </c>
      <c r="F17" s="11" t="n">
        <f aca="false">F18*1000</f>
        <v>27709800</v>
      </c>
      <c r="G17" s="11" t="n">
        <f aca="false">G18*1000</f>
        <v>26755300</v>
      </c>
      <c r="AMJ17" s="0"/>
    </row>
    <row r="18" customFormat="false" ht="13.8" hidden="false" customHeight="false" outlineLevel="0" collapsed="false">
      <c r="A18" s="0" t="s">
        <v>55</v>
      </c>
      <c r="B18" s="0" t="s">
        <v>44</v>
      </c>
      <c r="C18" s="2" t="n">
        <v>27802.5</v>
      </c>
      <c r="D18" s="2" t="n">
        <v>25753.4</v>
      </c>
      <c r="E18" s="6" t="n">
        <v>30749.6</v>
      </c>
      <c r="F18" s="6" t="n">
        <v>27709.8</v>
      </c>
      <c r="G18" s="0" t="n">
        <v>26755.3</v>
      </c>
    </row>
    <row r="20" customFormat="false" ht="13.8" hidden="false" customHeight="false" outlineLevel="0" collapsed="false">
      <c r="A20" s="8" t="s">
        <v>20</v>
      </c>
      <c r="B20" s="9" t="s">
        <v>44</v>
      </c>
      <c r="C20" s="10" t="n">
        <f aca="false">C21*1000</f>
        <v>28801300</v>
      </c>
      <c r="D20" s="10" t="n">
        <f aca="false">D21*1000</f>
        <v>23801900</v>
      </c>
      <c r="E20" s="10" t="n">
        <f aca="false">E21*1000</f>
        <v>21766100</v>
      </c>
      <c r="F20" s="10" t="n">
        <f aca="false">F21*1000</f>
        <v>18235000</v>
      </c>
      <c r="G20" s="10" t="n">
        <f aca="false">G21*1000</f>
        <v>16084000</v>
      </c>
    </row>
    <row r="21" customFormat="false" ht="13.8" hidden="false" customHeight="false" outlineLevel="0" collapsed="false">
      <c r="A21" s="0" t="s">
        <v>56</v>
      </c>
      <c r="B21" s="0" t="s">
        <v>44</v>
      </c>
      <c r="C21" s="2" t="n">
        <v>28801.3</v>
      </c>
      <c r="D21" s="2" t="n">
        <v>23801.9</v>
      </c>
      <c r="E21" s="6" t="n">
        <v>21766.1</v>
      </c>
      <c r="F21" s="6" t="n">
        <v>18235</v>
      </c>
      <c r="G21" s="0" t="n">
        <v>16084</v>
      </c>
    </row>
    <row r="23" customFormat="false" ht="13.8" hidden="false" customHeight="false" outlineLevel="0" collapsed="false">
      <c r="A23" s="8" t="s">
        <v>22</v>
      </c>
      <c r="B23" s="9" t="s">
        <v>44</v>
      </c>
      <c r="C23" s="10" t="n">
        <f aca="false">C24*1000</f>
        <v>434000</v>
      </c>
      <c r="D23" s="10" t="n">
        <f aca="false">D24*1000</f>
        <v>241300</v>
      </c>
      <c r="E23" s="10" t="n">
        <f aca="false">E24*1000</f>
        <v>240700</v>
      </c>
      <c r="F23" s="10" t="n">
        <f aca="false">F24*1000</f>
        <v>211000</v>
      </c>
      <c r="G23" s="10" t="n">
        <f aca="false">G24*1000</f>
        <v>211000</v>
      </c>
    </row>
    <row r="24" customFormat="false" ht="13.8" hidden="false" customHeight="false" outlineLevel="0" collapsed="false">
      <c r="A24" s="0" t="s">
        <v>57</v>
      </c>
      <c r="B24" s="0" t="s">
        <v>44</v>
      </c>
      <c r="C24" s="0" t="n">
        <v>434</v>
      </c>
      <c r="D24" s="0" t="n">
        <v>241.3</v>
      </c>
      <c r="E24" s="6" t="n">
        <v>240.7</v>
      </c>
      <c r="F24" s="6" t="n">
        <v>211</v>
      </c>
      <c r="G24" s="0" t="n">
        <v>211</v>
      </c>
    </row>
    <row r="26" customFormat="false" ht="13.8" hidden="false" customHeight="false" outlineLevel="0" collapsed="false">
      <c r="A26" s="8" t="s">
        <v>23</v>
      </c>
      <c r="B26" s="9" t="s">
        <v>44</v>
      </c>
      <c r="C26" s="10" t="n">
        <f aca="false">C27*1000</f>
        <v>55833200</v>
      </c>
      <c r="D26" s="10" t="n">
        <f aca="false">D27*1000</f>
        <v>57981800</v>
      </c>
      <c r="E26" s="10" t="n">
        <f aca="false">E27*1000</f>
        <v>57837800</v>
      </c>
      <c r="F26" s="10" t="n">
        <f aca="false">F27*1000</f>
        <v>57106000</v>
      </c>
      <c r="G26" s="10" t="n">
        <f aca="false">G27*1000</f>
        <v>52388600</v>
      </c>
    </row>
    <row r="27" customFormat="false" ht="13.8" hidden="false" customHeight="false" outlineLevel="0" collapsed="false">
      <c r="A27" s="0" t="s">
        <v>58</v>
      </c>
      <c r="B27" s="0" t="s">
        <v>44</v>
      </c>
      <c r="C27" s="2" t="n">
        <v>55833.2</v>
      </c>
      <c r="D27" s="2" t="n">
        <v>57981.8</v>
      </c>
      <c r="E27" s="6" t="n">
        <v>57837.8</v>
      </c>
      <c r="F27" s="6" t="n">
        <v>57106</v>
      </c>
      <c r="G27" s="0" t="n">
        <v>52388.6</v>
      </c>
    </row>
    <row r="29" customFormat="false" ht="13.8" hidden="false" customHeight="false" outlineLevel="0" collapsed="false">
      <c r="A29" s="8" t="s">
        <v>24</v>
      </c>
      <c r="B29" s="9" t="s">
        <v>44</v>
      </c>
      <c r="C29" s="10" t="n">
        <f aca="false">(SUM(C30:C31))*1000</f>
        <v>181433300</v>
      </c>
      <c r="D29" s="10" t="n">
        <f aca="false">(SUM(D30:D31))*1000</f>
        <v>178847200</v>
      </c>
      <c r="E29" s="10" t="n">
        <f aca="false">(SUM(E30:E31))*1000</f>
        <v>153695000</v>
      </c>
      <c r="F29" s="10" t="n">
        <f aca="false">(SUM(F30:F31))*1000</f>
        <v>144250000</v>
      </c>
      <c r="G29" s="10" t="n">
        <f aca="false">(SUM(G30:G31))*1000</f>
        <v>132902200</v>
      </c>
    </row>
    <row r="30" s="13" customFormat="true" ht="13.8" hidden="false" customHeight="false" outlineLevel="0" collapsed="false">
      <c r="A30" s="0" t="s">
        <v>55</v>
      </c>
      <c r="B30" s="0" t="s">
        <v>44</v>
      </c>
      <c r="C30" s="2" t="n">
        <v>27802.5</v>
      </c>
      <c r="D30" s="2" t="n">
        <v>25753.4</v>
      </c>
      <c r="E30" s="12" t="n">
        <f aca="false">E18</f>
        <v>30749.6</v>
      </c>
      <c r="F30" s="12" t="n">
        <f aca="false">F18</f>
        <v>27709.8</v>
      </c>
      <c r="G30" s="0" t="n">
        <v>26755.3</v>
      </c>
      <c r="AMJ30" s="0"/>
    </row>
    <row r="31" s="13" customFormat="true" ht="13.8" hidden="false" customHeight="false" outlineLevel="0" collapsed="false">
      <c r="A31" s="13" t="s">
        <v>59</v>
      </c>
      <c r="B31" s="0" t="s">
        <v>44</v>
      </c>
      <c r="C31" s="14" t="n">
        <f aca="false">153630.8</f>
        <v>153630.8</v>
      </c>
      <c r="D31" s="14" t="n">
        <f aca="false">153093.8</f>
        <v>153093.8</v>
      </c>
      <c r="E31" s="12" t="n">
        <v>122945.4</v>
      </c>
      <c r="F31" s="12" t="n">
        <v>116540.2</v>
      </c>
      <c r="G31" s="0" t="n">
        <v>106146.9</v>
      </c>
      <c r="AMJ31" s="0"/>
    </row>
    <row r="33" customFormat="false" ht="13.8" hidden="false" customHeight="false" outlineLevel="0" collapsed="false">
      <c r="A33" s="8" t="s">
        <v>25</v>
      </c>
      <c r="B33" s="9" t="s">
        <v>44</v>
      </c>
      <c r="C33" s="10" t="n">
        <f aca="false">(SUM(C34:C35))*1000</f>
        <v>123983400</v>
      </c>
      <c r="D33" s="10" t="n">
        <f aca="false">(SUM(D34:D35))*1000</f>
        <v>119565100</v>
      </c>
      <c r="E33" s="10" t="n">
        <f aca="false">(SUM(E34:E35))*1000</f>
        <v>94643100</v>
      </c>
      <c r="F33" s="10" t="n">
        <f aca="false">(SUM(F34:F35))*1000</f>
        <v>86260000</v>
      </c>
      <c r="G33" s="10" t="n">
        <f aca="false">(SUM(G34:G35))*1000</f>
        <v>80302500</v>
      </c>
    </row>
    <row r="34" customFormat="false" ht="13.8" hidden="false" customHeight="false" outlineLevel="0" collapsed="false">
      <c r="A34" s="0" t="s">
        <v>56</v>
      </c>
      <c r="B34" s="0" t="s">
        <v>44</v>
      </c>
      <c r="C34" s="2" t="n">
        <v>28801.3</v>
      </c>
      <c r="D34" s="2" t="n">
        <v>23801.9</v>
      </c>
      <c r="E34" s="6" t="n">
        <f aca="false">E21</f>
        <v>21766.1</v>
      </c>
      <c r="F34" s="6" t="n">
        <f aca="false">F21</f>
        <v>18235</v>
      </c>
      <c r="G34" s="0" t="n">
        <v>16084</v>
      </c>
    </row>
    <row r="35" customFormat="false" ht="13.8" hidden="false" customHeight="false" outlineLevel="0" collapsed="false">
      <c r="A35" s="0" t="s">
        <v>60</v>
      </c>
      <c r="B35" s="0" t="s">
        <v>44</v>
      </c>
      <c r="C35" s="2" t="n">
        <v>95182.1</v>
      </c>
      <c r="D35" s="2" t="n">
        <v>95763.2</v>
      </c>
      <c r="E35" s="6" t="n">
        <v>72877</v>
      </c>
      <c r="F35" s="6" t="n">
        <v>68025</v>
      </c>
      <c r="G35" s="0" t="n">
        <v>64218.5</v>
      </c>
    </row>
    <row r="37" customFormat="false" ht="13.8" hidden="false" customHeight="false" outlineLevel="0" collapsed="false">
      <c r="A37" s="8" t="s">
        <v>26</v>
      </c>
      <c r="B37" s="9" t="s">
        <v>45</v>
      </c>
      <c r="C37" s="10" t="n">
        <f aca="false">C38*1000</f>
        <v>3616400</v>
      </c>
      <c r="D37" s="10" t="n">
        <f aca="false">D38*1000</f>
        <v>4445000</v>
      </c>
      <c r="E37" s="10" t="n">
        <f aca="false">E38*1000</f>
        <v>3745000</v>
      </c>
      <c r="F37" s="10" t="n">
        <f aca="false">F38*1000</f>
        <v>2608500</v>
      </c>
      <c r="G37" s="10" t="n">
        <f aca="false">G38*1000</f>
        <v>7320800</v>
      </c>
    </row>
    <row r="38" customFormat="false" ht="13.8" hidden="false" customHeight="false" outlineLevel="0" collapsed="false">
      <c r="A38" s="13" t="s">
        <v>61</v>
      </c>
      <c r="B38" s="0" t="s">
        <v>45</v>
      </c>
      <c r="C38" s="2" t="n">
        <v>3616.4</v>
      </c>
      <c r="D38" s="2" t="n">
        <v>4445</v>
      </c>
      <c r="E38" s="6" t="n">
        <v>3745</v>
      </c>
      <c r="F38" s="6" t="n">
        <v>2608.5</v>
      </c>
      <c r="G38" s="0" t="n">
        <v>7320.8</v>
      </c>
    </row>
    <row r="39" customFormat="false" ht="13.8" hidden="false" customHeight="false" outlineLevel="0" collapsed="false">
      <c r="A39" s="13"/>
      <c r="B39" s="9"/>
    </row>
    <row r="40" customFormat="false" ht="13.8" hidden="false" customHeight="false" outlineLevel="0" collapsed="false">
      <c r="A40" s="8" t="s">
        <v>27</v>
      </c>
      <c r="B40" s="9" t="s">
        <v>45</v>
      </c>
      <c r="C40" s="10" t="n">
        <f aca="false">C41 * 1000</f>
        <v>7358800</v>
      </c>
      <c r="D40" s="10" t="n">
        <f aca="false">D41 * 1000</f>
        <v>8206800</v>
      </c>
      <c r="E40" s="10" t="n">
        <f aca="false">E41 * 1000</f>
        <v>6875600</v>
      </c>
      <c r="F40" s="10" t="n">
        <f aca="false">F41 * 1000</f>
        <v>3014000</v>
      </c>
      <c r="G40" s="10" t="n">
        <f aca="false">G41 * 1000</f>
        <v>9072000</v>
      </c>
    </row>
    <row r="41" customFormat="false" ht="13.8" hidden="false" customHeight="false" outlineLevel="0" collapsed="false">
      <c r="A41" s="0" t="s">
        <v>62</v>
      </c>
      <c r="B41" s="0" t="s">
        <v>45</v>
      </c>
      <c r="C41" s="0" t="n">
        <v>7358.8</v>
      </c>
      <c r="D41" s="0" t="n">
        <v>8206.8</v>
      </c>
      <c r="E41" s="6" t="n">
        <v>6875.6</v>
      </c>
      <c r="F41" s="6" t="n">
        <v>3014</v>
      </c>
      <c r="G41" s="0" t="n">
        <v>9072</v>
      </c>
    </row>
    <row r="43" customFormat="false" ht="13.8" hidden="false" customHeight="false" outlineLevel="0" collapsed="false">
      <c r="A43" s="8" t="s">
        <v>28</v>
      </c>
      <c r="B43" s="9" t="s">
        <v>45</v>
      </c>
      <c r="C43" s="10" t="n">
        <f aca="false">C44*1000</f>
        <v>43976000</v>
      </c>
      <c r="D43" s="10" t="n">
        <f aca="false">D44*1000</f>
        <v>50939000</v>
      </c>
      <c r="E43" s="10" t="n">
        <f aca="false">E44*1000</f>
        <v>50392500</v>
      </c>
      <c r="F43" s="10" t="n">
        <f aca="false">F44*1000</f>
        <v>15692200</v>
      </c>
      <c r="G43" s="10" t="n">
        <f aca="false">G44*1000</f>
        <v>44531500</v>
      </c>
    </row>
    <row r="44" customFormat="false" ht="13.8" hidden="false" customHeight="false" outlineLevel="0" collapsed="false">
      <c r="A44" s="0" t="s">
        <v>63</v>
      </c>
      <c r="B44" s="0" t="s">
        <v>45</v>
      </c>
      <c r="C44" s="2" t="n">
        <v>43976</v>
      </c>
      <c r="D44" s="2" t="n">
        <v>50939</v>
      </c>
      <c r="E44" s="6" t="n">
        <v>50392.5</v>
      </c>
      <c r="F44" s="6" t="n">
        <v>15692.2</v>
      </c>
      <c r="G44" s="0" t="n">
        <v>44531.5</v>
      </c>
    </row>
    <row r="46" customFormat="false" ht="13.8" hidden="false" customHeight="false" outlineLevel="0" collapsed="false">
      <c r="A46" s="8" t="s">
        <v>29</v>
      </c>
      <c r="B46" s="9" t="s">
        <v>45</v>
      </c>
      <c r="C46" s="10" t="n">
        <f aca="false">C47*1000</f>
        <v>619000</v>
      </c>
      <c r="D46" s="10" t="n">
        <f aca="false">D47*1000</f>
        <v>1032700</v>
      </c>
      <c r="E46" s="10" t="n">
        <f aca="false">E47*1000</f>
        <v>1301600</v>
      </c>
      <c r="F46" s="10" t="n">
        <f aca="false">F47*1000</f>
        <v>235000</v>
      </c>
      <c r="G46" s="10" t="n">
        <f aca="false">G47*1000</f>
        <v>746000</v>
      </c>
    </row>
    <row r="47" customFormat="false" ht="13.8" hidden="false" customHeight="false" outlineLevel="0" collapsed="false">
      <c r="A47" s="0" t="s">
        <v>64</v>
      </c>
      <c r="B47" s="0" t="s">
        <v>45</v>
      </c>
      <c r="C47" s="0" t="n">
        <v>619</v>
      </c>
      <c r="D47" s="0" t="n">
        <v>1032.7</v>
      </c>
      <c r="E47" s="6" t="n">
        <v>1301.6</v>
      </c>
      <c r="F47" s="6" t="n">
        <v>235</v>
      </c>
      <c r="G47" s="0" t="n">
        <v>746</v>
      </c>
    </row>
    <row r="49" customFormat="false" ht="13.8" hidden="false" customHeight="false" outlineLevel="0" collapsed="false">
      <c r="A49" s="8" t="s">
        <v>6</v>
      </c>
      <c r="B49" s="9" t="s">
        <v>35</v>
      </c>
      <c r="C49" s="15" t="n">
        <f aca="false">SUM(C50)*1000</f>
        <v>-192700</v>
      </c>
      <c r="D49" s="15" t="n">
        <f aca="false">SUM(D50)*1000</f>
        <v>-600.000000000023</v>
      </c>
      <c r="E49" s="15" t="n">
        <f aca="false">SUM(E50)*1000</f>
        <v>-29700</v>
      </c>
      <c r="F49" s="15" t="n">
        <f aca="false">SUM(F50)*1000</f>
        <v>0</v>
      </c>
      <c r="G49" s="15" t="n">
        <f aca="false">SUM(G50)*1000</f>
        <v>-86300</v>
      </c>
    </row>
    <row r="50" customFormat="false" ht="13.8" hidden="false" customHeight="false" outlineLevel="0" collapsed="false">
      <c r="A50" s="0" t="s">
        <v>65</v>
      </c>
      <c r="B50" s="0" t="s">
        <v>35</v>
      </c>
      <c r="C50" s="0" t="n">
        <f aca="false">C51 - C52</f>
        <v>-192.7</v>
      </c>
      <c r="D50" s="0" t="n">
        <f aca="false">D51 - D52</f>
        <v>-0.600000000000023</v>
      </c>
      <c r="E50" s="0" t="n">
        <f aca="false">E51 - E52</f>
        <v>-29.7</v>
      </c>
      <c r="F50" s="0" t="n">
        <f aca="false">F51 - F52</f>
        <v>0</v>
      </c>
      <c r="G50" s="0" t="n">
        <f aca="false">G51 - G52</f>
        <v>-86.3</v>
      </c>
    </row>
    <row r="51" customFormat="false" ht="13.8" hidden="false" customHeight="false" outlineLevel="0" collapsed="false">
      <c r="A51" s="0" t="s">
        <v>66</v>
      </c>
      <c r="B51" s="0" t="s">
        <v>35</v>
      </c>
      <c r="C51" s="0" t="n">
        <v>241.3</v>
      </c>
      <c r="D51" s="0" t="n">
        <v>240.7</v>
      </c>
      <c r="E51" s="6" t="n">
        <v>211</v>
      </c>
      <c r="F51" s="6" t="n">
        <v>211</v>
      </c>
      <c r="G51" s="0" t="n">
        <v>124.7</v>
      </c>
    </row>
    <row r="52" customFormat="false" ht="13.8" hidden="false" customHeight="false" outlineLevel="0" collapsed="false">
      <c r="A52" s="0" t="s">
        <v>67</v>
      </c>
      <c r="B52" s="0" t="s">
        <v>35</v>
      </c>
      <c r="C52" s="0" t="n">
        <v>434</v>
      </c>
      <c r="D52" s="0" t="n">
        <v>241.3</v>
      </c>
      <c r="E52" s="6" t="n">
        <v>240.7</v>
      </c>
      <c r="F52" s="6" t="n">
        <v>211</v>
      </c>
      <c r="G52" s="0" t="n">
        <v>211</v>
      </c>
    </row>
    <row r="53" customFormat="false" ht="13.8" hidden="false" customHeight="false" outlineLevel="0" collapsed="false">
      <c r="A53" s="9"/>
    </row>
    <row r="54" customFormat="false" ht="13.8" hidden="false" customHeight="false" outlineLevel="0" collapsed="false">
      <c r="A54" s="8" t="s">
        <v>8</v>
      </c>
      <c r="B54" s="9" t="s">
        <v>37</v>
      </c>
      <c r="C54" s="10" t="n">
        <f aca="false">C55*1000</f>
        <v>32089400</v>
      </c>
      <c r="D54" s="10" t="n">
        <f aca="false">D55*1000</f>
        <v>38923500</v>
      </c>
      <c r="E54" s="10" t="n">
        <f aca="false">E55*1000</f>
        <v>43854700</v>
      </c>
      <c r="F54" s="10" t="n">
        <f aca="false">F55*1000</f>
        <v>13027400</v>
      </c>
      <c r="G54" s="10" t="n">
        <f aca="false">G55*1000</f>
        <v>32242800</v>
      </c>
    </row>
    <row r="55" customFormat="false" ht="13.8" hidden="false" customHeight="false" outlineLevel="0" collapsed="false">
      <c r="A55" s="0" t="s">
        <v>68</v>
      </c>
      <c r="B55" s="4" t="s">
        <v>37</v>
      </c>
      <c r="C55" s="2" t="n">
        <v>32089.4</v>
      </c>
      <c r="D55" s="2" t="n">
        <v>38923.5</v>
      </c>
      <c r="E55" s="6" t="n">
        <v>43854.7</v>
      </c>
      <c r="F55" s="6" t="n">
        <v>13027.4</v>
      </c>
      <c r="G55" s="0" t="n">
        <v>32242.8</v>
      </c>
    </row>
    <row r="57" customFormat="false" ht="13.8" hidden="false" customHeight="false" outlineLevel="0" collapsed="false">
      <c r="A57" s="8" t="s">
        <v>9</v>
      </c>
      <c r="B57" s="9" t="s">
        <v>38</v>
      </c>
      <c r="C57" s="10" t="n">
        <f aca="false">C58*1000</f>
        <v>95589600</v>
      </c>
      <c r="D57" s="10" t="n">
        <f aca="false">D58*1000</f>
        <v>85597400</v>
      </c>
      <c r="E57" s="10" t="n">
        <f aca="false">E58*1000</f>
        <v>76519900</v>
      </c>
      <c r="F57" s="10" t="n">
        <f aca="false">F58*1000</f>
        <v>71559900</v>
      </c>
      <c r="G57" s="10" t="n">
        <f aca="false">G58*1000</f>
        <v>66331400</v>
      </c>
    </row>
    <row r="58" customFormat="false" ht="13.8" hidden="false" customHeight="false" outlineLevel="0" collapsed="false">
      <c r="A58" s="16" t="s">
        <v>69</v>
      </c>
      <c r="B58" s="0" t="s">
        <v>38</v>
      </c>
      <c r="C58" s="2" t="n">
        <f aca="false">SUM(C59:C61)</f>
        <v>95589.6</v>
      </c>
      <c r="D58" s="2" t="n">
        <f aca="false">SUM(D59:D61)</f>
        <v>85597.4</v>
      </c>
      <c r="E58" s="2" t="n">
        <f aca="false">SUM(E59:E61)</f>
        <v>76519.9</v>
      </c>
      <c r="F58" s="2" t="n">
        <f aca="false">SUM(F59:F61)</f>
        <v>71559.9</v>
      </c>
      <c r="G58" s="2" t="n">
        <f aca="false">SUM(G59:G61)</f>
        <v>66331.4</v>
      </c>
    </row>
    <row r="59" customFormat="false" ht="13.8" hidden="false" customHeight="false" outlineLevel="0" collapsed="false">
      <c r="A59" s="0" t="s">
        <v>70</v>
      </c>
      <c r="B59" s="0" t="s">
        <v>71</v>
      </c>
      <c r="C59" s="2" t="n">
        <v>84821</v>
      </c>
      <c r="D59" s="2" t="n">
        <v>78065.6</v>
      </c>
      <c r="E59" s="6" t="n">
        <v>76134.3</v>
      </c>
      <c r="F59" s="6" t="n">
        <v>71174.3</v>
      </c>
      <c r="G59" s="0" t="n">
        <v>65945.8</v>
      </c>
    </row>
    <row r="60" customFormat="false" ht="13.8" hidden="false" customHeight="false" outlineLevel="0" collapsed="false">
      <c r="A60" s="0" t="s">
        <v>72</v>
      </c>
      <c r="B60" s="0" t="s">
        <v>71</v>
      </c>
      <c r="C60" s="2" t="n">
        <v>0</v>
      </c>
      <c r="D60" s="2" t="n">
        <v>385.6</v>
      </c>
      <c r="E60" s="6" t="n">
        <v>385.6</v>
      </c>
      <c r="F60" s="6" t="n">
        <v>385.6</v>
      </c>
      <c r="G60" s="0" t="n">
        <v>385.6</v>
      </c>
    </row>
    <row r="61" customFormat="false" ht="13.8" hidden="false" customHeight="false" outlineLevel="0" collapsed="false">
      <c r="A61" s="0" t="s">
        <v>73</v>
      </c>
      <c r="B61" s="0" t="s">
        <v>74</v>
      </c>
      <c r="C61" s="0" t="n">
        <v>10768.6</v>
      </c>
      <c r="D61" s="0" t="n">
        <v>7146.2</v>
      </c>
      <c r="E61" s="6" t="n">
        <v>0</v>
      </c>
      <c r="F61" s="6" t="n">
        <v>0</v>
      </c>
      <c r="G61" s="0" t="n">
        <v>0</v>
      </c>
    </row>
    <row r="63" customFormat="false" ht="13.8" hidden="false" customHeight="false" outlineLevel="0" collapsed="false">
      <c r="A63" s="8" t="s">
        <v>4</v>
      </c>
      <c r="B63" s="9" t="s">
        <v>34</v>
      </c>
      <c r="C63" s="10" t="n">
        <f aca="false">C64</f>
        <v>3668700</v>
      </c>
      <c r="D63" s="10" t="n">
        <f aca="false">D64</f>
        <v>3382700</v>
      </c>
      <c r="E63" s="10" t="n">
        <f aca="false">E64</f>
        <v>1688500</v>
      </c>
      <c r="F63" s="10" t="n">
        <f aca="false">F64</f>
        <v>531400</v>
      </c>
      <c r="G63" s="10" t="n">
        <f aca="false">G64</f>
        <v>1039300</v>
      </c>
    </row>
    <row r="64" customFormat="false" ht="13.8" hidden="false" customHeight="false" outlineLevel="0" collapsed="false">
      <c r="A64" s="0" t="s">
        <v>5</v>
      </c>
      <c r="B64" s="4" t="s">
        <v>34</v>
      </c>
      <c r="C64" s="2" t="n">
        <f aca="false">C72</f>
        <v>3668700</v>
      </c>
      <c r="D64" s="2" t="n">
        <f aca="false">D72</f>
        <v>3382700</v>
      </c>
      <c r="E64" s="2" t="n">
        <f aca="false">E72</f>
        <v>1688500</v>
      </c>
      <c r="F64" s="2" t="n">
        <f aca="false">F72</f>
        <v>531400</v>
      </c>
      <c r="G64" s="2" t="n">
        <f aca="false">G72</f>
        <v>1039300</v>
      </c>
    </row>
    <row r="66" customFormat="false" ht="13.8" hidden="false" customHeight="false" outlineLevel="0" collapsed="false">
      <c r="A66" s="8" t="s">
        <v>10</v>
      </c>
      <c r="B66" s="9" t="s">
        <v>39</v>
      </c>
      <c r="C66" s="10" t="n">
        <f aca="false">C67*1000</f>
        <v>43976000</v>
      </c>
      <c r="D66" s="10" t="n">
        <f aca="false">D67*1000</f>
        <v>50939700</v>
      </c>
      <c r="E66" s="10" t="n">
        <f aca="false">E67*1000</f>
        <v>50392500</v>
      </c>
      <c r="F66" s="10" t="n">
        <f aca="false">F67*1000</f>
        <v>15692200</v>
      </c>
      <c r="G66" s="10" t="n">
        <f aca="false">G67*1000</f>
        <v>44531500</v>
      </c>
      <c r="I66" s="10"/>
    </row>
    <row r="67" customFormat="false" ht="13.8" hidden="false" customHeight="false" outlineLevel="0" collapsed="false">
      <c r="A67" s="0" t="s">
        <v>75</v>
      </c>
      <c r="B67" s="0" t="s">
        <v>39</v>
      </c>
      <c r="C67" s="2" t="n">
        <v>43976</v>
      </c>
      <c r="D67" s="2" t="n">
        <v>50939.7</v>
      </c>
      <c r="E67" s="6" t="n">
        <v>50392.5</v>
      </c>
      <c r="F67" s="6" t="n">
        <v>15692.2</v>
      </c>
      <c r="G67" s="0" t="n">
        <v>44531.5</v>
      </c>
    </row>
    <row r="68" customFormat="false" ht="13.8" hidden="false" customHeight="false" outlineLevel="0" collapsed="false">
      <c r="C68" s="2"/>
      <c r="D68" s="2"/>
    </row>
    <row r="69" customFormat="false" ht="13.8" hidden="false" customHeight="false" outlineLevel="0" collapsed="false">
      <c r="A69" s="8" t="s">
        <v>3</v>
      </c>
      <c r="B69" s="9" t="s">
        <v>33</v>
      </c>
      <c r="C69" s="10" t="n">
        <f aca="false">C70*1000</f>
        <v>49452600</v>
      </c>
      <c r="D69" s="10" t="n">
        <f aca="false">D70*1000</f>
        <v>45411700</v>
      </c>
      <c r="E69" s="10" t="n">
        <f aca="false">E70*1000</f>
        <v>47832400</v>
      </c>
      <c r="F69" s="10" t="n">
        <f aca="false">F70*1000</f>
        <v>41443700</v>
      </c>
      <c r="G69" s="10" t="n">
        <f aca="false">G70*1000</f>
        <v>33970100</v>
      </c>
    </row>
    <row r="70" customFormat="false" ht="13.8" hidden="false" customHeight="false" outlineLevel="0" collapsed="false">
      <c r="A70" s="0" t="s">
        <v>76</v>
      </c>
      <c r="B70" s="0" t="s">
        <v>33</v>
      </c>
      <c r="C70" s="2" t="n">
        <v>49452.6</v>
      </c>
      <c r="D70" s="2" t="n">
        <v>45411.7</v>
      </c>
      <c r="E70" s="6" t="n">
        <v>47832.4</v>
      </c>
      <c r="F70" s="6" t="n">
        <v>41443.7</v>
      </c>
      <c r="G70" s="0" t="n">
        <v>33970.1</v>
      </c>
    </row>
    <row r="72" customFormat="false" ht="16.05" hidden="false" customHeight="true" outlineLevel="0" collapsed="false">
      <c r="A72" s="8" t="s">
        <v>5</v>
      </c>
      <c r="B72" s="9" t="s">
        <v>34</v>
      </c>
      <c r="C72" s="10" t="n">
        <f aca="false">C73*1000</f>
        <v>3668700</v>
      </c>
      <c r="D72" s="10" t="n">
        <f aca="false">D73*1000</f>
        <v>3382700</v>
      </c>
      <c r="E72" s="10" t="n">
        <f aca="false">E73*1000</f>
        <v>1688500</v>
      </c>
      <c r="F72" s="10" t="n">
        <f aca="false">F73*1000</f>
        <v>531400</v>
      </c>
      <c r="G72" s="10" t="n">
        <f aca="false">G73*1000</f>
        <v>1039300</v>
      </c>
    </row>
    <row r="73" customFormat="false" ht="16.05" hidden="false" customHeight="true" outlineLevel="0" collapsed="false">
      <c r="A73" s="0" t="s">
        <v>77</v>
      </c>
      <c r="B73" s="4" t="s">
        <v>34</v>
      </c>
      <c r="C73" s="0" t="n">
        <v>3668.7</v>
      </c>
      <c r="D73" s="0" t="n">
        <v>3382.7</v>
      </c>
      <c r="E73" s="6" t="n">
        <v>1688.5</v>
      </c>
      <c r="F73" s="6" t="n">
        <v>531.4</v>
      </c>
      <c r="G73" s="6" t="n">
        <v>1039.3</v>
      </c>
    </row>
    <row r="74" customFormat="false" ht="16.05" hidden="false" customHeight="true" outlineLevel="0" collapsed="false">
      <c r="B74" s="9"/>
    </row>
    <row r="75" customFormat="false" ht="13.8" hidden="false" customHeight="false" outlineLevel="0" collapsed="false">
      <c r="A75" s="8" t="s">
        <v>78</v>
      </c>
      <c r="B75" s="9" t="s">
        <v>79</v>
      </c>
      <c r="C75" s="10" t="n">
        <f aca="false">SUM(C76:C77)*1000</f>
        <v>40958200</v>
      </c>
      <c r="D75" s="10" t="n">
        <f aca="false">SUM(D76:D77)*1000</f>
        <v>47309200</v>
      </c>
      <c r="E75" s="10" t="n">
        <f aca="false">SUM(E76:E77)*1000</f>
        <v>47531500</v>
      </c>
      <c r="F75" s="10" t="n">
        <f aca="false">SUM(F76:F77)*1000</f>
        <v>14315900</v>
      </c>
      <c r="G75" s="10" t="n">
        <f aca="false">SUM(G76:G77)*1000</f>
        <v>40311100</v>
      </c>
    </row>
    <row r="76" customFormat="false" ht="13.8" hidden="false" customHeight="false" outlineLevel="0" collapsed="false">
      <c r="A76" s="0" t="s">
        <v>80</v>
      </c>
      <c r="B76" s="0" t="s">
        <v>45</v>
      </c>
      <c r="C76" s="4" t="n">
        <v>37132.4</v>
      </c>
      <c r="D76" s="4" t="n">
        <v>43561.5</v>
      </c>
      <c r="E76" s="6" t="n">
        <v>43845.7</v>
      </c>
      <c r="F76" s="6" t="n">
        <v>13027.4</v>
      </c>
      <c r="G76" s="0" t="n">
        <v>36171</v>
      </c>
    </row>
    <row r="77" customFormat="false" ht="13.8" hidden="false" customHeight="false" outlineLevel="0" collapsed="false">
      <c r="A77" s="0" t="s">
        <v>81</v>
      </c>
      <c r="B77" s="0" t="s">
        <v>82</v>
      </c>
      <c r="C77" s="0" t="n">
        <v>3825.8</v>
      </c>
      <c r="D77" s="0" t="n">
        <v>3747.7</v>
      </c>
      <c r="E77" s="6" t="n">
        <v>3685.8</v>
      </c>
      <c r="F77" s="6" t="n">
        <v>1288.5</v>
      </c>
      <c r="G77" s="0" t="n">
        <v>4140.1</v>
      </c>
    </row>
    <row r="79" customFormat="false" ht="13.8" hidden="false" customHeight="false" outlineLevel="0" collapsed="false">
      <c r="A79" s="8" t="s">
        <v>7</v>
      </c>
      <c r="B79" s="9" t="s">
        <v>36</v>
      </c>
      <c r="C79" s="10" t="n">
        <f aca="false">SUM(C80:C81)*1000</f>
        <v>1583800</v>
      </c>
      <c r="D79" s="10" t="n">
        <f aca="false">SUM(D80:D81)*1000</f>
        <v>1925300</v>
      </c>
      <c r="E79" s="10" t="n">
        <f aca="false">SUM(E80:E81)*1000</f>
        <v>1295900</v>
      </c>
      <c r="F79" s="10" t="n">
        <f aca="false">SUM(F80:F81)*1000</f>
        <v>885000</v>
      </c>
      <c r="G79" s="10" t="n">
        <f aca="false">SUM(G80:G81)*1000</f>
        <v>792300</v>
      </c>
    </row>
    <row r="80" customFormat="false" ht="13.8" hidden="false" customHeight="false" outlineLevel="0" collapsed="false">
      <c r="A80" s="0" t="s">
        <v>83</v>
      </c>
      <c r="B80" s="0" t="s">
        <v>36</v>
      </c>
      <c r="C80" s="0" t="n">
        <v>1583.8</v>
      </c>
      <c r="D80" s="0" t="n">
        <v>1925.3</v>
      </c>
      <c r="E80" s="6" t="n">
        <v>1295.9</v>
      </c>
      <c r="F80" s="6" t="n">
        <v>885</v>
      </c>
      <c r="G80" s="0" t="n">
        <v>792.3</v>
      </c>
    </row>
    <row r="82" customFormat="false" ht="13.8" hidden="false" customHeight="false" outlineLevel="0" collapsed="false">
      <c r="A82" s="8" t="s">
        <v>21</v>
      </c>
      <c r="B82" s="9" t="s">
        <v>44</v>
      </c>
      <c r="C82" s="10" t="n">
        <f aca="false">SUM(C83:C84)*1000</f>
        <v>112596100</v>
      </c>
      <c r="D82" s="10" t="n">
        <f aca="false">SUM(D83:D84)*1000</f>
        <v>109966000</v>
      </c>
      <c r="E82" s="10" t="n">
        <f aca="false">SUM(E83:E84)*1000</f>
        <v>111445500</v>
      </c>
      <c r="F82" s="10" t="n">
        <f aca="false">SUM(F83:F84)*1000</f>
        <v>104807600</v>
      </c>
      <c r="G82" s="10" t="n">
        <f aca="false">SUM(G83:G84)*1000</f>
        <v>96512700</v>
      </c>
    </row>
    <row r="83" customFormat="false" ht="13.8" hidden="false" customHeight="false" outlineLevel="0" collapsed="false">
      <c r="A83" s="0" t="s">
        <v>84</v>
      </c>
      <c r="B83" s="0" t="s">
        <v>44</v>
      </c>
      <c r="C83" s="0" t="n">
        <v>112596.1</v>
      </c>
      <c r="D83" s="0" t="n">
        <v>109966</v>
      </c>
      <c r="E83" s="0" t="n">
        <v>111445.5</v>
      </c>
      <c r="F83" s="0" t="n">
        <v>104807.6</v>
      </c>
      <c r="G83" s="0" t="n">
        <v>96512.7</v>
      </c>
    </row>
    <row r="85" customFormat="false" ht="13.8" hidden="false" customHeight="false" outlineLevel="0" collapsed="false">
      <c r="A85" s="8" t="s">
        <v>13</v>
      </c>
      <c r="B85" s="9" t="s">
        <v>85</v>
      </c>
      <c r="C85" s="10" t="n">
        <f aca="false">SUM(C86:C87)*1000</f>
        <v>5450700</v>
      </c>
      <c r="D85" s="10" t="n">
        <f aca="false">SUM(D86:D87)*1000</f>
        <v>5181500</v>
      </c>
      <c r="E85" s="10" t="n">
        <f aca="false">SUM(E86:E87)*1000</f>
        <v>5278700</v>
      </c>
      <c r="F85" s="10" t="n">
        <f aca="false">SUM(F86:F87)*1000</f>
        <v>5697000</v>
      </c>
      <c r="G85" s="10" t="n">
        <f aca="false">SUM(G86:G87)*1000</f>
        <v>8062700</v>
      </c>
    </row>
    <row r="86" customFormat="false" ht="13.8" hidden="false" customHeight="false" outlineLevel="0" collapsed="false">
      <c r="A86" s="0" t="s">
        <v>86</v>
      </c>
      <c r="B86" s="0" t="s">
        <v>85</v>
      </c>
      <c r="C86" s="0" t="n">
        <v>5450.7</v>
      </c>
      <c r="D86" s="6" t="n">
        <v>5181.5</v>
      </c>
      <c r="E86" s="0" t="n">
        <v>5278.7</v>
      </c>
      <c r="F86" s="6" t="n">
        <v>5697</v>
      </c>
      <c r="G86" s="0" t="n">
        <v>8062.7</v>
      </c>
    </row>
    <row r="88" customFormat="false" ht="13.8" hidden="false" customHeight="false" outlineLevel="0" collapsed="false">
      <c r="A88" s="8" t="s">
        <v>12</v>
      </c>
      <c r="B88" s="9" t="s">
        <v>87</v>
      </c>
      <c r="C88" s="10" t="n">
        <f aca="false">SUM(C89:C90)*1000</f>
        <v>7188000</v>
      </c>
      <c r="D88" s="10" t="n">
        <f aca="false">SUM(D89:D90)*1000</f>
        <v>5763000</v>
      </c>
      <c r="E88" s="10" t="n">
        <f aca="false">SUM(E89:E90)*1000</f>
        <v>6455400</v>
      </c>
      <c r="F88" s="10" t="n">
        <f aca="false">SUM(F89:F90)*1000</f>
        <v>6392600</v>
      </c>
      <c r="G88" s="10" t="n">
        <f aca="false">SUM(G89:G90)*1000</f>
        <v>8889200</v>
      </c>
    </row>
    <row r="89" customFormat="false" ht="13.8" hidden="false" customHeight="false" outlineLevel="0" collapsed="false">
      <c r="A89" s="0" t="s">
        <v>88</v>
      </c>
      <c r="B89" s="0" t="s">
        <v>87</v>
      </c>
      <c r="C89" s="0" t="n">
        <v>7188</v>
      </c>
      <c r="D89" s="0" t="n">
        <v>5763</v>
      </c>
      <c r="E89" s="6" t="n">
        <v>6455.4</v>
      </c>
      <c r="F89" s="6" t="n">
        <v>6392.6</v>
      </c>
      <c r="G89" s="0" t="n">
        <v>8889.2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2021-05-21T09:12:14Z</dcterms:created>
  <dc:creator/>
  <dc:description/>
  <dc:language>en-US</dc:language>
  <cp:lastModifiedBy/>
  <dcterms:modified xsi:type="dcterms:W3CDTF">2021-11-02T15:24:35Z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