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ppCalc" sheetId="1" state="visible" r:id="rId2"/>
    <sheet name="suppNotes" sheetId="2" state="visible" r:id="rId3"/>
    <sheet name="inse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Negative taken as positive and vice versa
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Negative taken as positive and vice versa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Negative taken as positive and vice versa</t>
        </r>
      </text>
    </comment>
    <comment ref="E32" authorId="0">
      <text>
        <r>
          <rPr>
            <sz val="11"/>
            <color rgb="FF000000"/>
            <rFont val="Calibri"/>
            <family val="2"/>
            <charset val="1"/>
          </rPr>
          <t xml:space="preserve">Not Present from this point ownards. New system?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“Net (decrease)/increase in cash and cash equivalents
Can be Derived from Net Cash Flow from Operations, Investments, Financing.
Kept due to uncertainty on Consistency of  Accounted Components in other Businesses</t>
        </r>
      </text>
    </comment>
  </commentList>
</comments>
</file>

<file path=xl/sharedStrings.xml><?xml version="1.0" encoding="utf-8"?>
<sst xmlns="http://schemas.openxmlformats.org/spreadsheetml/2006/main" count="178" uniqueCount="88">
  <si>
    <t xml:space="preserve">Items</t>
  </si>
  <si>
    <t xml:space="preserve">Source Document</t>
  </si>
  <si>
    <t xml:space="preserve">Total Deposits</t>
  </si>
  <si>
    <t xml:space="preserve">Deposits from Customers</t>
  </si>
  <si>
    <t xml:space="preserve">Statement of Financial Position</t>
  </si>
  <si>
    <t xml:space="preserve">Deposits and Placements from Financial Institutions</t>
  </si>
  <si>
    <t xml:space="preserve">Current Assets</t>
  </si>
  <si>
    <t xml:space="preserve">Notes Liquidity Risk Management Policies (g)</t>
  </si>
  <si>
    <t xml:space="preserve">Up to 1 month</t>
  </si>
  <si>
    <t xml:space="preserve">&gt;1 month to 3 months</t>
  </si>
  <si>
    <t xml:space="preserve">&gt;3 to 6 months</t>
  </si>
  <si>
    <t xml:space="preserve">&gt;6 months to 1 year</t>
  </si>
  <si>
    <t xml:space="preserve">Current Liabilities</t>
  </si>
  <si>
    <t xml:space="preserve">Outstanding Shares</t>
  </si>
  <si>
    <t xml:space="preserve">Unit Price (Currency)</t>
  </si>
  <si>
    <t xml:space="preserve">Financial Highlights OR Financial Performance</t>
  </si>
  <si>
    <t xml:space="preserve">Market Capitalization (Currency)</t>
  </si>
  <si>
    <t xml:space="preserve">Market Capitalization (Currency ‘000,000))</t>
  </si>
  <si>
    <t xml:space="preserve">Amortization</t>
  </si>
  <si>
    <t xml:space="preserve">Notes Intangible Assets</t>
  </si>
  <si>
    <t xml:space="preserve">Intangible Assets</t>
  </si>
  <si>
    <t xml:space="preserve">Direct Amortization</t>
  </si>
  <si>
    <t xml:space="preserve">Impairment</t>
  </si>
  <si>
    <t xml:space="preserve">// Usually for Goodwill it seems</t>
  </si>
  <si>
    <t xml:space="preserve">Depreciation</t>
  </si>
  <si>
    <t xml:space="preserve">Income Statements + Notes Right of Use Assets + Notes Property, Plant and Equipment</t>
  </si>
  <si>
    <t xml:space="preserve">Allowances for impairment losses on loans, advances financing, and other debts, net</t>
  </si>
  <si>
    <t xml:space="preserve">Income Statements</t>
  </si>
  <si>
    <t xml:space="preserve">// Considered depreciation of “Financial”-type assets. </t>
  </si>
  <si>
    <t xml:space="preserve">Allowances / Writeback of impairment losses on financial investments, net</t>
  </si>
  <si>
    <t xml:space="preserve">Allowances for impairment losses on other financial assets, net</t>
  </si>
  <si>
    <t xml:space="preserve">Depreciation of right of use</t>
  </si>
  <si>
    <t xml:space="preserve">Notes Right of Use Assets</t>
  </si>
  <si>
    <t xml:space="preserve">// Standard Depreciation</t>
  </si>
  <si>
    <t xml:space="preserve">Depreciation of property, plant and equipment</t>
  </si>
  <si>
    <t xml:space="preserve">Notes Property, Plant and Equipment</t>
  </si>
  <si>
    <t xml:space="preserve">Section 1: Properties, Equipment</t>
  </si>
  <si>
    <t xml:space="preserve">Section 2: Land</t>
  </si>
  <si>
    <t xml:space="preserve">Total Expenses</t>
  </si>
  <si>
    <t xml:space="preserve">Statement of Financial Position + Income Statement</t>
  </si>
  <si>
    <t xml:space="preserve">Non-Interest Expense</t>
  </si>
  <si>
    <t xml:space="preserve">Interest Expense</t>
  </si>
  <si>
    <t xml:space="preserve">Income Statement</t>
  </si>
  <si>
    <t xml:space="preserve">// Just a separate counter-check</t>
  </si>
  <si>
    <t xml:space="preserve">Administrative and General Expense</t>
  </si>
  <si>
    <t xml:space="preserve">Notes Overhead</t>
  </si>
  <si>
    <t xml:space="preserve">Establishment (Working Assets) Expenses</t>
  </si>
  <si>
    <t xml:space="preserve">Personnel Expense</t>
  </si>
  <si>
    <t xml:space="preserve">Marketing Expense</t>
  </si>
  <si>
    <t xml:space="preserve">Operating Expense</t>
  </si>
  <si>
    <t xml:space="preserve">Operating Revenue</t>
  </si>
  <si>
    <t xml:space="preserve">Interest Income</t>
  </si>
  <si>
    <t xml:space="preserve">Non-Interest Income</t>
  </si>
  <si>
    <t xml:space="preserve">Income from Islamic Banking Scheme operations </t>
  </si>
  <si>
    <t xml:space="preserve">Net earned insurance premiums </t>
  </si>
  <si>
    <t xml:space="preserve">Other Operating Income</t>
  </si>
  <si>
    <t xml:space="preserve">Notes</t>
  </si>
  <si>
    <t xml:space="preserve">Expense made from Primary Business Operations</t>
  </si>
  <si>
    <t xml:space="preserve">Profit made from Primary Business Operations</t>
  </si>
  <si>
    <t xml:space="preserve">Primary Business Operations</t>
  </si>
  <si>
    <t xml:space="preserve">Banking → Deposit (Interest Expense) and Loans (Interest Income) + Fees (infrequent)</t>
  </si>
  <si>
    <t xml:space="preserve">Cash and Cash Equivalent</t>
  </si>
  <si>
    <t xml:space="preserve">Cash Flow Statement</t>
  </si>
  <si>
    <t xml:space="preserve">Free Cash Flow</t>
  </si>
  <si>
    <t xml:space="preserve">Net Cash Flow from Financing</t>
  </si>
  <si>
    <t xml:space="preserve">Net Cash Flow from Investing</t>
  </si>
  <si>
    <t xml:space="preserve">Net Cash Flow from Operations</t>
  </si>
  <si>
    <t xml:space="preserve">Gross Dividend Payout per Share</t>
  </si>
  <si>
    <t xml:space="preserve">Share Unit Price</t>
  </si>
  <si>
    <t xml:space="preserve">Net Income</t>
  </si>
  <si>
    <t xml:space="preserve">Operating Profit</t>
  </si>
  <si>
    <t xml:space="preserve">Revenue</t>
  </si>
  <si>
    <t xml:space="preserve">Common Equity Tier 1 Capital</t>
  </si>
  <si>
    <t xml:space="preserve">Notes Capital Adequacy</t>
  </si>
  <si>
    <t xml:space="preserve">Risk Weighted Assets</t>
  </si>
  <si>
    <t xml:space="preserve">Tier 1 Capital</t>
  </si>
  <si>
    <t xml:space="preserve">Tier 2 Capital</t>
  </si>
  <si>
    <t xml:space="preserve">Current Accounts Deposit</t>
  </si>
  <si>
    <t xml:space="preserve">Notes Deposits from Customers</t>
  </si>
  <si>
    <t xml:space="preserve">Savings Accounts Deposit</t>
  </si>
  <si>
    <t xml:space="preserve">Gross Loans and Acceptance</t>
  </si>
  <si>
    <t xml:space="preserve">Notes Loans, Advances, and Financing</t>
  </si>
  <si>
    <t xml:space="preserve">Provision for Credit Loss</t>
  </si>
  <si>
    <t xml:space="preserve">Total Non-Performing Assets</t>
  </si>
  <si>
    <t xml:space="preserve">Notes Overhead + Income Statement </t>
  </si>
  <si>
    <t xml:space="preserve">Shareholders Equity</t>
  </si>
  <si>
    <t xml:space="preserve">Total Assets</t>
  </si>
  <si>
    <t xml:space="preserve">Total Liabilities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</si>
</sst>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A9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G2:G37 E17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38.88"/>
    <col collapsed="false" customWidth="true" hidden="false" outlineLevel="0" max="2" min="2" style="0" width="29.83"/>
    <col collapsed="false" customWidth="true" hidden="false" outlineLevel="0" max="7" min="3" style="0" width="15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2020</v>
      </c>
      <c r="D1" s="1" t="n">
        <v>2019</v>
      </c>
      <c r="E1" s="1" t="n">
        <v>2018</v>
      </c>
      <c r="F1" s="1" t="n">
        <v>2017</v>
      </c>
      <c r="G1" s="1" t="n">
        <v>2016</v>
      </c>
    </row>
    <row r="2" customFormat="false" ht="13.8" hidden="false" customHeight="false" outlineLevel="0" collapsed="false">
      <c r="A2" s="2" t="s">
        <v>2</v>
      </c>
      <c r="B2" s="3"/>
      <c r="C2" s="4" t="n">
        <f aca="false">SUM(C3:C4)</f>
        <v>594228238</v>
      </c>
      <c r="D2" s="4" t="n">
        <f aca="false">SUM(D3:D4)</f>
        <v>588088121</v>
      </c>
      <c r="E2" s="4" t="n">
        <f aca="false">SUM(E3:E4)</f>
        <v>576583200</v>
      </c>
      <c r="F2" s="4" t="n">
        <f aca="false">SUM(F3:F4)</f>
        <v>544615576</v>
      </c>
      <c r="G2" s="4" t="n">
        <f aca="false">SUM(G3:G4)</f>
        <v>516378613</v>
      </c>
    </row>
    <row r="3" customFormat="false" ht="13.8" hidden="false" customHeight="false" outlineLevel="0" collapsed="false">
      <c r="A3" s="5" t="s">
        <v>3</v>
      </c>
      <c r="B3" s="6" t="s">
        <v>4</v>
      </c>
      <c r="C3" s="7" t="n">
        <v>556349372</v>
      </c>
      <c r="D3" s="8" t="n">
        <v>544530912</v>
      </c>
      <c r="E3" s="8" t="n">
        <v>532732623</v>
      </c>
      <c r="F3" s="9" t="n">
        <v>502017445</v>
      </c>
      <c r="G3" s="9" t="n">
        <v>485523920</v>
      </c>
    </row>
    <row r="4" customFormat="false" ht="24.05" hidden="false" customHeight="false" outlineLevel="0" collapsed="false">
      <c r="A4" s="5" t="s">
        <v>5</v>
      </c>
      <c r="B4" s="6" t="s">
        <v>4</v>
      </c>
      <c r="C4" s="10" t="n">
        <v>37878866</v>
      </c>
      <c r="D4" s="8" t="n">
        <v>43557209</v>
      </c>
      <c r="E4" s="8" t="n">
        <v>43850577</v>
      </c>
      <c r="F4" s="9" t="n">
        <v>42598131</v>
      </c>
      <c r="G4" s="9" t="n">
        <v>30854693</v>
      </c>
    </row>
    <row r="6" customFormat="false" ht="13.8" hidden="false" customHeight="false" outlineLevel="0" collapsed="false">
      <c r="A6" s="2" t="s">
        <v>6</v>
      </c>
      <c r="B6" s="3" t="s">
        <v>7</v>
      </c>
      <c r="C6" s="4" t="n">
        <f aca="false">SUM(C7:C10)</f>
        <v>244321059</v>
      </c>
      <c r="D6" s="4" t="n">
        <f aca="false">SUM(D7:D10)</f>
        <v>258721283</v>
      </c>
      <c r="E6" s="4" t="n">
        <f aca="false">SUM(E7:E10)</f>
        <v>257099527</v>
      </c>
      <c r="F6" s="4" t="n">
        <f aca="false">SUM(F7:F10)</f>
        <v>251578649</v>
      </c>
      <c r="G6" s="4" t="n">
        <f aca="false">SUM(G7:G10)</f>
        <v>233184608</v>
      </c>
    </row>
    <row r="7" customFormat="false" ht="13.8" hidden="false" customHeight="false" outlineLevel="0" collapsed="false">
      <c r="A7" s="11" t="s">
        <v>8</v>
      </c>
      <c r="B7" s="0" t="s">
        <v>7</v>
      </c>
      <c r="C7" s="7" t="n">
        <v>144553461</v>
      </c>
      <c r="D7" s="12" t="n">
        <v>151952690</v>
      </c>
      <c r="E7" s="8" t="n">
        <v>152697373</v>
      </c>
      <c r="F7" s="7" t="n">
        <v>150433521</v>
      </c>
      <c r="G7" s="12" t="n">
        <v>127605659</v>
      </c>
    </row>
    <row r="8" customFormat="false" ht="13.8" hidden="false" customHeight="false" outlineLevel="0" collapsed="false">
      <c r="A8" s="11" t="s">
        <v>9</v>
      </c>
      <c r="B8" s="0" t="s">
        <v>7</v>
      </c>
      <c r="C8" s="7" t="n">
        <v>45597409</v>
      </c>
      <c r="D8" s="12" t="n">
        <v>42690458</v>
      </c>
      <c r="E8" s="8" t="n">
        <v>33006867</v>
      </c>
      <c r="F8" s="8" t="n">
        <v>54724300</v>
      </c>
      <c r="G8" s="12" t="n">
        <v>40644972</v>
      </c>
    </row>
    <row r="9" customFormat="false" ht="13.8" hidden="false" customHeight="false" outlineLevel="0" collapsed="false">
      <c r="A9" s="11" t="s">
        <v>10</v>
      </c>
      <c r="B9" s="0" t="s">
        <v>7</v>
      </c>
      <c r="C9" s="7" t="n">
        <v>22142485</v>
      </c>
      <c r="D9" s="12" t="n">
        <v>31621363</v>
      </c>
      <c r="E9" s="8" t="n">
        <v>31433551</v>
      </c>
      <c r="F9" s="8" t="n">
        <v>22019392</v>
      </c>
      <c r="G9" s="12" t="n">
        <v>29152230</v>
      </c>
    </row>
    <row r="10" customFormat="false" ht="13.8" hidden="false" customHeight="false" outlineLevel="0" collapsed="false">
      <c r="A10" s="11" t="s">
        <v>11</v>
      </c>
      <c r="B10" s="0" t="s">
        <v>7</v>
      </c>
      <c r="C10" s="7" t="n">
        <v>32027704</v>
      </c>
      <c r="D10" s="8" t="n">
        <v>32456772</v>
      </c>
      <c r="E10" s="8" t="n">
        <v>39961736</v>
      </c>
      <c r="F10" s="8" t="n">
        <v>24401436</v>
      </c>
      <c r="G10" s="12" t="n">
        <v>35781747</v>
      </c>
    </row>
    <row r="11" customFormat="false" ht="13.8" hidden="false" customHeight="false" outlineLevel="0" collapsed="false">
      <c r="C11" s="7"/>
      <c r="D11" s="8"/>
      <c r="E11" s="12"/>
      <c r="F11" s="12"/>
      <c r="G11" s="12"/>
    </row>
    <row r="12" customFormat="false" ht="13.8" hidden="false" customHeight="false" outlineLevel="0" collapsed="false">
      <c r="A12" s="2" t="s">
        <v>12</v>
      </c>
      <c r="B12" s="3" t="s">
        <v>7</v>
      </c>
      <c r="C12" s="4" t="n">
        <f aca="false">SUM(C13:C16)</f>
        <v>664457477</v>
      </c>
      <c r="D12" s="4" t="n">
        <f aca="false">SUM(D13:D16)</f>
        <v>672292604</v>
      </c>
      <c r="E12" s="4" t="n">
        <f aca="false">SUM(E13:E16)</f>
        <v>642104145</v>
      </c>
      <c r="F12" s="4" t="n">
        <f aca="false">SUM(F13:F16)</f>
        <v>553120853</v>
      </c>
      <c r="G12" s="4" t="n">
        <f aca="false">SUM(G13:G16)</f>
        <v>502888297</v>
      </c>
    </row>
    <row r="13" customFormat="false" ht="13.8" hidden="false" customHeight="false" outlineLevel="0" collapsed="false">
      <c r="A13" s="11" t="s">
        <v>8</v>
      </c>
      <c r="B13" s="0" t="s">
        <v>7</v>
      </c>
      <c r="C13" s="7" t="n">
        <v>424945006</v>
      </c>
      <c r="D13" s="12" t="n">
        <v>396882685</v>
      </c>
      <c r="E13" s="8" t="n">
        <v>364311999</v>
      </c>
      <c r="F13" s="12" t="n">
        <v>288950053</v>
      </c>
      <c r="G13" s="12" t="n">
        <v>288667674</v>
      </c>
    </row>
    <row r="14" customFormat="false" ht="13.8" hidden="false" customHeight="false" outlineLevel="0" collapsed="false">
      <c r="A14" s="11" t="s">
        <v>9</v>
      </c>
      <c r="B14" s="0" t="s">
        <v>7</v>
      </c>
      <c r="C14" s="7" t="n">
        <v>105631050</v>
      </c>
      <c r="D14" s="8" t="n">
        <v>109404766</v>
      </c>
      <c r="E14" s="8" t="n">
        <v>114373854</v>
      </c>
      <c r="F14" s="12" t="n">
        <v>109181754</v>
      </c>
      <c r="G14" s="12" t="n">
        <v>87356818</v>
      </c>
    </row>
    <row r="15" customFormat="false" ht="13.8" hidden="false" customHeight="false" outlineLevel="0" collapsed="false">
      <c r="A15" s="11" t="s">
        <v>10</v>
      </c>
      <c r="B15" s="0" t="s">
        <v>7</v>
      </c>
      <c r="C15" s="7" t="n">
        <v>69520573</v>
      </c>
      <c r="D15" s="8" t="n">
        <v>84115496</v>
      </c>
      <c r="E15" s="8" t="n">
        <v>75625820</v>
      </c>
      <c r="F15" s="12" t="n">
        <v>74144727</v>
      </c>
      <c r="G15" s="12" t="n">
        <v>58289624</v>
      </c>
    </row>
    <row r="16" customFormat="false" ht="13.8" hidden="false" customHeight="false" outlineLevel="0" collapsed="false">
      <c r="A16" s="11" t="s">
        <v>11</v>
      </c>
      <c r="B16" s="0" t="s">
        <v>7</v>
      </c>
      <c r="C16" s="7" t="n">
        <v>64360848</v>
      </c>
      <c r="D16" s="8" t="n">
        <v>81889657</v>
      </c>
      <c r="E16" s="8" t="n">
        <v>87792472</v>
      </c>
      <c r="F16" s="12" t="n">
        <v>80844319</v>
      </c>
      <c r="G16" s="12" t="n">
        <v>68574181</v>
      </c>
    </row>
    <row r="17" customFormat="false" ht="13.8" hidden="false" customHeight="false" outlineLevel="0" collapsed="false">
      <c r="A17" s="13"/>
      <c r="C17" s="7"/>
      <c r="D17" s="12"/>
      <c r="E17" s="12"/>
      <c r="F17" s="12"/>
      <c r="G17" s="12"/>
    </row>
    <row r="18" customFormat="false" ht="13.8" hidden="false" customHeight="false" outlineLevel="0" collapsed="false">
      <c r="A18" s="2" t="s">
        <v>13</v>
      </c>
      <c r="B18" s="3"/>
      <c r="C18" s="4" t="n">
        <f aca="false">C20/C19</f>
        <v>11241371158.3924</v>
      </c>
      <c r="D18" s="4" t="n">
        <f aca="false">D20/D19</f>
        <v>11241319444.4444</v>
      </c>
      <c r="E18" s="4" t="n">
        <f aca="false">E20/E19</f>
        <v>11049684210.5263</v>
      </c>
      <c r="F18" s="4" t="n">
        <f aca="false">F20/F19</f>
        <v>10782755102.0408</v>
      </c>
      <c r="G18" s="4" t="n">
        <f aca="false">G20/G19</f>
        <v>10193170731.7073</v>
      </c>
    </row>
    <row r="19" customFormat="false" ht="13.8" hidden="false" customHeight="false" outlineLevel="0" collapsed="false">
      <c r="A19" s="14" t="s">
        <v>14</v>
      </c>
      <c r="B19" s="15" t="s">
        <v>15</v>
      </c>
      <c r="C19" s="16" t="n">
        <v>8.46</v>
      </c>
      <c r="D19" s="17" t="n">
        <v>8.64</v>
      </c>
      <c r="E19" s="17" t="n">
        <v>9.5</v>
      </c>
      <c r="F19" s="17" t="n">
        <v>9.8</v>
      </c>
      <c r="G19" s="17" t="n">
        <v>8.2</v>
      </c>
    </row>
    <row r="20" customFormat="false" ht="13.8" hidden="false" customHeight="false" outlineLevel="0" collapsed="false">
      <c r="A20" s="14" t="s">
        <v>16</v>
      </c>
      <c r="B20" s="15"/>
      <c r="C20" s="18" t="n">
        <f aca="false">C21*1000000</f>
        <v>95102000000</v>
      </c>
      <c r="D20" s="18" t="n">
        <f aca="false">D21*1000000</f>
        <v>97125000000</v>
      </c>
      <c r="E20" s="18" t="n">
        <f aca="false">E21*1000000</f>
        <v>104972000000</v>
      </c>
      <c r="F20" s="18" t="n">
        <f aca="false">F21*1000000</f>
        <v>105671000000</v>
      </c>
      <c r="G20" s="18" t="n">
        <f aca="false">G21*1000000</f>
        <v>83584000000</v>
      </c>
    </row>
    <row r="21" customFormat="false" ht="13.8" hidden="false" customHeight="false" outlineLevel="0" collapsed="false">
      <c r="A21" s="14" t="s">
        <v>17</v>
      </c>
      <c r="B21" s="15" t="s">
        <v>15</v>
      </c>
      <c r="C21" s="7" t="n">
        <v>95102</v>
      </c>
      <c r="D21" s="12" t="n">
        <v>97125</v>
      </c>
      <c r="E21" s="12" t="n">
        <v>104972</v>
      </c>
      <c r="F21" s="12" t="n">
        <v>105671</v>
      </c>
      <c r="G21" s="12" t="n">
        <v>83584</v>
      </c>
    </row>
    <row r="23" customFormat="false" ht="13.8" hidden="false" customHeight="false" outlineLevel="0" collapsed="false">
      <c r="A23" s="2" t="s">
        <v>18</v>
      </c>
      <c r="B23" s="3" t="s">
        <v>19</v>
      </c>
      <c r="C23" s="19" t="n">
        <f aca="false">C24</f>
        <v>4096101</v>
      </c>
      <c r="D23" s="19" t="n">
        <f aca="false">D24</f>
        <v>3803159</v>
      </c>
      <c r="E23" s="19" t="n">
        <f aca="false">E24</f>
        <v>3738758</v>
      </c>
      <c r="F23" s="19" t="n">
        <f aca="false">F24</f>
        <v>3536661</v>
      </c>
      <c r="G23" s="19" t="n">
        <f aca="false">G24</f>
        <v>3338177</v>
      </c>
    </row>
    <row r="24" customFormat="false" ht="13.8" hidden="false" customHeight="false" outlineLevel="0" collapsed="false">
      <c r="A24" s="20" t="s">
        <v>20</v>
      </c>
      <c r="B24" s="21" t="s">
        <v>19</v>
      </c>
      <c r="C24" s="22" t="n">
        <f aca="false">SUM(C25:C26)</f>
        <v>4096101</v>
      </c>
      <c r="D24" s="22" t="n">
        <f aca="false">SUM(D25:D26)</f>
        <v>3803159</v>
      </c>
      <c r="E24" s="22" t="n">
        <f aca="false">SUM(E25:E26)</f>
        <v>3738758</v>
      </c>
      <c r="F24" s="22" t="n">
        <f aca="false">SUM(F25:F26)</f>
        <v>3536661</v>
      </c>
      <c r="G24" s="22" t="n">
        <f aca="false">SUM(G25:G26)</f>
        <v>3338177</v>
      </c>
    </row>
    <row r="25" customFormat="false" ht="13.8" hidden="false" customHeight="false" outlineLevel="0" collapsed="false">
      <c r="A25" s="23" t="s">
        <v>21</v>
      </c>
      <c r="B25" s="0" t="s">
        <v>19</v>
      </c>
      <c r="C25" s="7" t="n">
        <v>2451605</v>
      </c>
      <c r="D25" s="7" t="n">
        <v>2181923</v>
      </c>
      <c r="E25" s="7" t="n">
        <v>2117526</v>
      </c>
      <c r="F25" s="7" t="n">
        <v>1915431</v>
      </c>
      <c r="G25" s="7" t="n">
        <v>1716907</v>
      </c>
    </row>
    <row r="26" customFormat="false" ht="13.8" hidden="false" customHeight="false" outlineLevel="0" collapsed="false">
      <c r="A26" s="23" t="s">
        <v>22</v>
      </c>
      <c r="B26" s="0" t="s">
        <v>19</v>
      </c>
      <c r="C26" s="7" t="n">
        <v>1644496</v>
      </c>
      <c r="D26" s="7" t="n">
        <v>1621236</v>
      </c>
      <c r="E26" s="7" t="n">
        <v>1621232</v>
      </c>
      <c r="F26" s="7" t="n">
        <v>1621230</v>
      </c>
      <c r="G26" s="7" t="n">
        <v>1621270</v>
      </c>
      <c r="H26" s="0" t="s">
        <v>23</v>
      </c>
    </row>
    <row r="28" customFormat="false" ht="13.8" hidden="false" customHeight="false" outlineLevel="0" collapsed="false">
      <c r="A28" s="2" t="s">
        <v>24</v>
      </c>
      <c r="B28" s="3" t="s">
        <v>25</v>
      </c>
      <c r="C28" s="4" t="n">
        <f aca="false">SUM(C29:C33)</f>
        <v>10151785</v>
      </c>
      <c r="D28" s="4" t="n">
        <f aca="false">SUM(D29:D33)</f>
        <v>6884577</v>
      </c>
      <c r="E28" s="4" t="n">
        <f aca="false">SUM(E29:E33)</f>
        <v>5798394</v>
      </c>
      <c r="F28" s="4" t="n">
        <f aca="false">SUM(F29:F33)</f>
        <v>5903094</v>
      </c>
      <c r="G28" s="4" t="n">
        <f aca="false">SUM(G29:G33)</f>
        <v>6617712</v>
      </c>
    </row>
    <row r="29" customFormat="false" ht="24.05" hidden="false" customHeight="false" outlineLevel="0" collapsed="false">
      <c r="A29" s="5" t="s">
        <v>26</v>
      </c>
      <c r="B29" s="0" t="s">
        <v>27</v>
      </c>
      <c r="C29" s="7" t="n">
        <v>4598581</v>
      </c>
      <c r="D29" s="7" t="n">
        <v>2287490</v>
      </c>
      <c r="E29" s="7" t="n">
        <v>1591256</v>
      </c>
      <c r="F29" s="7" t="n">
        <v>1959060</v>
      </c>
      <c r="G29" s="7" t="n">
        <v>2832748</v>
      </c>
      <c r="H29" s="0" t="s">
        <v>28</v>
      </c>
    </row>
    <row r="30" customFormat="false" ht="24.05" hidden="false" customHeight="false" outlineLevel="0" collapsed="false">
      <c r="A30" s="5" t="s">
        <v>29</v>
      </c>
      <c r="B30" s="0" t="s">
        <v>27</v>
      </c>
      <c r="C30" s="7" t="n">
        <v>413918</v>
      </c>
      <c r="D30" s="7" t="n">
        <v>-20400</v>
      </c>
      <c r="E30" s="7" t="n">
        <v>47685</v>
      </c>
      <c r="F30" s="7" t="n">
        <v>68762</v>
      </c>
      <c r="G30" s="7" t="n">
        <v>182253</v>
      </c>
      <c r="H30" s="0" t="s">
        <v>28</v>
      </c>
    </row>
    <row r="31" customFormat="false" ht="24.05" hidden="false" customHeight="false" outlineLevel="0" collapsed="false">
      <c r="A31" s="5" t="s">
        <v>30</v>
      </c>
      <c r="B31" s="0" t="s">
        <v>27</v>
      </c>
      <c r="C31" s="7" t="n">
        <v>57741</v>
      </c>
      <c r="D31" s="7" t="n">
        <v>56344</v>
      </c>
      <c r="E31" s="7" t="n">
        <v>-26028</v>
      </c>
      <c r="F31" s="7" t="n">
        <v>0</v>
      </c>
      <c r="G31" s="7" t="n">
        <v>0</v>
      </c>
      <c r="H31" s="0" t="s">
        <v>28</v>
      </c>
    </row>
    <row r="32" customFormat="false" ht="13.8" hidden="false" customHeight="false" outlineLevel="0" collapsed="false">
      <c r="A32" s="23" t="s">
        <v>31</v>
      </c>
      <c r="B32" s="0" t="s">
        <v>32</v>
      </c>
      <c r="C32" s="7" t="n">
        <v>724984</v>
      </c>
      <c r="D32" s="7" t="n">
        <v>386173</v>
      </c>
      <c r="E32" s="0" t="n">
        <v>0</v>
      </c>
      <c r="F32" s="0" t="n">
        <v>0</v>
      </c>
      <c r="G32" s="7" t="n">
        <v>0</v>
      </c>
      <c r="H32" s="0" t="s">
        <v>33</v>
      </c>
    </row>
    <row r="33" customFormat="false" ht="13.8" hidden="false" customHeight="false" outlineLevel="0" collapsed="false">
      <c r="A33" s="20" t="s">
        <v>34</v>
      </c>
      <c r="B33" s="21" t="s">
        <v>35</v>
      </c>
      <c r="C33" s="22" t="n">
        <f aca="false">SUM(C34:C35)</f>
        <v>4356561</v>
      </c>
      <c r="D33" s="22" t="n">
        <f aca="false">SUM(D34:D35)</f>
        <v>4174970</v>
      </c>
      <c r="E33" s="22" t="n">
        <f aca="false">SUM(E34:E35)</f>
        <v>4185481</v>
      </c>
      <c r="F33" s="22" t="n">
        <f aca="false">SUM(F34:F35)</f>
        <v>3875272</v>
      </c>
      <c r="G33" s="22" t="n">
        <f aca="false">SUM(G34:G35)</f>
        <v>3602711</v>
      </c>
      <c r="H33" s="15" t="s">
        <v>33</v>
      </c>
    </row>
    <row r="34" customFormat="false" ht="13.8" hidden="false" customHeight="false" outlineLevel="0" collapsed="false">
      <c r="A34" s="0" t="s">
        <v>36</v>
      </c>
      <c r="B34" s="0" t="s">
        <v>35</v>
      </c>
      <c r="C34" s="24" t="n">
        <v>3590144</v>
      </c>
      <c r="D34" s="24" t="n">
        <v>3428496</v>
      </c>
      <c r="E34" s="7" t="n">
        <v>3485382</v>
      </c>
      <c r="F34" s="7" t="n">
        <v>3218115</v>
      </c>
      <c r="G34" s="7" t="n">
        <v>2958214</v>
      </c>
    </row>
    <row r="35" s="25" customFormat="true" ht="13.8" hidden="false" customHeight="false" outlineLevel="0" collapsed="false">
      <c r="A35" s="0" t="s">
        <v>37</v>
      </c>
      <c r="B35" s="0" t="s">
        <v>35</v>
      </c>
      <c r="C35" s="24" t="n">
        <v>766417</v>
      </c>
      <c r="D35" s="24" t="n">
        <v>746474</v>
      </c>
      <c r="E35" s="7" t="n">
        <v>700099</v>
      </c>
      <c r="F35" s="7" t="n">
        <v>657157</v>
      </c>
      <c r="G35" s="7" t="n">
        <v>644497</v>
      </c>
    </row>
    <row r="36" customFormat="false" ht="13.8" hidden="false" customHeight="false" outlineLevel="0" collapsed="false">
      <c r="C36" s="26"/>
    </row>
    <row r="37" customFormat="false" ht="13.8" hidden="false" customHeight="false" outlineLevel="0" collapsed="false">
      <c r="A37" s="2" t="s">
        <v>38</v>
      </c>
      <c r="B37" s="3" t="s">
        <v>39</v>
      </c>
      <c r="C37" s="4" t="n">
        <f aca="false">SUM(C38:C39)</f>
        <v>19505552</v>
      </c>
      <c r="D37" s="4" t="n">
        <f aca="false">SUM(D38:D39)</f>
        <v>23597955</v>
      </c>
      <c r="E37" s="4" t="n">
        <f aca="false">SUM(E38:E39)</f>
        <v>22366457</v>
      </c>
      <c r="F37" s="4" t="n">
        <f aca="false">SUM(F38:F39)</f>
        <v>21266351</v>
      </c>
      <c r="G37" s="4" t="n">
        <f aca="false">SUM(G38:G39)</f>
        <v>20069185</v>
      </c>
    </row>
    <row r="38" customFormat="false" ht="13.8" hidden="false" customHeight="false" outlineLevel="0" collapsed="false">
      <c r="A38" s="27" t="s">
        <v>40</v>
      </c>
      <c r="B38" s="28" t="s">
        <v>4</v>
      </c>
      <c r="C38" s="29" t="n">
        <f aca="false">C41</f>
        <v>11245177</v>
      </c>
      <c r="D38" s="29" t="n">
        <f aca="false">D41</f>
        <v>11561939</v>
      </c>
      <c r="E38" s="29" t="n">
        <f aca="false">E41</f>
        <v>11245692</v>
      </c>
      <c r="F38" s="29" t="n">
        <f aca="false">F41</f>
        <v>11357058</v>
      </c>
      <c r="G38" s="29" t="n">
        <f aca="false">G41</f>
        <v>10487156</v>
      </c>
    </row>
    <row r="39" customFormat="false" ht="13.8" hidden="false" customHeight="false" outlineLevel="0" collapsed="false">
      <c r="A39" s="23" t="s">
        <v>41</v>
      </c>
      <c r="B39" s="6" t="s">
        <v>42</v>
      </c>
      <c r="C39" s="30" t="n">
        <v>8260375</v>
      </c>
      <c r="D39" s="31" t="n">
        <v>12036016</v>
      </c>
      <c r="E39" s="8" t="n">
        <v>11120765</v>
      </c>
      <c r="F39" s="12" t="n">
        <v>9909293</v>
      </c>
      <c r="G39" s="12" t="n">
        <v>9582029</v>
      </c>
    </row>
    <row r="40" customFormat="false" ht="13.8" hidden="false" customHeight="false" outlineLevel="0" collapsed="false">
      <c r="A40" s="23"/>
      <c r="C40" s="30"/>
      <c r="D40" s="31"/>
      <c r="E40" s="8"/>
      <c r="F40" s="12"/>
      <c r="G40" s="12"/>
    </row>
    <row r="41" customFormat="false" ht="13.8" hidden="false" customHeight="false" outlineLevel="0" collapsed="false">
      <c r="A41" s="32" t="s">
        <v>40</v>
      </c>
      <c r="B41" s="28" t="s">
        <v>4</v>
      </c>
      <c r="C41" s="33" t="n">
        <f aca="false">SUM(C42:C45)</f>
        <v>11245177</v>
      </c>
      <c r="D41" s="33" t="n">
        <f aca="false">SUM(D42:D45)</f>
        <v>11561939</v>
      </c>
      <c r="E41" s="33" t="n">
        <f aca="false">SUM(E42:E45)</f>
        <v>11245692</v>
      </c>
      <c r="F41" s="33" t="n">
        <f aca="false">SUM(F42:F45)</f>
        <v>11357058</v>
      </c>
      <c r="G41" s="33" t="n">
        <f aca="false">SUM(G42:G45)</f>
        <v>10487156</v>
      </c>
      <c r="H41" s="0" t="s">
        <v>43</v>
      </c>
    </row>
    <row r="42" customFormat="false" ht="13.8" hidden="false" customHeight="false" outlineLevel="0" collapsed="false">
      <c r="A42" s="23" t="s">
        <v>44</v>
      </c>
      <c r="B42" s="0" t="s">
        <v>45</v>
      </c>
      <c r="C42" s="30" t="n">
        <v>2414445</v>
      </c>
      <c r="D42" s="31" t="n">
        <v>2434457</v>
      </c>
      <c r="E42" s="8" t="n">
        <v>2408198</v>
      </c>
      <c r="F42" s="12" t="n">
        <v>2733053</v>
      </c>
      <c r="G42" s="12" t="n">
        <v>2438469</v>
      </c>
    </row>
    <row r="43" customFormat="false" ht="13.8" hidden="false" customHeight="false" outlineLevel="0" collapsed="false">
      <c r="A43" s="23" t="s">
        <v>46</v>
      </c>
      <c r="B43" s="0" t="s">
        <v>45</v>
      </c>
      <c r="C43" s="30" t="n">
        <v>1892457</v>
      </c>
      <c r="D43" s="31" t="n">
        <v>1905732</v>
      </c>
      <c r="E43" s="8" t="n">
        <v>1845172</v>
      </c>
      <c r="F43" s="12" t="n">
        <v>1980909</v>
      </c>
      <c r="G43" s="12" t="n">
        <v>1887733</v>
      </c>
    </row>
    <row r="44" customFormat="false" ht="13.8" hidden="false" customHeight="false" outlineLevel="0" collapsed="false">
      <c r="A44" s="23" t="s">
        <v>47</v>
      </c>
      <c r="B44" s="0" t="s">
        <v>45</v>
      </c>
      <c r="C44" s="30" t="n">
        <v>6563189</v>
      </c>
      <c r="D44" s="31" t="n">
        <v>6625037</v>
      </c>
      <c r="E44" s="8" t="n">
        <v>6449524</v>
      </c>
      <c r="F44" s="12" t="n">
        <v>6128012</v>
      </c>
      <c r="G44" s="12" t="n">
        <v>5638874</v>
      </c>
    </row>
    <row r="45" customFormat="false" ht="13.8" hidden="false" customHeight="false" outlineLevel="0" collapsed="false">
      <c r="A45" s="23" t="s">
        <v>48</v>
      </c>
      <c r="B45" s="0" t="s">
        <v>45</v>
      </c>
      <c r="C45" s="30" t="n">
        <v>375086</v>
      </c>
      <c r="D45" s="31" t="n">
        <v>596713</v>
      </c>
      <c r="E45" s="8" t="n">
        <v>542798</v>
      </c>
      <c r="F45" s="12" t="n">
        <v>515084</v>
      </c>
      <c r="G45" s="12" t="n">
        <v>522080</v>
      </c>
    </row>
    <row r="47" customFormat="false" ht="13.8" hidden="false" customHeight="false" outlineLevel="0" collapsed="false">
      <c r="A47" s="2" t="s">
        <v>49</v>
      </c>
      <c r="B47" s="3" t="s">
        <v>39</v>
      </c>
      <c r="C47" s="19" t="n">
        <f aca="false">C48</f>
        <v>19505552</v>
      </c>
      <c r="D47" s="19" t="n">
        <f aca="false">D48</f>
        <v>23597955</v>
      </c>
      <c r="E47" s="19" t="n">
        <f aca="false">E48</f>
        <v>22366457</v>
      </c>
      <c r="F47" s="19" t="n">
        <f aca="false">F48</f>
        <v>21266351</v>
      </c>
      <c r="G47" s="19" t="n">
        <f aca="false">G48</f>
        <v>20069185</v>
      </c>
    </row>
    <row r="48" customFormat="false" ht="13.8" hidden="false" customHeight="false" outlineLevel="0" collapsed="false">
      <c r="A48" s="23" t="s">
        <v>38</v>
      </c>
      <c r="B48" s="0" t="s">
        <v>39</v>
      </c>
      <c r="C48" s="7" t="n">
        <f aca="false">C37</f>
        <v>19505552</v>
      </c>
      <c r="D48" s="7" t="n">
        <f aca="false">D37</f>
        <v>23597955</v>
      </c>
      <c r="E48" s="7" t="n">
        <f aca="false">E37</f>
        <v>22366457</v>
      </c>
      <c r="F48" s="7" t="n">
        <f aca="false">F37</f>
        <v>21266351</v>
      </c>
      <c r="G48" s="7" t="n">
        <f aca="false">G37</f>
        <v>20069185</v>
      </c>
    </row>
    <row r="50" customFormat="false" ht="13.8" hidden="false" customHeight="false" outlineLevel="0" collapsed="false">
      <c r="A50" s="2" t="s">
        <v>50</v>
      </c>
      <c r="B50" s="3" t="s">
        <v>42</v>
      </c>
      <c r="C50" s="19" t="n">
        <f aca="false">C51</f>
        <v>19350764</v>
      </c>
      <c r="D50" s="19" t="n">
        <f aca="false">D51</f>
        <v>24131021</v>
      </c>
      <c r="E50" s="19" t="n">
        <f aca="false">E51</f>
        <v>23198671</v>
      </c>
      <c r="F50" s="19" t="n">
        <f aca="false">F51</f>
        <v>22056334</v>
      </c>
      <c r="G50" s="19" t="n">
        <f aca="false">G51</f>
        <v>20940499</v>
      </c>
    </row>
    <row r="51" customFormat="false" ht="13.8" hidden="false" customHeight="false" outlineLevel="0" collapsed="false">
      <c r="A51" s="23" t="s">
        <v>51</v>
      </c>
      <c r="B51" s="6" t="s">
        <v>42</v>
      </c>
      <c r="C51" s="30" t="n">
        <v>19350764</v>
      </c>
      <c r="D51" s="31" t="n">
        <v>24131021</v>
      </c>
      <c r="E51" s="12" t="n">
        <v>23198671</v>
      </c>
      <c r="F51" s="12" t="n">
        <v>22056334</v>
      </c>
      <c r="G51" s="12" t="n">
        <v>20940499</v>
      </c>
    </row>
    <row r="53" customFormat="false" ht="13.8" hidden="false" customHeight="false" outlineLevel="0" collapsed="false">
      <c r="A53" s="2" t="s">
        <v>52</v>
      </c>
      <c r="B53" s="3" t="s">
        <v>42</v>
      </c>
      <c r="C53" s="19" t="n">
        <f aca="false">SUM(C54:C56)</f>
        <v>22893640</v>
      </c>
      <c r="D53" s="19" t="n">
        <f aca="false">SUM(D54:D56)</f>
        <v>20017193</v>
      </c>
      <c r="E53" s="19" t="n">
        <f aca="false">SUM(E54:E56)</f>
        <v>16464264</v>
      </c>
      <c r="F53" s="19" t="n">
        <f aca="false">SUM(F54:F56)</f>
        <v>16178445</v>
      </c>
      <c r="G53" s="19" t="n">
        <f aca="false">SUM(G54:G56)</f>
        <v>14802836</v>
      </c>
    </row>
    <row r="54" customFormat="false" ht="13.8" hidden="false" customHeight="false" outlineLevel="0" collapsed="false">
      <c r="A54" s="5" t="s">
        <v>53</v>
      </c>
      <c r="B54" s="6" t="s">
        <v>42</v>
      </c>
      <c r="C54" s="7" t="n">
        <v>6135582</v>
      </c>
      <c r="D54" s="7" t="n">
        <v>5979577</v>
      </c>
      <c r="E54" s="7" t="n">
        <v>5611704</v>
      </c>
      <c r="F54" s="7" t="n">
        <v>4900251</v>
      </c>
      <c r="G54" s="7" t="n">
        <v>4189242</v>
      </c>
    </row>
    <row r="55" customFormat="false" ht="13.8" hidden="false" customHeight="false" outlineLevel="0" collapsed="false">
      <c r="A55" s="5" t="s">
        <v>54</v>
      </c>
      <c r="B55" s="6" t="s">
        <v>42</v>
      </c>
      <c r="C55" s="7" t="n">
        <v>9458856</v>
      </c>
      <c r="D55" s="7" t="n">
        <v>6760618</v>
      </c>
      <c r="E55" s="7" t="n">
        <v>5933563</v>
      </c>
      <c r="F55" s="7" t="n">
        <v>5250890</v>
      </c>
      <c r="G55" s="7" t="n">
        <v>4444057</v>
      </c>
    </row>
    <row r="56" customFormat="false" ht="13.8" hidden="false" customHeight="false" outlineLevel="0" collapsed="false">
      <c r="A56" s="5" t="s">
        <v>55</v>
      </c>
      <c r="B56" s="6" t="s">
        <v>42</v>
      </c>
      <c r="C56" s="7" t="n">
        <v>7299202</v>
      </c>
      <c r="D56" s="7" t="n">
        <v>7276998</v>
      </c>
      <c r="E56" s="7" t="n">
        <v>4918997</v>
      </c>
      <c r="F56" s="7" t="n">
        <v>6027304</v>
      </c>
      <c r="G56" s="7" t="n">
        <v>6169537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1" sqref="G2:G37 B28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38.88"/>
    <col collapsed="false" customWidth="true" hidden="false" outlineLevel="0" max="2" min="2" style="34" width="51.86"/>
  </cols>
  <sheetData>
    <row r="1" customFormat="false" ht="13.8" hidden="false" customHeight="false" outlineLevel="0" collapsed="false">
      <c r="A1" s="1" t="s">
        <v>0</v>
      </c>
      <c r="B1" s="35" t="s">
        <v>56</v>
      </c>
    </row>
    <row r="2" customFormat="false" ht="13.8" hidden="false" customHeight="false" outlineLevel="0" collapsed="false">
      <c r="A2" s="23" t="s">
        <v>49</v>
      </c>
      <c r="B2" s="36" t="s">
        <v>57</v>
      </c>
    </row>
    <row r="3" customFormat="false" ht="13.8" hidden="false" customHeight="false" outlineLevel="0" collapsed="false">
      <c r="A3" s="23" t="s">
        <v>50</v>
      </c>
      <c r="B3" s="36" t="s">
        <v>58</v>
      </c>
    </row>
    <row r="4" customFormat="false" ht="13.8" hidden="false" customHeight="false" outlineLevel="0" collapsed="false">
      <c r="A4" s="5"/>
      <c r="B4" s="36"/>
    </row>
    <row r="5" customFormat="false" ht="24.05" hidden="false" customHeight="false" outlineLevel="0" collapsed="false">
      <c r="A5" s="23" t="s">
        <v>59</v>
      </c>
      <c r="B5" s="34" t="s">
        <v>60</v>
      </c>
    </row>
    <row r="6" customFormat="false" ht="13.8" hidden="false" customHeight="false" outlineLevel="0" collapsed="false">
      <c r="A6" s="37"/>
    </row>
    <row r="7" customFormat="false" ht="13.8" hidden="false" customHeight="false" outlineLevel="0" collapsed="false">
      <c r="A7" s="11"/>
    </row>
    <row r="8" customFormat="false" ht="13.8" hidden="false" customHeight="false" outlineLevel="0" collapsed="false">
      <c r="A8" s="11"/>
    </row>
    <row r="9" customFormat="false" ht="13.8" hidden="false" customHeight="false" outlineLevel="0" collapsed="false">
      <c r="A9" s="11"/>
    </row>
    <row r="10" customFormat="false" ht="13.8" hidden="false" customHeight="false" outlineLevel="0" collapsed="false">
      <c r="A10" s="11"/>
    </row>
    <row r="12" customFormat="false" ht="13.8" hidden="false" customHeight="false" outlineLevel="0" collapsed="false">
      <c r="A12" s="37"/>
    </row>
    <row r="13" customFormat="false" ht="13.8" hidden="false" customHeight="false" outlineLevel="0" collapsed="false">
      <c r="A13" s="11"/>
    </row>
    <row r="14" customFormat="false" ht="13.8" hidden="false" customHeight="false" outlineLevel="0" collapsed="false">
      <c r="A14" s="11"/>
    </row>
    <row r="15" customFormat="false" ht="13.8" hidden="false" customHeight="false" outlineLevel="0" collapsed="false">
      <c r="A15" s="11"/>
    </row>
    <row r="16" customFormat="false" ht="13.8" hidden="false" customHeight="false" outlineLevel="0" collapsed="false">
      <c r="A16" s="11"/>
    </row>
    <row r="17" customFormat="false" ht="13.8" hidden="false" customHeight="false" outlineLevel="0" collapsed="false">
      <c r="A17" s="13"/>
    </row>
    <row r="18" customFormat="false" ht="13.8" hidden="false" customHeight="false" outlineLevel="0" collapsed="false">
      <c r="A18" s="38"/>
    </row>
    <row r="19" customFormat="false" ht="13.8" hidden="false" customHeight="false" outlineLevel="0" collapsed="false">
      <c r="A19" s="14"/>
      <c r="B19" s="39"/>
    </row>
    <row r="20" customFormat="false" ht="13.8" hidden="false" customHeight="false" outlineLevel="0" collapsed="false">
      <c r="A20" s="14"/>
      <c r="B20" s="39"/>
    </row>
    <row r="21" customFormat="false" ht="13.8" hidden="false" customHeight="false" outlineLevel="0" collapsed="false">
      <c r="A21" s="14"/>
      <c r="B21" s="39"/>
    </row>
    <row r="23" customFormat="false" ht="13.8" hidden="false" customHeight="false" outlineLevel="0" collapsed="false">
      <c r="A23" s="38"/>
    </row>
    <row r="24" customFormat="false" ht="13.8" hidden="false" customHeight="false" outlineLevel="0" collapsed="false">
      <c r="A24" s="5"/>
    </row>
    <row r="25" customFormat="false" ht="13.8" hidden="false" customHeight="false" outlineLevel="0" collapsed="false">
      <c r="A25" s="5"/>
    </row>
    <row r="26" customFormat="false" ht="13.8" hidden="false" customHeight="false" outlineLevel="0" collapsed="false">
      <c r="A26" s="5"/>
    </row>
    <row r="27" customFormat="false" ht="13.8" hidden="false" customHeight="false" outlineLevel="0" collapsed="false">
      <c r="A27" s="23"/>
    </row>
    <row r="28" customFormat="false" ht="13.8" hidden="false" customHeight="false" outlineLevel="0" collapsed="false">
      <c r="A28" s="23"/>
    </row>
    <row r="39" customFormat="false" ht="13.8" hidden="false" customHeight="false" outlineLevel="0" collapsed="false">
      <c r="A39" s="23"/>
    </row>
    <row r="40" customFormat="false" ht="13.8" hidden="false" customHeight="false" outlineLevel="0" collapsed="false">
      <c r="A40" s="23"/>
    </row>
    <row r="41" customFormat="false" ht="13.8" hidden="false" customHeight="false" outlineLevel="0" collapsed="false">
      <c r="A4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7"/>
    </sheetView>
  </sheetViews>
  <sheetFormatPr defaultColWidth="8.66796875" defaultRowHeight="13.8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29.83"/>
    <col collapsed="false" customWidth="true" hidden="false" outlineLevel="0" max="7" min="3" style="0" width="12.9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2022</v>
      </c>
      <c r="D1" s="1" t="n">
        <v>2021</v>
      </c>
      <c r="E1" s="1" t="n">
        <v>2020</v>
      </c>
      <c r="F1" s="1" t="n">
        <v>2019</v>
      </c>
      <c r="G1" s="1" t="n">
        <v>2018</v>
      </c>
    </row>
    <row r="2" customFormat="false" ht="13.8" hidden="false" customHeight="false" outlineLevel="0" collapsed="false">
      <c r="A2" s="0" t="s">
        <v>61</v>
      </c>
      <c r="B2" s="6" t="s">
        <v>62</v>
      </c>
      <c r="C2" s="8" t="n">
        <v>57084530</v>
      </c>
      <c r="D2" s="31" t="n">
        <v>47306745</v>
      </c>
      <c r="E2" s="8" t="n">
        <v>53933844</v>
      </c>
      <c r="F2" s="8" t="n">
        <v>50875746</v>
      </c>
      <c r="G2" s="30" t="n">
        <v>43813448</v>
      </c>
    </row>
    <row r="3" s="44" customFormat="true" ht="13.8" hidden="false" customHeight="false" outlineLevel="0" collapsed="false">
      <c r="A3" s="40" t="s">
        <v>63</v>
      </c>
      <c r="B3" s="40" t="s">
        <v>62</v>
      </c>
      <c r="C3" s="41" t="n">
        <v>3009589</v>
      </c>
      <c r="D3" s="42" t="n">
        <v>-9638499</v>
      </c>
      <c r="E3" s="41" t="n">
        <v>5055237</v>
      </c>
      <c r="F3" s="41" t="n">
        <v>-3270953</v>
      </c>
      <c r="G3" s="43" t="n">
        <v>-3452016</v>
      </c>
      <c r="H3" s="0"/>
      <c r="AMJ3" s="0"/>
    </row>
    <row r="4" s="44" customFormat="true" ht="13.8" hidden="false" customHeight="false" outlineLevel="0" collapsed="false">
      <c r="A4" s="44" t="s">
        <v>64</v>
      </c>
      <c r="B4" s="45" t="s">
        <v>62</v>
      </c>
      <c r="C4" s="46" t="n">
        <v>-7029247</v>
      </c>
      <c r="D4" s="47" t="n">
        <v>1084865</v>
      </c>
      <c r="E4" s="46" t="n">
        <v>2590100</v>
      </c>
      <c r="F4" s="46" t="n">
        <v>-769567</v>
      </c>
      <c r="G4" s="48" t="n">
        <v>-5551653</v>
      </c>
      <c r="H4" s="0"/>
      <c r="AMJ4" s="0"/>
    </row>
    <row r="5" customFormat="false" ht="13.8" hidden="false" customHeight="false" outlineLevel="0" collapsed="false">
      <c r="A5" s="0" t="s">
        <v>65</v>
      </c>
      <c r="B5" s="6" t="s">
        <v>62</v>
      </c>
      <c r="C5" s="8" t="n">
        <v>-566067</v>
      </c>
      <c r="D5" s="31" t="n">
        <v>-755206</v>
      </c>
      <c r="E5" s="8" t="n">
        <v>-540424</v>
      </c>
      <c r="F5" s="8" t="n">
        <v>-388871</v>
      </c>
      <c r="G5" s="30" t="n">
        <v>-148478</v>
      </c>
    </row>
    <row r="6" s="44" customFormat="true" ht="13.8" hidden="false" customHeight="false" outlineLevel="0" collapsed="false">
      <c r="A6" s="44" t="s">
        <v>66</v>
      </c>
      <c r="B6" s="44" t="s">
        <v>62</v>
      </c>
      <c r="C6" s="49" t="n">
        <v>10604903</v>
      </c>
      <c r="D6" s="49" t="n">
        <v>-9968158</v>
      </c>
      <c r="E6" s="49" t="n">
        <v>3005561</v>
      </c>
      <c r="F6" s="49" t="n">
        <v>-2112515</v>
      </c>
      <c r="G6" s="49" t="n">
        <v>2248115</v>
      </c>
      <c r="H6" s="0"/>
      <c r="AMJ6" s="0"/>
    </row>
    <row r="7" customFormat="false" ht="13.8" hidden="false" customHeight="false" outlineLevel="0" collapsed="false">
      <c r="A7" s="0" t="s">
        <v>67</v>
      </c>
      <c r="B7" s="6" t="s">
        <v>15</v>
      </c>
      <c r="C7" s="17" t="n">
        <v>0.57</v>
      </c>
      <c r="D7" s="17" t="n">
        <v>0.64</v>
      </c>
      <c r="E7" s="17" t="n">
        <v>0.55</v>
      </c>
      <c r="F7" s="17" t="n">
        <v>0.52</v>
      </c>
      <c r="G7" s="16" t="n">
        <v>0.52</v>
      </c>
    </row>
    <row r="8" customFormat="false" ht="13.8" hidden="false" customHeight="false" outlineLevel="0" collapsed="false">
      <c r="A8" s="0" t="s">
        <v>13</v>
      </c>
      <c r="B8" s="15" t="s">
        <v>15</v>
      </c>
      <c r="C8" s="7" t="n">
        <f aca="false">_xlfn.CEILING.MATH(suppCalc!E18)</f>
        <v>11049684211</v>
      </c>
      <c r="D8" s="7" t="n">
        <f aca="false">_xlfn.CEILING.MATH(suppCalc!D18)</f>
        <v>11241319445</v>
      </c>
      <c r="E8" s="7" t="n">
        <f aca="false">_xlfn.CEILING.MATH(suppCalc!F18)</f>
        <v>10782755103</v>
      </c>
      <c r="F8" s="7" t="n">
        <f aca="false">_xlfn.CEILING.MATH(suppCalc!G18)</f>
        <v>10193170732</v>
      </c>
      <c r="G8" s="7" t="n">
        <f aca="false">_xlfn.CEILING.MATH(suppCalc!C18)</f>
        <v>11241371159</v>
      </c>
    </row>
    <row r="9" customFormat="false" ht="13.8" hidden="false" customHeight="false" outlineLevel="0" collapsed="false">
      <c r="A9" s="0" t="s">
        <v>68</v>
      </c>
      <c r="B9" s="6" t="s">
        <v>15</v>
      </c>
      <c r="C9" s="17" t="n">
        <v>9.5</v>
      </c>
      <c r="D9" s="17" t="n">
        <v>8.64</v>
      </c>
      <c r="E9" s="17" t="n">
        <v>9.8</v>
      </c>
      <c r="F9" s="17" t="n">
        <v>8.2</v>
      </c>
      <c r="G9" s="16" t="n">
        <v>8.46</v>
      </c>
    </row>
    <row r="10" customFormat="false" ht="13.8" hidden="false" customHeight="false" outlineLevel="0" collapsed="false">
      <c r="A10" s="0" t="s">
        <v>41</v>
      </c>
      <c r="B10" s="6" t="s">
        <v>42</v>
      </c>
      <c r="C10" s="8" t="n">
        <v>11120765</v>
      </c>
      <c r="D10" s="31" t="n">
        <v>12036016</v>
      </c>
      <c r="E10" s="12" t="n">
        <v>9909293</v>
      </c>
      <c r="F10" s="12" t="n">
        <v>9582029</v>
      </c>
      <c r="G10" s="30" t="n">
        <v>8260375</v>
      </c>
    </row>
    <row r="11" customFormat="false" ht="13.8" hidden="false" customHeight="false" outlineLevel="0" collapsed="false">
      <c r="A11" s="0" t="s">
        <v>51</v>
      </c>
      <c r="B11" s="6" t="s">
        <v>42</v>
      </c>
      <c r="C11" s="12" t="n">
        <v>23198671</v>
      </c>
      <c r="D11" s="31" t="n">
        <v>24131021</v>
      </c>
      <c r="E11" s="12" t="n">
        <v>22056334</v>
      </c>
      <c r="F11" s="12" t="n">
        <v>20940499</v>
      </c>
      <c r="G11" s="30" t="n">
        <v>19350764</v>
      </c>
    </row>
    <row r="12" customFormat="false" ht="13.8" hidden="false" customHeight="false" outlineLevel="0" collapsed="false">
      <c r="A12" s="0" t="s">
        <v>69</v>
      </c>
      <c r="B12" s="6" t="s">
        <v>42</v>
      </c>
      <c r="C12" s="12" t="n">
        <v>8355936</v>
      </c>
      <c r="D12" s="12" t="n">
        <v>8475649</v>
      </c>
      <c r="E12" s="12" t="n">
        <v>7796874</v>
      </c>
      <c r="F12" s="12" t="n">
        <v>6963892</v>
      </c>
      <c r="G12" s="30" t="n">
        <v>6719079</v>
      </c>
    </row>
    <row r="13" customFormat="false" ht="13.8" hidden="false" customHeight="false" outlineLevel="0" collapsed="false">
      <c r="A13" s="50" t="s">
        <v>52</v>
      </c>
      <c r="B13" s="51" t="s">
        <v>42</v>
      </c>
      <c r="C13" s="52" t="n">
        <f aca="false">suppCalc!E53</f>
        <v>16464264</v>
      </c>
      <c r="D13" s="52" t="n">
        <f aca="false">suppCalc!D53</f>
        <v>20017193</v>
      </c>
      <c r="E13" s="52" t="n">
        <f aca="false">suppCalc!F53</f>
        <v>16178445</v>
      </c>
      <c r="F13" s="52" t="n">
        <f aca="false">suppCalc!G53</f>
        <v>14802836</v>
      </c>
      <c r="G13" s="52" t="n">
        <f aca="false">suppCalc!C53</f>
        <v>22893640</v>
      </c>
    </row>
    <row r="14" customFormat="false" ht="13.8" hidden="false" customHeight="false" outlineLevel="0" collapsed="false">
      <c r="A14" s="0" t="s">
        <v>70</v>
      </c>
      <c r="B14" s="6" t="s">
        <v>42</v>
      </c>
      <c r="C14" s="7" t="n">
        <v>12415974</v>
      </c>
      <c r="D14" s="7" t="n">
        <v>13178941</v>
      </c>
      <c r="E14" s="7" t="n">
        <v>11911298</v>
      </c>
      <c r="F14" s="7" t="n">
        <v>11685987</v>
      </c>
      <c r="G14" s="7" t="n">
        <v>13518049</v>
      </c>
    </row>
    <row r="15" customFormat="false" ht="13.8" hidden="false" customHeight="false" outlineLevel="0" collapsed="false">
      <c r="A15" s="0" t="s">
        <v>71</v>
      </c>
      <c r="B15" s="6" t="s">
        <v>42</v>
      </c>
      <c r="C15" s="8" t="n">
        <v>47319853</v>
      </c>
      <c r="D15" s="31" t="n">
        <v>52867731</v>
      </c>
      <c r="E15" s="12" t="n">
        <v>45580310</v>
      </c>
      <c r="F15" s="12" t="n">
        <v>44657902</v>
      </c>
      <c r="G15" s="30" t="n">
        <v>51030965</v>
      </c>
    </row>
    <row r="16" customFormat="false" ht="13.8" hidden="false" customHeight="false" outlineLevel="0" collapsed="false">
      <c r="A16" s="28" t="s">
        <v>40</v>
      </c>
      <c r="B16" s="53" t="s">
        <v>42</v>
      </c>
      <c r="C16" s="54" t="n">
        <v>11245692</v>
      </c>
      <c r="D16" s="54" t="n">
        <v>11561939</v>
      </c>
      <c r="E16" s="54" t="n">
        <v>11537058</v>
      </c>
      <c r="F16" s="54" t="n">
        <v>10487156</v>
      </c>
      <c r="G16" s="55" t="n">
        <v>11245177</v>
      </c>
    </row>
    <row r="17" customFormat="false" ht="13.8" hidden="false" customHeight="false" outlineLevel="0" collapsed="false">
      <c r="A17" s="50" t="s">
        <v>50</v>
      </c>
      <c r="B17" s="51" t="s">
        <v>42</v>
      </c>
      <c r="C17" s="52" t="n">
        <f aca="false">suppCalc!E50</f>
        <v>23198671</v>
      </c>
      <c r="D17" s="52" t="n">
        <f aca="false">suppCalc!D50</f>
        <v>24131021</v>
      </c>
      <c r="E17" s="52" t="n">
        <f aca="false">suppCalc!F50</f>
        <v>22056334</v>
      </c>
      <c r="F17" s="52" t="n">
        <f aca="false">suppCalc!G50</f>
        <v>20940499</v>
      </c>
      <c r="G17" s="52" t="n">
        <f aca="false">suppCalc!C50</f>
        <v>19350764</v>
      </c>
    </row>
    <row r="18" customFormat="false" ht="13.8" hidden="false" customHeight="false" outlineLevel="0" collapsed="false">
      <c r="A18" s="0" t="s">
        <v>24</v>
      </c>
      <c r="B18" s="0" t="s">
        <v>25</v>
      </c>
      <c r="C18" s="7" t="n">
        <f aca="false">suppCalc!E28</f>
        <v>5798394</v>
      </c>
      <c r="D18" s="7" t="n">
        <f aca="false">suppCalc!D28</f>
        <v>6884577</v>
      </c>
      <c r="E18" s="7" t="n">
        <f aca="false">suppCalc!F28</f>
        <v>5903094</v>
      </c>
      <c r="F18" s="7" t="n">
        <f aca="false">suppCalc!G28</f>
        <v>6617712</v>
      </c>
      <c r="G18" s="7" t="n">
        <f aca="false">suppCalc!C28</f>
        <v>10151785</v>
      </c>
    </row>
    <row r="19" customFormat="false" ht="13.8" hidden="false" customHeight="false" outlineLevel="0" collapsed="false">
      <c r="A19" s="0" t="s">
        <v>72</v>
      </c>
      <c r="B19" s="6" t="s">
        <v>73</v>
      </c>
      <c r="C19" s="8" t="n">
        <v>56300466</v>
      </c>
      <c r="D19" s="31" t="n">
        <v>59835037</v>
      </c>
      <c r="E19" s="12" t="n">
        <v>55410401</v>
      </c>
      <c r="F19" s="12" t="n">
        <v>53107020</v>
      </c>
      <c r="G19" s="30" t="n">
        <v>61798922</v>
      </c>
    </row>
    <row r="20" customFormat="false" ht="13.8" hidden="false" customHeight="false" outlineLevel="0" collapsed="false">
      <c r="A20" s="0" t="s">
        <v>74</v>
      </c>
      <c r="B20" s="6" t="s">
        <v>73</v>
      </c>
      <c r="C20" s="12" t="n">
        <v>374606000</v>
      </c>
      <c r="D20" s="12" t="n">
        <v>380411877</v>
      </c>
      <c r="E20" s="12" t="n">
        <v>375079769</v>
      </c>
      <c r="F20" s="12" t="n">
        <v>379599898</v>
      </c>
      <c r="G20" s="30" t="n">
        <v>403578101</v>
      </c>
    </row>
    <row r="21" customFormat="false" ht="13.8" hidden="false" customHeight="false" outlineLevel="0" collapsed="false">
      <c r="A21" s="0" t="s">
        <v>75</v>
      </c>
      <c r="B21" s="6" t="s">
        <v>73</v>
      </c>
      <c r="C21" s="8" t="n">
        <v>59871648</v>
      </c>
      <c r="D21" s="31" t="n">
        <v>62714212</v>
      </c>
      <c r="E21" s="12" t="n">
        <v>61734606</v>
      </c>
      <c r="F21" s="12" t="n">
        <v>59460524</v>
      </c>
      <c r="G21" s="30" t="n">
        <v>64676927</v>
      </c>
    </row>
    <row r="22" customFormat="false" ht="13.8" hidden="false" customHeight="false" outlineLevel="0" collapsed="false">
      <c r="A22" s="0" t="s">
        <v>76</v>
      </c>
      <c r="B22" s="6" t="s">
        <v>73</v>
      </c>
      <c r="C22" s="8" t="n">
        <v>11392302</v>
      </c>
      <c r="D22" s="31" t="n">
        <v>11035793</v>
      </c>
      <c r="E22" s="12" t="n">
        <v>10968690</v>
      </c>
      <c r="F22" s="12" t="n">
        <v>13774661</v>
      </c>
      <c r="G22" s="30" t="n">
        <v>10721858</v>
      </c>
    </row>
    <row r="23" customFormat="false" ht="13.8" hidden="false" customHeight="false" outlineLevel="0" collapsed="false">
      <c r="A23" s="56" t="s">
        <v>77</v>
      </c>
      <c r="B23" s="6" t="s">
        <v>78</v>
      </c>
      <c r="C23" s="8" t="n">
        <v>114346475</v>
      </c>
      <c r="D23" s="31" t="n">
        <v>109469201</v>
      </c>
      <c r="E23" s="12" t="n">
        <v>114829911</v>
      </c>
      <c r="F23" s="12" t="n">
        <v>110571307</v>
      </c>
      <c r="G23" s="30" t="n">
        <v>137636598</v>
      </c>
    </row>
    <row r="24" customFormat="false" ht="13.8" hidden="false" customHeight="false" outlineLevel="0" collapsed="false">
      <c r="A24" s="56" t="s">
        <v>79</v>
      </c>
      <c r="B24" s="6" t="s">
        <v>78</v>
      </c>
      <c r="C24" s="8" t="n">
        <v>72552819</v>
      </c>
      <c r="D24" s="31" t="n">
        <v>78030371</v>
      </c>
      <c r="E24" s="12" t="n">
        <v>71591820</v>
      </c>
      <c r="F24" s="12" t="n">
        <v>68143180</v>
      </c>
      <c r="G24" s="30" t="n">
        <v>92157487</v>
      </c>
    </row>
    <row r="25" customFormat="false" ht="13.8" hidden="false" customHeight="false" outlineLevel="0" collapsed="false">
      <c r="A25" s="0" t="s">
        <v>18</v>
      </c>
      <c r="B25" s="0" t="s">
        <v>19</v>
      </c>
      <c r="C25" s="7" t="n">
        <f aca="false">suppCalc!E23</f>
        <v>3738758</v>
      </c>
      <c r="D25" s="7" t="n">
        <f aca="false">suppCalc!D23</f>
        <v>3803159</v>
      </c>
      <c r="E25" s="7" t="n">
        <f aca="false">suppCalc!F23</f>
        <v>3536661</v>
      </c>
      <c r="F25" s="7" t="n">
        <f aca="false">suppCalc!G23</f>
        <v>3338177</v>
      </c>
      <c r="G25" s="7" t="n">
        <f aca="false">suppCalc!C23</f>
        <v>4096101</v>
      </c>
    </row>
    <row r="26" customFormat="false" ht="13.8" hidden="false" customHeight="false" outlineLevel="0" collapsed="false">
      <c r="A26" s="0" t="s">
        <v>6</v>
      </c>
      <c r="B26" s="0" t="s">
        <v>7</v>
      </c>
      <c r="C26" s="7" t="n">
        <f aca="false">suppCalc!E6</f>
        <v>257099527</v>
      </c>
      <c r="D26" s="7" t="n">
        <f aca="false">suppCalc!D6</f>
        <v>258721283</v>
      </c>
      <c r="E26" s="7" t="n">
        <f aca="false">suppCalc!F6</f>
        <v>251578649</v>
      </c>
      <c r="F26" s="7" t="n">
        <f aca="false">suppCalc!G6</f>
        <v>233184608</v>
      </c>
      <c r="G26" s="7" t="n">
        <f aca="false">suppCalc!C6</f>
        <v>244321059</v>
      </c>
    </row>
    <row r="27" customFormat="false" ht="13.8" hidden="false" customHeight="false" outlineLevel="0" collapsed="false">
      <c r="A27" s="0" t="s">
        <v>12</v>
      </c>
      <c r="B27" s="0" t="s">
        <v>7</v>
      </c>
      <c r="C27" s="7" t="n">
        <f aca="false">suppCalc!E12</f>
        <v>642104145</v>
      </c>
      <c r="D27" s="7" t="n">
        <f aca="false">suppCalc!D12</f>
        <v>672292604</v>
      </c>
      <c r="E27" s="7" t="n">
        <f aca="false">suppCalc!F12</f>
        <v>553120853</v>
      </c>
      <c r="F27" s="7" t="n">
        <f aca="false">suppCalc!G12</f>
        <v>502888297</v>
      </c>
      <c r="G27" s="7" t="n">
        <f aca="false">suppCalc!C12</f>
        <v>664457477</v>
      </c>
    </row>
    <row r="28" customFormat="false" ht="13.8" hidden="false" customHeight="false" outlineLevel="0" collapsed="false">
      <c r="A28" s="0" t="s">
        <v>80</v>
      </c>
      <c r="B28" s="6" t="s">
        <v>81</v>
      </c>
      <c r="C28" s="8" t="n">
        <v>517333737</v>
      </c>
      <c r="D28" s="31" t="n">
        <v>523487478</v>
      </c>
      <c r="E28" s="12" t="n">
        <v>493845086</v>
      </c>
      <c r="F28" s="12" t="n">
        <v>485735711</v>
      </c>
      <c r="G28" s="30" t="n">
        <v>523723576</v>
      </c>
    </row>
    <row r="29" customFormat="false" ht="13.8" hidden="false" customHeight="false" outlineLevel="0" collapsed="false">
      <c r="A29" s="0" t="s">
        <v>82</v>
      </c>
      <c r="B29" s="6" t="s">
        <v>81</v>
      </c>
      <c r="C29" s="8" t="n">
        <v>10435012</v>
      </c>
      <c r="D29" s="31" t="n">
        <v>10714146</v>
      </c>
      <c r="E29" s="12" t="n">
        <f aca="false">4120531 + 4140193</f>
        <v>8260724</v>
      </c>
      <c r="F29" s="12" t="n">
        <f aca="false">3764929 + 4195879</f>
        <v>7960808</v>
      </c>
      <c r="G29" s="30" t="n">
        <v>12404277</v>
      </c>
    </row>
    <row r="30" customFormat="false" ht="13.8" hidden="false" customHeight="false" outlineLevel="0" collapsed="false">
      <c r="A30" s="0" t="s">
        <v>83</v>
      </c>
      <c r="B30" s="6" t="s">
        <v>81</v>
      </c>
      <c r="C30" s="8" t="n">
        <v>12486421</v>
      </c>
      <c r="D30" s="31" t="n">
        <v>13857936</v>
      </c>
      <c r="E30" s="12" t="n">
        <v>11549903</v>
      </c>
      <c r="F30" s="12" t="n">
        <v>11055380</v>
      </c>
      <c r="G30" s="30" t="n">
        <v>11674491</v>
      </c>
    </row>
    <row r="31" customFormat="false" ht="13.8" hidden="false" customHeight="false" outlineLevel="0" collapsed="false">
      <c r="A31" s="50" t="s">
        <v>38</v>
      </c>
      <c r="B31" s="50" t="s">
        <v>84</v>
      </c>
      <c r="C31" s="52" t="n">
        <f aca="false">suppCalc!E37</f>
        <v>22366457</v>
      </c>
      <c r="D31" s="52" t="n">
        <f aca="false">suppCalc!D37</f>
        <v>23597955</v>
      </c>
      <c r="E31" s="52" t="n">
        <f aca="false">suppCalc!F37</f>
        <v>21266351</v>
      </c>
      <c r="F31" s="52" t="n">
        <f aca="false">suppCalc!G37</f>
        <v>20069185</v>
      </c>
      <c r="G31" s="52" t="n">
        <f aca="false">suppCalc!C37</f>
        <v>19505552</v>
      </c>
    </row>
    <row r="32" customFormat="false" ht="13.8" hidden="false" customHeight="false" outlineLevel="0" collapsed="false">
      <c r="A32" s="0" t="s">
        <v>20</v>
      </c>
      <c r="B32" s="6" t="s">
        <v>4</v>
      </c>
      <c r="C32" s="8" t="n">
        <v>6718327</v>
      </c>
      <c r="D32" s="31" t="n">
        <v>6836463</v>
      </c>
      <c r="E32" s="12" t="n">
        <v>6753939</v>
      </c>
      <c r="F32" s="12" t="n">
        <v>7345524</v>
      </c>
      <c r="G32" s="30" t="n">
        <v>6648504</v>
      </c>
    </row>
    <row r="33" customFormat="false" ht="13.8" hidden="false" customHeight="false" outlineLevel="0" collapsed="false">
      <c r="A33" s="0" t="s">
        <v>85</v>
      </c>
      <c r="B33" s="6" t="s">
        <v>4</v>
      </c>
      <c r="C33" s="31" t="n">
        <v>75330127</v>
      </c>
      <c r="D33" s="31" t="n">
        <v>81570938</v>
      </c>
      <c r="E33" s="12" t="n">
        <v>72988614</v>
      </c>
      <c r="F33" s="12" t="n">
        <v>68515731</v>
      </c>
      <c r="G33" s="30" t="n">
        <v>84436647</v>
      </c>
    </row>
    <row r="34" customFormat="false" ht="13.8" hidden="false" customHeight="false" outlineLevel="0" collapsed="false">
      <c r="A34" s="0" t="s">
        <v>86</v>
      </c>
      <c r="B34" s="6" t="s">
        <v>4</v>
      </c>
      <c r="C34" s="8" t="n">
        <v>806991681</v>
      </c>
      <c r="D34" s="31" t="n">
        <v>834413015</v>
      </c>
      <c r="E34" s="12" t="n">
        <v>765301766</v>
      </c>
      <c r="F34" s="12" t="n">
        <v>735956253</v>
      </c>
      <c r="G34" s="30" t="n">
        <v>865859514</v>
      </c>
    </row>
    <row r="35" customFormat="false" ht="13.8" hidden="false" customHeight="false" outlineLevel="0" collapsed="false">
      <c r="A35" s="57" t="s">
        <v>2</v>
      </c>
      <c r="B35" s="50" t="s">
        <v>4</v>
      </c>
      <c r="C35" s="52" t="n">
        <f aca="false">suppCalc!E2</f>
        <v>576583200</v>
      </c>
      <c r="D35" s="52" t="n">
        <f aca="false">suppCalc!D2</f>
        <v>588088121</v>
      </c>
      <c r="E35" s="52" t="n">
        <f aca="false">suppCalc!F2</f>
        <v>544615576</v>
      </c>
      <c r="F35" s="52" t="n">
        <f aca="false">suppCalc!G2</f>
        <v>516378613</v>
      </c>
      <c r="G35" s="52" t="n">
        <f aca="false">suppCalc!C2</f>
        <v>594228238</v>
      </c>
    </row>
    <row r="36" customFormat="false" ht="13.8" hidden="false" customHeight="false" outlineLevel="0" collapsed="false">
      <c r="A36" s="0" t="s">
        <v>87</v>
      </c>
      <c r="B36" s="6" t="s">
        <v>4</v>
      </c>
      <c r="C36" s="8" t="n">
        <v>729254421</v>
      </c>
      <c r="D36" s="31" t="n">
        <v>750343791</v>
      </c>
      <c r="E36" s="12" t="n">
        <v>690118161</v>
      </c>
      <c r="F36" s="12" t="n">
        <v>665481430</v>
      </c>
      <c r="G36" s="30" t="n">
        <v>769749887</v>
      </c>
    </row>
    <row r="37" customFormat="false" ht="13.8" hidden="false" customHeight="false" outlineLevel="0" collapsed="false">
      <c r="A37" s="50" t="s">
        <v>49</v>
      </c>
      <c r="B37" s="50" t="s">
        <v>39</v>
      </c>
      <c r="C37" s="52" t="n">
        <f aca="false">suppCalc!E47</f>
        <v>22366457</v>
      </c>
      <c r="D37" s="52" t="n">
        <f aca="false">suppCalc!D47</f>
        <v>23597955</v>
      </c>
      <c r="E37" s="52" t="n">
        <f aca="false">suppCalc!F47</f>
        <v>21266351</v>
      </c>
      <c r="F37" s="52" t="n">
        <f aca="false">suppCalc!G47</f>
        <v>20069185</v>
      </c>
      <c r="G37" s="52" t="n">
        <f aca="false">suppCalc!C47</f>
        <v>19505552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2021-05-07T04:28:55Z</dcterms:created>
  <dc:creator/>
  <dc:description/>
  <dc:language>en-US</dc:language>
  <cp:lastModifiedBy/>
  <dcterms:modified xsi:type="dcterms:W3CDTF">2022-02-04T16:14:51Z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