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tollgateSheetData" sheetId="1" r:id="rId1"/>
    <sheet name="#starReward" sheetId="4" r:id="rId2"/>
    <sheet name="tollLimit" sheetId="2" r:id="rId3"/>
    <sheet name="dropInfo" sheetId="3" r:id="rId4"/>
    <sheet name="dropSheetData" sheetId="5" r:id="rId5"/>
  </sheets>
  <definedNames>
    <definedName name="_xlnm._FilterDatabase" localSheetId="3" hidden="1">dropInfo!$A$1:$AW$153</definedName>
  </definedNames>
  <calcPr calcId="124519"/>
</workbook>
</file>

<file path=xl/calcChain.xml><?xml version="1.0" encoding="utf-8"?>
<calcChain xmlns="http://schemas.openxmlformats.org/spreadsheetml/2006/main">
  <c r="AG49" i="1"/>
  <c r="AG50" s="1"/>
  <c r="AG46"/>
  <c r="AG48" s="1"/>
  <c r="AG43"/>
  <c r="AG44" s="1"/>
  <c r="AG40"/>
  <c r="AG42" s="1"/>
  <c r="AG37"/>
  <c r="AG38" s="1"/>
  <c r="AG34"/>
  <c r="AG36" s="1"/>
  <c r="AG47" l="1"/>
  <c r="AG41"/>
  <c r="AG35"/>
  <c r="AG51"/>
  <c r="AG45"/>
  <c r="AG39"/>
  <c r="I56" l="1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55"/>
  <c r="I52"/>
  <c r="I28"/>
  <c r="AG17"/>
  <c r="AG138"/>
  <c r="AG137"/>
  <c r="AG135"/>
  <c r="AG134"/>
  <c r="AG132"/>
  <c r="AG131"/>
  <c r="AG129"/>
  <c r="AG128"/>
  <c r="AG126"/>
  <c r="AG125"/>
  <c r="AG123"/>
  <c r="AG122"/>
  <c r="AG120"/>
  <c r="AG119"/>
  <c r="AG117"/>
  <c r="AG116"/>
  <c r="AG114"/>
  <c r="AG113"/>
  <c r="AG111"/>
  <c r="AG110"/>
  <c r="AG108"/>
  <c r="AG107"/>
  <c r="AG105"/>
  <c r="AG104"/>
  <c r="AG102"/>
  <c r="AG101"/>
  <c r="AG99"/>
  <c r="AG98"/>
  <c r="AG96"/>
  <c r="AG95"/>
  <c r="AG93"/>
  <c r="AG92"/>
  <c r="AG90"/>
  <c r="AG89"/>
  <c r="AG87"/>
  <c r="AG86"/>
  <c r="AG84"/>
  <c r="AG83"/>
  <c r="AG81"/>
  <c r="AG80"/>
  <c r="AG78"/>
  <c r="AG77"/>
  <c r="AG75"/>
  <c r="AG74"/>
  <c r="AG72"/>
  <c r="AG71"/>
  <c r="AG69"/>
  <c r="AG68"/>
  <c r="AG66"/>
  <c r="AG65"/>
  <c r="AG63"/>
  <c r="AG62"/>
  <c r="AG60"/>
  <c r="AG59"/>
  <c r="AG57"/>
  <c r="AG56"/>
  <c r="AG54"/>
  <c r="AG53"/>
  <c r="AG27"/>
  <c r="AG26"/>
  <c r="AG24"/>
  <c r="AG23"/>
  <c r="AG21"/>
  <c r="AG20"/>
  <c r="AG18"/>
  <c r="AG15"/>
  <c r="AG14"/>
  <c r="AG12"/>
  <c r="AG11"/>
  <c r="AG9"/>
  <c r="AG8"/>
  <c r="AG5"/>
  <c r="AG6"/>
  <c r="AF137" l="1"/>
  <c r="AF138" s="1"/>
  <c r="AF134"/>
  <c r="AF135" s="1"/>
  <c r="AF131"/>
  <c r="AF132" s="1"/>
  <c r="AF128"/>
  <c r="AF129" s="1"/>
  <c r="AF125"/>
  <c r="AF126" s="1"/>
  <c r="AF122"/>
  <c r="AF123" s="1"/>
  <c r="AF119"/>
  <c r="AF120" s="1"/>
  <c r="AF116"/>
  <c r="AF117" s="1"/>
  <c r="AF113"/>
  <c r="AF114" s="1"/>
  <c r="AF110"/>
  <c r="AF111" s="1"/>
  <c r="AF107"/>
  <c r="AF108" s="1"/>
  <c r="AF104"/>
  <c r="AF105" s="1"/>
  <c r="AF101"/>
  <c r="AF102" s="1"/>
  <c r="AF98"/>
  <c r="AF99" s="1"/>
  <c r="AF95"/>
  <c r="AF96" s="1"/>
  <c r="AF92"/>
  <c r="AF93" s="1"/>
  <c r="AF89"/>
  <c r="AF90" s="1"/>
  <c r="AF86"/>
  <c r="AF87" s="1"/>
  <c r="AF83"/>
  <c r="AF84" s="1"/>
  <c r="AF80"/>
  <c r="AF81" s="1"/>
  <c r="AF77"/>
  <c r="AF78" s="1"/>
  <c r="AF74"/>
  <c r="AF75" s="1"/>
  <c r="AF71"/>
  <c r="AF72" s="1"/>
  <c r="AF68"/>
  <c r="AF69" s="1"/>
  <c r="AF65"/>
  <c r="AF66" s="1"/>
  <c r="AF62"/>
  <c r="AF63" s="1"/>
  <c r="AF59"/>
  <c r="AF60" s="1"/>
  <c r="AF56"/>
  <c r="AF57" s="1"/>
  <c r="AF53"/>
  <c r="AF54" s="1"/>
  <c r="AF50"/>
  <c r="AF51" s="1"/>
  <c r="AF47"/>
  <c r="AF48" s="1"/>
  <c r="AF44"/>
  <c r="AF45" s="1"/>
  <c r="AF41"/>
  <c r="AF42" s="1"/>
  <c r="AF38"/>
  <c r="AF39" s="1"/>
  <c r="AF35"/>
  <c r="AF36" s="1"/>
  <c r="AF32"/>
  <c r="AF33" s="1"/>
  <c r="AF29"/>
  <c r="AF30" s="1"/>
  <c r="AF26"/>
  <c r="AF27" s="1"/>
  <c r="AF23"/>
  <c r="AF24" s="1"/>
  <c r="AF20"/>
  <c r="AF21" s="1"/>
  <c r="AF17"/>
  <c r="AF18" s="1"/>
  <c r="AF14"/>
  <c r="AF15" s="1"/>
  <c r="AF11"/>
  <c r="AF12" s="1"/>
  <c r="AF8"/>
  <c r="AF9" s="1"/>
  <c r="AF5"/>
  <c r="AF6" s="1"/>
  <c r="AA105" l="1"/>
  <c r="AA108" s="1"/>
  <c r="AA111" s="1"/>
  <c r="AA114" s="1"/>
  <c r="AA117" s="1"/>
  <c r="AA120" s="1"/>
  <c r="AA123" s="1"/>
  <c r="AA104"/>
  <c r="AA107" s="1"/>
  <c r="AA110" s="1"/>
  <c r="AA113" s="1"/>
  <c r="AA116" s="1"/>
  <c r="AA119" s="1"/>
  <c r="AA122" s="1"/>
  <c r="AA103"/>
  <c r="AA106" s="1"/>
  <c r="AA109" s="1"/>
  <c r="AA112" s="1"/>
  <c r="AA115" s="1"/>
  <c r="AA118" s="1"/>
  <c r="AA121" s="1"/>
  <c r="AA81"/>
  <c r="AA84" s="1"/>
  <c r="AA87" s="1"/>
  <c r="AA90" s="1"/>
  <c r="AA93" s="1"/>
  <c r="AA96" s="1"/>
  <c r="AA99" s="1"/>
  <c r="AA80"/>
  <c r="AA83" s="1"/>
  <c r="AA86" s="1"/>
  <c r="AA89" s="1"/>
  <c r="AA92" s="1"/>
  <c r="AA95" s="1"/>
  <c r="AA98" s="1"/>
  <c r="AA79"/>
  <c r="AA82" s="1"/>
  <c r="AA85" s="1"/>
  <c r="AA88" s="1"/>
  <c r="AA91" s="1"/>
  <c r="AA94" s="1"/>
  <c r="AA97" s="1"/>
  <c r="AA57"/>
  <c r="AA60" s="1"/>
  <c r="AA63" s="1"/>
  <c r="AA66" s="1"/>
  <c r="AA69" s="1"/>
  <c r="AA72" s="1"/>
  <c r="AA75" s="1"/>
  <c r="AA56"/>
  <c r="AA59" s="1"/>
  <c r="AA62" s="1"/>
  <c r="AA65" s="1"/>
  <c r="AA68" s="1"/>
  <c r="AA71" s="1"/>
  <c r="AA74" s="1"/>
  <c r="AA55"/>
  <c r="AA58" s="1"/>
  <c r="AA61" s="1"/>
  <c r="AA64" s="1"/>
  <c r="AA67" s="1"/>
  <c r="AA70" s="1"/>
  <c r="AA73" s="1"/>
  <c r="I54"/>
  <c r="I53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AA33"/>
  <c r="AA36" s="1"/>
  <c r="AA39" s="1"/>
  <c r="AA42" s="1"/>
  <c r="AA45" s="1"/>
  <c r="AA48" s="1"/>
  <c r="AA51" s="1"/>
  <c r="I33"/>
  <c r="AA32"/>
  <c r="AA35" s="1"/>
  <c r="AA38" s="1"/>
  <c r="AA41" s="1"/>
  <c r="AA44" s="1"/>
  <c r="AA47" s="1"/>
  <c r="AA50" s="1"/>
  <c r="I32"/>
  <c r="AA31"/>
  <c r="AA34" s="1"/>
  <c r="AA37" s="1"/>
  <c r="AA40" s="1"/>
  <c r="AA43" s="1"/>
  <c r="AA46" s="1"/>
  <c r="AA49" s="1"/>
  <c r="I31"/>
  <c r="I30"/>
  <c r="I29"/>
  <c r="AA9"/>
  <c r="AA12" s="1"/>
  <c r="AA15" s="1"/>
  <c r="AA18" s="1"/>
  <c r="AA21" s="1"/>
  <c r="AA24" s="1"/>
  <c r="AA27" s="1"/>
  <c r="AA8"/>
  <c r="AA11" s="1"/>
  <c r="AA14" s="1"/>
  <c r="AA17" s="1"/>
  <c r="AA20" s="1"/>
  <c r="AA23" s="1"/>
  <c r="AA26" s="1"/>
  <c r="AA7"/>
  <c r="AA10" s="1"/>
  <c r="AA13" s="1"/>
  <c r="AA16" s="1"/>
  <c r="AA19" s="1"/>
  <c r="AA22" s="1"/>
  <c r="AA25" s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gjy</t>
        </r>
        <r>
          <rPr>
            <b/>
            <sz val="9"/>
            <color indexed="81"/>
            <rFont val="宋体"/>
            <family val="3"/>
            <charset val="134"/>
          </rPr>
          <t>：
关卡序列</t>
        </r>
        <r>
          <rPr>
            <b/>
            <sz val="9"/>
            <color indexed="81"/>
            <rFont val="Tahoma"/>
            <family val="2"/>
          </rPr>
          <t>ID=</t>
        </r>
        <r>
          <rPr>
            <b/>
            <sz val="9"/>
            <color indexed="81"/>
            <rFont val="宋体"/>
            <family val="3"/>
            <charset val="134"/>
          </rPr>
          <t>归属地图</t>
        </r>
        <r>
          <rPr>
            <b/>
            <sz val="9"/>
            <color indexed="81"/>
            <rFont val="Tahoma"/>
            <family val="2"/>
          </rPr>
          <t>ID+</t>
        </r>
        <r>
          <rPr>
            <b/>
            <sz val="9"/>
            <color indexed="81"/>
            <rFont val="宋体"/>
            <family val="3"/>
            <charset val="134"/>
          </rPr>
          <t>关卡</t>
        </r>
        <r>
          <rPr>
            <b/>
            <sz val="9"/>
            <color indexed="81"/>
            <rFont val="Tahoma"/>
            <family val="2"/>
          </rPr>
          <t>ID+</t>
        </r>
        <r>
          <rPr>
            <b/>
            <sz val="9"/>
            <color indexed="81"/>
            <rFont val="宋体"/>
            <family val="3"/>
            <charset val="134"/>
          </rPr>
          <t>关卡类型</t>
        </r>
        <r>
          <rPr>
            <b/>
            <sz val="9"/>
            <color indexed="81"/>
            <rFont val="Tahoma"/>
            <family val="2"/>
          </rPr>
          <t>ID+</t>
        </r>
        <r>
          <rPr>
            <b/>
            <sz val="9"/>
            <color indexed="81"/>
            <rFont val="宋体"/>
            <family val="3"/>
            <charset val="134"/>
          </rPr>
          <t>关卡难度</t>
        </r>
        <r>
          <rPr>
            <b/>
            <sz val="9"/>
            <color indexed="81"/>
            <rFont val="Tahoma"/>
            <family val="2"/>
          </rPr>
          <t xml:space="preserve">ID
</t>
        </r>
        <r>
          <rPr>
            <b/>
            <sz val="9"/>
            <color indexed="81"/>
            <rFont val="宋体"/>
            <family val="3"/>
            <charset val="134"/>
          </rPr>
          <t>例如</t>
        </r>
        <r>
          <rPr>
            <b/>
            <sz val="9"/>
            <color indexed="81"/>
            <rFont val="Tahoma"/>
            <family val="2"/>
          </rPr>
          <t xml:space="preserve">100110111=1001+101+1+1
</t>
        </r>
        <r>
          <rPr>
            <b/>
            <sz val="9"/>
            <color indexed="81"/>
            <rFont val="宋体"/>
            <family val="3"/>
            <charset val="134"/>
          </rPr>
          <t>归属地图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1001 - 1005
</t>
        </r>
        <r>
          <rPr>
            <b/>
            <sz val="9"/>
            <color indexed="81"/>
            <rFont val="宋体"/>
            <family val="3"/>
            <charset val="134"/>
          </rPr>
          <t>关卡</t>
        </r>
        <r>
          <rPr>
            <b/>
            <sz val="9"/>
            <color indexed="81"/>
            <rFont val="Tahoma"/>
            <family val="2"/>
          </rPr>
          <t xml:space="preserve">ID 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 101-107
</t>
        </r>
        <r>
          <rPr>
            <b/>
            <sz val="9"/>
            <color indexed="81"/>
            <rFont val="宋体"/>
            <family val="3"/>
            <charset val="134"/>
          </rPr>
          <t>关卡类型</t>
        </r>
        <r>
          <rPr>
            <b/>
            <sz val="9"/>
            <color indexed="81"/>
            <rFont val="Tahoma"/>
            <family val="2"/>
          </rPr>
          <t>ID : 0(</t>
        </r>
        <r>
          <rPr>
            <b/>
            <sz val="9"/>
            <color indexed="81"/>
            <rFont val="宋体"/>
            <family val="3"/>
            <charset val="134"/>
          </rPr>
          <t>隐藏关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宋体"/>
            <family val="3"/>
            <charset val="134"/>
          </rPr>
          <t>普通关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宋体"/>
            <family val="3"/>
            <charset val="134"/>
          </rPr>
          <t>关卡难度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 (</t>
        </r>
        <r>
          <rPr>
            <b/>
            <sz val="9"/>
            <color indexed="81"/>
            <rFont val="宋体"/>
            <family val="3"/>
            <charset val="134"/>
          </rPr>
          <t>普通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宋体"/>
            <family val="3"/>
            <charset val="134"/>
          </rPr>
          <t>英雄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宋体"/>
            <family val="3"/>
            <charset val="134"/>
          </rPr>
          <t>困难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如果是头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 xml:space="preserve">0
</t>
        </r>
        <r>
          <rPr>
            <b/>
            <sz val="9"/>
            <color indexed="81"/>
            <rFont val="宋体"/>
            <family val="3"/>
            <charset val="134"/>
          </rPr>
          <t>否则填当前关卡的前一个关卡</t>
        </r>
        <r>
          <rPr>
            <b/>
            <sz val="9"/>
            <color indexed="81"/>
            <rFont val="Tahoma"/>
            <family val="2"/>
          </rPr>
          <t>Id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如果当前关卡有主线关卡，填主线关卡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否则为</t>
        </r>
        <r>
          <rPr>
            <sz val="9"/>
            <color indexed="81"/>
            <rFont val="Tahoma"/>
            <family val="2"/>
          </rPr>
          <t>0</t>
        </r>
      </text>
    </comment>
    <comment ref="E1" authorId="0">
      <text>
        <r>
          <rPr>
            <sz val="9"/>
            <color indexed="81"/>
            <rFont val="宋体"/>
            <family val="3"/>
            <charset val="134"/>
          </rPr>
          <t xml:space="preserve">关卡难度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：普通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：难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：精英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0:</t>
        </r>
        <r>
          <rPr>
            <b/>
            <sz val="9"/>
            <color indexed="81"/>
            <rFont val="宋体"/>
            <family val="3"/>
            <charset val="134"/>
          </rPr>
          <t>无极幻境</t>
        </r>
        <r>
          <rPr>
            <sz val="9"/>
            <color indexed="81"/>
            <rFont val="Tahoma"/>
            <family val="2"/>
          </rPr>
          <t xml:space="preserve">
1:  </t>
        </r>
        <r>
          <rPr>
            <sz val="9"/>
            <color indexed="81"/>
            <rFont val="宋体"/>
            <family val="3"/>
            <charset val="134"/>
          </rPr>
          <t xml:space="preserve">草原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：雪地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：熔岩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：沙漠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：沼泽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如果是头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 xml:space="preserve">0
</t>
        </r>
        <r>
          <rPr>
            <b/>
            <sz val="9"/>
            <color indexed="81"/>
            <rFont val="宋体"/>
            <family val="3"/>
            <charset val="134"/>
          </rPr>
          <t>否则填当前关卡的前一个关卡</t>
        </r>
        <r>
          <rPr>
            <b/>
            <sz val="9"/>
            <color indexed="81"/>
            <rFont val="Tahoma"/>
            <family val="2"/>
          </rPr>
          <t>Id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如果主线关卡上有隐藏关卡
填关卡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如果没有为</t>
        </r>
        <r>
          <rPr>
            <sz val="9"/>
            <color indexed="81"/>
            <rFont val="Tahoma"/>
            <family val="2"/>
          </rPr>
          <t>0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：隐藏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宋体"/>
            <family val="3"/>
            <charset val="134"/>
          </rPr>
          <t>：主线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大波次的字串 字符串类型
见waves表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参考</t>
        </r>
        <r>
          <rPr>
            <sz val="9"/>
            <color indexed="81"/>
            <rFont val="Tahoma"/>
            <family val="2"/>
          </rPr>
          <t>tolllimit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主城等级</t>
        </r>
      </text>
    </comment>
    <comment ref="Z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每一关有三个档次
跟次关过得到的星星数有关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～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档次与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难度对应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～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档次与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难度对应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～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档次与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难度对应
</t>
        </r>
        <r>
          <rPr>
            <sz val="9"/>
            <color indexed="81"/>
            <rFont val="Tahoma"/>
            <family val="2"/>
          </rPr>
          <t>dropLevel = ceill(star/3)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关卡限定条件配置</t>
        </r>
        <r>
          <rPr>
            <sz val="9"/>
            <color indexed="81"/>
            <rFont val="Tahoma"/>
            <family val="2"/>
          </rPr>
          <t>ID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1,</t>
        </r>
        <r>
          <rPr>
            <sz val="9"/>
            <color indexed="81"/>
            <rFont val="宋体"/>
            <family val="3"/>
            <charset val="134"/>
          </rPr>
          <t xml:space="preserve">兵营
</t>
        </r>
        <r>
          <rPr>
            <sz val="9"/>
            <color indexed="81"/>
            <rFont val="Tahoma"/>
            <family val="2"/>
          </rPr>
          <t>2,</t>
        </r>
        <r>
          <rPr>
            <sz val="9"/>
            <color indexed="81"/>
            <rFont val="宋体"/>
            <family val="3"/>
            <charset val="134"/>
          </rPr>
          <t xml:space="preserve">箭塔
</t>
        </r>
        <r>
          <rPr>
            <sz val="9"/>
            <color indexed="81"/>
            <rFont val="Tahoma"/>
            <family val="2"/>
          </rPr>
          <t>3,</t>
        </r>
        <r>
          <rPr>
            <sz val="9"/>
            <color indexed="81"/>
            <rFont val="宋体"/>
            <family val="3"/>
            <charset val="134"/>
          </rPr>
          <t xml:space="preserve">魔法塔
</t>
        </r>
        <r>
          <rPr>
            <sz val="9"/>
            <color indexed="81"/>
            <rFont val="Tahoma"/>
            <family val="2"/>
          </rPr>
          <t>4,</t>
        </r>
        <r>
          <rPr>
            <sz val="9"/>
            <color indexed="81"/>
            <rFont val="宋体"/>
            <family val="3"/>
            <charset val="134"/>
          </rPr>
          <t>炮塔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所有塔的等级上限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可携带英雄个数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可携带多少种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可携带数量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Gjy:
</t>
        </r>
        <r>
          <rPr>
            <b/>
            <sz val="9"/>
            <color indexed="81"/>
            <rFont val="宋体"/>
            <family val="3"/>
            <charset val="134"/>
          </rPr>
          <t>掉落包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以</t>
        </r>
        <r>
          <rPr>
            <b/>
            <sz val="9"/>
            <color indexed="81"/>
            <rFont val="Tahoma"/>
            <family val="2"/>
          </rPr>
          <t>17</t>
        </r>
        <r>
          <rPr>
            <b/>
            <sz val="9"/>
            <color indexed="81"/>
            <rFont val="宋体"/>
            <family val="3"/>
            <charset val="134"/>
          </rPr>
          <t>开头后跟场景</t>
        </r>
        <r>
          <rPr>
            <b/>
            <sz val="9"/>
            <color indexed="81"/>
            <rFont val="Tahoma"/>
            <family val="2"/>
          </rPr>
          <t>ID 01-99</t>
        </r>
        <r>
          <rPr>
            <b/>
            <sz val="9"/>
            <color indexed="81"/>
            <rFont val="宋体"/>
            <family val="3"/>
            <charset val="134"/>
          </rPr>
          <t>，后跟场景关卡</t>
        </r>
        <r>
          <rPr>
            <b/>
            <sz val="9"/>
            <color indexed="81"/>
            <rFont val="Tahoma"/>
            <family val="2"/>
          </rPr>
          <t xml:space="preserve">ID 01-99
</t>
        </r>
        <r>
          <rPr>
            <b/>
            <sz val="9"/>
            <color indexed="81"/>
            <rFont val="宋体"/>
            <family val="3"/>
            <charset val="134"/>
          </rPr>
          <t>后跟难度</t>
        </r>
        <r>
          <rPr>
            <b/>
            <sz val="9"/>
            <color indexed="81"/>
            <rFont val="Tahoma"/>
            <family val="2"/>
          </rPr>
          <t xml:space="preserve"> 1-3
</t>
        </r>
        <r>
          <rPr>
            <b/>
            <sz val="9"/>
            <color indexed="81"/>
            <rFont val="宋体"/>
            <family val="3"/>
            <charset val="134"/>
          </rPr>
          <t>例如第一个场景第一张地图第一个难度的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 xml:space="preserve">则为
</t>
        </r>
        <r>
          <rPr>
            <b/>
            <sz val="9"/>
            <color indexed="81"/>
            <rFont val="Tahoma"/>
            <family val="2"/>
          </rPr>
          <t xml:space="preserve">17+01+01+1=1701011
</t>
        </r>
        <r>
          <rPr>
            <b/>
            <sz val="9"/>
            <color indexed="81"/>
            <rFont val="宋体"/>
            <family val="3"/>
            <charset val="134"/>
          </rPr>
          <t>其他规则以此类推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Gjy:
</t>
        </r>
        <r>
          <rPr>
            <b/>
            <sz val="9"/>
            <color indexed="81"/>
            <rFont val="宋体"/>
            <family val="3"/>
            <charset val="134"/>
          </rPr>
          <t>掉落包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以</t>
        </r>
        <r>
          <rPr>
            <b/>
            <sz val="9"/>
            <color indexed="81"/>
            <rFont val="Tahoma"/>
            <family val="2"/>
          </rPr>
          <t>17</t>
        </r>
        <r>
          <rPr>
            <b/>
            <sz val="9"/>
            <color indexed="81"/>
            <rFont val="宋体"/>
            <family val="3"/>
            <charset val="134"/>
          </rPr>
          <t>开头后跟场景</t>
        </r>
        <r>
          <rPr>
            <b/>
            <sz val="9"/>
            <color indexed="81"/>
            <rFont val="Tahoma"/>
            <family val="2"/>
          </rPr>
          <t>ID 01-99</t>
        </r>
        <r>
          <rPr>
            <b/>
            <sz val="9"/>
            <color indexed="81"/>
            <rFont val="宋体"/>
            <family val="3"/>
            <charset val="134"/>
          </rPr>
          <t>，后跟场景关卡</t>
        </r>
        <r>
          <rPr>
            <b/>
            <sz val="9"/>
            <color indexed="81"/>
            <rFont val="Tahoma"/>
            <family val="2"/>
          </rPr>
          <t xml:space="preserve">ID 01-99
</t>
        </r>
        <r>
          <rPr>
            <b/>
            <sz val="9"/>
            <color indexed="81"/>
            <rFont val="宋体"/>
            <family val="3"/>
            <charset val="134"/>
          </rPr>
          <t>后跟难度</t>
        </r>
        <r>
          <rPr>
            <b/>
            <sz val="9"/>
            <color indexed="81"/>
            <rFont val="Tahoma"/>
            <family val="2"/>
          </rPr>
          <t xml:space="preserve"> 1-3
</t>
        </r>
        <r>
          <rPr>
            <b/>
            <sz val="9"/>
            <color indexed="81"/>
            <rFont val="宋体"/>
            <family val="3"/>
            <charset val="134"/>
          </rPr>
          <t>例如第一个场景第一张地图第一个难度的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 xml:space="preserve">则为
</t>
        </r>
        <r>
          <rPr>
            <b/>
            <sz val="9"/>
            <color indexed="81"/>
            <rFont val="Tahoma"/>
            <family val="2"/>
          </rPr>
          <t xml:space="preserve">17+01+01+1=1701011
</t>
        </r>
        <r>
          <rPr>
            <b/>
            <sz val="9"/>
            <color indexed="81"/>
            <rFont val="宋体"/>
            <family val="3"/>
            <charset val="134"/>
          </rPr>
          <t>其他规则以此类推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<sst xmlns="http://schemas.openxmlformats.org/spreadsheetml/2006/main" count="936" uniqueCount="643">
  <si>
    <t>关卡序列Id</t>
  </si>
  <si>
    <t>归属地图</t>
  </si>
  <si>
    <t>关卡Id</t>
  </si>
  <si>
    <t>难度</t>
  </si>
  <si>
    <t>场景类型</t>
  </si>
  <si>
    <t>前置关卡</t>
  </si>
  <si>
    <t>下一个关卡</t>
  </si>
  <si>
    <t>隐藏关卡</t>
  </si>
  <si>
    <t>关卡类型</t>
  </si>
  <si>
    <t>关卡生命</t>
  </si>
  <si>
    <t>关卡总的波次数</t>
  </si>
  <si>
    <t>关卡分配物资</t>
  </si>
  <si>
    <t>关卡怪物波配置</t>
  </si>
  <si>
    <t>关卡相关限定配置</t>
  </si>
  <si>
    <t>关卡基础积分</t>
  </si>
  <si>
    <t>需要荣誉值</t>
  </si>
  <si>
    <t>需要星数</t>
    <phoneticPr fontId="1" type="noConversion"/>
  </si>
  <si>
    <t>消耗能量</t>
  </si>
  <si>
    <t>通关荣誉值奖励</t>
  </si>
  <si>
    <t>通关金币奖励</t>
  </si>
  <si>
    <t>通关道具奖励</t>
  </si>
  <si>
    <t>掉落信息</t>
  </si>
  <si>
    <t>挂机经验</t>
  </si>
  <si>
    <t>挂机时间</t>
  </si>
  <si>
    <t>configId</t>
  </si>
  <si>
    <t>tollId</t>
  </si>
  <si>
    <t>hard</t>
  </si>
  <si>
    <t>sceneType</t>
  </si>
  <si>
    <t>mapId</t>
  </si>
  <si>
    <t>preTollId</t>
  </si>
  <si>
    <t>nextTollId</t>
  </si>
  <si>
    <t>hideTollId</t>
  </si>
  <si>
    <t>tollType</t>
  </si>
  <si>
    <t>life</t>
  </si>
  <si>
    <t>waveTimes</t>
  </si>
  <si>
    <t>goods</t>
  </si>
  <si>
    <t>wave</t>
  </si>
  <si>
    <t>tollLimitId</t>
  </si>
  <si>
    <t>baseScore</t>
  </si>
  <si>
    <t>needHonor</t>
  </si>
  <si>
    <t>needEnergy</t>
  </si>
  <si>
    <t>passReward</t>
  </si>
  <si>
    <t>succReward</t>
  </si>
  <si>
    <t>dropInfo</t>
  </si>
  <si>
    <t>hangExp</t>
  </si>
  <si>
    <t>hangTime</t>
  </si>
  <si>
    <t>100110111</t>
  </si>
  <si>
    <t>10011011</t>
  </si>
  <si>
    <t>10011021</t>
  </si>
  <si>
    <t>100110213</t>
  </si>
  <si>
    <t>10011031</t>
  </si>
  <si>
    <t>100110313</t>
  </si>
  <si>
    <t>100110411</t>
  </si>
  <si>
    <t>10011041</t>
  </si>
  <si>
    <t>100110413</t>
  </si>
  <si>
    <t>100110511</t>
  </si>
  <si>
    <t>10011051</t>
  </si>
  <si>
    <t>100110512</t>
  </si>
  <si>
    <t>100110513</t>
  </si>
  <si>
    <t>100110611</t>
  </si>
  <si>
    <t>10011061</t>
  </si>
  <si>
    <t>100110612</t>
  </si>
  <si>
    <t>100110613</t>
  </si>
  <si>
    <t>100110711</t>
  </si>
  <si>
    <t>10011071</t>
  </si>
  <si>
    <t>100110712</t>
  </si>
  <si>
    <t>100110713</t>
  </si>
  <si>
    <t>100110811</t>
  </si>
  <si>
    <t>10011081</t>
  </si>
  <si>
    <t>100110812</t>
  </si>
  <si>
    <t>100110813</t>
  </si>
  <si>
    <t>100210111</t>
  </si>
  <si>
    <t>10021011</t>
  </si>
  <si>
    <t>100210112</t>
  </si>
  <si>
    <t>9201</t>
    <phoneticPr fontId="1" type="noConversion"/>
  </si>
  <si>
    <t>100210113</t>
  </si>
  <si>
    <t>100210211</t>
  </si>
  <si>
    <t>10021021</t>
  </si>
  <si>
    <t>100210212</t>
  </si>
  <si>
    <t>10201</t>
    <phoneticPr fontId="1" type="noConversion"/>
  </si>
  <si>
    <t>100210213</t>
  </si>
  <si>
    <t>100210311</t>
  </si>
  <si>
    <t>10021031</t>
  </si>
  <si>
    <t>100210312</t>
  </si>
  <si>
    <t>100210313</t>
  </si>
  <si>
    <t>100210411</t>
  </si>
  <si>
    <t>10021041</t>
  </si>
  <si>
    <t>100210412</t>
  </si>
  <si>
    <t>100210413</t>
  </si>
  <si>
    <t>100210511</t>
  </si>
  <si>
    <t>10021051</t>
  </si>
  <si>
    <t>100210512</t>
  </si>
  <si>
    <t>100210513</t>
  </si>
  <si>
    <t>100210611</t>
  </si>
  <si>
    <t>10021061</t>
  </si>
  <si>
    <t>100210612</t>
  </si>
  <si>
    <t>100210613</t>
  </si>
  <si>
    <t>100210711</t>
  </si>
  <si>
    <t>10021071</t>
  </si>
  <si>
    <t>100210712</t>
  </si>
  <si>
    <t>100210713</t>
  </si>
  <si>
    <t>100210811</t>
  </si>
  <si>
    <t>10021081</t>
  </si>
  <si>
    <t>100210812</t>
  </si>
  <si>
    <t>100210813</t>
  </si>
  <si>
    <t>100310111</t>
  </si>
  <si>
    <t>10031011</t>
  </si>
  <si>
    <t>17101,17102,17103,17104,17105,17106,17107,17108,17109,17110</t>
    <phoneticPr fontId="1" type="noConversion"/>
  </si>
  <si>
    <t>100310112</t>
  </si>
  <si>
    <t>17201</t>
    <phoneticPr fontId="1" type="noConversion"/>
  </si>
  <si>
    <t>100310113</t>
  </si>
  <si>
    <t>100310211</t>
  </si>
  <si>
    <t>10031021</t>
  </si>
  <si>
    <t>18101,18102,18103,18104,18105,18106,18107,18108,18109,18110</t>
    <phoneticPr fontId="1" type="noConversion"/>
  </si>
  <si>
    <t>100310212</t>
  </si>
  <si>
    <t>18201</t>
    <phoneticPr fontId="1" type="noConversion"/>
  </si>
  <si>
    <t>100310213</t>
  </si>
  <si>
    <t>100310311</t>
  </si>
  <si>
    <t>10031031</t>
  </si>
  <si>
    <t>100310312</t>
  </si>
  <si>
    <t>100310313</t>
  </si>
  <si>
    <t>100310411</t>
  </si>
  <si>
    <t>10031041</t>
  </si>
  <si>
    <t>100310412</t>
  </si>
  <si>
    <t>100310413</t>
  </si>
  <si>
    <t>100310511</t>
  </si>
  <si>
    <t>10031051</t>
  </si>
  <si>
    <t>100310512</t>
  </si>
  <si>
    <t>100310513</t>
  </si>
  <si>
    <t>100310611</t>
  </si>
  <si>
    <t>10031061</t>
  </si>
  <si>
    <t>22101,22102,22103,22104,22105,22106,22107,22108,22109,22110,22111</t>
    <phoneticPr fontId="1" type="noConversion"/>
  </si>
  <si>
    <t>100310612</t>
  </si>
  <si>
    <t>100310613</t>
  </si>
  <si>
    <t>100310711</t>
  </si>
  <si>
    <t>10031071</t>
  </si>
  <si>
    <t>100310712</t>
  </si>
  <si>
    <t>100310713</t>
  </si>
  <si>
    <t>23301,23302,23303,23304,23305,23306,23307,23308,23309,23310,23311,23312</t>
    <phoneticPr fontId="1" type="noConversion"/>
  </si>
  <si>
    <t>100310811</t>
  </si>
  <si>
    <t>10031081</t>
  </si>
  <si>
    <t>24101,24102,24103,24104,24105,24106,24107,24108,24109,24110,24111,24112</t>
    <phoneticPr fontId="1" type="noConversion"/>
  </si>
  <si>
    <t>100310812</t>
  </si>
  <si>
    <t>24201,24202,24203,24204,24205,24206,24207,24208,24209,24210</t>
    <phoneticPr fontId="1" type="noConversion"/>
  </si>
  <si>
    <t>100310813</t>
  </si>
  <si>
    <t>24301,24302,24303,24304,24305,24306,24307,24308,24309,24310,24311,24312</t>
    <phoneticPr fontId="1" type="noConversion"/>
  </si>
  <si>
    <t>100410111</t>
  </si>
  <si>
    <t>10041011</t>
  </si>
  <si>
    <t>25101,25102,25103,25104,25105,25106,25107,25108,25109,25110,25111,25112</t>
    <phoneticPr fontId="1" type="noConversion"/>
  </si>
  <si>
    <t>100410112</t>
  </si>
  <si>
    <t>25201</t>
    <phoneticPr fontId="1" type="noConversion"/>
  </si>
  <si>
    <t>100410113</t>
  </si>
  <si>
    <t>25301,25302,25303,25304,25305,25306,25307,25308,25309,25310,25311,25312</t>
    <phoneticPr fontId="1" type="noConversion"/>
  </si>
  <si>
    <t>100410211</t>
  </si>
  <si>
    <t>10041021</t>
  </si>
  <si>
    <t>26101,26102,26103,26104,26105,26106,26107,26108,26109,26110,26111,26112</t>
    <phoneticPr fontId="1" type="noConversion"/>
  </si>
  <si>
    <t>26201</t>
    <phoneticPr fontId="1" type="noConversion"/>
  </si>
  <si>
    <t>100410213</t>
  </si>
  <si>
    <t>26301,26302,26303,26304,26305,26306,26307,26308,26309,26310,26311,26312</t>
    <phoneticPr fontId="1" type="noConversion"/>
  </si>
  <si>
    <t>100410311</t>
  </si>
  <si>
    <t>10041031</t>
  </si>
  <si>
    <t>27101,27102,27103,27104,27105,27106,27107,27108,27109,27110,27111,27112</t>
    <phoneticPr fontId="1" type="noConversion"/>
  </si>
  <si>
    <t>100410312</t>
  </si>
  <si>
    <t>27201,27202,27203</t>
    <phoneticPr fontId="1" type="noConversion"/>
  </si>
  <si>
    <t>100410313</t>
  </si>
  <si>
    <t>27301,27302,27303,27304,27305,27306,27307,27308,27309,27310,27311,27312</t>
    <phoneticPr fontId="1" type="noConversion"/>
  </si>
  <si>
    <t>100410411</t>
  </si>
  <si>
    <t>10041041</t>
  </si>
  <si>
    <t>28101,28102,28103,28104,28105,28106,28107,28108,28109,28110,28111,28112</t>
    <phoneticPr fontId="1" type="noConversion"/>
  </si>
  <si>
    <t>100410412</t>
  </si>
  <si>
    <t>28201,28202,28203</t>
    <phoneticPr fontId="1" type="noConversion"/>
  </si>
  <si>
    <t>100410413</t>
  </si>
  <si>
    <t>28301,28302,28303,28304,28305,28306,28307,28308,28309,28310,28311,28312</t>
    <phoneticPr fontId="1" type="noConversion"/>
  </si>
  <si>
    <t>100410511</t>
  </si>
  <si>
    <t>10041051</t>
  </si>
  <si>
    <t>100410512</t>
  </si>
  <si>
    <t>100410513</t>
  </si>
  <si>
    <t>100410611</t>
  </si>
  <si>
    <t>10041061</t>
  </si>
  <si>
    <t>100410612</t>
  </si>
  <si>
    <t>100410613</t>
  </si>
  <si>
    <t>100410711</t>
  </si>
  <si>
    <t>10041071</t>
  </si>
  <si>
    <t>100410712</t>
  </si>
  <si>
    <t>100410713</t>
  </si>
  <si>
    <t>10041081</t>
  </si>
  <si>
    <t>100410812</t>
  </si>
  <si>
    <t>100410813</t>
  </si>
  <si>
    <t>100510111</t>
  </si>
  <si>
    <t>10051011</t>
  </si>
  <si>
    <t>100510112</t>
  </si>
  <si>
    <t>100510113</t>
  </si>
  <si>
    <t>100510211</t>
  </si>
  <si>
    <t>10051021</t>
  </si>
  <si>
    <t>100510212</t>
  </si>
  <si>
    <t>100510213</t>
  </si>
  <si>
    <t>100510311</t>
  </si>
  <si>
    <t>10051031</t>
  </si>
  <si>
    <t>100510312</t>
  </si>
  <si>
    <t>100510313</t>
  </si>
  <si>
    <t>100510411</t>
  </si>
  <si>
    <t>10051041</t>
  </si>
  <si>
    <t>100510412</t>
  </si>
  <si>
    <t>100510413</t>
  </si>
  <si>
    <t>100510511</t>
  </si>
  <si>
    <t>10051051</t>
  </si>
  <si>
    <t>100510512</t>
  </si>
  <si>
    <t>100510513</t>
  </si>
  <si>
    <t>100510611</t>
  </si>
  <si>
    <t>10051061</t>
  </si>
  <si>
    <t>100510612</t>
  </si>
  <si>
    <t>100510613</t>
  </si>
  <si>
    <t>100510711</t>
  </si>
  <si>
    <t>10051071</t>
  </si>
  <si>
    <t>100510712</t>
  </si>
  <si>
    <t>100510713</t>
  </si>
  <si>
    <t>100510811</t>
  </si>
  <si>
    <t>10051081</t>
  </si>
  <si>
    <t>100510812</t>
  </si>
  <si>
    <t>100510813</t>
  </si>
  <si>
    <t>100110101</t>
  </si>
  <si>
    <t>10011010</t>
  </si>
  <si>
    <t>100110102</t>
  </si>
  <si>
    <t>100110103</t>
  </si>
  <si>
    <t>100210201</t>
  </si>
  <si>
    <t>10021020</t>
  </si>
  <si>
    <t>102101,102102,102103,102104,102105</t>
    <phoneticPr fontId="1" type="noConversion"/>
  </si>
  <si>
    <t>100210202</t>
  </si>
  <si>
    <t>102201,102202,102203,102204,102205,102206,102207,102208</t>
    <phoneticPr fontId="1" type="noConversion"/>
  </si>
  <si>
    <t>100210203</t>
  </si>
  <si>
    <t>102301,102302,102303,102304,102305,102306,102307,102308,102309,102310</t>
    <phoneticPr fontId="1" type="noConversion"/>
  </si>
  <si>
    <t>100310301</t>
  </si>
  <si>
    <t>10031030</t>
  </si>
  <si>
    <t>103101,103102,103103,103104,103105,103106,103107,103108,103109,103110</t>
    <phoneticPr fontId="1" type="noConversion"/>
  </si>
  <si>
    <t>100310302</t>
  </si>
  <si>
    <t>103201,103202,103203,103204,103205,103206,103207,103208,103209,103210</t>
    <phoneticPr fontId="1" type="noConversion"/>
  </si>
  <si>
    <t>100310303</t>
  </si>
  <si>
    <t>103301,101302,103303,103304,103305,103306,103307,103308,103309,103310,103311,103312</t>
    <phoneticPr fontId="1" type="noConversion"/>
  </si>
  <si>
    <t>100410401</t>
  </si>
  <si>
    <t>10041040</t>
  </si>
  <si>
    <t>104101,104102,104103,104104,104105,104106,104107,104108,104109,104110,104111,104112,104113</t>
    <phoneticPr fontId="1" type="noConversion"/>
  </si>
  <si>
    <t>100410402</t>
  </si>
  <si>
    <t>104201,104202,104203,104204,104205,104206,104207,104208,104209,104210</t>
    <phoneticPr fontId="1" type="noConversion"/>
  </si>
  <si>
    <t>100410403</t>
  </si>
  <si>
    <t>104301,104302,104303,104304,104305,104306,104307,104308,104309,104310,104311,104312,104313,104314</t>
    <phoneticPr fontId="1" type="noConversion"/>
  </si>
  <si>
    <t>100510501</t>
  </si>
  <si>
    <t>10051050</t>
  </si>
  <si>
    <t>105101,105102,105103,105104,105105,105106,105107,105108,105109,105110,105111,105112,105113,105114,105115</t>
    <phoneticPr fontId="1" type="noConversion"/>
  </si>
  <si>
    <t>100510502</t>
  </si>
  <si>
    <t>105201,105202,105203,105204,105205,105206,105207,105208,105209,105210</t>
    <phoneticPr fontId="1" type="noConversion"/>
  </si>
  <si>
    <t>100510503</t>
  </si>
  <si>
    <t>105301,105302,105303,105304,105305,105306,105307,105308,105309,105310,105311,105312,105313,105314,105315,105316</t>
    <phoneticPr fontId="1" type="noConversion"/>
  </si>
  <si>
    <t>掉落包Id</t>
  </si>
  <si>
    <t>掉落包类型</t>
  </si>
  <si>
    <t>掉落包描述</t>
  </si>
  <si>
    <t>掉落道具1</t>
  </si>
  <si>
    <t>掉落道具1概率</t>
  </si>
  <si>
    <t>掉落道具2</t>
  </si>
  <si>
    <t>掉落道具2概率</t>
  </si>
  <si>
    <t>掉落道具3</t>
  </si>
  <si>
    <t>掉落道具3概率</t>
  </si>
  <si>
    <t>掉落道具4</t>
  </si>
  <si>
    <t>掉落道具4概率</t>
  </si>
  <si>
    <t>掉落道具5</t>
  </si>
  <si>
    <t>掉落道具5概率</t>
  </si>
  <si>
    <t>掉落道具6</t>
  </si>
  <si>
    <t>掉落道具6概率</t>
  </si>
  <si>
    <t>掉落道具7</t>
  </si>
  <si>
    <t>掉落道具7概率</t>
  </si>
  <si>
    <t>掉落道具8</t>
  </si>
  <si>
    <t>掉落道具8概率</t>
  </si>
  <si>
    <t>掉落道具9</t>
  </si>
  <si>
    <t>掉落道具9概率</t>
  </si>
  <si>
    <t>掉落道具10</t>
  </si>
  <si>
    <t>掉落道具10概率</t>
  </si>
  <si>
    <t>dropItem1</t>
  </si>
  <si>
    <t>dropItem2</t>
  </si>
  <si>
    <t>probability2</t>
  </si>
  <si>
    <t>dropItem3</t>
  </si>
  <si>
    <t>probability3</t>
  </si>
  <si>
    <t>dropItem4</t>
  </si>
  <si>
    <t>probability4</t>
  </si>
  <si>
    <t>dropItem5</t>
  </si>
  <si>
    <t>probability5</t>
  </si>
  <si>
    <t>dropItem6</t>
  </si>
  <si>
    <t>probability6</t>
  </si>
  <si>
    <t>dropItem7</t>
  </si>
  <si>
    <t>probability7</t>
  </si>
  <si>
    <t>dropItem8</t>
  </si>
  <si>
    <t>probability8</t>
  </si>
  <si>
    <t>dropItem9</t>
  </si>
  <si>
    <t>probability9</t>
  </si>
  <si>
    <t>dropItem10</t>
  </si>
  <si>
    <t>probability10</t>
  </si>
  <si>
    <t>object_list</t>
    <phoneticPr fontId="1" type="noConversion"/>
  </si>
  <si>
    <t>关卡限定配置表</t>
    <phoneticPr fontId="1" type="noConversion"/>
  </si>
  <si>
    <t>限定Id</t>
    <phoneticPr fontId="1" type="noConversion"/>
  </si>
  <si>
    <t>限制塔</t>
    <phoneticPr fontId="1" type="noConversion"/>
  </si>
  <si>
    <t>塔限定条件</t>
    <phoneticPr fontId="1" type="noConversion"/>
  </si>
  <si>
    <t>英雄</t>
    <phoneticPr fontId="1" type="noConversion"/>
  </si>
  <si>
    <t>道具</t>
    <phoneticPr fontId="1" type="noConversion"/>
  </si>
  <si>
    <t>法术的限定</t>
    <phoneticPr fontId="1" type="noConversion"/>
  </si>
  <si>
    <t>configId</t>
    <phoneticPr fontId="1" type="noConversion"/>
  </si>
  <si>
    <t>towerLevel</t>
    <phoneticPr fontId="1" type="noConversion"/>
  </si>
  <si>
    <t>hero</t>
    <phoneticPr fontId="1" type="noConversion"/>
  </si>
  <si>
    <t>props</t>
    <phoneticPr fontId="1" type="noConversion"/>
  </si>
  <si>
    <t>magicSkill</t>
    <phoneticPr fontId="1" type="noConversion"/>
  </si>
  <si>
    <t>1,2,3,4</t>
    <phoneticPr fontId="1" type="noConversion"/>
  </si>
  <si>
    <t>2,3,4</t>
    <phoneticPr fontId="1" type="noConversion"/>
  </si>
  <si>
    <t>1,3,4</t>
    <phoneticPr fontId="1" type="noConversion"/>
  </si>
  <si>
    <t>1,2,4</t>
    <phoneticPr fontId="1" type="noConversion"/>
  </si>
  <si>
    <t>1,2,3</t>
    <phoneticPr fontId="1" type="noConversion"/>
  </si>
  <si>
    <t>3,4</t>
    <phoneticPr fontId="1" type="noConversion"/>
  </si>
  <si>
    <t>2,4</t>
    <phoneticPr fontId="1" type="noConversion"/>
  </si>
  <si>
    <t>2,3</t>
    <phoneticPr fontId="1" type="noConversion"/>
  </si>
  <si>
    <t>1,4</t>
    <phoneticPr fontId="1" type="noConversion"/>
  </si>
  <si>
    <t>1,3</t>
    <phoneticPr fontId="1" type="noConversion"/>
  </si>
  <si>
    <t>1,2</t>
    <phoneticPr fontId="1" type="noConversion"/>
  </si>
  <si>
    <t>掉落档次</t>
    <phoneticPr fontId="1" type="noConversion"/>
  </si>
  <si>
    <t>挂机消耗能量</t>
    <phoneticPr fontId="1" type="noConversion"/>
  </si>
  <si>
    <t>*mapId</t>
    <phoneticPr fontId="1" type="noConversion"/>
  </si>
  <si>
    <t>*preTollId</t>
    <phoneticPr fontId="1" type="noConversion"/>
  </si>
  <si>
    <t>needStar</t>
    <phoneticPr fontId="1" type="noConversion"/>
  </si>
  <si>
    <t>dropLevel</t>
    <phoneticPr fontId="1" type="noConversion"/>
  </si>
  <si>
    <t>hangNeedEnergy</t>
    <phoneticPr fontId="1" type="noConversion"/>
  </si>
  <si>
    <t>17301,17302,17303,17304,17305,17306,17307,17308,17309,17310</t>
    <phoneticPr fontId="1" type="noConversion"/>
  </si>
  <si>
    <t>18301,18302,18303,18304,18305,18306,18307,18308,18309,18310</t>
    <phoneticPr fontId="1" type="noConversion"/>
  </si>
  <si>
    <t>19101,19102,19103,19104,19105,19106,19107,19108,19109,19110</t>
    <phoneticPr fontId="1" type="noConversion"/>
  </si>
  <si>
    <t>19201,19202,19203</t>
    <phoneticPr fontId="1" type="noConversion"/>
  </si>
  <si>
    <t>19301,19302,19303,19304,19305,19306,19307,19308,19309,19310</t>
    <phoneticPr fontId="1" type="noConversion"/>
  </si>
  <si>
    <t>20101,20102,20103,20104,20105,20106,20107,20108,20109,20110</t>
    <phoneticPr fontId="1" type="noConversion"/>
  </si>
  <si>
    <t>20201,20202,20203</t>
    <phoneticPr fontId="1" type="noConversion"/>
  </si>
  <si>
    <t>20301,20302,20303,20304,20305,20306,20307,20308,20309,20310</t>
    <phoneticPr fontId="1" type="noConversion"/>
  </si>
  <si>
    <t>21101,21102,21103,21104,21105,21106,21107,21108,21109,21110,21111</t>
    <phoneticPr fontId="1" type="noConversion"/>
  </si>
  <si>
    <t>21201,21202,21203,21204,21205</t>
    <phoneticPr fontId="1" type="noConversion"/>
  </si>
  <si>
    <t>21301,21302,21303,21304,21305,21306,21307,21308,21309,21310,21311</t>
    <phoneticPr fontId="1" type="noConversion"/>
  </si>
  <si>
    <t>22201,22202,22203,22204,22205</t>
    <phoneticPr fontId="1" type="noConversion"/>
  </si>
  <si>
    <t>22301,22302,22303,22304,22305,22306,22307,22308,22309,22310,22311</t>
    <phoneticPr fontId="1" type="noConversion"/>
  </si>
  <si>
    <t>23101,23102,23103,23104,23105,23106,23107,23108,23109,23110,23111,23112</t>
    <phoneticPr fontId="1" type="noConversion"/>
  </si>
  <si>
    <t>23201,23202,23203,23204,23205,23206,23207,23208,23209,23210</t>
    <phoneticPr fontId="1" type="noConversion"/>
  </si>
  <si>
    <t>29101,29102,29103,29104,29105,29106,29107,29108,29109,29110,29111,29112,29113</t>
    <phoneticPr fontId="1" type="noConversion"/>
  </si>
  <si>
    <t>29201,29202,29203,29204,29205</t>
    <phoneticPr fontId="1" type="noConversion"/>
  </si>
  <si>
    <t>29301,29302,29303,29304,29305,29306,29307,29309,29309,29310,29311,29312,29313</t>
    <phoneticPr fontId="1" type="noConversion"/>
  </si>
  <si>
    <t>30101,30102,30103,30104,30105,30106,30107,30108,30109,30110,30111,30112,30113</t>
    <phoneticPr fontId="1" type="noConversion"/>
  </si>
  <si>
    <t>30201,30202,30203,30204,30205</t>
    <phoneticPr fontId="1" type="noConversion"/>
  </si>
  <si>
    <t>30301,30302,30303,30304,30305,30306,30307,30309,30309,30310,30311,30312,30313</t>
    <phoneticPr fontId="1" type="noConversion"/>
  </si>
  <si>
    <t>31101,31102,31103,31104,31105,31106,31107,31108,31109,31110,31111,31112,31113,31114</t>
    <phoneticPr fontId="1" type="noConversion"/>
  </si>
  <si>
    <t>31201,31202,31203,31204,31205,31206,31207,31208,31209,31210</t>
    <phoneticPr fontId="1" type="noConversion"/>
  </si>
  <si>
    <t>31301,31302,31303,31304,31305,31306,31307,31308,31309,31310,31311,31312,31313,31314</t>
    <phoneticPr fontId="1" type="noConversion"/>
  </si>
  <si>
    <t>32101,32102,32103,32104,32105,32106,32107,32108,32109,32110,32111,32112,32113,32114</t>
    <phoneticPr fontId="1" type="noConversion"/>
  </si>
  <si>
    <t>32201,32202,32203,32204,32205,32206,32207,32208,32209,32210</t>
    <phoneticPr fontId="1" type="noConversion"/>
  </si>
  <si>
    <t>32301,32302,32303,32304,32305,32306,32307,32308,32309,32310,32311,32312,32313,32314</t>
    <phoneticPr fontId="1" type="noConversion"/>
  </si>
  <si>
    <t>33101,33102,33103,33104,33105,33106,33107,33108,33109,33110,33111,33112,33113,33114</t>
    <phoneticPr fontId="1" type="noConversion"/>
  </si>
  <si>
    <t>33201</t>
    <phoneticPr fontId="1" type="noConversion"/>
  </si>
  <si>
    <t>33301,33302,33303,33304,33305,33306,33307,33308,33309,33310,33311,33312,33313,33314</t>
    <phoneticPr fontId="1" type="noConversion"/>
  </si>
  <si>
    <t>34101,34102,34103,34104,34105,34106,34107,34108,34109,34110,34111,34112,34113,34114</t>
    <phoneticPr fontId="1" type="noConversion"/>
  </si>
  <si>
    <t>34201</t>
    <phoneticPr fontId="1" type="noConversion"/>
  </si>
  <si>
    <t>34301,34302,34303,34304,34305,34306,34307,34308,34309,34310,34311,34312,34313,34314</t>
    <phoneticPr fontId="1" type="noConversion"/>
  </si>
  <si>
    <t>35101,35102,35103,35104,35105,35106,35107,35108,35109,35110,35111,35112,35113,35114</t>
    <phoneticPr fontId="1" type="noConversion"/>
  </si>
  <si>
    <t>35201,35202,35203</t>
    <phoneticPr fontId="1" type="noConversion"/>
  </si>
  <si>
    <t>36101,36102,36103,36104,36105,36106,36107,36108,36109,36110,36111,36112,36113,36114</t>
    <phoneticPr fontId="1" type="noConversion"/>
  </si>
  <si>
    <t>36201,36202,36203</t>
    <phoneticPr fontId="1" type="noConversion"/>
  </si>
  <si>
    <t>37101,37102,37103,37104,37105,37106,37107,37108,37109,37110,37111,37112,37113,37114</t>
    <phoneticPr fontId="1" type="noConversion"/>
  </si>
  <si>
    <t>37201,37202,37203,37204,37205</t>
    <phoneticPr fontId="1" type="noConversion"/>
  </si>
  <si>
    <t>37301,37302,37303,37304,37305,37306,37307,37308,37309,37310,37311,37312,37313,37314,37315</t>
    <phoneticPr fontId="1" type="noConversion"/>
  </si>
  <si>
    <t>38101,38102,38103,38104,38105,38106,38107,38108,38109,38110,38111,38112,38113,38114</t>
    <phoneticPr fontId="1" type="noConversion"/>
  </si>
  <si>
    <t>38201,38202,38203,38204,38205</t>
    <phoneticPr fontId="1" type="noConversion"/>
  </si>
  <si>
    <t>38301,38302,38303,38304,38305,38306,38307,38308,38309,38310,38311,38312,38313,38314,38315</t>
    <phoneticPr fontId="1" type="noConversion"/>
  </si>
  <si>
    <t>39101,39102,39103,39104,39105,39106,39107,39108,39109,39110,39111,39112,39113,39114,39115,39116</t>
    <phoneticPr fontId="1" type="noConversion"/>
  </si>
  <si>
    <t>39201,39202,39203,39204,39205,39206,39207,39208,39209,39210</t>
    <phoneticPr fontId="1" type="noConversion"/>
  </si>
  <si>
    <t>39301,39302,39303,39304,39305,39306,39307,39308,39309,39310,39311,39312,39313,39314,39315,39316</t>
    <phoneticPr fontId="1" type="noConversion"/>
  </si>
  <si>
    <t>40101,40102,40103,40104,40105,40106,40107,40108,40109,40110,40111,40112,40113,40114,40115,40116</t>
    <phoneticPr fontId="1" type="noConversion"/>
  </si>
  <si>
    <t>40201,40202,40203,40204,40205,40206,40207,40208,40209,40210</t>
    <phoneticPr fontId="1" type="noConversion"/>
  </si>
  <si>
    <t>40301,40302,40303,40304,40305,40306,40307,40308,40309,40310,40311,40312,40313,40314,40315,40316</t>
    <phoneticPr fontId="1" type="noConversion"/>
  </si>
  <si>
    <t>101101,101102</t>
    <phoneticPr fontId="1" type="noConversion"/>
  </si>
  <si>
    <t>101201,101202,101203</t>
    <phoneticPr fontId="1" type="noConversion"/>
  </si>
  <si>
    <t>101301,101302,101303,101304,101305</t>
    <phoneticPr fontId="1" type="noConversion"/>
  </si>
  <si>
    <t>掉落道具11概率</t>
    <phoneticPr fontId="1" type="noConversion"/>
  </si>
  <si>
    <t>掉落道具12概率</t>
    <phoneticPr fontId="1" type="noConversion"/>
  </si>
  <si>
    <t>dropItem11</t>
    <phoneticPr fontId="1" type="noConversion"/>
  </si>
  <si>
    <t>dropItem12</t>
    <phoneticPr fontId="1" type="noConversion"/>
  </si>
  <si>
    <t>probability12</t>
    <phoneticPr fontId="1" type="noConversion"/>
  </si>
  <si>
    <t>100000001</t>
    <phoneticPr fontId="1" type="noConversion"/>
  </si>
  <si>
    <t>10000000</t>
    <phoneticPr fontId="1" type="noConversion"/>
  </si>
  <si>
    <t>1</t>
    <phoneticPr fontId="1" type="noConversion"/>
  </si>
  <si>
    <t>0</t>
    <phoneticPr fontId="1" type="noConversion"/>
  </si>
  <si>
    <t>50</t>
    <phoneticPr fontId="1" type="noConversion"/>
  </si>
  <si>
    <t>掉落道具16</t>
    <phoneticPr fontId="1" type="noConversion"/>
  </si>
  <si>
    <t>dropItem16</t>
    <phoneticPr fontId="1" type="noConversion"/>
  </si>
  <si>
    <t>dropItem17</t>
    <phoneticPr fontId="1" type="noConversion"/>
  </si>
  <si>
    <t>掉落道具18</t>
    <phoneticPr fontId="1" type="noConversion"/>
  </si>
  <si>
    <t>dropItem18</t>
    <phoneticPr fontId="1" type="noConversion"/>
  </si>
  <si>
    <t>dropItem19</t>
    <phoneticPr fontId="1" type="noConversion"/>
  </si>
  <si>
    <t>probability19</t>
    <phoneticPr fontId="1" type="noConversion"/>
  </si>
  <si>
    <t>掉落道具21</t>
    <phoneticPr fontId="1" type="noConversion"/>
  </si>
  <si>
    <t>掉落道具21概率</t>
    <phoneticPr fontId="1" type="noConversion"/>
  </si>
  <si>
    <t>probability22</t>
    <phoneticPr fontId="1" type="noConversion"/>
  </si>
  <si>
    <t>掉落道具23</t>
    <phoneticPr fontId="1" type="noConversion"/>
  </si>
  <si>
    <t>dropItem23</t>
    <phoneticPr fontId="1" type="noConversion"/>
  </si>
  <si>
    <t>probability23</t>
    <phoneticPr fontId="1" type="noConversion"/>
  </si>
  <si>
    <t>35301,35302,35303,35304,35305,35306,35307,35308,35309,35310,35311,35312,35313,35314</t>
    <phoneticPr fontId="1" type="noConversion"/>
  </si>
  <si>
    <t>36301,36302,36303,36304,36305,36306,36307,36308,36309,36310,36311,36312,36313,36314</t>
    <phoneticPr fontId="1" type="noConversion"/>
  </si>
  <si>
    <t>flyMonster</t>
    <phoneticPr fontId="1" type="noConversion"/>
  </si>
  <si>
    <t>是否有飞行怪</t>
    <phoneticPr fontId="1" type="noConversion"/>
  </si>
  <si>
    <t>honorReward</t>
    <phoneticPr fontId="1" type="noConversion"/>
  </si>
  <si>
    <t>需要等级</t>
    <phoneticPr fontId="1" type="noConversion"/>
  </si>
  <si>
    <t>needLevel</t>
    <phoneticPr fontId="1" type="noConversion"/>
  </si>
  <si>
    <t>object_list</t>
    <phoneticPr fontId="1" type="noConversion"/>
  </si>
  <si>
    <t>configId</t>
    <phoneticPr fontId="1" type="noConversion"/>
  </si>
  <si>
    <t>关卡星星数</t>
    <phoneticPr fontId="1" type="noConversion"/>
  </si>
  <si>
    <t>星星对应收获百分比</t>
    <phoneticPr fontId="1" type="noConversion"/>
  </si>
  <si>
    <t>rewardScale</t>
    <phoneticPr fontId="1" type="noConversion"/>
  </si>
  <si>
    <t>monsterLifeScale</t>
  </si>
  <si>
    <t>monsterAtkScale</t>
  </si>
  <si>
    <t>怪物攻击力系数</t>
    <phoneticPr fontId="1" type="noConversion"/>
  </si>
  <si>
    <t>通关经验奖励</t>
  </si>
  <si>
    <t>expReward</t>
  </si>
  <si>
    <t>1101,1102,1103,1104,1105,1106</t>
    <phoneticPr fontId="1" type="noConversion"/>
  </si>
  <si>
    <t>1201</t>
    <phoneticPr fontId="1" type="noConversion"/>
  </si>
  <si>
    <t>1301,1302,1303,1304,1305,1306</t>
    <phoneticPr fontId="1" type="noConversion"/>
  </si>
  <si>
    <t>2201</t>
    <phoneticPr fontId="1" type="noConversion"/>
  </si>
  <si>
    <t>2301,2302,2303,2304,2305,2306</t>
    <phoneticPr fontId="1" type="noConversion"/>
  </si>
  <si>
    <t>3201</t>
    <phoneticPr fontId="1" type="noConversion"/>
  </si>
  <si>
    <t>3301,3302,3303,3304,3305,3306</t>
    <phoneticPr fontId="1" type="noConversion"/>
  </si>
  <si>
    <t>4101,4102,4103,4104,4105,4106,4107,4108</t>
    <phoneticPr fontId="1" type="noConversion"/>
  </si>
  <si>
    <t>4201</t>
    <phoneticPr fontId="1" type="noConversion"/>
  </si>
  <si>
    <t>4301,4302,4303,4304,4305,4306</t>
    <phoneticPr fontId="1" type="noConversion"/>
  </si>
  <si>
    <t>5101,5102,5103,5104,5105,5106,5107,5108,5109</t>
    <phoneticPr fontId="1" type="noConversion"/>
  </si>
  <si>
    <t>5201</t>
    <phoneticPr fontId="1" type="noConversion"/>
  </si>
  <si>
    <t>5301,5302,5303,5304,5305,5306</t>
    <phoneticPr fontId="1" type="noConversion"/>
  </si>
  <si>
    <t>6101,6102,6103,6104,6105,6106,6107,6108,6109,6110,6111</t>
    <phoneticPr fontId="1" type="noConversion"/>
  </si>
  <si>
    <t>6201</t>
    <phoneticPr fontId="1" type="noConversion"/>
  </si>
  <si>
    <t>6301,6302,6303,6304,6305,6306</t>
    <phoneticPr fontId="1" type="noConversion"/>
  </si>
  <si>
    <t>7101,7102,7103,7104,7105,7106,7107,7108,7109,7110,7111</t>
    <phoneticPr fontId="1" type="noConversion"/>
  </si>
  <si>
    <t>7201</t>
    <phoneticPr fontId="1" type="noConversion"/>
  </si>
  <si>
    <t>7301,7302,7303,7304,7305,7306</t>
    <phoneticPr fontId="1" type="noConversion"/>
  </si>
  <si>
    <t>8101,8102,8103,8104,8105,8106,8107,8108,8109,8110,8111</t>
    <phoneticPr fontId="1" type="noConversion"/>
  </si>
  <si>
    <t>8201</t>
    <phoneticPr fontId="1" type="noConversion"/>
  </si>
  <si>
    <t>8301,8302,8303,8304,8305,8306</t>
    <phoneticPr fontId="1" type="noConversion"/>
  </si>
  <si>
    <t>1</t>
  </si>
  <si>
    <t>6</t>
  </si>
  <si>
    <t>1000</t>
  </si>
  <si>
    <t>0</t>
  </si>
  <si>
    <t>3101,3102,3103,3104,3105,3106,3107</t>
    <phoneticPr fontId="1" type="noConversion"/>
  </si>
  <si>
    <t>2101,2102,2103,2104,2105,2106,3107</t>
    <phoneticPr fontId="1" type="noConversion"/>
  </si>
  <si>
    <t>100110312,100110213</t>
  </si>
  <si>
    <t>100110112</t>
  </si>
  <si>
    <t>100110211</t>
  </si>
  <si>
    <t>100110311</t>
  </si>
  <si>
    <t>100110313,100110412</t>
  </si>
  <si>
    <t>100110213,100110312</t>
  </si>
  <si>
    <t>100110112,100110211</t>
  </si>
  <si>
    <t>100110113,100110212</t>
  </si>
  <si>
    <t>100110212,100110311</t>
  </si>
  <si>
    <t>100110312,100110411</t>
  </si>
  <si>
    <t>100110412,100110511</t>
  </si>
  <si>
    <t>100110413,100110512</t>
  </si>
  <si>
    <t>100110512,100110611</t>
  </si>
  <si>
    <t>100110513,100110612</t>
  </si>
  <si>
    <t>100110612,100110711</t>
  </si>
  <si>
    <t>100110613,100110712</t>
  </si>
  <si>
    <t>100110712,100110811</t>
  </si>
  <si>
    <t>100110713,100110812</t>
  </si>
  <si>
    <t>100210112,100210211</t>
  </si>
  <si>
    <t>100210113,100210212</t>
  </si>
  <si>
    <t>100210212,100210311</t>
  </si>
  <si>
    <t>100210213,100210312</t>
  </si>
  <si>
    <t>100210312,100210411</t>
  </si>
  <si>
    <t>100210313,100210412</t>
  </si>
  <si>
    <t>100210412,100210511</t>
  </si>
  <si>
    <t>100210413,100210512</t>
  </si>
  <si>
    <t>100210512,100210611</t>
  </si>
  <si>
    <t>100210513,100210612</t>
  </si>
  <si>
    <t>100210612,100210711</t>
  </si>
  <si>
    <t>100210613,100210712</t>
  </si>
  <si>
    <t>100210712,100210811</t>
  </si>
  <si>
    <t>100210713,100210812</t>
  </si>
  <si>
    <t>100310112,100310211</t>
  </si>
  <si>
    <t>100310113,100310212</t>
  </si>
  <si>
    <t>100310312,100310411</t>
  </si>
  <si>
    <t>100310313,100310412</t>
  </si>
  <si>
    <t>100310412,100310511</t>
  </si>
  <si>
    <t>100310413,100310512</t>
  </si>
  <si>
    <t>100310512,100310611</t>
  </si>
  <si>
    <t>100310513,100310612</t>
  </si>
  <si>
    <t>100310612,100310711</t>
  </si>
  <si>
    <t>100310613,100310712</t>
  </si>
  <si>
    <t>100310712,100310811</t>
  </si>
  <si>
    <t>100310713,100310812</t>
  </si>
  <si>
    <t>100410112,100410211</t>
  </si>
  <si>
    <t>100410113,100410212</t>
  </si>
  <si>
    <t>100410312,100410411</t>
  </si>
  <si>
    <t>100410313,100410412</t>
  </si>
  <si>
    <t>100410412,100410511</t>
  </si>
  <si>
    <t>100410413,100410512</t>
  </si>
  <si>
    <t>100410512,100410611</t>
  </si>
  <si>
    <t>100410513,100410612</t>
  </si>
  <si>
    <t>100410612,100410711</t>
  </si>
  <si>
    <t>100410613,100410712</t>
  </si>
  <si>
    <t>100410712,100410811</t>
  </si>
  <si>
    <t>100410713,100410812</t>
  </si>
  <si>
    <t>100410811</t>
  </si>
  <si>
    <t>100510112,100510211</t>
  </si>
  <si>
    <t>100510113,100510212</t>
  </si>
  <si>
    <t>100510312,100510411</t>
  </si>
  <si>
    <t>100510313,100510412</t>
  </si>
  <si>
    <t>100510412,100510511</t>
  </si>
  <si>
    <t>100510413,100510512</t>
  </si>
  <si>
    <t>100510512,100510611</t>
  </si>
  <si>
    <t>100510513,100510612</t>
  </si>
  <si>
    <t>100510612,100510711</t>
  </si>
  <si>
    <t>100510613,100510712</t>
  </si>
  <si>
    <t>100510712,100510811</t>
  </si>
  <si>
    <t>100510713,100510812</t>
  </si>
  <si>
    <t>100110412,100110313</t>
  </si>
  <si>
    <t>100110512,100110413</t>
  </si>
  <si>
    <t>100110612,100110513</t>
  </si>
  <si>
    <t>100110712,100110613</t>
  </si>
  <si>
    <t>100110812,100110713</t>
  </si>
  <si>
    <t>100210212,100210113</t>
  </si>
  <si>
    <t>100210312,100210213</t>
  </si>
  <si>
    <t>100210412,100210313</t>
  </si>
  <si>
    <t>100210512,100210413</t>
  </si>
  <si>
    <t>100210612,100210513</t>
  </si>
  <si>
    <t>100210712,100210613</t>
  </si>
  <si>
    <t>100210812,100210713</t>
  </si>
  <si>
    <t>100310212,100310113</t>
  </si>
  <si>
    <t>100310212,100310311</t>
  </si>
  <si>
    <t>100310312,100310213</t>
  </si>
  <si>
    <t>100310412,100310313</t>
  </si>
  <si>
    <t>100310512,100310413</t>
  </si>
  <si>
    <t>100310612,100310513</t>
  </si>
  <si>
    <t>100310712,100310613</t>
  </si>
  <si>
    <t>100310812,100310713</t>
  </si>
  <si>
    <t>100410212,100410113</t>
  </si>
  <si>
    <t>100410212,100410311</t>
  </si>
  <si>
    <t>100410312,100410213</t>
  </si>
  <si>
    <t>100410412,100410313</t>
  </si>
  <si>
    <t>100410512,100410413</t>
  </si>
  <si>
    <t>100410612,100410513</t>
  </si>
  <si>
    <t>100410712,100410613</t>
  </si>
  <si>
    <t>100410812,100410713</t>
  </si>
  <si>
    <t>100510212,100510113</t>
  </si>
  <si>
    <t>100510212,100510311</t>
  </si>
  <si>
    <t>100510312,100510213</t>
  </si>
  <si>
    <t>100510412,100510313</t>
  </si>
  <si>
    <t>100510512,100510413</t>
  </si>
  <si>
    <t>100510612,100510513</t>
  </si>
  <si>
    <t>100510712,100510613</t>
  </si>
  <si>
    <t>100510812,100510713</t>
  </si>
  <si>
    <t/>
  </si>
  <si>
    <t>100110812,100110101,100210111</t>
  </si>
  <si>
    <t>100110813,100210112</t>
  </si>
  <si>
    <t>100210812,100210201,100310111</t>
  </si>
  <si>
    <t>100210813,100310112</t>
  </si>
  <si>
    <t>100310812,100310301,100410111</t>
  </si>
  <si>
    <t>100310813,100410112</t>
  </si>
  <si>
    <t>100410812,100410401,100510111</t>
  </si>
  <si>
    <t>100410813,100510112</t>
  </si>
  <si>
    <t>100510812,100510501,100610111</t>
  </si>
  <si>
    <t>100510813,100610112</t>
  </si>
  <si>
    <t>100610113</t>
  </si>
  <si>
    <t>1</t>
    <phoneticPr fontId="1" type="noConversion"/>
  </si>
  <si>
    <t>推荐塔平均等级</t>
    <phoneticPr fontId="1" type="noConversion"/>
  </si>
  <si>
    <t>怪物生命系数</t>
    <phoneticPr fontId="1" type="noConversion"/>
  </si>
  <si>
    <t>recommandTowerLvl</t>
    <phoneticPr fontId="1" type="noConversion"/>
  </si>
  <si>
    <t>掉落道具11</t>
    <phoneticPr fontId="1" type="noConversion"/>
  </si>
  <si>
    <t>掉落道具12</t>
    <phoneticPr fontId="1" type="noConversion"/>
  </si>
  <si>
    <t>掉落道具13</t>
    <phoneticPr fontId="1" type="noConversion"/>
  </si>
  <si>
    <t>掉落道具13概率</t>
    <phoneticPr fontId="1" type="noConversion"/>
  </si>
  <si>
    <t>掉落道具14</t>
    <phoneticPr fontId="1" type="noConversion"/>
  </si>
  <si>
    <t>掉落道具14概率</t>
    <phoneticPr fontId="1" type="noConversion"/>
  </si>
  <si>
    <t>掉落道具15</t>
    <phoneticPr fontId="1" type="noConversion"/>
  </si>
  <si>
    <t>掉落道具15概率</t>
    <phoneticPr fontId="1" type="noConversion"/>
  </si>
  <si>
    <t>掉落道具16概率</t>
    <phoneticPr fontId="1" type="noConversion"/>
  </si>
  <si>
    <t>掉落道具17</t>
    <phoneticPr fontId="1" type="noConversion"/>
  </si>
  <si>
    <t>掉落道具17概率</t>
    <phoneticPr fontId="1" type="noConversion"/>
  </si>
  <si>
    <t>掉落道具18概率</t>
    <phoneticPr fontId="1" type="noConversion"/>
  </si>
  <si>
    <t>掉落道具19</t>
    <phoneticPr fontId="1" type="noConversion"/>
  </si>
  <si>
    <t>掉落道具19概率</t>
    <phoneticPr fontId="1" type="noConversion"/>
  </si>
  <si>
    <t>掉落道具20</t>
    <phoneticPr fontId="1" type="noConversion"/>
  </si>
  <si>
    <t>掉落道具20概率</t>
    <phoneticPr fontId="1" type="noConversion"/>
  </si>
  <si>
    <t>掉落道具22</t>
    <phoneticPr fontId="1" type="noConversion"/>
  </si>
  <si>
    <t>掉落道具22概率</t>
    <phoneticPr fontId="1" type="noConversion"/>
  </si>
  <si>
    <t>掉落道具23概率</t>
    <phoneticPr fontId="1" type="noConversion"/>
  </si>
  <si>
    <t>type</t>
    <phoneticPr fontId="1" type="noConversion"/>
  </si>
  <si>
    <t>*itemDesc</t>
    <phoneticPr fontId="1" type="noConversion"/>
  </si>
  <si>
    <t>probability1</t>
    <phoneticPr fontId="1" type="noConversion"/>
  </si>
  <si>
    <t>probability11</t>
    <phoneticPr fontId="1" type="noConversion"/>
  </si>
  <si>
    <t>dropItem13</t>
    <phoneticPr fontId="1" type="noConversion"/>
  </si>
  <si>
    <t>probability13</t>
    <phoneticPr fontId="1" type="noConversion"/>
  </si>
  <si>
    <t>dropItem14</t>
    <phoneticPr fontId="1" type="noConversion"/>
  </si>
  <si>
    <t>probability14</t>
    <phoneticPr fontId="1" type="noConversion"/>
  </si>
  <si>
    <t>dropItem15</t>
    <phoneticPr fontId="1" type="noConversion"/>
  </si>
  <si>
    <t>probability15</t>
    <phoneticPr fontId="1" type="noConversion"/>
  </si>
  <si>
    <t>probability16</t>
    <phoneticPr fontId="1" type="noConversion"/>
  </si>
  <si>
    <t>probability17</t>
    <phoneticPr fontId="1" type="noConversion"/>
  </si>
  <si>
    <t>probability18</t>
    <phoneticPr fontId="1" type="noConversion"/>
  </si>
  <si>
    <t>dropItem20</t>
    <phoneticPr fontId="1" type="noConversion"/>
  </si>
  <si>
    <t>probability20</t>
    <phoneticPr fontId="1" type="noConversion"/>
  </si>
  <si>
    <t>dropItem21</t>
    <phoneticPr fontId="1" type="noConversion"/>
  </si>
  <si>
    <t>probability21</t>
    <phoneticPr fontId="1" type="noConversion"/>
  </si>
  <si>
    <t>dropItem22</t>
    <phoneticPr fontId="1" type="noConversion"/>
  </si>
  <si>
    <t>9101,9102,9103,9104,9105,9106,9107,9108,9109,9110,9111,9112,9113</t>
    <phoneticPr fontId="1" type="noConversion"/>
  </si>
  <si>
    <t>10101,10102,10103,10104,10105,10106,10107,10108,10109,10110,10111,10112,10113</t>
    <phoneticPr fontId="1" type="noConversion"/>
  </si>
  <si>
    <t>12101,12102,12103,12104,12105,12106,12107,12108,12109,12110,12111,12112,12113,12114</t>
    <phoneticPr fontId="1" type="noConversion"/>
  </si>
  <si>
    <t>13101,13102,13103,13104,13105,13106,13107,13108,13109,13110,13111,13112,13113,13114,13115</t>
    <phoneticPr fontId="1" type="noConversion"/>
  </si>
  <si>
    <t>14101,14102,14103,14104,14105,14106,14107,14108,14109,14110,14111,14112,14113</t>
    <phoneticPr fontId="1" type="noConversion"/>
  </si>
  <si>
    <t>15101,15102,15103,15104,15105,15106,15107,15108,15109,15110,15111,15112,15113,15114,15115</t>
    <phoneticPr fontId="1" type="noConversion"/>
  </si>
  <si>
    <t>16101,16102,16103,16104,16105,16106,16107,16108,16109,16110,16111,16112,16113,16114,16115</t>
    <phoneticPr fontId="1" type="noConversion"/>
  </si>
  <si>
    <t>100110812,100210111</t>
  </si>
  <si>
    <t>100210812,100310111</t>
  </si>
  <si>
    <t>100310812,100410111</t>
  </si>
  <si>
    <t>100410812,100510111</t>
  </si>
  <si>
    <t>11101,11102,11103,11104,11105,11106,11107,11108,11109,11110,11111,11112,11113</t>
    <phoneticPr fontId="1" type="noConversion"/>
  </si>
  <si>
    <t>11201</t>
    <phoneticPr fontId="1" type="noConversion"/>
  </si>
  <si>
    <t>12201</t>
    <phoneticPr fontId="1" type="noConversion"/>
  </si>
  <si>
    <t>13201</t>
    <phoneticPr fontId="1" type="noConversion"/>
  </si>
  <si>
    <t>14201</t>
    <phoneticPr fontId="1" type="noConversion"/>
  </si>
  <si>
    <t>15201</t>
    <phoneticPr fontId="1" type="noConversion"/>
  </si>
  <si>
    <t>16201</t>
    <phoneticPr fontId="1" type="noConversion"/>
  </si>
  <si>
    <t>16301,16302,16303,16304,16305,16306</t>
    <phoneticPr fontId="1" type="noConversion"/>
  </si>
  <si>
    <t>14301,14302,14303,14304,14305,14306</t>
    <phoneticPr fontId="1" type="noConversion"/>
  </si>
  <si>
    <t>13301,13302,13303,13304,13305,13306</t>
    <phoneticPr fontId="1" type="noConversion"/>
  </si>
  <si>
    <t>12301,12302,12303,12304,12305,12306</t>
    <phoneticPr fontId="1" type="noConversion"/>
  </si>
  <si>
    <t>11301,11302,11303,11304,11305,11306</t>
    <phoneticPr fontId="1" type="noConversion"/>
  </si>
  <si>
    <t>10301,10302,10303,10304,10305,10306</t>
    <phoneticPr fontId="1" type="noConversion"/>
  </si>
  <si>
    <t>9301,9302,9303,9304,9305,9306</t>
    <phoneticPr fontId="1" type="noConversion"/>
  </si>
  <si>
    <t>15301,15302,15303,15304,15305,15306</t>
    <phoneticPr fontId="1" type="noConversion"/>
  </si>
  <si>
    <t>100310213,100310312</t>
  </si>
  <si>
    <t>100410213,100410312</t>
  </si>
  <si>
    <t>100510213,100510312</t>
  </si>
  <si>
    <t>0</t>
    <phoneticPr fontId="1" type="noConversion"/>
  </si>
  <si>
    <t>100110112,100110211</t>
    <phoneticPr fontId="1" type="noConversion"/>
  </si>
  <si>
    <t>100110212,100110113</t>
    <phoneticPr fontId="1" type="noConversion"/>
  </si>
  <si>
    <t>100110102</t>
    <phoneticPr fontId="1" type="noConversion"/>
  </si>
  <si>
    <t>towerForbid</t>
    <phoneticPr fontId="1" type="noConversion"/>
  </si>
  <si>
    <t>建塔最高等级</t>
    <phoneticPr fontId="1" type="noConversion"/>
  </si>
  <si>
    <t>maxTowerLvl</t>
    <phoneticPr fontId="1" type="noConversion"/>
  </si>
  <si>
    <t>dropItems</t>
    <phoneticPr fontId="1" type="noConversion"/>
  </si>
  <si>
    <t>probability</t>
    <phoneticPr fontId="1" type="noConversion"/>
  </si>
  <si>
    <t>1:10;2:10;3:10;4:10</t>
    <phoneticPr fontId="1" type="noConversion"/>
  </si>
  <si>
    <t>1:0;2:3;3:1;4:0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</si>
</sst>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NumberFormat="1" applyFill="1" applyBorder="1">
      <alignment vertical="center"/>
    </xf>
    <xf numFmtId="49" fontId="0" fillId="5" borderId="1" xfId="0" applyNumberForma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NumberFormat="1" applyFill="1" applyBorder="1">
      <alignment vertical="center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NumberFormat="1" applyFill="1" applyBorder="1">
      <alignment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49" fontId="0" fillId="8" borderId="1" xfId="0" applyNumberForma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0" fillId="6" borderId="1" xfId="0" applyNumberFormat="1" applyFill="1" applyBorder="1">
      <alignment vertical="center"/>
    </xf>
    <xf numFmtId="0" fontId="0" fillId="9" borderId="1" xfId="0" applyNumberFormat="1" applyFill="1" applyBorder="1" applyAlignment="1">
      <alignment horizontal="center" vertical="center"/>
    </xf>
    <xf numFmtId="0" fontId="0" fillId="9" borderId="1" xfId="0" applyNumberFormat="1" applyFill="1" applyBorder="1">
      <alignment vertic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49" fontId="0" fillId="9" borderId="1" xfId="0" applyNumberFormat="1" applyFill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9" fillId="0" borderId="0" xfId="1" applyNumberForma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6" fontId="0" fillId="6" borderId="1" xfId="0" applyNumberFormat="1" applyFill="1" applyBorder="1">
      <alignment vertical="center"/>
    </xf>
    <xf numFmtId="176" fontId="0" fillId="15" borderId="1" xfId="0" applyNumberFormat="1" applyFill="1" applyBorder="1">
      <alignment vertical="center"/>
    </xf>
    <xf numFmtId="0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/>
    </xf>
    <xf numFmtId="0" fontId="0" fillId="15" borderId="1" xfId="0" applyFill="1" applyBorder="1">
      <alignment vertical="center"/>
    </xf>
    <xf numFmtId="49" fontId="0" fillId="15" borderId="1" xfId="0" applyNumberFormat="1" applyFill="1" applyBorder="1">
      <alignment vertical="center"/>
    </xf>
    <xf numFmtId="0" fontId="0" fillId="15" borderId="1" xfId="0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6" borderId="1" xfId="0" applyFill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38"/>
  <sheetViews>
    <sheetView tabSelected="1" workbookViewId="0">
      <pane xSplit="1" topLeftCell="V1" activePane="topRight" state="frozen"/>
      <selection pane="topRight" activeCell="AI16" sqref="AI16"/>
    </sheetView>
  </sheetViews>
  <sheetFormatPr defaultRowHeight="13.5"/>
  <cols>
    <col min="1" max="1" width="12.75" style="1" bestFit="1" customWidth="1"/>
    <col min="2" max="2" width="26.125" style="49" bestFit="1" customWidth="1"/>
    <col min="3" max="3" width="26.625" style="49" customWidth="1"/>
    <col min="4" max="4" width="9.5" style="1" customWidth="1"/>
    <col min="5" max="6" width="10.5" style="1" customWidth="1"/>
    <col min="7" max="7" width="9" style="1" bestFit="1" customWidth="1"/>
    <col min="8" max="8" width="9" style="1" hidden="1" customWidth="1"/>
    <col min="9" max="9" width="17.375" style="1" customWidth="1"/>
    <col min="10" max="10" width="11.875" style="1" customWidth="1"/>
    <col min="11" max="11" width="9.5" style="48" bestFit="1" customWidth="1"/>
    <col min="12" max="12" width="9" bestFit="1" customWidth="1"/>
    <col min="13" max="13" width="15.125" style="1" bestFit="1" customWidth="1"/>
    <col min="14" max="14" width="13" style="1" bestFit="1" customWidth="1"/>
    <col min="15" max="15" width="101.625" style="49" customWidth="1"/>
    <col min="16" max="16" width="15.125" style="1" customWidth="1"/>
    <col min="17" max="17" width="13" style="1" bestFit="1" customWidth="1"/>
    <col min="18" max="18" width="11" style="1" bestFit="1" customWidth="1"/>
    <col min="19" max="19" width="9.5" style="1" bestFit="1" customWidth="1"/>
    <col min="20" max="20" width="11.625" style="1" bestFit="1" customWidth="1"/>
    <col min="21" max="21" width="11.625" style="1" customWidth="1"/>
    <col min="22" max="22" width="15.625" style="1" customWidth="1"/>
    <col min="23" max="23" width="15.125" style="1" bestFit="1" customWidth="1"/>
    <col min="24" max="24" width="13" style="1" customWidth="1"/>
    <col min="25" max="25" width="13" style="1" bestFit="1" customWidth="1"/>
    <col min="26" max="26" width="10.5" style="1" bestFit="1" customWidth="1"/>
    <col min="27" max="27" width="9.5" style="1" bestFit="1" customWidth="1"/>
    <col min="28" max="28" width="9" style="1" bestFit="1" customWidth="1"/>
    <col min="29" max="29" width="9.5" style="1" bestFit="1" customWidth="1"/>
    <col min="30" max="30" width="16.125" style="1" bestFit="1" customWidth="1"/>
    <col min="31" max="31" width="16.125" style="1" customWidth="1"/>
    <col min="32" max="34" width="17.5" style="1" customWidth="1"/>
    <col min="35" max="35" width="19.625" style="50" customWidth="1"/>
    <col min="36" max="16384" width="9" style="50"/>
  </cols>
  <sheetData>
    <row r="1" spans="1:35">
      <c r="A1" s="2" t="s">
        <v>0</v>
      </c>
      <c r="B1" s="4" t="s">
        <v>5</v>
      </c>
      <c r="C1" s="4" t="s">
        <v>6</v>
      </c>
      <c r="D1" s="2" t="s">
        <v>2</v>
      </c>
      <c r="E1" s="2" t="s">
        <v>3</v>
      </c>
      <c r="F1" s="2" t="s">
        <v>4</v>
      </c>
      <c r="G1" s="2" t="s">
        <v>1</v>
      </c>
      <c r="H1" s="2" t="s">
        <v>1</v>
      </c>
      <c r="I1" s="2" t="s">
        <v>5</v>
      </c>
      <c r="J1" s="2" t="s">
        <v>7</v>
      </c>
      <c r="K1" s="2" t="s">
        <v>8</v>
      </c>
      <c r="L1" s="2" t="s">
        <v>9</v>
      </c>
      <c r="M1" s="3" t="s">
        <v>10</v>
      </c>
      <c r="N1" s="3" t="s">
        <v>11</v>
      </c>
      <c r="O1" s="3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405</v>
      </c>
      <c r="V1" s="2" t="s">
        <v>415</v>
      </c>
      <c r="W1" s="2" t="s">
        <v>18</v>
      </c>
      <c r="X1" s="2" t="s">
        <v>19</v>
      </c>
      <c r="Y1" s="2" t="s">
        <v>20</v>
      </c>
      <c r="Z1" s="2" t="s">
        <v>318</v>
      </c>
      <c r="AA1" s="2" t="s">
        <v>21</v>
      </c>
      <c r="AB1" s="2" t="s">
        <v>22</v>
      </c>
      <c r="AC1" s="2" t="s">
        <v>23</v>
      </c>
      <c r="AD1" s="2" t="s">
        <v>319</v>
      </c>
      <c r="AE1" s="2" t="s">
        <v>403</v>
      </c>
      <c r="AF1" s="2" t="s">
        <v>563</v>
      </c>
      <c r="AG1" s="2" t="s">
        <v>564</v>
      </c>
      <c r="AH1" s="2" t="s">
        <v>414</v>
      </c>
      <c r="AI1" s="50" t="s">
        <v>637</v>
      </c>
    </row>
    <row r="2" spans="1:35">
      <c r="A2" s="4" t="s">
        <v>24</v>
      </c>
      <c r="B2" s="4" t="s">
        <v>29</v>
      </c>
      <c r="C2" s="4" t="s">
        <v>30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320</v>
      </c>
      <c r="I2" s="4" t="s">
        <v>321</v>
      </c>
      <c r="J2" s="4" t="s">
        <v>31</v>
      </c>
      <c r="K2" s="4" t="s">
        <v>32</v>
      </c>
      <c r="L2" s="4" t="s">
        <v>33</v>
      </c>
      <c r="M2" s="4" t="s">
        <v>34</v>
      </c>
      <c r="N2" s="4" t="s">
        <v>35</v>
      </c>
      <c r="O2" s="4" t="s">
        <v>36</v>
      </c>
      <c r="P2" s="2" t="s">
        <v>37</v>
      </c>
      <c r="Q2" s="2" t="s">
        <v>38</v>
      </c>
      <c r="R2" s="2" t="s">
        <v>39</v>
      </c>
      <c r="S2" s="5" t="s">
        <v>322</v>
      </c>
      <c r="T2" s="2" t="s">
        <v>40</v>
      </c>
      <c r="U2" s="2" t="s">
        <v>406</v>
      </c>
      <c r="V2" s="2" t="s">
        <v>416</v>
      </c>
      <c r="W2" s="2" t="s">
        <v>404</v>
      </c>
      <c r="X2" s="2" t="s">
        <v>41</v>
      </c>
      <c r="Y2" s="2" t="s">
        <v>42</v>
      </c>
      <c r="Z2" s="2" t="s">
        <v>323</v>
      </c>
      <c r="AA2" s="2" t="s">
        <v>43</v>
      </c>
      <c r="AB2" s="2" t="s">
        <v>44</v>
      </c>
      <c r="AC2" s="2" t="s">
        <v>45</v>
      </c>
      <c r="AD2" s="2" t="s">
        <v>324</v>
      </c>
      <c r="AE2" s="2" t="s">
        <v>402</v>
      </c>
      <c r="AF2" s="2" t="s">
        <v>565</v>
      </c>
      <c r="AG2" s="2" t="s">
        <v>412</v>
      </c>
      <c r="AH2" s="2" t="s">
        <v>413</v>
      </c>
      <c r="AI2" s="50" t="s">
        <v>638</v>
      </c>
    </row>
    <row r="3" spans="1:35" s="1" customFormat="1">
      <c r="A3" s="6" t="s">
        <v>382</v>
      </c>
      <c r="B3" s="52" t="s">
        <v>442</v>
      </c>
      <c r="C3" s="52" t="s">
        <v>632</v>
      </c>
      <c r="D3" s="6" t="s">
        <v>383</v>
      </c>
      <c r="E3" s="7" t="s">
        <v>439</v>
      </c>
      <c r="F3" s="7" t="s">
        <v>440</v>
      </c>
      <c r="G3" s="7" t="s">
        <v>441</v>
      </c>
      <c r="H3" s="7" t="s">
        <v>439</v>
      </c>
      <c r="I3" s="7"/>
      <c r="J3" s="7" t="s">
        <v>442</v>
      </c>
      <c r="K3" s="7" t="s">
        <v>442</v>
      </c>
      <c r="L3" s="7" t="s">
        <v>384</v>
      </c>
      <c r="M3" s="11" t="s">
        <v>386</v>
      </c>
      <c r="N3" s="7" t="s">
        <v>385</v>
      </c>
      <c r="O3" s="9" t="s">
        <v>562</v>
      </c>
      <c r="P3" s="11">
        <v>4001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/>
      <c r="Z3" s="7"/>
      <c r="AA3" s="10">
        <v>1700001</v>
      </c>
      <c r="AB3" s="7"/>
      <c r="AC3" s="7"/>
      <c r="AD3" s="7"/>
      <c r="AE3" s="7">
        <v>0</v>
      </c>
      <c r="AF3" s="7">
        <v>2</v>
      </c>
      <c r="AG3" s="7">
        <v>20</v>
      </c>
      <c r="AH3" s="7">
        <v>1</v>
      </c>
      <c r="AI3" s="1" t="s">
        <v>641</v>
      </c>
    </row>
    <row r="4" spans="1:35">
      <c r="A4" s="6">
        <v>100110111</v>
      </c>
      <c r="B4" s="52" t="s">
        <v>550</v>
      </c>
      <c r="C4" s="52" t="s">
        <v>633</v>
      </c>
      <c r="D4" s="6" t="s">
        <v>47</v>
      </c>
      <c r="E4" s="7">
        <v>1</v>
      </c>
      <c r="F4" s="7">
        <v>1</v>
      </c>
      <c r="G4" s="7">
        <v>1001</v>
      </c>
      <c r="H4" s="7">
        <v>1</v>
      </c>
      <c r="I4" s="7"/>
      <c r="J4" s="7">
        <v>100110101</v>
      </c>
      <c r="K4" s="7">
        <v>1</v>
      </c>
      <c r="L4" s="7">
        <v>99</v>
      </c>
      <c r="M4" s="7">
        <v>6</v>
      </c>
      <c r="N4" s="7">
        <v>265</v>
      </c>
      <c r="O4" s="9" t="s">
        <v>417</v>
      </c>
      <c r="P4" s="11">
        <v>1001</v>
      </c>
      <c r="Q4" s="7">
        <v>100</v>
      </c>
      <c r="R4" s="7">
        <v>0</v>
      </c>
      <c r="S4" s="7">
        <v>0</v>
      </c>
      <c r="T4" s="7">
        <v>5</v>
      </c>
      <c r="U4" s="7">
        <v>1</v>
      </c>
      <c r="V4" s="7">
        <v>415</v>
      </c>
      <c r="W4" s="7">
        <v>10</v>
      </c>
      <c r="X4" s="7">
        <v>105</v>
      </c>
      <c r="Y4" s="7">
        <v>330001</v>
      </c>
      <c r="Z4" s="7">
        <v>1</v>
      </c>
      <c r="AA4" s="10">
        <v>1701011</v>
      </c>
      <c r="AB4" s="7">
        <v>4</v>
      </c>
      <c r="AC4" s="7">
        <v>300</v>
      </c>
      <c r="AD4" s="7">
        <v>3</v>
      </c>
      <c r="AE4" s="7">
        <v>0</v>
      </c>
      <c r="AF4" s="7">
        <v>1</v>
      </c>
      <c r="AG4" s="7">
        <v>1.1200000000000001</v>
      </c>
      <c r="AH4" s="7">
        <v>1</v>
      </c>
      <c r="AI4" s="50" t="s">
        <v>642</v>
      </c>
    </row>
    <row r="5" spans="1:35">
      <c r="A5" s="6">
        <v>100110112</v>
      </c>
      <c r="B5" s="52" t="s">
        <v>46</v>
      </c>
      <c r="C5" s="52" t="s">
        <v>634</v>
      </c>
      <c r="D5" s="6" t="s">
        <v>47</v>
      </c>
      <c r="E5" s="7">
        <v>2</v>
      </c>
      <c r="F5" s="7">
        <v>1</v>
      </c>
      <c r="G5" s="7">
        <v>1001</v>
      </c>
      <c r="H5" s="7">
        <v>1</v>
      </c>
      <c r="I5" s="7"/>
      <c r="J5" s="7">
        <v>100110101</v>
      </c>
      <c r="K5" s="7">
        <v>1</v>
      </c>
      <c r="L5" s="7">
        <v>1</v>
      </c>
      <c r="M5" s="7">
        <v>1</v>
      </c>
      <c r="N5" s="7">
        <v>315</v>
      </c>
      <c r="O5" s="9" t="s">
        <v>418</v>
      </c>
      <c r="P5" s="11">
        <v>2009</v>
      </c>
      <c r="Q5" s="7">
        <v>120</v>
      </c>
      <c r="R5" s="7">
        <v>0</v>
      </c>
      <c r="S5" s="7">
        <v>0</v>
      </c>
      <c r="T5" s="7">
        <v>5</v>
      </c>
      <c r="U5" s="7">
        <v>1</v>
      </c>
      <c r="V5" s="7">
        <v>415</v>
      </c>
      <c r="W5" s="7">
        <v>10</v>
      </c>
      <c r="X5" s="7">
        <v>110</v>
      </c>
      <c r="Y5" s="7">
        <v>330002</v>
      </c>
      <c r="Z5" s="7">
        <v>2</v>
      </c>
      <c r="AA5" s="10">
        <v>1701012</v>
      </c>
      <c r="AB5" s="7">
        <v>4</v>
      </c>
      <c r="AC5" s="7">
        <v>300</v>
      </c>
      <c r="AD5" s="7">
        <v>3</v>
      </c>
      <c r="AE5" s="7">
        <v>0</v>
      </c>
      <c r="AF5" s="7">
        <f>AF4+2</f>
        <v>3</v>
      </c>
      <c r="AG5" s="7">
        <f>AG4+0.07</f>
        <v>1.1900000000000002</v>
      </c>
      <c r="AH5" s="7">
        <v>1</v>
      </c>
    </row>
    <row r="6" spans="1:35">
      <c r="A6" s="6">
        <v>100110113</v>
      </c>
      <c r="B6" s="52" t="s">
        <v>446</v>
      </c>
      <c r="C6" s="52" t="s">
        <v>49</v>
      </c>
      <c r="D6" s="6" t="s">
        <v>47</v>
      </c>
      <c r="E6" s="7">
        <v>3</v>
      </c>
      <c r="F6" s="7">
        <v>1</v>
      </c>
      <c r="G6" s="7">
        <v>1001</v>
      </c>
      <c r="H6" s="7">
        <v>1</v>
      </c>
      <c r="I6" s="7"/>
      <c r="J6" s="7">
        <v>100110101</v>
      </c>
      <c r="K6" s="7">
        <v>1</v>
      </c>
      <c r="L6" s="7">
        <v>1</v>
      </c>
      <c r="M6" s="7">
        <v>6</v>
      </c>
      <c r="N6" s="7">
        <v>170</v>
      </c>
      <c r="O6" s="9" t="s">
        <v>419</v>
      </c>
      <c r="P6" s="11">
        <v>2001</v>
      </c>
      <c r="Q6" s="7">
        <v>150</v>
      </c>
      <c r="R6" s="7">
        <v>0</v>
      </c>
      <c r="S6" s="7">
        <v>0</v>
      </c>
      <c r="T6" s="7">
        <v>5</v>
      </c>
      <c r="U6" s="7">
        <v>1</v>
      </c>
      <c r="V6" s="7">
        <v>415</v>
      </c>
      <c r="W6" s="7">
        <v>10</v>
      </c>
      <c r="X6" s="7">
        <v>115</v>
      </c>
      <c r="Y6" s="7">
        <v>330003</v>
      </c>
      <c r="Z6" s="7">
        <v>3</v>
      </c>
      <c r="AA6" s="10">
        <v>1701013</v>
      </c>
      <c r="AB6" s="7">
        <v>4</v>
      </c>
      <c r="AC6" s="7">
        <v>300</v>
      </c>
      <c r="AD6" s="7">
        <v>3</v>
      </c>
      <c r="AE6" s="7">
        <v>0</v>
      </c>
      <c r="AF6" s="7">
        <f>AF5+2</f>
        <v>5</v>
      </c>
      <c r="AG6" s="7">
        <f>AG4+0.15</f>
        <v>1.27</v>
      </c>
      <c r="AH6" s="7">
        <v>1</v>
      </c>
    </row>
    <row r="7" spans="1:35">
      <c r="A7" s="6">
        <v>100110211</v>
      </c>
      <c r="B7" s="52" t="s">
        <v>46</v>
      </c>
      <c r="C7" s="52" t="s">
        <v>453</v>
      </c>
      <c r="D7" s="6" t="s">
        <v>48</v>
      </c>
      <c r="E7" s="7">
        <v>1</v>
      </c>
      <c r="F7" s="7">
        <v>1</v>
      </c>
      <c r="G7" s="7">
        <v>1001</v>
      </c>
      <c r="H7" s="7">
        <v>2</v>
      </c>
      <c r="I7" s="7" t="s">
        <v>47</v>
      </c>
      <c r="J7" s="7">
        <v>100110101</v>
      </c>
      <c r="K7" s="7">
        <v>1</v>
      </c>
      <c r="L7" s="7">
        <v>20</v>
      </c>
      <c r="M7" s="7">
        <v>7</v>
      </c>
      <c r="N7" s="7">
        <v>270</v>
      </c>
      <c r="O7" s="9" t="s">
        <v>444</v>
      </c>
      <c r="P7" s="11">
        <v>2001</v>
      </c>
      <c r="Q7" s="7">
        <v>100</v>
      </c>
      <c r="R7" s="7">
        <v>10</v>
      </c>
      <c r="S7" s="7">
        <v>0</v>
      </c>
      <c r="T7" s="7">
        <v>5</v>
      </c>
      <c r="U7" s="7">
        <v>1</v>
      </c>
      <c r="V7" s="7">
        <v>430</v>
      </c>
      <c r="W7" s="7">
        <v>10</v>
      </c>
      <c r="X7" s="7">
        <v>110</v>
      </c>
      <c r="Y7" s="7">
        <v>330003</v>
      </c>
      <c r="Z7" s="7">
        <v>1</v>
      </c>
      <c r="AA7" s="10">
        <f>AA4+10</f>
        <v>1701021</v>
      </c>
      <c r="AB7" s="7">
        <v>4</v>
      </c>
      <c r="AC7" s="7">
        <v>300</v>
      </c>
      <c r="AD7" s="7">
        <v>3</v>
      </c>
      <c r="AE7" s="7">
        <v>0</v>
      </c>
      <c r="AF7" s="7">
        <v>2</v>
      </c>
      <c r="AG7" s="7">
        <v>1.25</v>
      </c>
      <c r="AH7" s="7">
        <v>1</v>
      </c>
    </row>
    <row r="8" spans="1:35">
      <c r="A8" s="6">
        <v>100110212</v>
      </c>
      <c r="B8" s="52" t="s">
        <v>451</v>
      </c>
      <c r="C8" s="52" t="s">
        <v>445</v>
      </c>
      <c r="D8" s="6" t="s">
        <v>48</v>
      </c>
      <c r="E8" s="7">
        <v>2</v>
      </c>
      <c r="F8" s="7">
        <v>1</v>
      </c>
      <c r="G8" s="7">
        <v>1001</v>
      </c>
      <c r="H8" s="7">
        <v>2</v>
      </c>
      <c r="I8" s="7" t="s">
        <v>47</v>
      </c>
      <c r="J8" s="7">
        <v>100110101</v>
      </c>
      <c r="K8" s="7">
        <v>1</v>
      </c>
      <c r="L8" s="7">
        <v>1</v>
      </c>
      <c r="M8" s="7">
        <v>1</v>
      </c>
      <c r="N8" s="7">
        <v>240</v>
      </c>
      <c r="O8" s="9" t="s">
        <v>420</v>
      </c>
      <c r="P8" s="11">
        <v>2010</v>
      </c>
      <c r="Q8" s="7">
        <v>120</v>
      </c>
      <c r="R8" s="7">
        <v>10</v>
      </c>
      <c r="S8" s="7">
        <v>0</v>
      </c>
      <c r="T8" s="7">
        <v>5</v>
      </c>
      <c r="U8" s="7">
        <v>1</v>
      </c>
      <c r="V8" s="7">
        <v>430</v>
      </c>
      <c r="W8" s="7">
        <v>10</v>
      </c>
      <c r="X8" s="7">
        <v>115</v>
      </c>
      <c r="Y8" s="7">
        <v>330003</v>
      </c>
      <c r="Z8" s="7">
        <v>2</v>
      </c>
      <c r="AA8" s="10">
        <f t="shared" ref="AA8:AA27" si="0">AA5+10</f>
        <v>1701022</v>
      </c>
      <c r="AB8" s="7">
        <v>4</v>
      </c>
      <c r="AC8" s="7">
        <v>300</v>
      </c>
      <c r="AD8" s="7">
        <v>3</v>
      </c>
      <c r="AE8" s="7">
        <v>0</v>
      </c>
      <c r="AF8" s="7">
        <f>AF7+2</f>
        <v>4</v>
      </c>
      <c r="AG8" s="7">
        <f>AG7+0.07</f>
        <v>1.32</v>
      </c>
      <c r="AH8" s="7">
        <v>1</v>
      </c>
    </row>
    <row r="9" spans="1:35">
      <c r="A9" s="6">
        <v>100110213</v>
      </c>
      <c r="B9" s="52" t="s">
        <v>452</v>
      </c>
      <c r="C9" s="52" t="s">
        <v>51</v>
      </c>
      <c r="D9" s="6" t="s">
        <v>48</v>
      </c>
      <c r="E9" s="7">
        <v>3</v>
      </c>
      <c r="F9" s="7">
        <v>1</v>
      </c>
      <c r="G9" s="7">
        <v>1001</v>
      </c>
      <c r="H9" s="7">
        <v>2</v>
      </c>
      <c r="I9" s="7" t="s">
        <v>47</v>
      </c>
      <c r="J9" s="7">
        <v>100110101</v>
      </c>
      <c r="K9" s="7">
        <v>1</v>
      </c>
      <c r="L9" s="7">
        <v>1</v>
      </c>
      <c r="M9" s="7">
        <v>6</v>
      </c>
      <c r="N9" s="7">
        <v>330</v>
      </c>
      <c r="O9" s="9" t="s">
        <v>421</v>
      </c>
      <c r="P9" s="11">
        <v>2001</v>
      </c>
      <c r="Q9" s="7">
        <v>150</v>
      </c>
      <c r="R9" s="7">
        <v>10</v>
      </c>
      <c r="S9" s="7">
        <v>0</v>
      </c>
      <c r="T9" s="7">
        <v>5</v>
      </c>
      <c r="U9" s="7">
        <v>1</v>
      </c>
      <c r="V9" s="7">
        <v>430</v>
      </c>
      <c r="W9" s="7">
        <v>10</v>
      </c>
      <c r="X9" s="7">
        <v>120</v>
      </c>
      <c r="Y9" s="7">
        <v>330003</v>
      </c>
      <c r="Z9" s="7">
        <v>3</v>
      </c>
      <c r="AA9" s="10">
        <f t="shared" si="0"/>
        <v>1701023</v>
      </c>
      <c r="AB9" s="7">
        <v>4</v>
      </c>
      <c r="AC9" s="7">
        <v>300</v>
      </c>
      <c r="AD9" s="7">
        <v>3</v>
      </c>
      <c r="AE9" s="7">
        <v>0</v>
      </c>
      <c r="AF9" s="7">
        <f>AF8+2</f>
        <v>6</v>
      </c>
      <c r="AG9" s="7">
        <f>AG7+0.15</f>
        <v>1.4</v>
      </c>
      <c r="AH9" s="7">
        <v>1</v>
      </c>
    </row>
    <row r="10" spans="1:35">
      <c r="A10" s="6">
        <v>100110311</v>
      </c>
      <c r="B10" s="52" t="s">
        <v>447</v>
      </c>
      <c r="C10" s="52" t="s">
        <v>454</v>
      </c>
      <c r="D10" s="6" t="s">
        <v>50</v>
      </c>
      <c r="E10" s="7">
        <v>1</v>
      </c>
      <c r="F10" s="7">
        <v>1</v>
      </c>
      <c r="G10" s="7">
        <v>1001</v>
      </c>
      <c r="H10" s="7">
        <v>3</v>
      </c>
      <c r="I10" s="7" t="s">
        <v>48</v>
      </c>
      <c r="J10" s="7">
        <v>100110101</v>
      </c>
      <c r="K10" s="7">
        <v>1</v>
      </c>
      <c r="L10" s="7">
        <v>20</v>
      </c>
      <c r="M10" s="7">
        <v>7</v>
      </c>
      <c r="N10" s="7">
        <v>275</v>
      </c>
      <c r="O10" s="9" t="s">
        <v>443</v>
      </c>
      <c r="P10" s="11">
        <v>2001</v>
      </c>
      <c r="Q10" s="7">
        <v>150</v>
      </c>
      <c r="R10" s="7">
        <v>15</v>
      </c>
      <c r="S10" s="7">
        <v>0</v>
      </c>
      <c r="T10" s="7">
        <v>5</v>
      </c>
      <c r="U10" s="7">
        <v>1</v>
      </c>
      <c r="V10" s="7">
        <v>445</v>
      </c>
      <c r="W10" s="7">
        <v>11</v>
      </c>
      <c r="X10" s="7">
        <v>115</v>
      </c>
      <c r="Y10" s="7">
        <v>330003</v>
      </c>
      <c r="Z10" s="7">
        <v>1</v>
      </c>
      <c r="AA10" s="10">
        <f t="shared" si="0"/>
        <v>1701031</v>
      </c>
      <c r="AB10" s="7">
        <v>4</v>
      </c>
      <c r="AC10" s="7">
        <v>300</v>
      </c>
      <c r="AD10" s="7">
        <v>3</v>
      </c>
      <c r="AE10" s="7">
        <v>0</v>
      </c>
      <c r="AF10" s="7">
        <v>3</v>
      </c>
      <c r="AG10" s="7">
        <v>1.38</v>
      </c>
      <c r="AH10" s="7">
        <v>1</v>
      </c>
    </row>
    <row r="11" spans="1:35">
      <c r="A11" s="6">
        <v>100110312</v>
      </c>
      <c r="B11" s="52" t="s">
        <v>453</v>
      </c>
      <c r="C11" s="52" t="s">
        <v>514</v>
      </c>
      <c r="D11" s="6" t="s">
        <v>50</v>
      </c>
      <c r="E11" s="7">
        <v>2</v>
      </c>
      <c r="F11" s="7">
        <v>1</v>
      </c>
      <c r="G11" s="7">
        <v>1001</v>
      </c>
      <c r="H11" s="7">
        <v>3</v>
      </c>
      <c r="I11" s="7" t="s">
        <v>48</v>
      </c>
      <c r="J11" s="7">
        <v>100110101</v>
      </c>
      <c r="K11" s="7">
        <v>1</v>
      </c>
      <c r="L11" s="7">
        <v>1</v>
      </c>
      <c r="M11" s="7">
        <v>1</v>
      </c>
      <c r="N11" s="7">
        <v>300</v>
      </c>
      <c r="O11" s="9" t="s">
        <v>422</v>
      </c>
      <c r="P11" s="11">
        <v>2002</v>
      </c>
      <c r="Q11" s="7">
        <v>150</v>
      </c>
      <c r="R11" s="7">
        <v>15</v>
      </c>
      <c r="S11" s="7">
        <v>0</v>
      </c>
      <c r="T11" s="7">
        <v>5</v>
      </c>
      <c r="U11" s="7">
        <v>1</v>
      </c>
      <c r="V11" s="7">
        <v>445</v>
      </c>
      <c r="W11" s="7">
        <v>11</v>
      </c>
      <c r="X11" s="7">
        <v>120</v>
      </c>
      <c r="Y11" s="7">
        <v>330003</v>
      </c>
      <c r="Z11" s="7">
        <v>2</v>
      </c>
      <c r="AA11" s="10">
        <f t="shared" si="0"/>
        <v>1701032</v>
      </c>
      <c r="AB11" s="7">
        <v>4</v>
      </c>
      <c r="AC11" s="7">
        <v>300</v>
      </c>
      <c r="AD11" s="7">
        <v>3</v>
      </c>
      <c r="AE11" s="7">
        <v>0</v>
      </c>
      <c r="AF11" s="7">
        <f>AF10+2</f>
        <v>5</v>
      </c>
      <c r="AG11" s="7">
        <f>AG10+0.07</f>
        <v>1.45</v>
      </c>
      <c r="AH11" s="7">
        <v>1</v>
      </c>
    </row>
    <row r="12" spans="1:35">
      <c r="A12" s="6">
        <v>100110313</v>
      </c>
      <c r="B12" s="52" t="s">
        <v>450</v>
      </c>
      <c r="C12" s="52" t="s">
        <v>54</v>
      </c>
      <c r="D12" s="6" t="s">
        <v>50</v>
      </c>
      <c r="E12" s="7">
        <v>3</v>
      </c>
      <c r="F12" s="7">
        <v>1</v>
      </c>
      <c r="G12" s="7">
        <v>1001</v>
      </c>
      <c r="H12" s="7">
        <v>3</v>
      </c>
      <c r="I12" s="7" t="s">
        <v>48</v>
      </c>
      <c r="J12" s="7">
        <v>100110101</v>
      </c>
      <c r="K12" s="7">
        <v>1</v>
      </c>
      <c r="L12" s="7">
        <v>1</v>
      </c>
      <c r="M12" s="7">
        <v>6</v>
      </c>
      <c r="N12" s="7">
        <v>250</v>
      </c>
      <c r="O12" s="9" t="s">
        <v>423</v>
      </c>
      <c r="P12" s="11">
        <v>2001</v>
      </c>
      <c r="Q12" s="7">
        <v>150</v>
      </c>
      <c r="R12" s="7">
        <v>15</v>
      </c>
      <c r="S12" s="7">
        <v>0</v>
      </c>
      <c r="T12" s="7">
        <v>5</v>
      </c>
      <c r="U12" s="7">
        <v>1</v>
      </c>
      <c r="V12" s="7">
        <v>445</v>
      </c>
      <c r="W12" s="7">
        <v>11</v>
      </c>
      <c r="X12" s="7">
        <v>125</v>
      </c>
      <c r="Y12" s="7">
        <v>330003</v>
      </c>
      <c r="Z12" s="7">
        <v>3</v>
      </c>
      <c r="AA12" s="10">
        <f t="shared" si="0"/>
        <v>1701033</v>
      </c>
      <c r="AB12" s="7">
        <v>4</v>
      </c>
      <c r="AC12" s="7">
        <v>300</v>
      </c>
      <c r="AD12" s="7">
        <v>3</v>
      </c>
      <c r="AE12" s="7">
        <v>0</v>
      </c>
      <c r="AF12" s="7">
        <f>AF11+2</f>
        <v>7</v>
      </c>
      <c r="AG12" s="7">
        <f>AG10+0.15</f>
        <v>1.5299999999999998</v>
      </c>
      <c r="AH12" s="7">
        <v>1</v>
      </c>
    </row>
    <row r="13" spans="1:35">
      <c r="A13" s="6" t="s">
        <v>52</v>
      </c>
      <c r="B13" s="52" t="s">
        <v>448</v>
      </c>
      <c r="C13" s="52" t="s">
        <v>455</v>
      </c>
      <c r="D13" s="6" t="s">
        <v>53</v>
      </c>
      <c r="E13" s="7">
        <v>1</v>
      </c>
      <c r="F13" s="7">
        <v>1</v>
      </c>
      <c r="G13" s="7">
        <v>1001</v>
      </c>
      <c r="H13" s="7">
        <v>4</v>
      </c>
      <c r="I13" s="7" t="s">
        <v>50</v>
      </c>
      <c r="J13" s="7">
        <v>100110101</v>
      </c>
      <c r="K13" s="7">
        <v>1</v>
      </c>
      <c r="L13" s="7">
        <v>20</v>
      </c>
      <c r="M13" s="7">
        <v>8</v>
      </c>
      <c r="N13" s="7">
        <v>360</v>
      </c>
      <c r="O13" s="9" t="s">
        <v>424</v>
      </c>
      <c r="P13" s="11">
        <v>2001</v>
      </c>
      <c r="Q13" s="7">
        <v>150</v>
      </c>
      <c r="R13" s="7">
        <v>20</v>
      </c>
      <c r="S13" s="7">
        <v>0</v>
      </c>
      <c r="T13" s="7">
        <v>5</v>
      </c>
      <c r="U13" s="7">
        <v>1</v>
      </c>
      <c r="V13" s="7">
        <v>460</v>
      </c>
      <c r="W13" s="7">
        <v>13</v>
      </c>
      <c r="X13" s="7">
        <v>120</v>
      </c>
      <c r="Y13" s="7">
        <v>330003</v>
      </c>
      <c r="Z13" s="7">
        <v>1</v>
      </c>
      <c r="AA13" s="10">
        <f t="shared" si="0"/>
        <v>1701041</v>
      </c>
      <c r="AB13" s="7">
        <v>4</v>
      </c>
      <c r="AC13" s="7">
        <v>300</v>
      </c>
      <c r="AD13" s="7">
        <v>3</v>
      </c>
      <c r="AE13" s="7">
        <v>0</v>
      </c>
      <c r="AF13" s="7">
        <v>5</v>
      </c>
      <c r="AG13" s="7">
        <v>1.64</v>
      </c>
      <c r="AH13" s="7">
        <v>1</v>
      </c>
    </row>
    <row r="14" spans="1:35">
      <c r="A14" s="6">
        <v>100110412</v>
      </c>
      <c r="B14" s="52" t="s">
        <v>454</v>
      </c>
      <c r="C14" s="52" t="s">
        <v>515</v>
      </c>
      <c r="D14" s="6" t="s">
        <v>53</v>
      </c>
      <c r="E14" s="7">
        <v>2</v>
      </c>
      <c r="F14" s="7">
        <v>1</v>
      </c>
      <c r="G14" s="7">
        <v>1001</v>
      </c>
      <c r="H14" s="7">
        <v>4</v>
      </c>
      <c r="I14" s="7" t="s">
        <v>50</v>
      </c>
      <c r="J14" s="7">
        <v>100110101</v>
      </c>
      <c r="K14" s="7">
        <v>1</v>
      </c>
      <c r="L14" s="7">
        <v>1</v>
      </c>
      <c r="M14" s="7">
        <v>1</v>
      </c>
      <c r="N14" s="7">
        <v>480</v>
      </c>
      <c r="O14" s="9" t="s">
        <v>425</v>
      </c>
      <c r="P14" s="11">
        <v>2011</v>
      </c>
      <c r="Q14" s="7">
        <v>150</v>
      </c>
      <c r="R14" s="7">
        <v>20</v>
      </c>
      <c r="S14" s="7">
        <v>0</v>
      </c>
      <c r="T14" s="7">
        <v>5</v>
      </c>
      <c r="U14" s="7">
        <v>1</v>
      </c>
      <c r="V14" s="7">
        <v>460</v>
      </c>
      <c r="W14" s="7">
        <v>13</v>
      </c>
      <c r="X14" s="7">
        <v>125</v>
      </c>
      <c r="Y14" s="7">
        <v>330003</v>
      </c>
      <c r="Z14" s="7">
        <v>2</v>
      </c>
      <c r="AA14" s="10">
        <f t="shared" si="0"/>
        <v>1701042</v>
      </c>
      <c r="AB14" s="7">
        <v>4</v>
      </c>
      <c r="AC14" s="7">
        <v>300</v>
      </c>
      <c r="AD14" s="7">
        <v>3</v>
      </c>
      <c r="AE14" s="7">
        <v>0</v>
      </c>
      <c r="AF14" s="7">
        <f>AF13+2</f>
        <v>7</v>
      </c>
      <c r="AG14" s="7">
        <f>AG13+0.07</f>
        <v>1.71</v>
      </c>
      <c r="AH14" s="7">
        <v>1</v>
      </c>
    </row>
    <row r="15" spans="1:35">
      <c r="A15" s="6">
        <v>100110413</v>
      </c>
      <c r="B15" s="52" t="s">
        <v>449</v>
      </c>
      <c r="C15" s="52" t="s">
        <v>58</v>
      </c>
      <c r="D15" s="6" t="s">
        <v>53</v>
      </c>
      <c r="E15" s="7">
        <v>3</v>
      </c>
      <c r="F15" s="7">
        <v>1</v>
      </c>
      <c r="G15" s="7">
        <v>1001</v>
      </c>
      <c r="H15" s="7">
        <v>4</v>
      </c>
      <c r="I15" s="7" t="s">
        <v>50</v>
      </c>
      <c r="J15" s="7">
        <v>100110101</v>
      </c>
      <c r="K15" s="7">
        <v>1</v>
      </c>
      <c r="L15" s="7">
        <v>1</v>
      </c>
      <c r="M15" s="7">
        <v>6</v>
      </c>
      <c r="N15" s="7">
        <v>420</v>
      </c>
      <c r="O15" s="9" t="s">
        <v>426</v>
      </c>
      <c r="P15" s="11">
        <v>2001</v>
      </c>
      <c r="Q15" s="7">
        <v>150</v>
      </c>
      <c r="R15" s="7">
        <v>20</v>
      </c>
      <c r="S15" s="7">
        <v>0</v>
      </c>
      <c r="T15" s="7">
        <v>5</v>
      </c>
      <c r="U15" s="7">
        <v>1</v>
      </c>
      <c r="V15" s="7">
        <v>460</v>
      </c>
      <c r="W15" s="7">
        <v>13</v>
      </c>
      <c r="X15" s="7">
        <v>130</v>
      </c>
      <c r="Y15" s="7">
        <v>330003</v>
      </c>
      <c r="Z15" s="7">
        <v>3</v>
      </c>
      <c r="AA15" s="10">
        <f t="shared" si="0"/>
        <v>1701043</v>
      </c>
      <c r="AB15" s="7">
        <v>4</v>
      </c>
      <c r="AC15" s="7">
        <v>300</v>
      </c>
      <c r="AD15" s="7">
        <v>3</v>
      </c>
      <c r="AE15" s="7">
        <v>0</v>
      </c>
      <c r="AF15" s="7">
        <f>AF14+2</f>
        <v>9</v>
      </c>
      <c r="AG15" s="7">
        <f>AG13+0.15</f>
        <v>1.7899999999999998</v>
      </c>
      <c r="AH15" s="7">
        <v>1</v>
      </c>
    </row>
    <row r="16" spans="1:35">
      <c r="A16" s="6" t="s">
        <v>55</v>
      </c>
      <c r="B16" s="52" t="s">
        <v>52</v>
      </c>
      <c r="C16" s="52" t="s">
        <v>457</v>
      </c>
      <c r="D16" s="6" t="s">
        <v>56</v>
      </c>
      <c r="E16" s="7">
        <v>1</v>
      </c>
      <c r="F16" s="7">
        <v>1</v>
      </c>
      <c r="G16" s="7">
        <v>1001</v>
      </c>
      <c r="H16" s="7">
        <v>5</v>
      </c>
      <c r="I16" s="7" t="s">
        <v>53</v>
      </c>
      <c r="J16" s="7">
        <v>100110101</v>
      </c>
      <c r="K16" s="7">
        <v>1</v>
      </c>
      <c r="L16" s="7">
        <v>20</v>
      </c>
      <c r="M16" s="7">
        <v>9</v>
      </c>
      <c r="N16" s="7">
        <v>550</v>
      </c>
      <c r="O16" s="9" t="s">
        <v>427</v>
      </c>
      <c r="P16" s="11">
        <v>2001</v>
      </c>
      <c r="Q16" s="7">
        <v>100</v>
      </c>
      <c r="R16" s="7">
        <v>25</v>
      </c>
      <c r="S16" s="7">
        <v>0</v>
      </c>
      <c r="T16" s="7">
        <v>5</v>
      </c>
      <c r="U16" s="7">
        <v>5</v>
      </c>
      <c r="V16" s="7">
        <v>475</v>
      </c>
      <c r="W16" s="7">
        <v>15</v>
      </c>
      <c r="X16" s="7">
        <v>125</v>
      </c>
      <c r="Y16" s="7">
        <v>330003</v>
      </c>
      <c r="Z16" s="7">
        <v>1</v>
      </c>
      <c r="AA16" s="10">
        <f t="shared" si="0"/>
        <v>1701051</v>
      </c>
      <c r="AB16" s="7">
        <v>4</v>
      </c>
      <c r="AC16" s="7">
        <v>300</v>
      </c>
      <c r="AD16" s="7">
        <v>3</v>
      </c>
      <c r="AE16" s="7">
        <v>0</v>
      </c>
      <c r="AF16" s="7">
        <v>6</v>
      </c>
      <c r="AG16" s="7">
        <v>1.76</v>
      </c>
      <c r="AH16" s="7">
        <v>1</v>
      </c>
    </row>
    <row r="17" spans="1:34">
      <c r="A17" s="6" t="s">
        <v>57</v>
      </c>
      <c r="B17" s="52" t="s">
        <v>455</v>
      </c>
      <c r="C17" s="52" t="s">
        <v>516</v>
      </c>
      <c r="D17" s="6" t="s">
        <v>56</v>
      </c>
      <c r="E17" s="7">
        <v>2</v>
      </c>
      <c r="F17" s="7">
        <v>1</v>
      </c>
      <c r="G17" s="7">
        <v>1001</v>
      </c>
      <c r="H17" s="7">
        <v>5</v>
      </c>
      <c r="I17" s="7" t="s">
        <v>53</v>
      </c>
      <c r="J17" s="7">
        <v>100110101</v>
      </c>
      <c r="K17" s="7">
        <v>1</v>
      </c>
      <c r="L17" s="7">
        <v>1</v>
      </c>
      <c r="M17" s="7">
        <v>1</v>
      </c>
      <c r="N17" s="7">
        <v>500</v>
      </c>
      <c r="O17" s="9" t="s">
        <v>428</v>
      </c>
      <c r="P17" s="11">
        <v>2008</v>
      </c>
      <c r="Q17" s="7">
        <v>120</v>
      </c>
      <c r="R17" s="7">
        <v>25</v>
      </c>
      <c r="S17" s="7">
        <v>0</v>
      </c>
      <c r="T17" s="7">
        <v>5</v>
      </c>
      <c r="U17" s="7">
        <v>1</v>
      </c>
      <c r="V17" s="7">
        <v>475</v>
      </c>
      <c r="W17" s="7">
        <v>15</v>
      </c>
      <c r="X17" s="7">
        <v>130</v>
      </c>
      <c r="Y17" s="7">
        <v>330003</v>
      </c>
      <c r="Z17" s="7">
        <v>2</v>
      </c>
      <c r="AA17" s="10">
        <f t="shared" si="0"/>
        <v>1701052</v>
      </c>
      <c r="AB17" s="7">
        <v>4</v>
      </c>
      <c r="AC17" s="7">
        <v>300</v>
      </c>
      <c r="AD17" s="7">
        <v>3</v>
      </c>
      <c r="AE17" s="7">
        <v>0</v>
      </c>
      <c r="AF17" s="7">
        <f>AF16+2</f>
        <v>8</v>
      </c>
      <c r="AG17" s="7">
        <f>AG16-0.7</f>
        <v>1.06</v>
      </c>
      <c r="AH17" s="7">
        <v>1</v>
      </c>
    </row>
    <row r="18" spans="1:34">
      <c r="A18" s="6" t="s">
        <v>58</v>
      </c>
      <c r="B18" s="52" t="s">
        <v>456</v>
      </c>
      <c r="C18" s="52" t="s">
        <v>62</v>
      </c>
      <c r="D18" s="6" t="s">
        <v>56</v>
      </c>
      <c r="E18" s="7">
        <v>3</v>
      </c>
      <c r="F18" s="7">
        <v>1</v>
      </c>
      <c r="G18" s="7">
        <v>1001</v>
      </c>
      <c r="H18" s="7">
        <v>5</v>
      </c>
      <c r="I18" s="7" t="s">
        <v>53</v>
      </c>
      <c r="J18" s="7">
        <v>100110101</v>
      </c>
      <c r="K18" s="7">
        <v>1</v>
      </c>
      <c r="L18" s="7">
        <v>1</v>
      </c>
      <c r="M18" s="7">
        <v>6</v>
      </c>
      <c r="N18" s="7">
        <v>450</v>
      </c>
      <c r="O18" s="9" t="s">
        <v>429</v>
      </c>
      <c r="P18" s="11">
        <v>2001</v>
      </c>
      <c r="Q18" s="7">
        <v>150</v>
      </c>
      <c r="R18" s="7">
        <v>25</v>
      </c>
      <c r="S18" s="7">
        <v>0</v>
      </c>
      <c r="T18" s="7">
        <v>5</v>
      </c>
      <c r="U18" s="7">
        <v>1</v>
      </c>
      <c r="V18" s="7">
        <v>475</v>
      </c>
      <c r="W18" s="7">
        <v>15</v>
      </c>
      <c r="X18" s="7">
        <v>135</v>
      </c>
      <c r="Y18" s="7">
        <v>330003</v>
      </c>
      <c r="Z18" s="7">
        <v>3</v>
      </c>
      <c r="AA18" s="10">
        <f t="shared" si="0"/>
        <v>1701053</v>
      </c>
      <c r="AB18" s="7">
        <v>4</v>
      </c>
      <c r="AC18" s="7">
        <v>300</v>
      </c>
      <c r="AD18" s="7">
        <v>3</v>
      </c>
      <c r="AE18" s="7">
        <v>0</v>
      </c>
      <c r="AF18" s="7">
        <f>AF17+2</f>
        <v>10</v>
      </c>
      <c r="AG18" s="7">
        <f>AG16+0.15</f>
        <v>1.91</v>
      </c>
      <c r="AH18" s="7">
        <v>1</v>
      </c>
    </row>
    <row r="19" spans="1:34">
      <c r="A19" s="6" t="s">
        <v>59</v>
      </c>
      <c r="B19" s="52" t="s">
        <v>55</v>
      </c>
      <c r="C19" s="52" t="s">
        <v>459</v>
      </c>
      <c r="D19" s="6" t="s">
        <v>60</v>
      </c>
      <c r="E19" s="7">
        <v>1</v>
      </c>
      <c r="F19" s="7">
        <v>1</v>
      </c>
      <c r="G19" s="7">
        <v>1001</v>
      </c>
      <c r="H19" s="7">
        <v>6</v>
      </c>
      <c r="I19" s="7" t="s">
        <v>56</v>
      </c>
      <c r="J19" s="7">
        <v>100110101</v>
      </c>
      <c r="K19" s="7">
        <v>1</v>
      </c>
      <c r="L19" s="7">
        <v>20</v>
      </c>
      <c r="M19" s="7">
        <v>11</v>
      </c>
      <c r="N19" s="7">
        <v>300</v>
      </c>
      <c r="O19" s="9" t="s">
        <v>430</v>
      </c>
      <c r="P19" s="11">
        <v>3001</v>
      </c>
      <c r="Q19" s="7">
        <v>150</v>
      </c>
      <c r="R19" s="7">
        <v>300</v>
      </c>
      <c r="S19" s="7">
        <v>0</v>
      </c>
      <c r="T19" s="7">
        <v>5</v>
      </c>
      <c r="U19" s="7">
        <v>1</v>
      </c>
      <c r="V19" s="7">
        <v>490</v>
      </c>
      <c r="W19" s="7">
        <v>17</v>
      </c>
      <c r="X19" s="7">
        <v>130</v>
      </c>
      <c r="Y19" s="7">
        <v>330003</v>
      </c>
      <c r="Z19" s="7">
        <v>1</v>
      </c>
      <c r="AA19" s="10">
        <f t="shared" si="0"/>
        <v>1701061</v>
      </c>
      <c r="AB19" s="7">
        <v>4</v>
      </c>
      <c r="AC19" s="7">
        <v>300</v>
      </c>
      <c r="AD19" s="7">
        <v>3</v>
      </c>
      <c r="AE19" s="7">
        <v>0</v>
      </c>
      <c r="AF19" s="7">
        <v>7</v>
      </c>
      <c r="AG19" s="7">
        <v>1.89</v>
      </c>
      <c r="AH19" s="7">
        <v>1</v>
      </c>
    </row>
    <row r="20" spans="1:34">
      <c r="A20" s="6" t="s">
        <v>61</v>
      </c>
      <c r="B20" s="52" t="s">
        <v>457</v>
      </c>
      <c r="C20" s="52" t="s">
        <v>517</v>
      </c>
      <c r="D20" s="6" t="s">
        <v>60</v>
      </c>
      <c r="E20" s="7">
        <v>2</v>
      </c>
      <c r="F20" s="7">
        <v>1</v>
      </c>
      <c r="G20" s="7">
        <v>1001</v>
      </c>
      <c r="H20" s="7">
        <v>6</v>
      </c>
      <c r="I20" s="7" t="s">
        <v>56</v>
      </c>
      <c r="J20" s="7">
        <v>100110101</v>
      </c>
      <c r="K20" s="7">
        <v>1</v>
      </c>
      <c r="L20" s="7">
        <v>1</v>
      </c>
      <c r="M20" s="7">
        <v>1</v>
      </c>
      <c r="N20" s="7">
        <v>510</v>
      </c>
      <c r="O20" s="9" t="s">
        <v>431</v>
      </c>
      <c r="P20" s="11">
        <v>3005</v>
      </c>
      <c r="Q20" s="7">
        <v>150</v>
      </c>
      <c r="R20" s="7">
        <v>300</v>
      </c>
      <c r="S20" s="7">
        <v>0</v>
      </c>
      <c r="T20" s="7">
        <v>5</v>
      </c>
      <c r="U20" s="7">
        <v>1</v>
      </c>
      <c r="V20" s="7">
        <v>490</v>
      </c>
      <c r="W20" s="7">
        <v>17</v>
      </c>
      <c r="X20" s="7">
        <v>135</v>
      </c>
      <c r="Y20" s="7">
        <v>330003</v>
      </c>
      <c r="Z20" s="7">
        <v>2</v>
      </c>
      <c r="AA20" s="10">
        <f t="shared" si="0"/>
        <v>1701062</v>
      </c>
      <c r="AB20" s="7">
        <v>4</v>
      </c>
      <c r="AC20" s="7">
        <v>300</v>
      </c>
      <c r="AD20" s="7">
        <v>3</v>
      </c>
      <c r="AE20" s="7">
        <v>0</v>
      </c>
      <c r="AF20" s="7">
        <f>AF19+2</f>
        <v>9</v>
      </c>
      <c r="AG20" s="7">
        <f>AG19+0.07</f>
        <v>1.96</v>
      </c>
      <c r="AH20" s="7">
        <v>1</v>
      </c>
    </row>
    <row r="21" spans="1:34">
      <c r="A21" s="6" t="s">
        <v>62</v>
      </c>
      <c r="B21" s="52" t="s">
        <v>458</v>
      </c>
      <c r="C21" s="52" t="s">
        <v>66</v>
      </c>
      <c r="D21" s="6" t="s">
        <v>60</v>
      </c>
      <c r="E21" s="7">
        <v>3</v>
      </c>
      <c r="F21" s="7">
        <v>1</v>
      </c>
      <c r="G21" s="7">
        <v>1001</v>
      </c>
      <c r="H21" s="7">
        <v>6</v>
      </c>
      <c r="I21" s="7" t="s">
        <v>56</v>
      </c>
      <c r="J21" s="7">
        <v>100110101</v>
      </c>
      <c r="K21" s="7">
        <v>1</v>
      </c>
      <c r="L21" s="7">
        <v>1</v>
      </c>
      <c r="M21" s="7">
        <v>6</v>
      </c>
      <c r="N21" s="7">
        <v>410</v>
      </c>
      <c r="O21" s="9" t="s">
        <v>432</v>
      </c>
      <c r="P21" s="11">
        <v>3001</v>
      </c>
      <c r="Q21" s="7">
        <v>150</v>
      </c>
      <c r="R21" s="7">
        <v>300</v>
      </c>
      <c r="S21" s="7">
        <v>0</v>
      </c>
      <c r="T21" s="7">
        <v>5</v>
      </c>
      <c r="U21" s="7">
        <v>1</v>
      </c>
      <c r="V21" s="7">
        <v>490</v>
      </c>
      <c r="W21" s="7">
        <v>17</v>
      </c>
      <c r="X21" s="7">
        <v>140</v>
      </c>
      <c r="Y21" s="7">
        <v>330003</v>
      </c>
      <c r="Z21" s="7">
        <v>3</v>
      </c>
      <c r="AA21" s="10">
        <f t="shared" si="0"/>
        <v>1701063</v>
      </c>
      <c r="AB21" s="7">
        <v>4</v>
      </c>
      <c r="AC21" s="7">
        <v>300</v>
      </c>
      <c r="AD21" s="7">
        <v>3</v>
      </c>
      <c r="AE21" s="7">
        <v>0</v>
      </c>
      <c r="AF21" s="7">
        <f>AF20+2</f>
        <v>11</v>
      </c>
      <c r="AG21" s="7">
        <f>AG19+0.15</f>
        <v>2.04</v>
      </c>
      <c r="AH21" s="7">
        <v>1</v>
      </c>
    </row>
    <row r="22" spans="1:34">
      <c r="A22" s="6" t="s">
        <v>63</v>
      </c>
      <c r="B22" s="52" t="s">
        <v>59</v>
      </c>
      <c r="C22" s="52" t="s">
        <v>461</v>
      </c>
      <c r="D22" s="6" t="s">
        <v>64</v>
      </c>
      <c r="E22" s="7">
        <v>1</v>
      </c>
      <c r="F22" s="7">
        <v>1</v>
      </c>
      <c r="G22" s="7">
        <v>1001</v>
      </c>
      <c r="H22" s="7">
        <v>7</v>
      </c>
      <c r="I22" s="7" t="s">
        <v>60</v>
      </c>
      <c r="J22" s="7">
        <v>100110101</v>
      </c>
      <c r="K22" s="7">
        <v>1</v>
      </c>
      <c r="L22" s="7">
        <v>20</v>
      </c>
      <c r="M22" s="7">
        <v>11</v>
      </c>
      <c r="N22" s="7">
        <v>450</v>
      </c>
      <c r="O22" s="9" t="s">
        <v>433</v>
      </c>
      <c r="P22" s="11">
        <v>3001</v>
      </c>
      <c r="Q22" s="7">
        <v>150</v>
      </c>
      <c r="R22" s="7">
        <v>500</v>
      </c>
      <c r="S22" s="7">
        <v>0</v>
      </c>
      <c r="T22" s="7">
        <v>5</v>
      </c>
      <c r="U22" s="7">
        <v>1</v>
      </c>
      <c r="V22" s="7">
        <v>505</v>
      </c>
      <c r="W22" s="7">
        <v>19</v>
      </c>
      <c r="X22" s="7">
        <v>135</v>
      </c>
      <c r="Y22" s="7">
        <v>330003</v>
      </c>
      <c r="Z22" s="7">
        <v>1</v>
      </c>
      <c r="AA22" s="10">
        <f t="shared" si="0"/>
        <v>1701071</v>
      </c>
      <c r="AB22" s="7">
        <v>4</v>
      </c>
      <c r="AC22" s="7">
        <v>300</v>
      </c>
      <c r="AD22" s="7">
        <v>3</v>
      </c>
      <c r="AE22" s="7">
        <v>0</v>
      </c>
      <c r="AF22" s="7">
        <v>8</v>
      </c>
      <c r="AG22" s="7">
        <v>2.02</v>
      </c>
      <c r="AH22" s="7">
        <v>1</v>
      </c>
    </row>
    <row r="23" spans="1:34">
      <c r="A23" s="6" t="s">
        <v>65</v>
      </c>
      <c r="B23" s="52" t="s">
        <v>459</v>
      </c>
      <c r="C23" s="52" t="s">
        <v>518</v>
      </c>
      <c r="D23" s="6" t="s">
        <v>64</v>
      </c>
      <c r="E23" s="7">
        <v>2</v>
      </c>
      <c r="F23" s="7">
        <v>1</v>
      </c>
      <c r="G23" s="7">
        <v>1001</v>
      </c>
      <c r="H23" s="7">
        <v>7</v>
      </c>
      <c r="I23" s="7" t="s">
        <v>60</v>
      </c>
      <c r="J23" s="7">
        <v>100110101</v>
      </c>
      <c r="K23" s="7">
        <v>1</v>
      </c>
      <c r="L23" s="7">
        <v>1</v>
      </c>
      <c r="M23" s="7">
        <v>1</v>
      </c>
      <c r="N23" s="7">
        <v>700</v>
      </c>
      <c r="O23" s="9" t="s">
        <v>434</v>
      </c>
      <c r="P23" s="11">
        <v>3007</v>
      </c>
      <c r="Q23" s="7">
        <v>150</v>
      </c>
      <c r="R23" s="7">
        <v>500</v>
      </c>
      <c r="S23" s="7">
        <v>0</v>
      </c>
      <c r="T23" s="7">
        <v>5</v>
      </c>
      <c r="U23" s="7">
        <v>1</v>
      </c>
      <c r="V23" s="7">
        <v>505</v>
      </c>
      <c r="W23" s="7">
        <v>19</v>
      </c>
      <c r="X23" s="7">
        <v>140</v>
      </c>
      <c r="Y23" s="7">
        <v>330003</v>
      </c>
      <c r="Z23" s="7">
        <v>2</v>
      </c>
      <c r="AA23" s="10">
        <f t="shared" si="0"/>
        <v>1701072</v>
      </c>
      <c r="AB23" s="7">
        <v>4</v>
      </c>
      <c r="AC23" s="7">
        <v>300</v>
      </c>
      <c r="AD23" s="7">
        <v>3</v>
      </c>
      <c r="AE23" s="7">
        <v>0</v>
      </c>
      <c r="AF23" s="7">
        <f>AF22+2</f>
        <v>10</v>
      </c>
      <c r="AG23" s="7">
        <f>AG22+0.07</f>
        <v>2.09</v>
      </c>
      <c r="AH23" s="7">
        <v>1</v>
      </c>
    </row>
    <row r="24" spans="1:34">
      <c r="A24" s="6" t="s">
        <v>66</v>
      </c>
      <c r="B24" s="52" t="s">
        <v>460</v>
      </c>
      <c r="C24" s="52" t="s">
        <v>70</v>
      </c>
      <c r="D24" s="6" t="s">
        <v>64</v>
      </c>
      <c r="E24" s="7">
        <v>3</v>
      </c>
      <c r="F24" s="7">
        <v>1</v>
      </c>
      <c r="G24" s="7">
        <v>1001</v>
      </c>
      <c r="H24" s="7">
        <v>7</v>
      </c>
      <c r="I24" s="7" t="s">
        <v>60</v>
      </c>
      <c r="J24" s="7">
        <v>100110101</v>
      </c>
      <c r="K24" s="7">
        <v>1</v>
      </c>
      <c r="L24" s="7">
        <v>1</v>
      </c>
      <c r="M24" s="7">
        <v>6</v>
      </c>
      <c r="N24" s="7">
        <v>350</v>
      </c>
      <c r="O24" s="9" t="s">
        <v>435</v>
      </c>
      <c r="P24" s="11">
        <v>3001</v>
      </c>
      <c r="Q24" s="7">
        <v>150</v>
      </c>
      <c r="R24" s="7">
        <v>500</v>
      </c>
      <c r="S24" s="7">
        <v>0</v>
      </c>
      <c r="T24" s="7">
        <v>5</v>
      </c>
      <c r="U24" s="7">
        <v>1</v>
      </c>
      <c r="V24" s="7">
        <v>505</v>
      </c>
      <c r="W24" s="7">
        <v>19</v>
      </c>
      <c r="X24" s="7">
        <v>145</v>
      </c>
      <c r="Y24" s="7">
        <v>330003</v>
      </c>
      <c r="Z24" s="7">
        <v>3</v>
      </c>
      <c r="AA24" s="10">
        <f t="shared" si="0"/>
        <v>1701073</v>
      </c>
      <c r="AB24" s="7">
        <v>4</v>
      </c>
      <c r="AC24" s="7">
        <v>300</v>
      </c>
      <c r="AD24" s="7">
        <v>3</v>
      </c>
      <c r="AE24" s="7">
        <v>0</v>
      </c>
      <c r="AF24" s="7">
        <f>AF23+2</f>
        <v>12</v>
      </c>
      <c r="AG24" s="7">
        <f>AG22+0.15</f>
        <v>2.17</v>
      </c>
      <c r="AH24" s="7">
        <v>1</v>
      </c>
    </row>
    <row r="25" spans="1:34">
      <c r="A25" s="6" t="s">
        <v>67</v>
      </c>
      <c r="B25" s="52" t="s">
        <v>63</v>
      </c>
      <c r="C25" s="52" t="s">
        <v>551</v>
      </c>
      <c r="D25" s="6" t="s">
        <v>68</v>
      </c>
      <c r="E25" s="7">
        <v>1</v>
      </c>
      <c r="F25" s="7">
        <v>1</v>
      </c>
      <c r="G25" s="7">
        <v>1001</v>
      </c>
      <c r="H25" s="7">
        <v>8</v>
      </c>
      <c r="I25" s="7" t="s">
        <v>64</v>
      </c>
      <c r="J25" s="7">
        <v>100110101</v>
      </c>
      <c r="K25" s="7">
        <v>1</v>
      </c>
      <c r="L25" s="7">
        <v>20</v>
      </c>
      <c r="M25" s="7">
        <v>11</v>
      </c>
      <c r="N25" s="7">
        <v>380</v>
      </c>
      <c r="O25" s="9" t="s">
        <v>436</v>
      </c>
      <c r="P25" s="11">
        <v>3001</v>
      </c>
      <c r="Q25" s="7">
        <v>100</v>
      </c>
      <c r="R25" s="7">
        <v>700</v>
      </c>
      <c r="S25" s="7">
        <v>0</v>
      </c>
      <c r="T25" s="7">
        <v>5</v>
      </c>
      <c r="U25" s="7">
        <v>1</v>
      </c>
      <c r="V25" s="7">
        <v>520</v>
      </c>
      <c r="W25" s="7">
        <v>22</v>
      </c>
      <c r="X25" s="7">
        <v>140</v>
      </c>
      <c r="Y25" s="7">
        <v>330003</v>
      </c>
      <c r="Z25" s="7">
        <v>1</v>
      </c>
      <c r="AA25" s="10">
        <f t="shared" si="0"/>
        <v>1701081</v>
      </c>
      <c r="AB25" s="7">
        <v>10</v>
      </c>
      <c r="AC25" s="7">
        <v>300</v>
      </c>
      <c r="AD25" s="7">
        <v>3</v>
      </c>
      <c r="AE25" s="7">
        <v>0</v>
      </c>
      <c r="AF25" s="7">
        <v>10</v>
      </c>
      <c r="AG25" s="7">
        <v>1.68</v>
      </c>
      <c r="AH25" s="7">
        <v>1</v>
      </c>
    </row>
    <row r="26" spans="1:34">
      <c r="A26" s="6" t="s">
        <v>69</v>
      </c>
      <c r="B26" s="52" t="s">
        <v>461</v>
      </c>
      <c r="C26" s="52" t="s">
        <v>552</v>
      </c>
      <c r="D26" s="6" t="s">
        <v>68</v>
      </c>
      <c r="E26" s="7">
        <v>2</v>
      </c>
      <c r="F26" s="7">
        <v>1</v>
      </c>
      <c r="G26" s="7">
        <v>1001</v>
      </c>
      <c r="H26" s="7">
        <v>8</v>
      </c>
      <c r="I26" s="7" t="s">
        <v>64</v>
      </c>
      <c r="J26" s="7">
        <v>100110101</v>
      </c>
      <c r="K26" s="7">
        <v>1</v>
      </c>
      <c r="L26" s="7">
        <v>1</v>
      </c>
      <c r="M26" s="7">
        <v>1</v>
      </c>
      <c r="N26" s="7">
        <v>460</v>
      </c>
      <c r="O26" s="9" t="s">
        <v>437</v>
      </c>
      <c r="P26" s="11">
        <v>3008</v>
      </c>
      <c r="Q26" s="7">
        <v>120</v>
      </c>
      <c r="R26" s="7">
        <v>700</v>
      </c>
      <c r="S26" s="7">
        <v>0</v>
      </c>
      <c r="T26" s="7">
        <v>5</v>
      </c>
      <c r="U26" s="7">
        <v>1</v>
      </c>
      <c r="V26" s="7">
        <v>520</v>
      </c>
      <c r="W26" s="7">
        <v>22</v>
      </c>
      <c r="X26" s="7">
        <v>145</v>
      </c>
      <c r="Y26" s="7">
        <v>330003</v>
      </c>
      <c r="Z26" s="7">
        <v>2</v>
      </c>
      <c r="AA26" s="10">
        <f t="shared" si="0"/>
        <v>1701082</v>
      </c>
      <c r="AB26" s="7">
        <v>10</v>
      </c>
      <c r="AC26" s="7">
        <v>300</v>
      </c>
      <c r="AD26" s="7">
        <v>3</v>
      </c>
      <c r="AE26" s="7">
        <v>0</v>
      </c>
      <c r="AF26" s="7">
        <f>AF25+2</f>
        <v>12</v>
      </c>
      <c r="AG26" s="7">
        <f>AG25+0.07</f>
        <v>1.75</v>
      </c>
      <c r="AH26" s="7">
        <v>1</v>
      </c>
    </row>
    <row r="27" spans="1:34">
      <c r="A27" s="6" t="s">
        <v>70</v>
      </c>
      <c r="B27" s="52" t="s">
        <v>462</v>
      </c>
      <c r="C27" s="52" t="s">
        <v>75</v>
      </c>
      <c r="D27" s="6" t="s">
        <v>68</v>
      </c>
      <c r="E27" s="7">
        <v>3</v>
      </c>
      <c r="F27" s="7">
        <v>1</v>
      </c>
      <c r="G27" s="7">
        <v>1001</v>
      </c>
      <c r="H27" s="7">
        <v>8</v>
      </c>
      <c r="I27" s="7" t="s">
        <v>64</v>
      </c>
      <c r="J27" s="7">
        <v>100110101</v>
      </c>
      <c r="K27" s="7">
        <v>1</v>
      </c>
      <c r="L27" s="7">
        <v>1</v>
      </c>
      <c r="M27" s="7">
        <v>6</v>
      </c>
      <c r="N27" s="7">
        <v>320</v>
      </c>
      <c r="O27" s="9" t="s">
        <v>438</v>
      </c>
      <c r="P27" s="11">
        <v>3001</v>
      </c>
      <c r="Q27" s="7">
        <v>150</v>
      </c>
      <c r="R27" s="7">
        <v>700</v>
      </c>
      <c r="S27" s="7">
        <v>0</v>
      </c>
      <c r="T27" s="7">
        <v>5</v>
      </c>
      <c r="U27" s="7">
        <v>1</v>
      </c>
      <c r="V27" s="7">
        <v>520</v>
      </c>
      <c r="W27" s="7">
        <v>22</v>
      </c>
      <c r="X27" s="7">
        <v>150</v>
      </c>
      <c r="Y27" s="7">
        <v>330003</v>
      </c>
      <c r="Z27" s="7">
        <v>3</v>
      </c>
      <c r="AA27" s="10">
        <f t="shared" si="0"/>
        <v>1701083</v>
      </c>
      <c r="AB27" s="7">
        <v>10</v>
      </c>
      <c r="AC27" s="7">
        <v>300</v>
      </c>
      <c r="AD27" s="7">
        <v>3</v>
      </c>
      <c r="AE27" s="7">
        <v>0</v>
      </c>
      <c r="AF27" s="7">
        <f>AF26+2</f>
        <v>14</v>
      </c>
      <c r="AG27" s="7">
        <f>AG25+0.15</f>
        <v>1.8299999999999998</v>
      </c>
      <c r="AH27" s="7">
        <v>1</v>
      </c>
    </row>
    <row r="28" spans="1:34" s="69" customFormat="1">
      <c r="A28" s="63" t="s">
        <v>71</v>
      </c>
      <c r="B28" s="64" t="s">
        <v>67</v>
      </c>
      <c r="C28" s="64" t="s">
        <v>463</v>
      </c>
      <c r="D28" s="63" t="s">
        <v>72</v>
      </c>
      <c r="E28" s="65">
        <v>1</v>
      </c>
      <c r="F28" s="65">
        <v>2</v>
      </c>
      <c r="G28" s="65">
        <v>1002</v>
      </c>
      <c r="H28" s="65">
        <v>1</v>
      </c>
      <c r="I28" s="65" t="str">
        <f>CONCATENATE($G25,"1",IF(LEN($H25)=1,CONCATENATE("0",$H25),$H25),$K25)</f>
        <v>10011081</v>
      </c>
      <c r="J28" s="65">
        <v>100210201</v>
      </c>
      <c r="K28" s="65">
        <v>1</v>
      </c>
      <c r="L28" s="65">
        <v>20</v>
      </c>
      <c r="M28" s="65">
        <v>8</v>
      </c>
      <c r="N28" s="65">
        <v>360</v>
      </c>
      <c r="O28" s="66" t="s">
        <v>603</v>
      </c>
      <c r="P28" s="67">
        <v>4001</v>
      </c>
      <c r="Q28" s="65">
        <v>100</v>
      </c>
      <c r="R28" s="65">
        <v>1700</v>
      </c>
      <c r="S28" s="65">
        <v>24</v>
      </c>
      <c r="T28" s="65">
        <v>5</v>
      </c>
      <c r="U28" s="65">
        <v>11</v>
      </c>
      <c r="V28" s="65">
        <v>630</v>
      </c>
      <c r="W28" s="65">
        <v>26</v>
      </c>
      <c r="X28" s="65">
        <v>155</v>
      </c>
      <c r="Y28" s="65">
        <v>330003</v>
      </c>
      <c r="Z28" s="65">
        <v>1</v>
      </c>
      <c r="AA28" s="68">
        <v>1702011</v>
      </c>
      <c r="AB28" s="65">
        <v>6</v>
      </c>
      <c r="AC28" s="65">
        <v>300</v>
      </c>
      <c r="AD28" s="65">
        <v>3</v>
      </c>
      <c r="AE28" s="65">
        <v>0</v>
      </c>
      <c r="AF28" s="65">
        <v>11</v>
      </c>
      <c r="AG28" s="62">
        <v>2.5</v>
      </c>
      <c r="AH28" s="70">
        <v>1</v>
      </c>
    </row>
    <row r="29" spans="1:34">
      <c r="A29" s="12" t="s">
        <v>73</v>
      </c>
      <c r="B29" s="53" t="s">
        <v>610</v>
      </c>
      <c r="C29" s="53" t="s">
        <v>519</v>
      </c>
      <c r="D29" s="12" t="s">
        <v>72</v>
      </c>
      <c r="E29" s="13">
        <v>2</v>
      </c>
      <c r="F29" s="13">
        <v>2</v>
      </c>
      <c r="G29" s="13">
        <v>1002</v>
      </c>
      <c r="H29" s="13">
        <v>1</v>
      </c>
      <c r="I29" s="13" t="str">
        <f t="shared" ref="I29:I54" si="1">CONCATENATE($G26,"1",IF(LEN($H26)=1,CONCATENATE("0",$H26),$H26),$K26)</f>
        <v>10011081</v>
      </c>
      <c r="J29" s="13">
        <v>100210201</v>
      </c>
      <c r="K29" s="13">
        <v>1</v>
      </c>
      <c r="L29" s="13">
        <v>1</v>
      </c>
      <c r="M29" s="13">
        <v>1</v>
      </c>
      <c r="N29" s="13">
        <v>1200</v>
      </c>
      <c r="O29" s="15" t="s">
        <v>74</v>
      </c>
      <c r="P29" s="14">
        <v>4005</v>
      </c>
      <c r="Q29" s="13">
        <v>120</v>
      </c>
      <c r="R29" s="13">
        <v>1700</v>
      </c>
      <c r="S29" s="13">
        <v>24</v>
      </c>
      <c r="T29" s="13">
        <v>5</v>
      </c>
      <c r="U29" s="13">
        <v>2</v>
      </c>
      <c r="V29" s="13">
        <v>630</v>
      </c>
      <c r="W29" s="13">
        <v>26</v>
      </c>
      <c r="X29" s="13">
        <v>160</v>
      </c>
      <c r="Y29" s="13">
        <v>330003</v>
      </c>
      <c r="Z29" s="13">
        <v>2</v>
      </c>
      <c r="AA29" s="16">
        <v>1702012</v>
      </c>
      <c r="AB29" s="13">
        <v>6</v>
      </c>
      <c r="AC29" s="13">
        <v>300</v>
      </c>
      <c r="AD29" s="13">
        <v>3</v>
      </c>
      <c r="AE29" s="13">
        <v>0</v>
      </c>
      <c r="AF29" s="13">
        <f>AF28+2</f>
        <v>13</v>
      </c>
      <c r="AG29" s="61">
        <v>3.3</v>
      </c>
      <c r="AH29" s="70">
        <v>1</v>
      </c>
    </row>
    <row r="30" spans="1:34">
      <c r="A30" s="12" t="s">
        <v>75</v>
      </c>
      <c r="B30" s="53" t="s">
        <v>552</v>
      </c>
      <c r="C30" s="53" t="s">
        <v>80</v>
      </c>
      <c r="D30" s="12" t="s">
        <v>72</v>
      </c>
      <c r="E30" s="13">
        <v>3</v>
      </c>
      <c r="F30" s="13">
        <v>2</v>
      </c>
      <c r="G30" s="13">
        <v>1002</v>
      </c>
      <c r="H30" s="13">
        <v>1</v>
      </c>
      <c r="I30" s="13" t="str">
        <f t="shared" si="1"/>
        <v>10011081</v>
      </c>
      <c r="J30" s="13">
        <v>100210201</v>
      </c>
      <c r="K30" s="13">
        <v>1</v>
      </c>
      <c r="L30" s="13">
        <v>1</v>
      </c>
      <c r="M30" s="13">
        <v>8</v>
      </c>
      <c r="N30" s="13">
        <v>880</v>
      </c>
      <c r="O30" s="15" t="s">
        <v>627</v>
      </c>
      <c r="P30" s="14">
        <v>4001</v>
      </c>
      <c r="Q30" s="13">
        <v>150</v>
      </c>
      <c r="R30" s="13">
        <v>1700</v>
      </c>
      <c r="S30" s="13">
        <v>24</v>
      </c>
      <c r="T30" s="13">
        <v>5</v>
      </c>
      <c r="U30" s="13">
        <v>2</v>
      </c>
      <c r="V30" s="13">
        <v>630</v>
      </c>
      <c r="W30" s="13">
        <v>26</v>
      </c>
      <c r="X30" s="13">
        <v>165</v>
      </c>
      <c r="Y30" s="13">
        <v>330003</v>
      </c>
      <c r="Z30" s="13">
        <v>3</v>
      </c>
      <c r="AA30" s="16">
        <v>1702013</v>
      </c>
      <c r="AB30" s="13">
        <v>6</v>
      </c>
      <c r="AC30" s="13">
        <v>300</v>
      </c>
      <c r="AD30" s="13">
        <v>3</v>
      </c>
      <c r="AE30" s="13">
        <v>0</v>
      </c>
      <c r="AF30" s="13">
        <f>AF29+2</f>
        <v>15</v>
      </c>
      <c r="AG30" s="61">
        <v>1.6</v>
      </c>
      <c r="AH30" s="70">
        <v>1</v>
      </c>
    </row>
    <row r="31" spans="1:34" s="69" customFormat="1">
      <c r="A31" s="63" t="s">
        <v>76</v>
      </c>
      <c r="B31" s="64" t="s">
        <v>71</v>
      </c>
      <c r="C31" s="64" t="s">
        <v>465</v>
      </c>
      <c r="D31" s="63" t="s">
        <v>77</v>
      </c>
      <c r="E31" s="65">
        <v>1</v>
      </c>
      <c r="F31" s="65">
        <v>2</v>
      </c>
      <c r="G31" s="65">
        <v>1002</v>
      </c>
      <c r="H31" s="65">
        <v>2</v>
      </c>
      <c r="I31" s="65" t="str">
        <f t="shared" si="1"/>
        <v>10021011</v>
      </c>
      <c r="J31" s="65">
        <v>100210201</v>
      </c>
      <c r="K31" s="65">
        <v>1</v>
      </c>
      <c r="L31" s="65">
        <v>20</v>
      </c>
      <c r="M31" s="65">
        <v>8</v>
      </c>
      <c r="N31" s="65">
        <v>680</v>
      </c>
      <c r="O31" s="66" t="s">
        <v>604</v>
      </c>
      <c r="P31" s="67">
        <v>4001</v>
      </c>
      <c r="Q31" s="65">
        <v>100</v>
      </c>
      <c r="R31" s="65">
        <v>2800</v>
      </c>
      <c r="S31" s="65">
        <v>24</v>
      </c>
      <c r="T31" s="65">
        <v>5</v>
      </c>
      <c r="U31" s="65">
        <v>2</v>
      </c>
      <c r="V31" s="65">
        <v>645</v>
      </c>
      <c r="W31" s="65">
        <v>30</v>
      </c>
      <c r="X31" s="65">
        <v>160</v>
      </c>
      <c r="Y31" s="65">
        <v>330003</v>
      </c>
      <c r="Z31" s="65">
        <v>1</v>
      </c>
      <c r="AA31" s="68">
        <f t="shared" ref="AA31:AA51" si="2">AA28+10</f>
        <v>1702021</v>
      </c>
      <c r="AB31" s="65">
        <v>6</v>
      </c>
      <c r="AC31" s="65">
        <v>300</v>
      </c>
      <c r="AD31" s="65">
        <v>3</v>
      </c>
      <c r="AE31" s="65">
        <v>0</v>
      </c>
      <c r="AF31" s="65">
        <v>12</v>
      </c>
      <c r="AG31" s="62">
        <v>3.8092592592592593</v>
      </c>
      <c r="AH31" s="70">
        <v>1</v>
      </c>
    </row>
    <row r="32" spans="1:34">
      <c r="A32" s="12" t="s">
        <v>78</v>
      </c>
      <c r="B32" s="53" t="s">
        <v>463</v>
      </c>
      <c r="C32" s="53" t="s">
        <v>520</v>
      </c>
      <c r="D32" s="12" t="s">
        <v>77</v>
      </c>
      <c r="E32" s="13">
        <v>2</v>
      </c>
      <c r="F32" s="13">
        <v>2</v>
      </c>
      <c r="G32" s="13">
        <v>1002</v>
      </c>
      <c r="H32" s="13">
        <v>2</v>
      </c>
      <c r="I32" s="13" t="str">
        <f t="shared" si="1"/>
        <v>10021011</v>
      </c>
      <c r="J32" s="13">
        <v>100210201</v>
      </c>
      <c r="K32" s="13">
        <v>1</v>
      </c>
      <c r="L32" s="13">
        <v>1</v>
      </c>
      <c r="M32" s="13">
        <v>1</v>
      </c>
      <c r="N32" s="13">
        <v>680</v>
      </c>
      <c r="O32" s="15" t="s">
        <v>79</v>
      </c>
      <c r="P32" s="14">
        <v>4011</v>
      </c>
      <c r="Q32" s="13">
        <v>120</v>
      </c>
      <c r="R32" s="13">
        <v>2800</v>
      </c>
      <c r="S32" s="13">
        <v>24</v>
      </c>
      <c r="T32" s="13">
        <v>5</v>
      </c>
      <c r="U32" s="13">
        <v>2</v>
      </c>
      <c r="V32" s="13">
        <v>645</v>
      </c>
      <c r="W32" s="13">
        <v>30</v>
      </c>
      <c r="X32" s="13">
        <v>165</v>
      </c>
      <c r="Y32" s="13">
        <v>330003</v>
      </c>
      <c r="Z32" s="13">
        <v>2</v>
      </c>
      <c r="AA32" s="16">
        <f t="shared" si="2"/>
        <v>1702022</v>
      </c>
      <c r="AB32" s="13">
        <v>6</v>
      </c>
      <c r="AC32" s="13">
        <v>300</v>
      </c>
      <c r="AD32" s="13">
        <v>3</v>
      </c>
      <c r="AE32" s="13">
        <v>0</v>
      </c>
      <c r="AF32" s="13">
        <f>AF31+2</f>
        <v>14</v>
      </c>
      <c r="AG32" s="61">
        <v>3.1142536475869811</v>
      </c>
      <c r="AH32" s="70">
        <v>1</v>
      </c>
    </row>
    <row r="33" spans="1:34">
      <c r="A33" s="12" t="s">
        <v>80</v>
      </c>
      <c r="B33" s="53" t="s">
        <v>464</v>
      </c>
      <c r="C33" s="53" t="s">
        <v>84</v>
      </c>
      <c r="D33" s="12" t="s">
        <v>77</v>
      </c>
      <c r="E33" s="13">
        <v>3</v>
      </c>
      <c r="F33" s="13">
        <v>2</v>
      </c>
      <c r="G33" s="13">
        <v>1002</v>
      </c>
      <c r="H33" s="13">
        <v>2</v>
      </c>
      <c r="I33" s="13" t="str">
        <f t="shared" si="1"/>
        <v>10021011</v>
      </c>
      <c r="J33" s="13">
        <v>100210201</v>
      </c>
      <c r="K33" s="13">
        <v>1</v>
      </c>
      <c r="L33" s="13">
        <v>1</v>
      </c>
      <c r="M33" s="13">
        <v>8</v>
      </c>
      <c r="N33" s="13">
        <v>600</v>
      </c>
      <c r="O33" s="15" t="s">
        <v>626</v>
      </c>
      <c r="P33" s="14">
        <v>4001</v>
      </c>
      <c r="Q33" s="13">
        <v>150</v>
      </c>
      <c r="R33" s="13">
        <v>2800</v>
      </c>
      <c r="S33" s="13">
        <v>24</v>
      </c>
      <c r="T33" s="13">
        <v>5</v>
      </c>
      <c r="U33" s="13">
        <v>2</v>
      </c>
      <c r="V33" s="13">
        <v>645</v>
      </c>
      <c r="W33" s="13">
        <v>30</v>
      </c>
      <c r="X33" s="13">
        <v>170</v>
      </c>
      <c r="Y33" s="13">
        <v>330003</v>
      </c>
      <c r="Z33" s="13">
        <v>3</v>
      </c>
      <c r="AA33" s="16">
        <f t="shared" si="2"/>
        <v>1702023</v>
      </c>
      <c r="AB33" s="13">
        <v>6</v>
      </c>
      <c r="AC33" s="13">
        <v>300</v>
      </c>
      <c r="AD33" s="13">
        <v>3</v>
      </c>
      <c r="AE33" s="13">
        <v>1</v>
      </c>
      <c r="AF33" s="13">
        <f>AF32+2</f>
        <v>16</v>
      </c>
      <c r="AG33" s="61">
        <v>3.0940296296296297</v>
      </c>
      <c r="AH33" s="70">
        <v>1</v>
      </c>
    </row>
    <row r="34" spans="1:34" s="69" customFormat="1">
      <c r="A34" s="63" t="s">
        <v>81</v>
      </c>
      <c r="B34" s="64" t="s">
        <v>76</v>
      </c>
      <c r="C34" s="64" t="s">
        <v>467</v>
      </c>
      <c r="D34" s="63" t="s">
        <v>82</v>
      </c>
      <c r="E34" s="65">
        <v>1</v>
      </c>
      <c r="F34" s="65">
        <v>2</v>
      </c>
      <c r="G34" s="65">
        <v>1002</v>
      </c>
      <c r="H34" s="65">
        <v>3</v>
      </c>
      <c r="I34" s="65" t="str">
        <f t="shared" si="1"/>
        <v>10021021</v>
      </c>
      <c r="J34" s="65">
        <v>100210201</v>
      </c>
      <c r="K34" s="65">
        <v>1</v>
      </c>
      <c r="L34" s="65">
        <v>20</v>
      </c>
      <c r="M34" s="65">
        <v>8</v>
      </c>
      <c r="N34" s="65">
        <v>600</v>
      </c>
      <c r="O34" s="66" t="s">
        <v>614</v>
      </c>
      <c r="P34" s="67">
        <v>4001</v>
      </c>
      <c r="Q34" s="65">
        <v>100</v>
      </c>
      <c r="R34" s="65">
        <v>4000</v>
      </c>
      <c r="S34" s="65">
        <v>30</v>
      </c>
      <c r="T34" s="65">
        <v>5</v>
      </c>
      <c r="U34" s="65">
        <v>2</v>
      </c>
      <c r="V34" s="65">
        <v>660</v>
      </c>
      <c r="W34" s="65">
        <v>34</v>
      </c>
      <c r="X34" s="65">
        <v>165</v>
      </c>
      <c r="Y34" s="65">
        <v>330003</v>
      </c>
      <c r="Z34" s="65">
        <v>1</v>
      </c>
      <c r="AA34" s="68">
        <f t="shared" si="2"/>
        <v>1702031</v>
      </c>
      <c r="AB34" s="65">
        <v>6</v>
      </c>
      <c r="AC34" s="65">
        <v>300</v>
      </c>
      <c r="AD34" s="65">
        <v>3</v>
      </c>
      <c r="AE34" s="65">
        <v>0</v>
      </c>
      <c r="AF34" s="65">
        <v>13</v>
      </c>
      <c r="AG34" s="62">
        <f>2.7+N34/$N$28/1.5</f>
        <v>3.8111111111111113</v>
      </c>
      <c r="AH34" s="70">
        <v>1</v>
      </c>
    </row>
    <row r="35" spans="1:34">
      <c r="A35" s="12" t="s">
        <v>83</v>
      </c>
      <c r="B35" s="53" t="s">
        <v>465</v>
      </c>
      <c r="C35" s="53" t="s">
        <v>521</v>
      </c>
      <c r="D35" s="12" t="s">
        <v>82</v>
      </c>
      <c r="E35" s="13">
        <v>2</v>
      </c>
      <c r="F35" s="13">
        <v>2</v>
      </c>
      <c r="G35" s="13">
        <v>1002</v>
      </c>
      <c r="H35" s="13">
        <v>3</v>
      </c>
      <c r="I35" s="13" t="str">
        <f t="shared" si="1"/>
        <v>10021021</v>
      </c>
      <c r="J35" s="13">
        <v>100210201</v>
      </c>
      <c r="K35" s="13">
        <v>1</v>
      </c>
      <c r="L35" s="13">
        <v>1</v>
      </c>
      <c r="M35" s="13">
        <v>3</v>
      </c>
      <c r="N35" s="13">
        <v>950</v>
      </c>
      <c r="O35" s="15" t="s">
        <v>615</v>
      </c>
      <c r="P35" s="14">
        <v>4004</v>
      </c>
      <c r="Q35" s="13">
        <v>120</v>
      </c>
      <c r="R35" s="13">
        <v>4000</v>
      </c>
      <c r="S35" s="13">
        <v>30</v>
      </c>
      <c r="T35" s="13">
        <v>5</v>
      </c>
      <c r="U35" s="13">
        <v>2</v>
      </c>
      <c r="V35" s="13">
        <v>660</v>
      </c>
      <c r="W35" s="13">
        <v>34</v>
      </c>
      <c r="X35" s="13">
        <v>170</v>
      </c>
      <c r="Y35" s="13">
        <v>330003</v>
      </c>
      <c r="Z35" s="13">
        <v>2</v>
      </c>
      <c r="AA35" s="16">
        <f t="shared" si="2"/>
        <v>1702032</v>
      </c>
      <c r="AB35" s="13">
        <v>6</v>
      </c>
      <c r="AC35" s="13">
        <v>300</v>
      </c>
      <c r="AD35" s="13">
        <v>3</v>
      </c>
      <c r="AE35" s="13">
        <v>0</v>
      </c>
      <c r="AF35" s="13">
        <f>AF34+2</f>
        <v>15</v>
      </c>
      <c r="AG35" s="61">
        <f>(AG34+0.07+N35/$N$28/1.5)/1.71</f>
        <v>3.2984622048949537</v>
      </c>
      <c r="AH35" s="70">
        <v>1</v>
      </c>
    </row>
    <row r="36" spans="1:34">
      <c r="A36" s="12" t="s">
        <v>84</v>
      </c>
      <c r="B36" s="53" t="s">
        <v>466</v>
      </c>
      <c r="C36" s="53" t="s">
        <v>88</v>
      </c>
      <c r="D36" s="12" t="s">
        <v>82</v>
      </c>
      <c r="E36" s="13">
        <v>3</v>
      </c>
      <c r="F36" s="13">
        <v>2</v>
      </c>
      <c r="G36" s="13">
        <v>1002</v>
      </c>
      <c r="H36" s="13">
        <v>3</v>
      </c>
      <c r="I36" s="13" t="str">
        <f t="shared" si="1"/>
        <v>10021021</v>
      </c>
      <c r="J36" s="13">
        <v>100210201</v>
      </c>
      <c r="K36" s="13">
        <v>1</v>
      </c>
      <c r="L36" s="13">
        <v>1</v>
      </c>
      <c r="M36" s="13">
        <v>8</v>
      </c>
      <c r="N36" s="13">
        <v>600</v>
      </c>
      <c r="O36" s="15" t="s">
        <v>625</v>
      </c>
      <c r="P36" s="14">
        <v>4001</v>
      </c>
      <c r="Q36" s="13">
        <v>150</v>
      </c>
      <c r="R36" s="13">
        <v>4000</v>
      </c>
      <c r="S36" s="13">
        <v>30</v>
      </c>
      <c r="T36" s="13">
        <v>5</v>
      </c>
      <c r="U36" s="13">
        <v>2</v>
      </c>
      <c r="V36" s="13">
        <v>660</v>
      </c>
      <c r="W36" s="13">
        <v>34</v>
      </c>
      <c r="X36" s="13">
        <v>175</v>
      </c>
      <c r="Y36" s="13">
        <v>330003</v>
      </c>
      <c r="Z36" s="13">
        <v>3</v>
      </c>
      <c r="AA36" s="16">
        <f t="shared" si="2"/>
        <v>1702033</v>
      </c>
      <c r="AB36" s="13">
        <v>6</v>
      </c>
      <c r="AC36" s="13">
        <v>300</v>
      </c>
      <c r="AD36" s="13">
        <v>3</v>
      </c>
      <c r="AE36" s="13">
        <v>0</v>
      </c>
      <c r="AF36" s="13">
        <f>AF35+2</f>
        <v>17</v>
      </c>
      <c r="AG36" s="61">
        <f>(AG34+0.07+N36/$N$28/1.5)*0.7</f>
        <v>3.4945555555555559</v>
      </c>
      <c r="AH36" s="70">
        <v>1</v>
      </c>
    </row>
    <row r="37" spans="1:34" s="69" customFormat="1">
      <c r="A37" s="63" t="s">
        <v>85</v>
      </c>
      <c r="B37" s="64" t="s">
        <v>81</v>
      </c>
      <c r="C37" s="64" t="s">
        <v>469</v>
      </c>
      <c r="D37" s="63" t="s">
        <v>86</v>
      </c>
      <c r="E37" s="65">
        <v>1</v>
      </c>
      <c r="F37" s="65">
        <v>2</v>
      </c>
      <c r="G37" s="65">
        <v>1002</v>
      </c>
      <c r="H37" s="65">
        <v>4</v>
      </c>
      <c r="I37" s="65" t="str">
        <f t="shared" si="1"/>
        <v>10021031</v>
      </c>
      <c r="J37" s="65">
        <v>100210201</v>
      </c>
      <c r="K37" s="65">
        <v>1</v>
      </c>
      <c r="L37" s="65">
        <v>20</v>
      </c>
      <c r="M37" s="65">
        <v>8</v>
      </c>
      <c r="N37" s="65">
        <v>700</v>
      </c>
      <c r="O37" s="66" t="s">
        <v>605</v>
      </c>
      <c r="P37" s="67">
        <v>4001</v>
      </c>
      <c r="Q37" s="65">
        <v>100</v>
      </c>
      <c r="R37" s="65">
        <v>5000</v>
      </c>
      <c r="S37" s="65">
        <v>30</v>
      </c>
      <c r="T37" s="65">
        <v>5</v>
      </c>
      <c r="U37" s="65">
        <v>2</v>
      </c>
      <c r="V37" s="65">
        <v>675</v>
      </c>
      <c r="W37" s="65">
        <v>38</v>
      </c>
      <c r="X37" s="65">
        <v>170</v>
      </c>
      <c r="Y37" s="65">
        <v>330003</v>
      </c>
      <c r="Z37" s="65">
        <v>1</v>
      </c>
      <c r="AA37" s="68">
        <f t="shared" si="2"/>
        <v>1702041</v>
      </c>
      <c r="AB37" s="65">
        <v>6</v>
      </c>
      <c r="AC37" s="65">
        <v>300</v>
      </c>
      <c r="AD37" s="65">
        <v>3</v>
      </c>
      <c r="AE37" s="65">
        <v>0</v>
      </c>
      <c r="AF37" s="65">
        <v>15</v>
      </c>
      <c r="AG37" s="62">
        <f>3+N37/$N$28/1.5</f>
        <v>4.2962962962962958</v>
      </c>
      <c r="AH37" s="70">
        <v>1</v>
      </c>
    </row>
    <row r="38" spans="1:34">
      <c r="A38" s="12" t="s">
        <v>87</v>
      </c>
      <c r="B38" s="53" t="s">
        <v>467</v>
      </c>
      <c r="C38" s="53" t="s">
        <v>522</v>
      </c>
      <c r="D38" s="12" t="s">
        <v>86</v>
      </c>
      <c r="E38" s="13">
        <v>2</v>
      </c>
      <c r="F38" s="13">
        <v>2</v>
      </c>
      <c r="G38" s="13">
        <v>1002</v>
      </c>
      <c r="H38" s="13">
        <v>4</v>
      </c>
      <c r="I38" s="13" t="str">
        <f t="shared" si="1"/>
        <v>10021031</v>
      </c>
      <c r="J38" s="13">
        <v>100210201</v>
      </c>
      <c r="K38" s="13">
        <v>1</v>
      </c>
      <c r="L38" s="13">
        <v>1</v>
      </c>
      <c r="M38" s="13">
        <v>3</v>
      </c>
      <c r="N38" s="13">
        <v>1000</v>
      </c>
      <c r="O38" s="15" t="s">
        <v>616</v>
      </c>
      <c r="P38" s="14">
        <v>4003</v>
      </c>
      <c r="Q38" s="13">
        <v>120</v>
      </c>
      <c r="R38" s="13">
        <v>5000</v>
      </c>
      <c r="S38" s="13">
        <v>30</v>
      </c>
      <c r="T38" s="13">
        <v>5</v>
      </c>
      <c r="U38" s="13">
        <v>2</v>
      </c>
      <c r="V38" s="13">
        <v>675</v>
      </c>
      <c r="W38" s="13">
        <v>38</v>
      </c>
      <c r="X38" s="13">
        <v>175</v>
      </c>
      <c r="Y38" s="13">
        <v>330003</v>
      </c>
      <c r="Z38" s="13">
        <v>2</v>
      </c>
      <c r="AA38" s="16">
        <f t="shared" si="2"/>
        <v>1702042</v>
      </c>
      <c r="AB38" s="13">
        <v>6</v>
      </c>
      <c r="AC38" s="13">
        <v>300</v>
      </c>
      <c r="AD38" s="13">
        <v>3</v>
      </c>
      <c r="AE38" s="13">
        <v>0</v>
      </c>
      <c r="AF38" s="13">
        <f>AF37+2</f>
        <v>17</v>
      </c>
      <c r="AG38" s="61">
        <f>(AG37+0.07+N38/$N$28/1.5)/1.75</f>
        <v>3.5532275132275131</v>
      </c>
      <c r="AH38" s="70">
        <v>1</v>
      </c>
    </row>
    <row r="39" spans="1:34">
      <c r="A39" s="12" t="s">
        <v>88</v>
      </c>
      <c r="B39" s="53" t="s">
        <v>468</v>
      </c>
      <c r="C39" s="53" t="s">
        <v>92</v>
      </c>
      <c r="D39" s="12" t="s">
        <v>86</v>
      </c>
      <c r="E39" s="13">
        <v>3</v>
      </c>
      <c r="F39" s="13">
        <v>2</v>
      </c>
      <c r="G39" s="13">
        <v>1002</v>
      </c>
      <c r="H39" s="13">
        <v>4</v>
      </c>
      <c r="I39" s="13" t="str">
        <f t="shared" si="1"/>
        <v>10021031</v>
      </c>
      <c r="J39" s="13">
        <v>100210201</v>
      </c>
      <c r="K39" s="13">
        <v>1</v>
      </c>
      <c r="L39" s="13">
        <v>1</v>
      </c>
      <c r="M39" s="13">
        <v>8</v>
      </c>
      <c r="N39" s="13">
        <v>600</v>
      </c>
      <c r="O39" s="15" t="s">
        <v>624</v>
      </c>
      <c r="P39" s="14">
        <v>4001</v>
      </c>
      <c r="Q39" s="13">
        <v>150</v>
      </c>
      <c r="R39" s="13">
        <v>5000</v>
      </c>
      <c r="S39" s="13">
        <v>30</v>
      </c>
      <c r="T39" s="13">
        <v>5</v>
      </c>
      <c r="U39" s="13">
        <v>2</v>
      </c>
      <c r="V39" s="13">
        <v>675</v>
      </c>
      <c r="W39" s="13">
        <v>38</v>
      </c>
      <c r="X39" s="13">
        <v>180</v>
      </c>
      <c r="Y39" s="13">
        <v>330003</v>
      </c>
      <c r="Z39" s="13">
        <v>3</v>
      </c>
      <c r="AA39" s="16">
        <f t="shared" si="2"/>
        <v>1702043</v>
      </c>
      <c r="AB39" s="13">
        <v>6</v>
      </c>
      <c r="AC39" s="13">
        <v>300</v>
      </c>
      <c r="AD39" s="13">
        <v>3</v>
      </c>
      <c r="AE39" s="13">
        <v>1</v>
      </c>
      <c r="AF39" s="13">
        <f>AF38+2</f>
        <v>19</v>
      </c>
      <c r="AG39" s="61">
        <f>(AG37+0.07+N39/$N$28/1.5)*0.3</f>
        <v>1.6432222222222219</v>
      </c>
      <c r="AH39" s="70">
        <v>1</v>
      </c>
    </row>
    <row r="40" spans="1:34" s="69" customFormat="1">
      <c r="A40" s="63" t="s">
        <v>89</v>
      </c>
      <c r="B40" s="64" t="s">
        <v>85</v>
      </c>
      <c r="C40" s="64" t="s">
        <v>471</v>
      </c>
      <c r="D40" s="63" t="s">
        <v>90</v>
      </c>
      <c r="E40" s="65">
        <v>1</v>
      </c>
      <c r="F40" s="65">
        <v>2</v>
      </c>
      <c r="G40" s="65">
        <v>1002</v>
      </c>
      <c r="H40" s="65">
        <v>5</v>
      </c>
      <c r="I40" s="65" t="str">
        <f t="shared" si="1"/>
        <v>10021041</v>
      </c>
      <c r="J40" s="65">
        <v>100210201</v>
      </c>
      <c r="K40" s="65">
        <v>1</v>
      </c>
      <c r="L40" s="65">
        <v>20</v>
      </c>
      <c r="M40" s="65">
        <v>8</v>
      </c>
      <c r="N40" s="65">
        <v>750</v>
      </c>
      <c r="O40" s="66" t="s">
        <v>606</v>
      </c>
      <c r="P40" s="67">
        <v>4001</v>
      </c>
      <c r="Q40" s="65">
        <v>100</v>
      </c>
      <c r="R40" s="65">
        <v>7000</v>
      </c>
      <c r="S40" s="65">
        <v>36</v>
      </c>
      <c r="T40" s="65">
        <v>5</v>
      </c>
      <c r="U40" s="65">
        <v>2</v>
      </c>
      <c r="V40" s="65">
        <v>690</v>
      </c>
      <c r="W40" s="65">
        <v>43</v>
      </c>
      <c r="X40" s="65">
        <v>175</v>
      </c>
      <c r="Y40" s="65">
        <v>330003</v>
      </c>
      <c r="Z40" s="65">
        <v>1</v>
      </c>
      <c r="AA40" s="68">
        <f t="shared" si="2"/>
        <v>1702051</v>
      </c>
      <c r="AB40" s="65">
        <v>6</v>
      </c>
      <c r="AC40" s="65">
        <v>300</v>
      </c>
      <c r="AD40" s="65">
        <v>3</v>
      </c>
      <c r="AE40" s="65">
        <v>0</v>
      </c>
      <c r="AF40" s="65">
        <v>16</v>
      </c>
      <c r="AG40" s="62">
        <f>3.15+N40/$N$28/1.5</f>
        <v>4.5388888888888888</v>
      </c>
      <c r="AH40" s="70">
        <v>1</v>
      </c>
    </row>
    <row r="41" spans="1:34">
      <c r="A41" s="12" t="s">
        <v>91</v>
      </c>
      <c r="B41" s="53" t="s">
        <v>469</v>
      </c>
      <c r="C41" s="53" t="s">
        <v>523</v>
      </c>
      <c r="D41" s="12" t="s">
        <v>90</v>
      </c>
      <c r="E41" s="13">
        <v>2</v>
      </c>
      <c r="F41" s="13">
        <v>2</v>
      </c>
      <c r="G41" s="13">
        <v>1002</v>
      </c>
      <c r="H41" s="13">
        <v>5</v>
      </c>
      <c r="I41" s="13" t="str">
        <f t="shared" si="1"/>
        <v>10021041</v>
      </c>
      <c r="J41" s="13">
        <v>100210201</v>
      </c>
      <c r="K41" s="13">
        <v>1</v>
      </c>
      <c r="L41" s="13">
        <v>1</v>
      </c>
      <c r="M41" s="13">
        <v>5</v>
      </c>
      <c r="N41" s="13">
        <v>900</v>
      </c>
      <c r="O41" s="15" t="s">
        <v>617</v>
      </c>
      <c r="P41" s="14">
        <v>4005</v>
      </c>
      <c r="Q41" s="13">
        <v>120</v>
      </c>
      <c r="R41" s="13">
        <v>7000</v>
      </c>
      <c r="S41" s="13">
        <v>36</v>
      </c>
      <c r="T41" s="13">
        <v>5</v>
      </c>
      <c r="U41" s="13">
        <v>2</v>
      </c>
      <c r="V41" s="13">
        <v>690</v>
      </c>
      <c r="W41" s="13">
        <v>43</v>
      </c>
      <c r="X41" s="13">
        <v>180</v>
      </c>
      <c r="Y41" s="13">
        <v>330003</v>
      </c>
      <c r="Z41" s="13">
        <v>2</v>
      </c>
      <c r="AA41" s="16">
        <f t="shared" si="2"/>
        <v>1702052</v>
      </c>
      <c r="AB41" s="13">
        <v>6</v>
      </c>
      <c r="AC41" s="13">
        <v>300</v>
      </c>
      <c r="AD41" s="13">
        <v>3</v>
      </c>
      <c r="AE41" s="13">
        <v>0</v>
      </c>
      <c r="AF41" s="13">
        <f>AF40+2</f>
        <v>18</v>
      </c>
      <c r="AG41" s="61">
        <f>(AG40+0.07+N41/$N$28/1.5)/3</f>
        <v>2.0918518518518519</v>
      </c>
      <c r="AH41" s="13">
        <v>1</v>
      </c>
    </row>
    <row r="42" spans="1:34">
      <c r="A42" s="12" t="s">
        <v>92</v>
      </c>
      <c r="B42" s="53" t="s">
        <v>470</v>
      </c>
      <c r="C42" s="53" t="s">
        <v>96</v>
      </c>
      <c r="D42" s="12" t="s">
        <v>90</v>
      </c>
      <c r="E42" s="13">
        <v>3</v>
      </c>
      <c r="F42" s="13">
        <v>2</v>
      </c>
      <c r="G42" s="13">
        <v>1002</v>
      </c>
      <c r="H42" s="13">
        <v>5</v>
      </c>
      <c r="I42" s="13" t="str">
        <f t="shared" si="1"/>
        <v>10021041</v>
      </c>
      <c r="J42" s="13">
        <v>100210201</v>
      </c>
      <c r="K42" s="13">
        <v>1</v>
      </c>
      <c r="L42" s="13">
        <v>1</v>
      </c>
      <c r="M42" s="13">
        <v>8</v>
      </c>
      <c r="N42" s="13">
        <v>660</v>
      </c>
      <c r="O42" s="15" t="s">
        <v>623</v>
      </c>
      <c r="P42" s="14">
        <v>4001</v>
      </c>
      <c r="Q42" s="13">
        <v>150</v>
      </c>
      <c r="R42" s="13">
        <v>7000</v>
      </c>
      <c r="S42" s="13">
        <v>36</v>
      </c>
      <c r="T42" s="13">
        <v>5</v>
      </c>
      <c r="U42" s="13">
        <v>2</v>
      </c>
      <c r="V42" s="13">
        <v>690</v>
      </c>
      <c r="W42" s="13">
        <v>43</v>
      </c>
      <c r="X42" s="13">
        <v>185</v>
      </c>
      <c r="Y42" s="13">
        <v>330003</v>
      </c>
      <c r="Z42" s="13">
        <v>3</v>
      </c>
      <c r="AA42" s="16">
        <f t="shared" si="2"/>
        <v>1702053</v>
      </c>
      <c r="AB42" s="13">
        <v>6</v>
      </c>
      <c r="AC42" s="13">
        <v>300</v>
      </c>
      <c r="AD42" s="13">
        <v>3</v>
      </c>
      <c r="AE42" s="13">
        <v>0</v>
      </c>
      <c r="AF42" s="13">
        <f>AF41+2</f>
        <v>20</v>
      </c>
      <c r="AG42" s="61">
        <f>(AG40+0.07+N42/$N$28/1.5)*0.7</f>
        <v>4.0817777777777779</v>
      </c>
      <c r="AH42" s="13">
        <v>1</v>
      </c>
    </row>
    <row r="43" spans="1:34" s="69" customFormat="1">
      <c r="A43" s="63" t="s">
        <v>93</v>
      </c>
      <c r="B43" s="64" t="s">
        <v>89</v>
      </c>
      <c r="C43" s="64" t="s">
        <v>473</v>
      </c>
      <c r="D43" s="63" t="s">
        <v>94</v>
      </c>
      <c r="E43" s="65">
        <v>1</v>
      </c>
      <c r="F43" s="65">
        <v>2</v>
      </c>
      <c r="G43" s="65">
        <v>1002</v>
      </c>
      <c r="H43" s="65">
        <v>6</v>
      </c>
      <c r="I43" s="65" t="str">
        <f t="shared" si="1"/>
        <v>10021051</v>
      </c>
      <c r="J43" s="65">
        <v>100210201</v>
      </c>
      <c r="K43" s="65">
        <v>1</v>
      </c>
      <c r="L43" s="65">
        <v>20</v>
      </c>
      <c r="M43" s="65">
        <v>8</v>
      </c>
      <c r="N43" s="65">
        <v>660</v>
      </c>
      <c r="O43" s="66" t="s">
        <v>607</v>
      </c>
      <c r="P43" s="67">
        <v>4001</v>
      </c>
      <c r="Q43" s="65">
        <v>100</v>
      </c>
      <c r="R43" s="65">
        <v>9000</v>
      </c>
      <c r="S43" s="65">
        <v>36</v>
      </c>
      <c r="T43" s="65">
        <v>5</v>
      </c>
      <c r="U43" s="65">
        <v>2</v>
      </c>
      <c r="V43" s="65">
        <v>705</v>
      </c>
      <c r="W43" s="65">
        <v>49</v>
      </c>
      <c r="X43" s="65">
        <v>180</v>
      </c>
      <c r="Y43" s="65">
        <v>330003</v>
      </c>
      <c r="Z43" s="65">
        <v>1</v>
      </c>
      <c r="AA43" s="68">
        <f t="shared" si="2"/>
        <v>1702061</v>
      </c>
      <c r="AB43" s="65">
        <v>6</v>
      </c>
      <c r="AC43" s="65">
        <v>300</v>
      </c>
      <c r="AD43" s="65">
        <v>3</v>
      </c>
      <c r="AE43" s="65">
        <v>1</v>
      </c>
      <c r="AF43" s="65">
        <v>17</v>
      </c>
      <c r="AG43" s="62">
        <f>3.3+N43/$N$28/1.5</f>
        <v>4.5222222222222221</v>
      </c>
      <c r="AH43" s="70">
        <v>1</v>
      </c>
    </row>
    <row r="44" spans="1:34">
      <c r="A44" s="12" t="s">
        <v>95</v>
      </c>
      <c r="B44" s="53" t="s">
        <v>471</v>
      </c>
      <c r="C44" s="53" t="s">
        <v>524</v>
      </c>
      <c r="D44" s="12" t="s">
        <v>94</v>
      </c>
      <c r="E44" s="13">
        <v>2</v>
      </c>
      <c r="F44" s="13">
        <v>2</v>
      </c>
      <c r="G44" s="13">
        <v>1002</v>
      </c>
      <c r="H44" s="13">
        <v>6</v>
      </c>
      <c r="I44" s="13" t="str">
        <f t="shared" si="1"/>
        <v>10021051</v>
      </c>
      <c r="J44" s="13">
        <v>100210201</v>
      </c>
      <c r="K44" s="13">
        <v>1</v>
      </c>
      <c r="L44" s="13">
        <v>1</v>
      </c>
      <c r="M44" s="13">
        <v>5</v>
      </c>
      <c r="N44" s="13">
        <v>950</v>
      </c>
      <c r="O44" s="15" t="s">
        <v>618</v>
      </c>
      <c r="P44" s="14">
        <v>4009</v>
      </c>
      <c r="Q44" s="13">
        <v>120</v>
      </c>
      <c r="R44" s="13">
        <v>9000</v>
      </c>
      <c r="S44" s="13">
        <v>36</v>
      </c>
      <c r="T44" s="13">
        <v>5</v>
      </c>
      <c r="U44" s="13">
        <v>2</v>
      </c>
      <c r="V44" s="13">
        <v>705</v>
      </c>
      <c r="W44" s="13">
        <v>49</v>
      </c>
      <c r="X44" s="13">
        <v>185</v>
      </c>
      <c r="Y44" s="13">
        <v>330003</v>
      </c>
      <c r="Z44" s="13">
        <v>2</v>
      </c>
      <c r="AA44" s="16">
        <f t="shared" si="2"/>
        <v>1702062</v>
      </c>
      <c r="AB44" s="13">
        <v>6</v>
      </c>
      <c r="AC44" s="13">
        <v>300</v>
      </c>
      <c r="AD44" s="13">
        <v>3</v>
      </c>
      <c r="AE44" s="13">
        <v>1</v>
      </c>
      <c r="AF44" s="13">
        <f>AF43+2</f>
        <v>19</v>
      </c>
      <c r="AG44" s="61">
        <f>(AG43+0.07+N44/$N$28/1.5)/3.1</f>
        <v>2.0488649940262844</v>
      </c>
      <c r="AH44" s="70">
        <v>1</v>
      </c>
    </row>
    <row r="45" spans="1:34">
      <c r="A45" s="12" t="s">
        <v>96</v>
      </c>
      <c r="B45" s="53" t="s">
        <v>472</v>
      </c>
      <c r="C45" s="53" t="s">
        <v>100</v>
      </c>
      <c r="D45" s="12" t="s">
        <v>94</v>
      </c>
      <c r="E45" s="13">
        <v>3</v>
      </c>
      <c r="F45" s="13">
        <v>2</v>
      </c>
      <c r="G45" s="13">
        <v>1002</v>
      </c>
      <c r="H45" s="13">
        <v>6</v>
      </c>
      <c r="I45" s="13" t="str">
        <f t="shared" si="1"/>
        <v>10021051</v>
      </c>
      <c r="J45" s="13">
        <v>100210201</v>
      </c>
      <c r="K45" s="13">
        <v>1</v>
      </c>
      <c r="L45" s="13">
        <v>1</v>
      </c>
      <c r="M45" s="13">
        <v>8</v>
      </c>
      <c r="N45" s="13">
        <v>850</v>
      </c>
      <c r="O45" s="15" t="s">
        <v>622</v>
      </c>
      <c r="P45" s="14">
        <v>4001</v>
      </c>
      <c r="Q45" s="13">
        <v>150</v>
      </c>
      <c r="R45" s="13">
        <v>9000</v>
      </c>
      <c r="S45" s="13">
        <v>36</v>
      </c>
      <c r="T45" s="13">
        <v>5</v>
      </c>
      <c r="U45" s="13">
        <v>2</v>
      </c>
      <c r="V45" s="13">
        <v>705</v>
      </c>
      <c r="W45" s="13">
        <v>49</v>
      </c>
      <c r="X45" s="13">
        <v>190</v>
      </c>
      <c r="Y45" s="13">
        <v>330003</v>
      </c>
      <c r="Z45" s="13">
        <v>3</v>
      </c>
      <c r="AA45" s="16">
        <f t="shared" si="2"/>
        <v>1702063</v>
      </c>
      <c r="AB45" s="13">
        <v>6</v>
      </c>
      <c r="AC45" s="13">
        <v>300</v>
      </c>
      <c r="AD45" s="13">
        <v>3</v>
      </c>
      <c r="AE45" s="13">
        <v>1</v>
      </c>
      <c r="AF45" s="13">
        <f>AF44+2</f>
        <v>21</v>
      </c>
      <c r="AG45" s="61">
        <f>(AG43+0.07+N45/$N$28/1.5)*0.68</f>
        <v>4.1930814814814825</v>
      </c>
      <c r="AH45" s="70">
        <v>1</v>
      </c>
    </row>
    <row r="46" spans="1:34" s="69" customFormat="1">
      <c r="A46" s="63" t="s">
        <v>97</v>
      </c>
      <c r="B46" s="64" t="s">
        <v>93</v>
      </c>
      <c r="C46" s="64" t="s">
        <v>475</v>
      </c>
      <c r="D46" s="63" t="s">
        <v>98</v>
      </c>
      <c r="E46" s="65">
        <v>1</v>
      </c>
      <c r="F46" s="65">
        <v>2</v>
      </c>
      <c r="G46" s="65">
        <v>1002</v>
      </c>
      <c r="H46" s="65">
        <v>7</v>
      </c>
      <c r="I46" s="65" t="str">
        <f t="shared" si="1"/>
        <v>10021061</v>
      </c>
      <c r="J46" s="65">
        <v>100210201</v>
      </c>
      <c r="K46" s="65">
        <v>1</v>
      </c>
      <c r="L46" s="65">
        <v>20</v>
      </c>
      <c r="M46" s="65">
        <v>10</v>
      </c>
      <c r="N46" s="65">
        <v>1200</v>
      </c>
      <c r="O46" s="66" t="s">
        <v>608</v>
      </c>
      <c r="P46" s="67">
        <v>4001</v>
      </c>
      <c r="Q46" s="65">
        <v>100</v>
      </c>
      <c r="R46" s="65">
        <v>11000</v>
      </c>
      <c r="S46" s="65">
        <v>36</v>
      </c>
      <c r="T46" s="65">
        <v>5</v>
      </c>
      <c r="U46" s="65">
        <v>2</v>
      </c>
      <c r="V46" s="65">
        <v>720</v>
      </c>
      <c r="W46" s="65">
        <v>55</v>
      </c>
      <c r="X46" s="65">
        <v>185</v>
      </c>
      <c r="Y46" s="65">
        <v>330003</v>
      </c>
      <c r="Z46" s="65">
        <v>1</v>
      </c>
      <c r="AA46" s="68">
        <f t="shared" si="2"/>
        <v>1702071</v>
      </c>
      <c r="AB46" s="65">
        <v>6</v>
      </c>
      <c r="AC46" s="65">
        <v>300</v>
      </c>
      <c r="AD46" s="65">
        <v>3</v>
      </c>
      <c r="AE46" s="65">
        <v>1</v>
      </c>
      <c r="AF46" s="65">
        <v>18</v>
      </c>
      <c r="AG46" s="62">
        <f>3.45+N46/$N$28/1.5</f>
        <v>5.6722222222222225</v>
      </c>
      <c r="AH46" s="65">
        <v>1</v>
      </c>
    </row>
    <row r="47" spans="1:34">
      <c r="A47" s="12" t="s">
        <v>99</v>
      </c>
      <c r="B47" s="53" t="s">
        <v>473</v>
      </c>
      <c r="C47" s="53" t="s">
        <v>525</v>
      </c>
      <c r="D47" s="12" t="s">
        <v>98</v>
      </c>
      <c r="E47" s="13">
        <v>2</v>
      </c>
      <c r="F47" s="13">
        <v>2</v>
      </c>
      <c r="G47" s="13">
        <v>1002</v>
      </c>
      <c r="H47" s="13">
        <v>7</v>
      </c>
      <c r="I47" s="13" t="str">
        <f t="shared" si="1"/>
        <v>10021061</v>
      </c>
      <c r="J47" s="13">
        <v>100210201</v>
      </c>
      <c r="K47" s="13">
        <v>1</v>
      </c>
      <c r="L47" s="13">
        <v>1</v>
      </c>
      <c r="M47" s="13">
        <v>10</v>
      </c>
      <c r="N47" s="13">
        <v>2500</v>
      </c>
      <c r="O47" s="15" t="s">
        <v>619</v>
      </c>
      <c r="P47" s="14">
        <v>4002</v>
      </c>
      <c r="Q47" s="13">
        <v>120</v>
      </c>
      <c r="R47" s="13">
        <v>11000</v>
      </c>
      <c r="S47" s="13">
        <v>36</v>
      </c>
      <c r="T47" s="13">
        <v>5</v>
      </c>
      <c r="U47" s="13">
        <v>2</v>
      </c>
      <c r="V47" s="13">
        <v>720</v>
      </c>
      <c r="W47" s="13">
        <v>55</v>
      </c>
      <c r="X47" s="13">
        <v>190</v>
      </c>
      <c r="Y47" s="13">
        <v>330003</v>
      </c>
      <c r="Z47" s="13">
        <v>2</v>
      </c>
      <c r="AA47" s="16">
        <f t="shared" si="2"/>
        <v>1702072</v>
      </c>
      <c r="AB47" s="13">
        <v>6</v>
      </c>
      <c r="AC47" s="13">
        <v>300</v>
      </c>
      <c r="AD47" s="13">
        <v>3</v>
      </c>
      <c r="AE47" s="13">
        <v>1</v>
      </c>
      <c r="AF47" s="13">
        <f>AF46+2</f>
        <v>20</v>
      </c>
      <c r="AG47" s="61">
        <f>(AG46+0.07+N47/$N$28/1.5)/3</f>
        <v>3.4572839506172843</v>
      </c>
      <c r="AH47" s="13">
        <v>1</v>
      </c>
    </row>
    <row r="48" spans="1:34">
      <c r="A48" s="12" t="s">
        <v>100</v>
      </c>
      <c r="B48" s="53" t="s">
        <v>474</v>
      </c>
      <c r="C48" s="53" t="s">
        <v>104</v>
      </c>
      <c r="D48" s="12" t="s">
        <v>98</v>
      </c>
      <c r="E48" s="13">
        <v>3</v>
      </c>
      <c r="F48" s="13">
        <v>2</v>
      </c>
      <c r="G48" s="13">
        <v>1002</v>
      </c>
      <c r="H48" s="13">
        <v>7</v>
      </c>
      <c r="I48" s="13" t="str">
        <f t="shared" si="1"/>
        <v>10021061</v>
      </c>
      <c r="J48" s="13">
        <v>100210201</v>
      </c>
      <c r="K48" s="13">
        <v>1</v>
      </c>
      <c r="L48" s="13">
        <v>1</v>
      </c>
      <c r="M48" s="13">
        <v>10</v>
      </c>
      <c r="N48" s="13">
        <v>1500</v>
      </c>
      <c r="O48" s="15" t="s">
        <v>628</v>
      </c>
      <c r="P48" s="14">
        <v>4001</v>
      </c>
      <c r="Q48" s="13">
        <v>150</v>
      </c>
      <c r="R48" s="13">
        <v>11000</v>
      </c>
      <c r="S48" s="13">
        <v>36</v>
      </c>
      <c r="T48" s="13">
        <v>5</v>
      </c>
      <c r="U48" s="13">
        <v>2</v>
      </c>
      <c r="V48" s="13">
        <v>720</v>
      </c>
      <c r="W48" s="13">
        <v>55</v>
      </c>
      <c r="X48" s="13">
        <v>195</v>
      </c>
      <c r="Y48" s="13">
        <v>330003</v>
      </c>
      <c r="Z48" s="13">
        <v>3</v>
      </c>
      <c r="AA48" s="16">
        <f t="shared" si="2"/>
        <v>1702073</v>
      </c>
      <c r="AB48" s="13">
        <v>6</v>
      </c>
      <c r="AC48" s="13">
        <v>300</v>
      </c>
      <c r="AD48" s="13">
        <v>3</v>
      </c>
      <c r="AE48" s="13">
        <v>1</v>
      </c>
      <c r="AF48" s="13">
        <f>AF47+2</f>
        <v>22</v>
      </c>
      <c r="AG48" s="61">
        <f>(AG46+0.07+N48/$N$28/1.5)*0.42</f>
        <v>3.5784000000000002</v>
      </c>
      <c r="AH48" s="13">
        <v>1</v>
      </c>
    </row>
    <row r="49" spans="1:34" s="69" customFormat="1">
      <c r="A49" s="63" t="s">
        <v>101</v>
      </c>
      <c r="B49" s="64" t="s">
        <v>97</v>
      </c>
      <c r="C49" s="64" t="s">
        <v>553</v>
      </c>
      <c r="D49" s="63" t="s">
        <v>102</v>
      </c>
      <c r="E49" s="65">
        <v>1</v>
      </c>
      <c r="F49" s="65">
        <v>2</v>
      </c>
      <c r="G49" s="65">
        <v>1002</v>
      </c>
      <c r="H49" s="65">
        <v>8</v>
      </c>
      <c r="I49" s="65" t="str">
        <f t="shared" si="1"/>
        <v>10021071</v>
      </c>
      <c r="J49" s="65">
        <v>100210201</v>
      </c>
      <c r="K49" s="65">
        <v>1</v>
      </c>
      <c r="L49" s="65">
        <v>20</v>
      </c>
      <c r="M49" s="65">
        <v>10</v>
      </c>
      <c r="N49" s="65">
        <v>750</v>
      </c>
      <c r="O49" s="66" t="s">
        <v>609</v>
      </c>
      <c r="P49" s="67">
        <v>4001</v>
      </c>
      <c r="Q49" s="65">
        <v>100</v>
      </c>
      <c r="R49" s="65">
        <v>13000</v>
      </c>
      <c r="S49" s="65">
        <v>42</v>
      </c>
      <c r="T49" s="65">
        <v>5</v>
      </c>
      <c r="U49" s="65">
        <v>2</v>
      </c>
      <c r="V49" s="65">
        <v>735</v>
      </c>
      <c r="W49" s="65">
        <v>61</v>
      </c>
      <c r="X49" s="65">
        <v>190</v>
      </c>
      <c r="Y49" s="65">
        <v>330003</v>
      </c>
      <c r="Z49" s="65">
        <v>1</v>
      </c>
      <c r="AA49" s="68">
        <f t="shared" si="2"/>
        <v>1702081</v>
      </c>
      <c r="AB49" s="65">
        <v>12</v>
      </c>
      <c r="AC49" s="65">
        <v>300</v>
      </c>
      <c r="AD49" s="65">
        <v>3</v>
      </c>
      <c r="AE49" s="65">
        <v>1</v>
      </c>
      <c r="AF49" s="65">
        <v>20</v>
      </c>
      <c r="AG49" s="62">
        <f>3.75+N49/$N$28/1.5</f>
        <v>5.1388888888888893</v>
      </c>
      <c r="AH49" s="65">
        <v>1</v>
      </c>
    </row>
    <row r="50" spans="1:34">
      <c r="A50" s="12" t="s">
        <v>103</v>
      </c>
      <c r="B50" s="53" t="s">
        <v>475</v>
      </c>
      <c r="C50" s="53" t="s">
        <v>554</v>
      </c>
      <c r="D50" s="12" t="s">
        <v>102</v>
      </c>
      <c r="E50" s="13">
        <v>2</v>
      </c>
      <c r="F50" s="13">
        <v>2</v>
      </c>
      <c r="G50" s="13">
        <v>1002</v>
      </c>
      <c r="H50" s="13">
        <v>8</v>
      </c>
      <c r="I50" s="13" t="str">
        <f t="shared" si="1"/>
        <v>10021071</v>
      </c>
      <c r="J50" s="13">
        <v>100210201</v>
      </c>
      <c r="K50" s="13">
        <v>1</v>
      </c>
      <c r="L50" s="13">
        <v>1</v>
      </c>
      <c r="M50" s="13">
        <v>10</v>
      </c>
      <c r="N50" s="13">
        <v>750</v>
      </c>
      <c r="O50" s="15" t="s">
        <v>620</v>
      </c>
      <c r="P50" s="14">
        <v>4011</v>
      </c>
      <c r="Q50" s="13">
        <v>120</v>
      </c>
      <c r="R50" s="13">
        <v>13000</v>
      </c>
      <c r="S50" s="13">
        <v>42</v>
      </c>
      <c r="T50" s="13">
        <v>5</v>
      </c>
      <c r="U50" s="13">
        <v>2</v>
      </c>
      <c r="V50" s="13">
        <v>735</v>
      </c>
      <c r="W50" s="13">
        <v>61</v>
      </c>
      <c r="X50" s="13">
        <v>195</v>
      </c>
      <c r="Y50" s="13">
        <v>330003</v>
      </c>
      <c r="Z50" s="13">
        <v>2</v>
      </c>
      <c r="AA50" s="16">
        <f t="shared" si="2"/>
        <v>1702082</v>
      </c>
      <c r="AB50" s="13">
        <v>12</v>
      </c>
      <c r="AC50" s="13">
        <v>300</v>
      </c>
      <c r="AD50" s="13">
        <v>3</v>
      </c>
      <c r="AE50" s="13">
        <v>1</v>
      </c>
      <c r="AF50" s="13">
        <f>AF49+2</f>
        <v>22</v>
      </c>
      <c r="AG50" s="61">
        <f>(AG49+0.07+N50/$N$28/1.5)/2.28</f>
        <v>2.893762183235868</v>
      </c>
      <c r="AH50" s="13">
        <v>1</v>
      </c>
    </row>
    <row r="51" spans="1:34">
      <c r="A51" s="12" t="s">
        <v>104</v>
      </c>
      <c r="B51" s="53" t="s">
        <v>476</v>
      </c>
      <c r="C51" s="53" t="s">
        <v>110</v>
      </c>
      <c r="D51" s="12" t="s">
        <v>102</v>
      </c>
      <c r="E51" s="13">
        <v>3</v>
      </c>
      <c r="F51" s="13">
        <v>2</v>
      </c>
      <c r="G51" s="13">
        <v>1002</v>
      </c>
      <c r="H51" s="13">
        <v>8</v>
      </c>
      <c r="I51" s="13" t="str">
        <f t="shared" si="1"/>
        <v>10021071</v>
      </c>
      <c r="J51" s="13">
        <v>100210201</v>
      </c>
      <c r="K51" s="13">
        <v>1</v>
      </c>
      <c r="L51" s="13">
        <v>1</v>
      </c>
      <c r="M51" s="13">
        <v>10</v>
      </c>
      <c r="N51" s="13">
        <v>1600</v>
      </c>
      <c r="O51" s="15" t="s">
        <v>621</v>
      </c>
      <c r="P51" s="14">
        <v>4001</v>
      </c>
      <c r="Q51" s="13">
        <v>150</v>
      </c>
      <c r="R51" s="13">
        <v>13000</v>
      </c>
      <c r="S51" s="13">
        <v>42</v>
      </c>
      <c r="T51" s="13">
        <v>5</v>
      </c>
      <c r="U51" s="13">
        <v>2</v>
      </c>
      <c r="V51" s="13">
        <v>735</v>
      </c>
      <c r="W51" s="13">
        <v>61</v>
      </c>
      <c r="X51" s="13">
        <v>200</v>
      </c>
      <c r="Y51" s="13">
        <v>330003</v>
      </c>
      <c r="Z51" s="13">
        <v>3</v>
      </c>
      <c r="AA51" s="16">
        <f t="shared" si="2"/>
        <v>1702083</v>
      </c>
      <c r="AB51" s="13">
        <v>12</v>
      </c>
      <c r="AC51" s="13">
        <v>300</v>
      </c>
      <c r="AD51" s="13">
        <v>3</v>
      </c>
      <c r="AE51" s="13">
        <v>1</v>
      </c>
      <c r="AF51" s="13">
        <f>AF50+2</f>
        <v>24</v>
      </c>
      <c r="AG51" s="61">
        <f>(AG49+0.07+N51/$N$28/1.5)*0.38</f>
        <v>3.1053037037037043</v>
      </c>
      <c r="AH51" s="13">
        <v>1</v>
      </c>
    </row>
    <row r="52" spans="1:34">
      <c r="A52" s="17" t="s">
        <v>105</v>
      </c>
      <c r="B52" s="54" t="s">
        <v>101</v>
      </c>
      <c r="C52" s="54" t="s">
        <v>477</v>
      </c>
      <c r="D52" s="17" t="s">
        <v>106</v>
      </c>
      <c r="E52" s="18">
        <v>1</v>
      </c>
      <c r="F52" s="18">
        <v>3</v>
      </c>
      <c r="G52" s="18">
        <v>1003</v>
      </c>
      <c r="H52" s="18">
        <v>1</v>
      </c>
      <c r="I52" s="18" t="str">
        <f>CONCATENATE($G49,"1",IF(LEN($H49)=1,CONCATENATE("0",$H49),$H49),$K49)</f>
        <v>10021081</v>
      </c>
      <c r="J52" s="18">
        <v>100310301</v>
      </c>
      <c r="K52" s="18">
        <v>1</v>
      </c>
      <c r="L52" s="18">
        <v>20</v>
      </c>
      <c r="M52" s="18">
        <v>10</v>
      </c>
      <c r="N52" s="18">
        <v>100</v>
      </c>
      <c r="O52" s="19" t="s">
        <v>107</v>
      </c>
      <c r="P52" s="5">
        <v>4001</v>
      </c>
      <c r="Q52" s="18">
        <v>100</v>
      </c>
      <c r="R52" s="18">
        <v>19000</v>
      </c>
      <c r="S52" s="18">
        <v>48</v>
      </c>
      <c r="T52" s="18">
        <v>5</v>
      </c>
      <c r="U52" s="18">
        <v>21</v>
      </c>
      <c r="V52" s="18">
        <v>815</v>
      </c>
      <c r="W52" s="18">
        <v>67</v>
      </c>
      <c r="X52" s="18">
        <v>205</v>
      </c>
      <c r="Y52" s="18">
        <v>330003</v>
      </c>
      <c r="Z52" s="18">
        <v>1</v>
      </c>
      <c r="AA52" s="20">
        <v>1703011</v>
      </c>
      <c r="AB52" s="18">
        <v>8</v>
      </c>
      <c r="AC52" s="18">
        <v>300</v>
      </c>
      <c r="AD52" s="18">
        <v>3</v>
      </c>
      <c r="AE52" s="18">
        <v>0</v>
      </c>
      <c r="AF52" s="18">
        <v>21</v>
      </c>
      <c r="AG52" s="18">
        <v>3.36</v>
      </c>
      <c r="AH52" s="18">
        <v>1</v>
      </c>
    </row>
    <row r="53" spans="1:34">
      <c r="A53" s="17" t="s">
        <v>108</v>
      </c>
      <c r="B53" s="54" t="s">
        <v>611</v>
      </c>
      <c r="C53" s="54" t="s">
        <v>526</v>
      </c>
      <c r="D53" s="17" t="s">
        <v>106</v>
      </c>
      <c r="E53" s="18">
        <v>2</v>
      </c>
      <c r="F53" s="18">
        <v>3</v>
      </c>
      <c r="G53" s="18">
        <v>1003</v>
      </c>
      <c r="H53" s="18">
        <v>1</v>
      </c>
      <c r="I53" s="18" t="str">
        <f t="shared" si="1"/>
        <v>10021081</v>
      </c>
      <c r="J53" s="18">
        <v>100310301</v>
      </c>
      <c r="K53" s="18">
        <v>1</v>
      </c>
      <c r="L53" s="18">
        <v>20</v>
      </c>
      <c r="M53" s="18">
        <v>1</v>
      </c>
      <c r="N53" s="18">
        <v>150</v>
      </c>
      <c r="O53" s="19" t="s">
        <v>109</v>
      </c>
      <c r="P53" s="5">
        <v>4001</v>
      </c>
      <c r="Q53" s="18">
        <v>120</v>
      </c>
      <c r="R53" s="18">
        <v>19000</v>
      </c>
      <c r="S53" s="18">
        <v>48</v>
      </c>
      <c r="T53" s="18">
        <v>5</v>
      </c>
      <c r="U53" s="18">
        <v>3</v>
      </c>
      <c r="V53" s="18">
        <v>815</v>
      </c>
      <c r="W53" s="18">
        <v>67</v>
      </c>
      <c r="X53" s="18">
        <v>210</v>
      </c>
      <c r="Y53" s="18">
        <v>330003</v>
      </c>
      <c r="Z53" s="18">
        <v>2</v>
      </c>
      <c r="AA53" s="20">
        <v>1703012</v>
      </c>
      <c r="AB53" s="18">
        <v>8</v>
      </c>
      <c r="AC53" s="18">
        <v>300</v>
      </c>
      <c r="AD53" s="18">
        <v>3</v>
      </c>
      <c r="AE53" s="18">
        <v>0</v>
      </c>
      <c r="AF53" s="18">
        <f>AF52+2</f>
        <v>23</v>
      </c>
      <c r="AG53" s="18">
        <f>AG52+0.07</f>
        <v>3.4299999999999997</v>
      </c>
      <c r="AH53" s="18">
        <v>1</v>
      </c>
    </row>
    <row r="54" spans="1:34">
      <c r="A54" s="17" t="s">
        <v>110</v>
      </c>
      <c r="B54" s="54" t="s">
        <v>554</v>
      </c>
      <c r="C54" s="54" t="s">
        <v>116</v>
      </c>
      <c r="D54" s="17" t="s">
        <v>106</v>
      </c>
      <c r="E54" s="18">
        <v>3</v>
      </c>
      <c r="F54" s="18">
        <v>3</v>
      </c>
      <c r="G54" s="18">
        <v>1003</v>
      </c>
      <c r="H54" s="18">
        <v>1</v>
      </c>
      <c r="I54" s="18" t="str">
        <f t="shared" si="1"/>
        <v>10021081</v>
      </c>
      <c r="J54" s="18">
        <v>100310301</v>
      </c>
      <c r="K54" s="18">
        <v>1</v>
      </c>
      <c r="L54" s="18">
        <v>20</v>
      </c>
      <c r="M54" s="18">
        <v>10</v>
      </c>
      <c r="N54" s="18">
        <v>200</v>
      </c>
      <c r="O54" s="19" t="s">
        <v>325</v>
      </c>
      <c r="P54" s="5">
        <v>4001</v>
      </c>
      <c r="Q54" s="18">
        <v>150</v>
      </c>
      <c r="R54" s="18">
        <v>19000</v>
      </c>
      <c r="S54" s="18">
        <v>48</v>
      </c>
      <c r="T54" s="18">
        <v>5</v>
      </c>
      <c r="U54" s="18">
        <v>3</v>
      </c>
      <c r="V54" s="18">
        <v>815</v>
      </c>
      <c r="W54" s="18">
        <v>67</v>
      </c>
      <c r="X54" s="18">
        <v>215</v>
      </c>
      <c r="Y54" s="18">
        <v>330003</v>
      </c>
      <c r="Z54" s="18">
        <v>3</v>
      </c>
      <c r="AA54" s="20">
        <v>1703013</v>
      </c>
      <c r="AB54" s="18">
        <v>8</v>
      </c>
      <c r="AC54" s="18">
        <v>300</v>
      </c>
      <c r="AD54" s="18">
        <v>3</v>
      </c>
      <c r="AE54" s="18">
        <v>1</v>
      </c>
      <c r="AF54" s="18">
        <f>AF53+2</f>
        <v>25</v>
      </c>
      <c r="AG54" s="18">
        <f>AG52+0.15</f>
        <v>3.51</v>
      </c>
      <c r="AH54" s="18">
        <v>1</v>
      </c>
    </row>
    <row r="55" spans="1:34">
      <c r="A55" s="17" t="s">
        <v>111</v>
      </c>
      <c r="B55" s="54" t="s">
        <v>105</v>
      </c>
      <c r="C55" s="54" t="s">
        <v>527</v>
      </c>
      <c r="D55" s="17" t="s">
        <v>112</v>
      </c>
      <c r="E55" s="18">
        <v>1</v>
      </c>
      <c r="F55" s="18">
        <v>3</v>
      </c>
      <c r="G55" s="18">
        <v>1003</v>
      </c>
      <c r="H55" s="18">
        <v>2</v>
      </c>
      <c r="I55" s="18" t="str">
        <f>CONCATENATE($G52,"1",IF(LEN($H52)=1,CONCATENATE("0",$H52),$H52),$K52)</f>
        <v>10031011</v>
      </c>
      <c r="J55" s="18">
        <v>100310301</v>
      </c>
      <c r="K55" s="18">
        <v>1</v>
      </c>
      <c r="L55" s="18">
        <v>20</v>
      </c>
      <c r="M55" s="18">
        <v>10</v>
      </c>
      <c r="N55" s="18">
        <v>100</v>
      </c>
      <c r="O55" s="19" t="s">
        <v>113</v>
      </c>
      <c r="P55" s="5">
        <v>4001</v>
      </c>
      <c r="Q55" s="18">
        <v>100</v>
      </c>
      <c r="R55" s="18">
        <v>30000</v>
      </c>
      <c r="S55" s="18">
        <v>48</v>
      </c>
      <c r="T55" s="18">
        <v>5</v>
      </c>
      <c r="U55" s="18">
        <v>3</v>
      </c>
      <c r="V55" s="18">
        <v>830</v>
      </c>
      <c r="W55" s="18">
        <v>74</v>
      </c>
      <c r="X55" s="18">
        <v>210</v>
      </c>
      <c r="Y55" s="18">
        <v>330003</v>
      </c>
      <c r="Z55" s="18">
        <v>1</v>
      </c>
      <c r="AA55" s="20">
        <f t="shared" ref="AA55:AA75" si="3">AA52+10</f>
        <v>1703021</v>
      </c>
      <c r="AB55" s="18">
        <v>8</v>
      </c>
      <c r="AC55" s="18">
        <v>300</v>
      </c>
      <c r="AD55" s="18">
        <v>3</v>
      </c>
      <c r="AE55" s="18">
        <v>0</v>
      </c>
      <c r="AF55" s="18">
        <v>22</v>
      </c>
      <c r="AG55" s="18">
        <v>3.52</v>
      </c>
      <c r="AH55" s="18">
        <v>1</v>
      </c>
    </row>
    <row r="56" spans="1:34">
      <c r="A56" s="17" t="s">
        <v>114</v>
      </c>
      <c r="B56" s="54" t="s">
        <v>477</v>
      </c>
      <c r="C56" s="54" t="s">
        <v>528</v>
      </c>
      <c r="D56" s="17" t="s">
        <v>112</v>
      </c>
      <c r="E56" s="18">
        <v>2</v>
      </c>
      <c r="F56" s="18">
        <v>3</v>
      </c>
      <c r="G56" s="18">
        <v>1003</v>
      </c>
      <c r="H56" s="18">
        <v>2</v>
      </c>
      <c r="I56" s="18" t="str">
        <f t="shared" ref="I56:I119" si="4">CONCATENATE($G53,"1",IF(LEN($H53)=1,CONCATENATE("0",$H53),$H53),$K53)</f>
        <v>10031011</v>
      </c>
      <c r="J56" s="18">
        <v>100310301</v>
      </c>
      <c r="K56" s="18">
        <v>1</v>
      </c>
      <c r="L56" s="18">
        <v>20</v>
      </c>
      <c r="M56" s="18">
        <v>1</v>
      </c>
      <c r="N56" s="18">
        <v>200</v>
      </c>
      <c r="O56" s="19" t="s">
        <v>115</v>
      </c>
      <c r="P56" s="5">
        <v>4001</v>
      </c>
      <c r="Q56" s="18">
        <v>120</v>
      </c>
      <c r="R56" s="18">
        <v>30000</v>
      </c>
      <c r="S56" s="18">
        <v>48</v>
      </c>
      <c r="T56" s="18">
        <v>5</v>
      </c>
      <c r="U56" s="18">
        <v>3</v>
      </c>
      <c r="V56" s="18">
        <v>830</v>
      </c>
      <c r="W56" s="18">
        <v>74</v>
      </c>
      <c r="X56" s="18">
        <v>215</v>
      </c>
      <c r="Y56" s="18">
        <v>330003</v>
      </c>
      <c r="Z56" s="18">
        <v>2</v>
      </c>
      <c r="AA56" s="20">
        <f t="shared" si="3"/>
        <v>1703022</v>
      </c>
      <c r="AB56" s="18">
        <v>8</v>
      </c>
      <c r="AC56" s="18">
        <v>300</v>
      </c>
      <c r="AD56" s="18">
        <v>3</v>
      </c>
      <c r="AE56" s="18">
        <v>0</v>
      </c>
      <c r="AF56" s="18">
        <f>AF55+2</f>
        <v>24</v>
      </c>
      <c r="AG56" s="18">
        <f>AG55+0.07</f>
        <v>3.59</v>
      </c>
      <c r="AH56" s="18">
        <v>1</v>
      </c>
    </row>
    <row r="57" spans="1:34">
      <c r="A57" s="17" t="s">
        <v>116</v>
      </c>
      <c r="B57" s="54" t="s">
        <v>478</v>
      </c>
      <c r="C57" s="54" t="s">
        <v>120</v>
      </c>
      <c r="D57" s="17" t="s">
        <v>112</v>
      </c>
      <c r="E57" s="18">
        <v>3</v>
      </c>
      <c r="F57" s="18">
        <v>3</v>
      </c>
      <c r="G57" s="18">
        <v>1003</v>
      </c>
      <c r="H57" s="18">
        <v>2</v>
      </c>
      <c r="I57" s="18" t="str">
        <f t="shared" si="4"/>
        <v>10031011</v>
      </c>
      <c r="J57" s="18">
        <v>100310301</v>
      </c>
      <c r="K57" s="18">
        <v>1</v>
      </c>
      <c r="L57" s="18">
        <v>20</v>
      </c>
      <c r="M57" s="18">
        <v>10</v>
      </c>
      <c r="N57" s="18">
        <v>240</v>
      </c>
      <c r="O57" s="19" t="s">
        <v>326</v>
      </c>
      <c r="P57" s="5">
        <v>4001</v>
      </c>
      <c r="Q57" s="18">
        <v>150</v>
      </c>
      <c r="R57" s="18">
        <v>30000</v>
      </c>
      <c r="S57" s="18">
        <v>48</v>
      </c>
      <c r="T57" s="18">
        <v>5</v>
      </c>
      <c r="U57" s="18">
        <v>3</v>
      </c>
      <c r="V57" s="18">
        <v>830</v>
      </c>
      <c r="W57" s="18">
        <v>74</v>
      </c>
      <c r="X57" s="18">
        <v>220</v>
      </c>
      <c r="Y57" s="18">
        <v>330003</v>
      </c>
      <c r="Z57" s="18">
        <v>3</v>
      </c>
      <c r="AA57" s="20">
        <f t="shared" si="3"/>
        <v>1703023</v>
      </c>
      <c r="AB57" s="18">
        <v>8</v>
      </c>
      <c r="AC57" s="18">
        <v>300</v>
      </c>
      <c r="AD57" s="18">
        <v>3</v>
      </c>
      <c r="AE57" s="18">
        <v>1</v>
      </c>
      <c r="AF57" s="18">
        <f>AF56+2</f>
        <v>26</v>
      </c>
      <c r="AG57" s="18">
        <f>AG55+0.15</f>
        <v>3.67</v>
      </c>
      <c r="AH57" s="18">
        <v>1</v>
      </c>
    </row>
    <row r="58" spans="1:34">
      <c r="A58" s="17" t="s">
        <v>117</v>
      </c>
      <c r="B58" s="54" t="s">
        <v>111</v>
      </c>
      <c r="C58" s="54" t="s">
        <v>479</v>
      </c>
      <c r="D58" s="17" t="s">
        <v>118</v>
      </c>
      <c r="E58" s="18">
        <v>1</v>
      </c>
      <c r="F58" s="18">
        <v>3</v>
      </c>
      <c r="G58" s="18">
        <v>1003</v>
      </c>
      <c r="H58" s="18">
        <v>3</v>
      </c>
      <c r="I58" s="18" t="str">
        <f t="shared" si="4"/>
        <v>10031021</v>
      </c>
      <c r="J58" s="18">
        <v>100310301</v>
      </c>
      <c r="K58" s="18">
        <v>1</v>
      </c>
      <c r="L58" s="18">
        <v>20</v>
      </c>
      <c r="M58" s="18">
        <v>10</v>
      </c>
      <c r="N58" s="18">
        <v>150</v>
      </c>
      <c r="O58" s="19" t="s">
        <v>327</v>
      </c>
      <c r="P58" s="5">
        <v>4001</v>
      </c>
      <c r="Q58" s="18">
        <v>100</v>
      </c>
      <c r="R58" s="18">
        <v>40000</v>
      </c>
      <c r="S58" s="18">
        <v>54</v>
      </c>
      <c r="T58" s="18">
        <v>5</v>
      </c>
      <c r="U58" s="18">
        <v>3</v>
      </c>
      <c r="V58" s="18">
        <v>845</v>
      </c>
      <c r="W58" s="18">
        <v>82</v>
      </c>
      <c r="X58" s="18">
        <v>215</v>
      </c>
      <c r="Y58" s="18">
        <v>330003</v>
      </c>
      <c r="Z58" s="18">
        <v>1</v>
      </c>
      <c r="AA58" s="20">
        <f t="shared" si="3"/>
        <v>1703031</v>
      </c>
      <c r="AB58" s="18">
        <v>8</v>
      </c>
      <c r="AC58" s="18">
        <v>300</v>
      </c>
      <c r="AD58" s="18">
        <v>3</v>
      </c>
      <c r="AE58" s="18">
        <v>0</v>
      </c>
      <c r="AF58" s="18">
        <v>23</v>
      </c>
      <c r="AG58" s="18">
        <v>3.68</v>
      </c>
      <c r="AH58" s="18">
        <v>1</v>
      </c>
    </row>
    <row r="59" spans="1:34">
      <c r="A59" s="17" t="s">
        <v>119</v>
      </c>
      <c r="B59" s="54" t="s">
        <v>527</v>
      </c>
      <c r="C59" s="54" t="s">
        <v>529</v>
      </c>
      <c r="D59" s="17" t="s">
        <v>118</v>
      </c>
      <c r="E59" s="18">
        <v>2</v>
      </c>
      <c r="F59" s="18">
        <v>3</v>
      </c>
      <c r="G59" s="18">
        <v>1003</v>
      </c>
      <c r="H59" s="18">
        <v>3</v>
      </c>
      <c r="I59" s="18" t="str">
        <f t="shared" si="4"/>
        <v>10031021</v>
      </c>
      <c r="J59" s="18">
        <v>100310301</v>
      </c>
      <c r="K59" s="18">
        <v>1</v>
      </c>
      <c r="L59" s="18">
        <v>20</v>
      </c>
      <c r="M59" s="18">
        <v>3</v>
      </c>
      <c r="N59" s="18">
        <v>200</v>
      </c>
      <c r="O59" s="19" t="s">
        <v>328</v>
      </c>
      <c r="P59" s="5">
        <v>4001</v>
      </c>
      <c r="Q59" s="18">
        <v>120</v>
      </c>
      <c r="R59" s="18">
        <v>40000</v>
      </c>
      <c r="S59" s="18">
        <v>54</v>
      </c>
      <c r="T59" s="18">
        <v>5</v>
      </c>
      <c r="U59" s="18">
        <v>3</v>
      </c>
      <c r="V59" s="18">
        <v>845</v>
      </c>
      <c r="W59" s="18">
        <v>82</v>
      </c>
      <c r="X59" s="18">
        <v>220</v>
      </c>
      <c r="Y59" s="18">
        <v>330003</v>
      </c>
      <c r="Z59" s="18">
        <v>2</v>
      </c>
      <c r="AA59" s="20">
        <f t="shared" si="3"/>
        <v>1703032</v>
      </c>
      <c r="AB59" s="18">
        <v>8</v>
      </c>
      <c r="AC59" s="18">
        <v>300</v>
      </c>
      <c r="AD59" s="18">
        <v>3</v>
      </c>
      <c r="AE59" s="18">
        <v>1</v>
      </c>
      <c r="AF59" s="18">
        <f>AF58+2</f>
        <v>25</v>
      </c>
      <c r="AG59" s="18">
        <f>AG58+0.07</f>
        <v>3.75</v>
      </c>
      <c r="AH59" s="18">
        <v>1</v>
      </c>
    </row>
    <row r="60" spans="1:34">
      <c r="A60" s="17" t="s">
        <v>120</v>
      </c>
      <c r="B60" s="54" t="s">
        <v>629</v>
      </c>
      <c r="C60" s="54" t="s">
        <v>124</v>
      </c>
      <c r="D60" s="17" t="s">
        <v>118</v>
      </c>
      <c r="E60" s="18">
        <v>3</v>
      </c>
      <c r="F60" s="18">
        <v>3</v>
      </c>
      <c r="G60" s="18">
        <v>1003</v>
      </c>
      <c r="H60" s="18">
        <v>3</v>
      </c>
      <c r="I60" s="18" t="str">
        <f t="shared" si="4"/>
        <v>10031021</v>
      </c>
      <c r="J60" s="18">
        <v>100310301</v>
      </c>
      <c r="K60" s="18">
        <v>1</v>
      </c>
      <c r="L60" s="18">
        <v>20</v>
      </c>
      <c r="M60" s="18">
        <v>10</v>
      </c>
      <c r="N60" s="18">
        <v>240</v>
      </c>
      <c r="O60" s="19" t="s">
        <v>329</v>
      </c>
      <c r="P60" s="5">
        <v>4009</v>
      </c>
      <c r="Q60" s="18">
        <v>150</v>
      </c>
      <c r="R60" s="18">
        <v>40000</v>
      </c>
      <c r="S60" s="18">
        <v>54</v>
      </c>
      <c r="T60" s="18">
        <v>5</v>
      </c>
      <c r="U60" s="18">
        <v>3</v>
      </c>
      <c r="V60" s="18">
        <v>845</v>
      </c>
      <c r="W60" s="18">
        <v>82</v>
      </c>
      <c r="X60" s="18">
        <v>225</v>
      </c>
      <c r="Y60" s="18">
        <v>330003</v>
      </c>
      <c r="Z60" s="18">
        <v>3</v>
      </c>
      <c r="AA60" s="20">
        <f t="shared" si="3"/>
        <v>1703033</v>
      </c>
      <c r="AB60" s="18">
        <v>8</v>
      </c>
      <c r="AC60" s="18">
        <v>300</v>
      </c>
      <c r="AD60" s="18">
        <v>3</v>
      </c>
      <c r="AE60" s="18">
        <v>1</v>
      </c>
      <c r="AF60" s="18">
        <f>AF59+2</f>
        <v>27</v>
      </c>
      <c r="AG60" s="18">
        <f>AG58+0.15</f>
        <v>3.83</v>
      </c>
      <c r="AH60" s="18">
        <v>1</v>
      </c>
    </row>
    <row r="61" spans="1:34">
      <c r="A61" s="17" t="s">
        <v>121</v>
      </c>
      <c r="B61" s="54" t="s">
        <v>117</v>
      </c>
      <c r="C61" s="54" t="s">
        <v>481</v>
      </c>
      <c r="D61" s="17" t="s">
        <v>122</v>
      </c>
      <c r="E61" s="18">
        <v>1</v>
      </c>
      <c r="F61" s="18">
        <v>3</v>
      </c>
      <c r="G61" s="18">
        <v>1003</v>
      </c>
      <c r="H61" s="18">
        <v>4</v>
      </c>
      <c r="I61" s="18" t="str">
        <f t="shared" si="4"/>
        <v>10031031</v>
      </c>
      <c r="J61" s="18">
        <v>100310301</v>
      </c>
      <c r="K61" s="18">
        <v>1</v>
      </c>
      <c r="L61" s="18">
        <v>20</v>
      </c>
      <c r="M61" s="18">
        <v>10</v>
      </c>
      <c r="N61" s="18">
        <v>200</v>
      </c>
      <c r="O61" s="19" t="s">
        <v>330</v>
      </c>
      <c r="P61" s="5">
        <v>4001</v>
      </c>
      <c r="Q61" s="18">
        <v>100</v>
      </c>
      <c r="R61" s="18">
        <v>40000</v>
      </c>
      <c r="S61" s="18">
        <v>60</v>
      </c>
      <c r="T61" s="18">
        <v>5</v>
      </c>
      <c r="U61" s="18">
        <v>3</v>
      </c>
      <c r="V61" s="18">
        <v>860</v>
      </c>
      <c r="W61" s="18">
        <v>90</v>
      </c>
      <c r="X61" s="18">
        <v>220</v>
      </c>
      <c r="Y61" s="18">
        <v>330003</v>
      </c>
      <c r="Z61" s="18">
        <v>1</v>
      </c>
      <c r="AA61" s="20">
        <f t="shared" si="3"/>
        <v>1703041</v>
      </c>
      <c r="AB61" s="18">
        <v>8</v>
      </c>
      <c r="AC61" s="18">
        <v>300</v>
      </c>
      <c r="AD61" s="18">
        <v>3</v>
      </c>
      <c r="AE61" s="18">
        <v>0</v>
      </c>
      <c r="AF61" s="18">
        <v>25</v>
      </c>
      <c r="AG61" s="18">
        <v>4</v>
      </c>
      <c r="AH61" s="18">
        <v>1</v>
      </c>
    </row>
    <row r="62" spans="1:34">
      <c r="A62" s="17" t="s">
        <v>123</v>
      </c>
      <c r="B62" s="54" t="s">
        <v>479</v>
      </c>
      <c r="C62" s="54" t="s">
        <v>530</v>
      </c>
      <c r="D62" s="17" t="s">
        <v>122</v>
      </c>
      <c r="E62" s="18">
        <v>2</v>
      </c>
      <c r="F62" s="18">
        <v>3</v>
      </c>
      <c r="G62" s="18">
        <v>1003</v>
      </c>
      <c r="H62" s="18">
        <v>4</v>
      </c>
      <c r="I62" s="18" t="str">
        <f t="shared" si="4"/>
        <v>10031031</v>
      </c>
      <c r="J62" s="18">
        <v>100310301</v>
      </c>
      <c r="K62" s="18">
        <v>1</v>
      </c>
      <c r="L62" s="18">
        <v>20</v>
      </c>
      <c r="M62" s="18">
        <v>3</v>
      </c>
      <c r="N62" s="18">
        <v>240</v>
      </c>
      <c r="O62" s="19" t="s">
        <v>331</v>
      </c>
      <c r="P62" s="5">
        <v>4001</v>
      </c>
      <c r="Q62" s="18">
        <v>120</v>
      </c>
      <c r="R62" s="18">
        <v>40000</v>
      </c>
      <c r="S62" s="18">
        <v>60</v>
      </c>
      <c r="T62" s="18">
        <v>5</v>
      </c>
      <c r="U62" s="18">
        <v>3</v>
      </c>
      <c r="V62" s="18">
        <v>860</v>
      </c>
      <c r="W62" s="18">
        <v>90</v>
      </c>
      <c r="X62" s="18">
        <v>225</v>
      </c>
      <c r="Y62" s="18">
        <v>330003</v>
      </c>
      <c r="Z62" s="18">
        <v>2</v>
      </c>
      <c r="AA62" s="20">
        <f t="shared" si="3"/>
        <v>1703042</v>
      </c>
      <c r="AB62" s="18">
        <v>8</v>
      </c>
      <c r="AC62" s="18">
        <v>300</v>
      </c>
      <c r="AD62" s="18">
        <v>3</v>
      </c>
      <c r="AE62" s="18">
        <v>1</v>
      </c>
      <c r="AF62" s="18">
        <f>AF61+2</f>
        <v>27</v>
      </c>
      <c r="AG62" s="18">
        <f>AG61+0.07</f>
        <v>4.07</v>
      </c>
      <c r="AH62" s="18">
        <v>1</v>
      </c>
    </row>
    <row r="63" spans="1:34">
      <c r="A63" s="17" t="s">
        <v>124</v>
      </c>
      <c r="B63" s="54" t="s">
        <v>480</v>
      </c>
      <c r="C63" s="54" t="s">
        <v>128</v>
      </c>
      <c r="D63" s="17" t="s">
        <v>122</v>
      </c>
      <c r="E63" s="18">
        <v>3</v>
      </c>
      <c r="F63" s="18">
        <v>3</v>
      </c>
      <c r="G63" s="18">
        <v>1003</v>
      </c>
      <c r="H63" s="18">
        <v>4</v>
      </c>
      <c r="I63" s="18" t="str">
        <f t="shared" si="4"/>
        <v>10031031</v>
      </c>
      <c r="J63" s="18">
        <v>100310301</v>
      </c>
      <c r="K63" s="18">
        <v>1</v>
      </c>
      <c r="L63" s="18">
        <v>20</v>
      </c>
      <c r="M63" s="18">
        <v>10</v>
      </c>
      <c r="N63" s="18">
        <v>300</v>
      </c>
      <c r="O63" s="19" t="s">
        <v>332</v>
      </c>
      <c r="P63" s="5">
        <v>4001</v>
      </c>
      <c r="Q63" s="18">
        <v>150</v>
      </c>
      <c r="R63" s="18">
        <v>40000</v>
      </c>
      <c r="S63" s="18">
        <v>60</v>
      </c>
      <c r="T63" s="18">
        <v>5</v>
      </c>
      <c r="U63" s="18">
        <v>3</v>
      </c>
      <c r="V63" s="18">
        <v>860</v>
      </c>
      <c r="W63" s="18">
        <v>90</v>
      </c>
      <c r="X63" s="18">
        <v>230</v>
      </c>
      <c r="Y63" s="18">
        <v>330003</v>
      </c>
      <c r="Z63" s="18">
        <v>3</v>
      </c>
      <c r="AA63" s="20">
        <f t="shared" si="3"/>
        <v>1703043</v>
      </c>
      <c r="AB63" s="18">
        <v>8</v>
      </c>
      <c r="AC63" s="18">
        <v>300</v>
      </c>
      <c r="AD63" s="18">
        <v>3</v>
      </c>
      <c r="AE63" s="18">
        <v>1</v>
      </c>
      <c r="AF63" s="18">
        <f>AF62+2</f>
        <v>29</v>
      </c>
      <c r="AG63" s="18">
        <f>AG61+0.15</f>
        <v>4.1500000000000004</v>
      </c>
      <c r="AH63" s="18">
        <v>1</v>
      </c>
    </row>
    <row r="64" spans="1:34">
      <c r="A64" s="17" t="s">
        <v>125</v>
      </c>
      <c r="B64" s="54" t="s">
        <v>121</v>
      </c>
      <c r="C64" s="54" t="s">
        <v>483</v>
      </c>
      <c r="D64" s="17" t="s">
        <v>126</v>
      </c>
      <c r="E64" s="18">
        <v>1</v>
      </c>
      <c r="F64" s="18">
        <v>3</v>
      </c>
      <c r="G64" s="18">
        <v>1003</v>
      </c>
      <c r="H64" s="18">
        <v>5</v>
      </c>
      <c r="I64" s="18" t="str">
        <f t="shared" si="4"/>
        <v>10031041</v>
      </c>
      <c r="J64" s="18">
        <v>100310301</v>
      </c>
      <c r="K64" s="18">
        <v>1</v>
      </c>
      <c r="L64" s="18">
        <v>20</v>
      </c>
      <c r="M64" s="18">
        <v>11</v>
      </c>
      <c r="N64" s="18">
        <v>200</v>
      </c>
      <c r="O64" s="19" t="s">
        <v>333</v>
      </c>
      <c r="P64" s="5">
        <v>4001</v>
      </c>
      <c r="Q64" s="18">
        <v>100</v>
      </c>
      <c r="R64" s="18">
        <v>50000</v>
      </c>
      <c r="S64" s="18">
        <v>60</v>
      </c>
      <c r="T64" s="18">
        <v>5</v>
      </c>
      <c r="U64" s="18">
        <v>3</v>
      </c>
      <c r="V64" s="18">
        <v>875</v>
      </c>
      <c r="W64" s="18">
        <v>98</v>
      </c>
      <c r="X64" s="18">
        <v>225</v>
      </c>
      <c r="Y64" s="18">
        <v>330003</v>
      </c>
      <c r="Z64" s="18">
        <v>1</v>
      </c>
      <c r="AA64" s="20">
        <f t="shared" si="3"/>
        <v>1703051</v>
      </c>
      <c r="AB64" s="18">
        <v>8</v>
      </c>
      <c r="AC64" s="18">
        <v>300</v>
      </c>
      <c r="AD64" s="18">
        <v>3</v>
      </c>
      <c r="AE64" s="18">
        <v>1</v>
      </c>
      <c r="AF64" s="18">
        <v>26</v>
      </c>
      <c r="AG64" s="18">
        <v>4.16</v>
      </c>
      <c r="AH64" s="18">
        <v>1</v>
      </c>
    </row>
    <row r="65" spans="1:34">
      <c r="A65" s="17" t="s">
        <v>127</v>
      </c>
      <c r="B65" s="54" t="s">
        <v>481</v>
      </c>
      <c r="C65" s="54" t="s">
        <v>531</v>
      </c>
      <c r="D65" s="17" t="s">
        <v>126</v>
      </c>
      <c r="E65" s="18">
        <v>2</v>
      </c>
      <c r="F65" s="18">
        <v>3</v>
      </c>
      <c r="G65" s="18">
        <v>1003</v>
      </c>
      <c r="H65" s="18">
        <v>5</v>
      </c>
      <c r="I65" s="18" t="str">
        <f t="shared" si="4"/>
        <v>10031041</v>
      </c>
      <c r="J65" s="18">
        <v>100310301</v>
      </c>
      <c r="K65" s="18">
        <v>1</v>
      </c>
      <c r="L65" s="18">
        <v>20</v>
      </c>
      <c r="M65" s="18">
        <v>5</v>
      </c>
      <c r="N65" s="18">
        <v>260</v>
      </c>
      <c r="O65" s="19" t="s">
        <v>334</v>
      </c>
      <c r="P65" s="5">
        <v>4001</v>
      </c>
      <c r="Q65" s="18">
        <v>120</v>
      </c>
      <c r="R65" s="18">
        <v>50000</v>
      </c>
      <c r="S65" s="18">
        <v>60</v>
      </c>
      <c r="T65" s="18">
        <v>5</v>
      </c>
      <c r="U65" s="18">
        <v>3</v>
      </c>
      <c r="V65" s="18">
        <v>875</v>
      </c>
      <c r="W65" s="18">
        <v>98</v>
      </c>
      <c r="X65" s="18">
        <v>230</v>
      </c>
      <c r="Y65" s="18">
        <v>330003</v>
      </c>
      <c r="Z65" s="18">
        <v>2</v>
      </c>
      <c r="AA65" s="20">
        <f t="shared" si="3"/>
        <v>1703052</v>
      </c>
      <c r="AB65" s="18">
        <v>8</v>
      </c>
      <c r="AC65" s="18">
        <v>300</v>
      </c>
      <c r="AD65" s="18">
        <v>3</v>
      </c>
      <c r="AE65" s="18">
        <v>1</v>
      </c>
      <c r="AF65" s="18">
        <f>AF64+2</f>
        <v>28</v>
      </c>
      <c r="AG65" s="18">
        <f>AG64+0.07</f>
        <v>4.2300000000000004</v>
      </c>
      <c r="AH65" s="18">
        <v>1</v>
      </c>
    </row>
    <row r="66" spans="1:34">
      <c r="A66" s="17" t="s">
        <v>128</v>
      </c>
      <c r="B66" s="54" t="s">
        <v>482</v>
      </c>
      <c r="C66" s="54" t="s">
        <v>133</v>
      </c>
      <c r="D66" s="17" t="s">
        <v>126</v>
      </c>
      <c r="E66" s="18">
        <v>3</v>
      </c>
      <c r="F66" s="18">
        <v>3</v>
      </c>
      <c r="G66" s="18">
        <v>1003</v>
      </c>
      <c r="H66" s="18">
        <v>5</v>
      </c>
      <c r="I66" s="18" t="str">
        <f t="shared" si="4"/>
        <v>10031041</v>
      </c>
      <c r="J66" s="18">
        <v>100310301</v>
      </c>
      <c r="K66" s="18">
        <v>1</v>
      </c>
      <c r="L66" s="18">
        <v>20</v>
      </c>
      <c r="M66" s="18">
        <v>11</v>
      </c>
      <c r="N66" s="18">
        <v>300</v>
      </c>
      <c r="O66" s="19" t="s">
        <v>335</v>
      </c>
      <c r="P66" s="5">
        <v>4011</v>
      </c>
      <c r="Q66" s="18">
        <v>150</v>
      </c>
      <c r="R66" s="18">
        <v>50000</v>
      </c>
      <c r="S66" s="18">
        <v>60</v>
      </c>
      <c r="T66" s="18">
        <v>5</v>
      </c>
      <c r="U66" s="18">
        <v>3</v>
      </c>
      <c r="V66" s="18">
        <v>875</v>
      </c>
      <c r="W66" s="18">
        <v>98</v>
      </c>
      <c r="X66" s="18">
        <v>235</v>
      </c>
      <c r="Y66" s="18">
        <v>330003</v>
      </c>
      <c r="Z66" s="18">
        <v>3</v>
      </c>
      <c r="AA66" s="20">
        <f t="shared" si="3"/>
        <v>1703053</v>
      </c>
      <c r="AB66" s="18">
        <v>8</v>
      </c>
      <c r="AC66" s="18">
        <v>300</v>
      </c>
      <c r="AD66" s="18">
        <v>3</v>
      </c>
      <c r="AE66" s="18">
        <v>1</v>
      </c>
      <c r="AF66" s="18">
        <f>AF65+2</f>
        <v>30</v>
      </c>
      <c r="AG66" s="18">
        <f>AG64+0.15</f>
        <v>4.3100000000000005</v>
      </c>
      <c r="AH66" s="18">
        <v>1</v>
      </c>
    </row>
    <row r="67" spans="1:34">
      <c r="A67" s="17" t="s">
        <v>129</v>
      </c>
      <c r="B67" s="54" t="s">
        <v>125</v>
      </c>
      <c r="C67" s="54" t="s">
        <v>485</v>
      </c>
      <c r="D67" s="17" t="s">
        <v>130</v>
      </c>
      <c r="E67" s="18">
        <v>1</v>
      </c>
      <c r="F67" s="18">
        <v>3</v>
      </c>
      <c r="G67" s="18">
        <v>1003</v>
      </c>
      <c r="H67" s="18">
        <v>6</v>
      </c>
      <c r="I67" s="18" t="str">
        <f t="shared" si="4"/>
        <v>10031051</v>
      </c>
      <c r="J67" s="18">
        <v>100310301</v>
      </c>
      <c r="K67" s="18">
        <v>1</v>
      </c>
      <c r="L67" s="18">
        <v>20</v>
      </c>
      <c r="M67" s="18">
        <v>11</v>
      </c>
      <c r="N67" s="18">
        <v>200</v>
      </c>
      <c r="O67" s="19" t="s">
        <v>131</v>
      </c>
      <c r="P67" s="5">
        <v>4001</v>
      </c>
      <c r="Q67" s="18">
        <v>100</v>
      </c>
      <c r="R67" s="18">
        <v>60000</v>
      </c>
      <c r="S67" s="18">
        <v>60</v>
      </c>
      <c r="T67" s="18">
        <v>5</v>
      </c>
      <c r="U67" s="18">
        <v>3</v>
      </c>
      <c r="V67" s="18">
        <v>890</v>
      </c>
      <c r="W67" s="18">
        <v>106</v>
      </c>
      <c r="X67" s="18">
        <v>230</v>
      </c>
      <c r="Y67" s="18">
        <v>330003</v>
      </c>
      <c r="Z67" s="18">
        <v>1</v>
      </c>
      <c r="AA67" s="20">
        <f t="shared" si="3"/>
        <v>1703061</v>
      </c>
      <c r="AB67" s="18">
        <v>8</v>
      </c>
      <c r="AC67" s="18">
        <v>300</v>
      </c>
      <c r="AD67" s="18">
        <v>3</v>
      </c>
      <c r="AE67" s="18">
        <v>1</v>
      </c>
      <c r="AF67" s="18">
        <v>27</v>
      </c>
      <c r="AG67" s="18">
        <v>4.32</v>
      </c>
      <c r="AH67" s="18">
        <v>1</v>
      </c>
    </row>
    <row r="68" spans="1:34">
      <c r="A68" s="17" t="s">
        <v>132</v>
      </c>
      <c r="B68" s="54" t="s">
        <v>483</v>
      </c>
      <c r="C68" s="54" t="s">
        <v>532</v>
      </c>
      <c r="D68" s="17" t="s">
        <v>130</v>
      </c>
      <c r="E68" s="18">
        <v>2</v>
      </c>
      <c r="F68" s="18">
        <v>3</v>
      </c>
      <c r="G68" s="18">
        <v>1003</v>
      </c>
      <c r="H68" s="18">
        <v>6</v>
      </c>
      <c r="I68" s="18" t="str">
        <f t="shared" si="4"/>
        <v>10031051</v>
      </c>
      <c r="J68" s="18">
        <v>100310301</v>
      </c>
      <c r="K68" s="18">
        <v>1</v>
      </c>
      <c r="L68" s="18">
        <v>20</v>
      </c>
      <c r="M68" s="18">
        <v>5</v>
      </c>
      <c r="N68" s="18">
        <v>280</v>
      </c>
      <c r="O68" s="19" t="s">
        <v>336</v>
      </c>
      <c r="P68" s="5">
        <v>4001</v>
      </c>
      <c r="Q68" s="18">
        <v>120</v>
      </c>
      <c r="R68" s="18">
        <v>60000</v>
      </c>
      <c r="S68" s="18">
        <v>60</v>
      </c>
      <c r="T68" s="18">
        <v>5</v>
      </c>
      <c r="U68" s="18">
        <v>3</v>
      </c>
      <c r="V68" s="18">
        <v>890</v>
      </c>
      <c r="W68" s="18">
        <v>106</v>
      </c>
      <c r="X68" s="18">
        <v>235</v>
      </c>
      <c r="Y68" s="18">
        <v>330003</v>
      </c>
      <c r="Z68" s="18">
        <v>2</v>
      </c>
      <c r="AA68" s="20">
        <f t="shared" si="3"/>
        <v>1703062</v>
      </c>
      <c r="AB68" s="18">
        <v>8</v>
      </c>
      <c r="AC68" s="18">
        <v>300</v>
      </c>
      <c r="AD68" s="18">
        <v>3</v>
      </c>
      <c r="AE68" s="18">
        <v>1</v>
      </c>
      <c r="AF68" s="18">
        <f>AF67+2</f>
        <v>29</v>
      </c>
      <c r="AG68" s="18">
        <f>AG67+0.07</f>
        <v>4.3900000000000006</v>
      </c>
      <c r="AH68" s="18">
        <v>1</v>
      </c>
    </row>
    <row r="69" spans="1:34">
      <c r="A69" s="17" t="s">
        <v>133</v>
      </c>
      <c r="B69" s="54" t="s">
        <v>484</v>
      </c>
      <c r="C69" s="54" t="s">
        <v>137</v>
      </c>
      <c r="D69" s="17" t="s">
        <v>130</v>
      </c>
      <c r="E69" s="18">
        <v>3</v>
      </c>
      <c r="F69" s="18">
        <v>3</v>
      </c>
      <c r="G69" s="18">
        <v>1003</v>
      </c>
      <c r="H69" s="18">
        <v>6</v>
      </c>
      <c r="I69" s="18" t="str">
        <f t="shared" si="4"/>
        <v>10031051</v>
      </c>
      <c r="J69" s="18">
        <v>100310301</v>
      </c>
      <c r="K69" s="18">
        <v>1</v>
      </c>
      <c r="L69" s="18">
        <v>20</v>
      </c>
      <c r="M69" s="18">
        <v>11</v>
      </c>
      <c r="N69" s="18">
        <v>300</v>
      </c>
      <c r="O69" s="19" t="s">
        <v>337</v>
      </c>
      <c r="P69" s="5">
        <v>4001</v>
      </c>
      <c r="Q69" s="18">
        <v>150</v>
      </c>
      <c r="R69" s="18">
        <v>60000</v>
      </c>
      <c r="S69" s="18">
        <v>60</v>
      </c>
      <c r="T69" s="18">
        <v>5</v>
      </c>
      <c r="U69" s="18">
        <v>3</v>
      </c>
      <c r="V69" s="18">
        <v>890</v>
      </c>
      <c r="W69" s="18">
        <v>106</v>
      </c>
      <c r="X69" s="18">
        <v>240</v>
      </c>
      <c r="Y69" s="18">
        <v>330003</v>
      </c>
      <c r="Z69" s="18">
        <v>3</v>
      </c>
      <c r="AA69" s="20">
        <f t="shared" si="3"/>
        <v>1703063</v>
      </c>
      <c r="AB69" s="18">
        <v>8</v>
      </c>
      <c r="AC69" s="18">
        <v>300</v>
      </c>
      <c r="AD69" s="18">
        <v>3</v>
      </c>
      <c r="AE69" s="18">
        <v>0</v>
      </c>
      <c r="AF69" s="18">
        <f>AF68+2</f>
        <v>31</v>
      </c>
      <c r="AG69" s="18">
        <f>AG67+0.15</f>
        <v>4.4700000000000006</v>
      </c>
      <c r="AH69" s="18">
        <v>1</v>
      </c>
    </row>
    <row r="70" spans="1:34">
      <c r="A70" s="17" t="s">
        <v>134</v>
      </c>
      <c r="B70" s="54" t="s">
        <v>129</v>
      </c>
      <c r="C70" s="54" t="s">
        <v>487</v>
      </c>
      <c r="D70" s="17" t="s">
        <v>135</v>
      </c>
      <c r="E70" s="18">
        <v>1</v>
      </c>
      <c r="F70" s="18">
        <v>3</v>
      </c>
      <c r="G70" s="18">
        <v>1003</v>
      </c>
      <c r="H70" s="18">
        <v>7</v>
      </c>
      <c r="I70" s="18" t="str">
        <f t="shared" si="4"/>
        <v>10031061</v>
      </c>
      <c r="J70" s="18">
        <v>100310301</v>
      </c>
      <c r="K70" s="18">
        <v>1</v>
      </c>
      <c r="L70" s="18">
        <v>20</v>
      </c>
      <c r="M70" s="18">
        <v>12</v>
      </c>
      <c r="N70" s="18">
        <v>200</v>
      </c>
      <c r="O70" s="19" t="s">
        <v>338</v>
      </c>
      <c r="P70" s="5">
        <v>4001</v>
      </c>
      <c r="Q70" s="18">
        <v>100</v>
      </c>
      <c r="R70" s="18">
        <v>70000</v>
      </c>
      <c r="S70" s="18">
        <v>60</v>
      </c>
      <c r="T70" s="18">
        <v>5</v>
      </c>
      <c r="U70" s="18">
        <v>3</v>
      </c>
      <c r="V70" s="18">
        <v>905</v>
      </c>
      <c r="W70" s="18">
        <v>115</v>
      </c>
      <c r="X70" s="18">
        <v>235</v>
      </c>
      <c r="Y70" s="18">
        <v>330003</v>
      </c>
      <c r="Z70" s="18">
        <v>1</v>
      </c>
      <c r="AA70" s="20">
        <f t="shared" si="3"/>
        <v>1703071</v>
      </c>
      <c r="AB70" s="18">
        <v>8</v>
      </c>
      <c r="AC70" s="18">
        <v>300</v>
      </c>
      <c r="AD70" s="18">
        <v>3</v>
      </c>
      <c r="AE70" s="18">
        <v>1</v>
      </c>
      <c r="AF70" s="18">
        <v>28</v>
      </c>
      <c r="AG70" s="18">
        <v>4.4800000000000004</v>
      </c>
      <c r="AH70" s="18">
        <v>1</v>
      </c>
    </row>
    <row r="71" spans="1:34">
      <c r="A71" s="17" t="s">
        <v>136</v>
      </c>
      <c r="B71" s="54" t="s">
        <v>485</v>
      </c>
      <c r="C71" s="54" t="s">
        <v>533</v>
      </c>
      <c r="D71" s="17" t="s">
        <v>135</v>
      </c>
      <c r="E71" s="18">
        <v>2</v>
      </c>
      <c r="F71" s="18">
        <v>3</v>
      </c>
      <c r="G71" s="18">
        <v>1003</v>
      </c>
      <c r="H71" s="18">
        <v>7</v>
      </c>
      <c r="I71" s="18" t="str">
        <f t="shared" si="4"/>
        <v>10031061</v>
      </c>
      <c r="J71" s="18">
        <v>100310301</v>
      </c>
      <c r="K71" s="18">
        <v>1</v>
      </c>
      <c r="L71" s="18">
        <v>20</v>
      </c>
      <c r="M71" s="18">
        <v>10</v>
      </c>
      <c r="N71" s="18">
        <v>300</v>
      </c>
      <c r="O71" s="19" t="s">
        <v>339</v>
      </c>
      <c r="P71" s="5">
        <v>4001</v>
      </c>
      <c r="Q71" s="18">
        <v>120</v>
      </c>
      <c r="R71" s="18">
        <v>70000</v>
      </c>
      <c r="S71" s="18">
        <v>60</v>
      </c>
      <c r="T71" s="18">
        <v>5</v>
      </c>
      <c r="U71" s="18">
        <v>3</v>
      </c>
      <c r="V71" s="18">
        <v>905</v>
      </c>
      <c r="W71" s="18">
        <v>115</v>
      </c>
      <c r="X71" s="18">
        <v>240</v>
      </c>
      <c r="Y71" s="18">
        <v>330003</v>
      </c>
      <c r="Z71" s="18">
        <v>2</v>
      </c>
      <c r="AA71" s="20">
        <f t="shared" si="3"/>
        <v>1703072</v>
      </c>
      <c r="AB71" s="18">
        <v>8</v>
      </c>
      <c r="AC71" s="18">
        <v>300</v>
      </c>
      <c r="AD71" s="18">
        <v>3</v>
      </c>
      <c r="AE71" s="18">
        <v>1</v>
      </c>
      <c r="AF71" s="18">
        <f>AF70+2</f>
        <v>30</v>
      </c>
      <c r="AG71" s="18">
        <f>AG70+0.07</f>
        <v>4.5500000000000007</v>
      </c>
      <c r="AH71" s="18">
        <v>1</v>
      </c>
    </row>
    <row r="72" spans="1:34">
      <c r="A72" s="17" t="s">
        <v>137</v>
      </c>
      <c r="B72" s="54" t="s">
        <v>486</v>
      </c>
      <c r="C72" s="54" t="s">
        <v>144</v>
      </c>
      <c r="D72" s="17" t="s">
        <v>135</v>
      </c>
      <c r="E72" s="18">
        <v>3</v>
      </c>
      <c r="F72" s="18">
        <v>3</v>
      </c>
      <c r="G72" s="18">
        <v>1003</v>
      </c>
      <c r="H72" s="18">
        <v>7</v>
      </c>
      <c r="I72" s="18" t="str">
        <f t="shared" si="4"/>
        <v>10031061</v>
      </c>
      <c r="J72" s="18">
        <v>100310301</v>
      </c>
      <c r="K72" s="18">
        <v>1</v>
      </c>
      <c r="L72" s="18">
        <v>20</v>
      </c>
      <c r="M72" s="18">
        <v>12</v>
      </c>
      <c r="N72" s="18">
        <v>900</v>
      </c>
      <c r="O72" s="19" t="s">
        <v>138</v>
      </c>
      <c r="P72" s="5">
        <v>4014</v>
      </c>
      <c r="Q72" s="18">
        <v>150</v>
      </c>
      <c r="R72" s="18">
        <v>70000</v>
      </c>
      <c r="S72" s="18">
        <v>60</v>
      </c>
      <c r="T72" s="18">
        <v>5</v>
      </c>
      <c r="U72" s="18">
        <v>3</v>
      </c>
      <c r="V72" s="18">
        <v>905</v>
      </c>
      <c r="W72" s="18">
        <v>115</v>
      </c>
      <c r="X72" s="18">
        <v>245</v>
      </c>
      <c r="Y72" s="18">
        <v>330003</v>
      </c>
      <c r="Z72" s="18">
        <v>3</v>
      </c>
      <c r="AA72" s="20">
        <f t="shared" si="3"/>
        <v>1703073</v>
      </c>
      <c r="AB72" s="18">
        <v>8</v>
      </c>
      <c r="AC72" s="18">
        <v>300</v>
      </c>
      <c r="AD72" s="18">
        <v>3</v>
      </c>
      <c r="AE72" s="18">
        <v>1</v>
      </c>
      <c r="AF72" s="18">
        <f>AF71+2</f>
        <v>32</v>
      </c>
      <c r="AG72" s="18">
        <f>AG70+0.15</f>
        <v>4.6300000000000008</v>
      </c>
      <c r="AH72" s="18">
        <v>1</v>
      </c>
    </row>
    <row r="73" spans="1:34">
      <c r="A73" s="17" t="s">
        <v>139</v>
      </c>
      <c r="B73" s="54" t="s">
        <v>134</v>
      </c>
      <c r="C73" s="54" t="s">
        <v>555</v>
      </c>
      <c r="D73" s="17" t="s">
        <v>140</v>
      </c>
      <c r="E73" s="18">
        <v>1</v>
      </c>
      <c r="F73" s="18">
        <v>3</v>
      </c>
      <c r="G73" s="18">
        <v>1003</v>
      </c>
      <c r="H73" s="18">
        <v>8</v>
      </c>
      <c r="I73" s="18" t="str">
        <f t="shared" si="4"/>
        <v>10031071</v>
      </c>
      <c r="J73" s="18">
        <v>100310301</v>
      </c>
      <c r="K73" s="18">
        <v>1</v>
      </c>
      <c r="L73" s="18">
        <v>20</v>
      </c>
      <c r="M73" s="18">
        <v>12</v>
      </c>
      <c r="N73" s="18">
        <v>300</v>
      </c>
      <c r="O73" s="19" t="s">
        <v>141</v>
      </c>
      <c r="P73" s="5">
        <v>4001</v>
      </c>
      <c r="Q73" s="18">
        <v>100</v>
      </c>
      <c r="R73" s="18">
        <v>80000</v>
      </c>
      <c r="S73" s="18">
        <v>66</v>
      </c>
      <c r="T73" s="18">
        <v>5</v>
      </c>
      <c r="U73" s="18">
        <v>3</v>
      </c>
      <c r="V73" s="18">
        <v>920</v>
      </c>
      <c r="W73" s="18">
        <v>125</v>
      </c>
      <c r="X73" s="18">
        <v>240</v>
      </c>
      <c r="Y73" s="18">
        <v>330003</v>
      </c>
      <c r="Z73" s="18">
        <v>1</v>
      </c>
      <c r="AA73" s="20">
        <f t="shared" si="3"/>
        <v>1703081</v>
      </c>
      <c r="AB73" s="18">
        <v>14</v>
      </c>
      <c r="AC73" s="18">
        <v>300</v>
      </c>
      <c r="AD73" s="18">
        <v>3</v>
      </c>
      <c r="AE73" s="18">
        <v>1</v>
      </c>
      <c r="AF73" s="18">
        <v>30</v>
      </c>
      <c r="AG73" s="18">
        <v>4.8</v>
      </c>
      <c r="AH73" s="18">
        <v>1</v>
      </c>
    </row>
    <row r="74" spans="1:34">
      <c r="A74" s="17" t="s">
        <v>142</v>
      </c>
      <c r="B74" s="54" t="s">
        <v>487</v>
      </c>
      <c r="C74" s="54" t="s">
        <v>556</v>
      </c>
      <c r="D74" s="17" t="s">
        <v>140</v>
      </c>
      <c r="E74" s="18">
        <v>2</v>
      </c>
      <c r="F74" s="18">
        <v>3</v>
      </c>
      <c r="G74" s="18">
        <v>1003</v>
      </c>
      <c r="H74" s="18">
        <v>8</v>
      </c>
      <c r="I74" s="18" t="str">
        <f t="shared" si="4"/>
        <v>10031071</v>
      </c>
      <c r="J74" s="18">
        <v>100310301</v>
      </c>
      <c r="K74" s="18">
        <v>1</v>
      </c>
      <c r="L74" s="18">
        <v>20</v>
      </c>
      <c r="M74" s="18">
        <v>10</v>
      </c>
      <c r="N74" s="18">
        <v>350</v>
      </c>
      <c r="O74" s="19" t="s">
        <v>143</v>
      </c>
      <c r="P74" s="5">
        <v>4001</v>
      </c>
      <c r="Q74" s="18">
        <v>120</v>
      </c>
      <c r="R74" s="18">
        <v>80000</v>
      </c>
      <c r="S74" s="18">
        <v>66</v>
      </c>
      <c r="T74" s="18">
        <v>5</v>
      </c>
      <c r="U74" s="18">
        <v>3</v>
      </c>
      <c r="V74" s="18">
        <v>920</v>
      </c>
      <c r="W74" s="18">
        <v>125</v>
      </c>
      <c r="X74" s="18">
        <v>245</v>
      </c>
      <c r="Y74" s="18">
        <v>330003</v>
      </c>
      <c r="Z74" s="18">
        <v>2</v>
      </c>
      <c r="AA74" s="20">
        <f t="shared" si="3"/>
        <v>1703082</v>
      </c>
      <c r="AB74" s="18">
        <v>14</v>
      </c>
      <c r="AC74" s="18">
        <v>300</v>
      </c>
      <c r="AD74" s="18">
        <v>3</v>
      </c>
      <c r="AE74" s="18">
        <v>1</v>
      </c>
      <c r="AF74" s="18">
        <f>AF73+2</f>
        <v>32</v>
      </c>
      <c r="AG74" s="18">
        <f>AG73+0.07</f>
        <v>4.87</v>
      </c>
      <c r="AH74" s="18">
        <v>1</v>
      </c>
    </row>
    <row r="75" spans="1:34">
      <c r="A75" s="17" t="s">
        <v>144</v>
      </c>
      <c r="B75" s="54" t="s">
        <v>488</v>
      </c>
      <c r="C75" s="54" t="s">
        <v>151</v>
      </c>
      <c r="D75" s="17" t="s">
        <v>140</v>
      </c>
      <c r="E75" s="18">
        <v>3</v>
      </c>
      <c r="F75" s="18">
        <v>3</v>
      </c>
      <c r="G75" s="18">
        <v>1003</v>
      </c>
      <c r="H75" s="18">
        <v>8</v>
      </c>
      <c r="I75" s="18" t="str">
        <f t="shared" si="4"/>
        <v>10031071</v>
      </c>
      <c r="J75" s="18">
        <v>100310301</v>
      </c>
      <c r="K75" s="18">
        <v>1</v>
      </c>
      <c r="L75" s="18">
        <v>20</v>
      </c>
      <c r="M75" s="18">
        <v>12</v>
      </c>
      <c r="N75" s="18">
        <v>400</v>
      </c>
      <c r="O75" s="19" t="s">
        <v>145</v>
      </c>
      <c r="P75" s="5">
        <v>4001</v>
      </c>
      <c r="Q75" s="18">
        <v>150</v>
      </c>
      <c r="R75" s="18">
        <v>80000</v>
      </c>
      <c r="S75" s="18">
        <v>66</v>
      </c>
      <c r="T75" s="18">
        <v>5</v>
      </c>
      <c r="U75" s="18">
        <v>3</v>
      </c>
      <c r="V75" s="18">
        <v>920</v>
      </c>
      <c r="W75" s="18">
        <v>125</v>
      </c>
      <c r="X75" s="18">
        <v>250</v>
      </c>
      <c r="Y75" s="18">
        <v>330003</v>
      </c>
      <c r="Z75" s="18">
        <v>3</v>
      </c>
      <c r="AA75" s="20">
        <f t="shared" si="3"/>
        <v>1703083</v>
      </c>
      <c r="AB75" s="18">
        <v>14</v>
      </c>
      <c r="AC75" s="18">
        <v>300</v>
      </c>
      <c r="AD75" s="18">
        <v>3</v>
      </c>
      <c r="AE75" s="18">
        <v>1</v>
      </c>
      <c r="AF75" s="18">
        <f>AF74+2</f>
        <v>34</v>
      </c>
      <c r="AG75" s="18">
        <f>AG73+0.15</f>
        <v>4.95</v>
      </c>
      <c r="AH75" s="18">
        <v>1</v>
      </c>
    </row>
    <row r="76" spans="1:34">
      <c r="A76" s="22" t="s">
        <v>146</v>
      </c>
      <c r="B76" s="55" t="s">
        <v>139</v>
      </c>
      <c r="C76" s="55" t="s">
        <v>489</v>
      </c>
      <c r="D76" s="22" t="s">
        <v>147</v>
      </c>
      <c r="E76" s="24">
        <v>1</v>
      </c>
      <c r="F76" s="24">
        <v>4</v>
      </c>
      <c r="G76" s="24">
        <v>1004</v>
      </c>
      <c r="H76" s="24">
        <v>1</v>
      </c>
      <c r="I76" s="18" t="str">
        <f t="shared" si="4"/>
        <v>10031081</v>
      </c>
      <c r="J76" s="24">
        <v>100410401</v>
      </c>
      <c r="K76" s="24">
        <v>1</v>
      </c>
      <c r="L76" s="24">
        <v>20</v>
      </c>
      <c r="M76" s="24">
        <v>12</v>
      </c>
      <c r="N76" s="24">
        <v>100</v>
      </c>
      <c r="O76" s="26" t="s">
        <v>148</v>
      </c>
      <c r="P76" s="25">
        <v>4001</v>
      </c>
      <c r="Q76" s="24">
        <v>100</v>
      </c>
      <c r="R76" s="24">
        <v>90000</v>
      </c>
      <c r="S76" s="24">
        <v>72</v>
      </c>
      <c r="T76" s="24">
        <v>5</v>
      </c>
      <c r="U76" s="24">
        <v>31</v>
      </c>
      <c r="V76" s="24">
        <v>1015</v>
      </c>
      <c r="W76" s="24">
        <v>135</v>
      </c>
      <c r="X76" s="24">
        <v>255</v>
      </c>
      <c r="Y76" s="24">
        <v>330003</v>
      </c>
      <c r="Z76" s="24">
        <v>1</v>
      </c>
      <c r="AA76" s="27">
        <v>1704011</v>
      </c>
      <c r="AB76" s="24">
        <v>10</v>
      </c>
      <c r="AC76" s="24">
        <v>300</v>
      </c>
      <c r="AD76" s="24">
        <v>3</v>
      </c>
      <c r="AE76" s="24">
        <v>0</v>
      </c>
      <c r="AF76" s="24">
        <v>31</v>
      </c>
      <c r="AG76" s="24">
        <v>4.96</v>
      </c>
      <c r="AH76" s="24">
        <v>1</v>
      </c>
    </row>
    <row r="77" spans="1:34">
      <c r="A77" s="22" t="s">
        <v>149</v>
      </c>
      <c r="B77" s="55" t="s">
        <v>612</v>
      </c>
      <c r="C77" s="55" t="s">
        <v>534</v>
      </c>
      <c r="D77" s="22" t="s">
        <v>147</v>
      </c>
      <c r="E77" s="24">
        <v>2</v>
      </c>
      <c r="F77" s="24">
        <v>4</v>
      </c>
      <c r="G77" s="24">
        <v>1004</v>
      </c>
      <c r="H77" s="24">
        <v>1</v>
      </c>
      <c r="I77" s="18" t="str">
        <f t="shared" si="4"/>
        <v>10031081</v>
      </c>
      <c r="J77" s="24">
        <v>100410401</v>
      </c>
      <c r="K77" s="24">
        <v>1</v>
      </c>
      <c r="L77" s="24">
        <v>20</v>
      </c>
      <c r="M77" s="24">
        <v>1</v>
      </c>
      <c r="N77" s="24">
        <v>180</v>
      </c>
      <c r="O77" s="26" t="s">
        <v>150</v>
      </c>
      <c r="P77" s="25">
        <v>4001</v>
      </c>
      <c r="Q77" s="24">
        <v>120</v>
      </c>
      <c r="R77" s="24">
        <v>90000</v>
      </c>
      <c r="S77" s="24">
        <v>72</v>
      </c>
      <c r="T77" s="24">
        <v>5</v>
      </c>
      <c r="U77" s="24">
        <v>4</v>
      </c>
      <c r="V77" s="24">
        <v>1015</v>
      </c>
      <c r="W77" s="24">
        <v>135</v>
      </c>
      <c r="X77" s="24">
        <v>260</v>
      </c>
      <c r="Y77" s="24">
        <v>330003</v>
      </c>
      <c r="Z77" s="24">
        <v>2</v>
      </c>
      <c r="AA77" s="27">
        <v>1704012</v>
      </c>
      <c r="AB77" s="24">
        <v>10</v>
      </c>
      <c r="AC77" s="24">
        <v>300</v>
      </c>
      <c r="AD77" s="24">
        <v>3</v>
      </c>
      <c r="AE77" s="24">
        <v>1</v>
      </c>
      <c r="AF77" s="24">
        <f>AF76+2</f>
        <v>33</v>
      </c>
      <c r="AG77" s="24">
        <f>AG76+0.07</f>
        <v>5.03</v>
      </c>
      <c r="AH77" s="24">
        <v>1</v>
      </c>
    </row>
    <row r="78" spans="1:34">
      <c r="A78" s="22" t="s">
        <v>151</v>
      </c>
      <c r="B78" s="55" t="s">
        <v>556</v>
      </c>
      <c r="C78" s="55" t="s">
        <v>157</v>
      </c>
      <c r="D78" s="22" t="s">
        <v>147</v>
      </c>
      <c r="E78" s="24">
        <v>3</v>
      </c>
      <c r="F78" s="24">
        <v>4</v>
      </c>
      <c r="G78" s="24">
        <v>1004</v>
      </c>
      <c r="H78" s="24">
        <v>1</v>
      </c>
      <c r="I78" s="18" t="str">
        <f t="shared" si="4"/>
        <v>10031081</v>
      </c>
      <c r="J78" s="24">
        <v>100410401</v>
      </c>
      <c r="K78" s="24">
        <v>1</v>
      </c>
      <c r="L78" s="24">
        <v>20</v>
      </c>
      <c r="M78" s="24">
        <v>12</v>
      </c>
      <c r="N78" s="24">
        <v>150</v>
      </c>
      <c r="O78" s="26" t="s">
        <v>152</v>
      </c>
      <c r="P78" s="25">
        <v>4001</v>
      </c>
      <c r="Q78" s="24">
        <v>150</v>
      </c>
      <c r="R78" s="24">
        <v>90000</v>
      </c>
      <c r="S78" s="24">
        <v>72</v>
      </c>
      <c r="T78" s="24">
        <v>5</v>
      </c>
      <c r="U78" s="24">
        <v>4</v>
      </c>
      <c r="V78" s="24">
        <v>1015</v>
      </c>
      <c r="W78" s="24">
        <v>135</v>
      </c>
      <c r="X78" s="24">
        <v>265</v>
      </c>
      <c r="Y78" s="24">
        <v>330003</v>
      </c>
      <c r="Z78" s="24">
        <v>3</v>
      </c>
      <c r="AA78" s="27">
        <v>1704013</v>
      </c>
      <c r="AB78" s="24">
        <v>10</v>
      </c>
      <c r="AC78" s="24">
        <v>300</v>
      </c>
      <c r="AD78" s="24">
        <v>3</v>
      </c>
      <c r="AE78" s="24">
        <v>1</v>
      </c>
      <c r="AF78" s="24">
        <f>AF77+2</f>
        <v>35</v>
      </c>
      <c r="AG78" s="24">
        <f>AG76+0.15</f>
        <v>5.1100000000000003</v>
      </c>
      <c r="AH78" s="24">
        <v>1</v>
      </c>
    </row>
    <row r="79" spans="1:34">
      <c r="A79" s="22" t="s">
        <v>153</v>
      </c>
      <c r="B79" s="55" t="s">
        <v>146</v>
      </c>
      <c r="C79" s="55" t="s">
        <v>535</v>
      </c>
      <c r="D79" s="22" t="s">
        <v>154</v>
      </c>
      <c r="E79" s="24">
        <v>1</v>
      </c>
      <c r="F79" s="24">
        <v>4</v>
      </c>
      <c r="G79" s="24">
        <v>1004</v>
      </c>
      <c r="H79" s="24">
        <v>2</v>
      </c>
      <c r="I79" s="18" t="str">
        <f t="shared" si="4"/>
        <v>10041011</v>
      </c>
      <c r="J79" s="24">
        <v>100410401</v>
      </c>
      <c r="K79" s="24">
        <v>1</v>
      </c>
      <c r="L79" s="24">
        <v>20</v>
      </c>
      <c r="M79" s="24">
        <v>12</v>
      </c>
      <c r="N79" s="24">
        <v>100</v>
      </c>
      <c r="O79" s="26" t="s">
        <v>155</v>
      </c>
      <c r="P79" s="25">
        <v>4001</v>
      </c>
      <c r="Q79" s="24">
        <v>100</v>
      </c>
      <c r="R79" s="24">
        <v>110000</v>
      </c>
      <c r="S79" s="24">
        <v>72</v>
      </c>
      <c r="T79" s="24">
        <v>5</v>
      </c>
      <c r="U79" s="24">
        <v>4</v>
      </c>
      <c r="V79" s="24">
        <v>1030</v>
      </c>
      <c r="W79" s="24">
        <v>145</v>
      </c>
      <c r="X79" s="24">
        <v>260</v>
      </c>
      <c r="Y79" s="24">
        <v>330003</v>
      </c>
      <c r="Z79" s="24">
        <v>1</v>
      </c>
      <c r="AA79" s="27">
        <f t="shared" ref="AA79:AA99" si="5">AA76+10</f>
        <v>1704021</v>
      </c>
      <c r="AB79" s="24">
        <v>10</v>
      </c>
      <c r="AC79" s="24">
        <v>300</v>
      </c>
      <c r="AD79" s="24">
        <v>3</v>
      </c>
      <c r="AE79" s="24">
        <v>0</v>
      </c>
      <c r="AF79" s="24">
        <v>32</v>
      </c>
      <c r="AG79" s="24">
        <v>5.12</v>
      </c>
      <c r="AH79" s="24">
        <v>1</v>
      </c>
    </row>
    <row r="80" spans="1:34">
      <c r="A80" s="22">
        <v>100410212</v>
      </c>
      <c r="B80" s="55" t="s">
        <v>489</v>
      </c>
      <c r="C80" s="55" t="s">
        <v>536</v>
      </c>
      <c r="D80" s="22" t="s">
        <v>154</v>
      </c>
      <c r="E80" s="24">
        <v>2</v>
      </c>
      <c r="F80" s="24">
        <v>4</v>
      </c>
      <c r="G80" s="24">
        <v>1004</v>
      </c>
      <c r="H80" s="24">
        <v>2</v>
      </c>
      <c r="I80" s="18" t="str">
        <f t="shared" si="4"/>
        <v>10041011</v>
      </c>
      <c r="J80" s="24">
        <v>100410401</v>
      </c>
      <c r="K80" s="24">
        <v>1</v>
      </c>
      <c r="L80" s="24">
        <v>20</v>
      </c>
      <c r="M80" s="24">
        <v>1</v>
      </c>
      <c r="N80" s="24">
        <v>180</v>
      </c>
      <c r="O80" s="26" t="s">
        <v>156</v>
      </c>
      <c r="P80" s="25">
        <v>4001</v>
      </c>
      <c r="Q80" s="24">
        <v>120</v>
      </c>
      <c r="R80" s="24">
        <v>110000</v>
      </c>
      <c r="S80" s="24">
        <v>72</v>
      </c>
      <c r="T80" s="24">
        <v>5</v>
      </c>
      <c r="U80" s="24">
        <v>4</v>
      </c>
      <c r="V80" s="24">
        <v>1030</v>
      </c>
      <c r="W80" s="24">
        <v>145</v>
      </c>
      <c r="X80" s="24">
        <v>265</v>
      </c>
      <c r="Y80" s="24">
        <v>330003</v>
      </c>
      <c r="Z80" s="24">
        <v>2</v>
      </c>
      <c r="AA80" s="27">
        <f t="shared" si="5"/>
        <v>1704022</v>
      </c>
      <c r="AB80" s="24">
        <v>10</v>
      </c>
      <c r="AC80" s="24">
        <v>300</v>
      </c>
      <c r="AD80" s="24">
        <v>3</v>
      </c>
      <c r="AE80" s="24">
        <v>1</v>
      </c>
      <c r="AF80" s="24">
        <f>AF79+2</f>
        <v>34</v>
      </c>
      <c r="AG80" s="24">
        <f>AG79+0.07</f>
        <v>5.19</v>
      </c>
      <c r="AH80" s="24">
        <v>1</v>
      </c>
    </row>
    <row r="81" spans="1:34">
      <c r="A81" s="22" t="s">
        <v>157</v>
      </c>
      <c r="B81" s="55" t="s">
        <v>490</v>
      </c>
      <c r="C81" s="55" t="s">
        <v>164</v>
      </c>
      <c r="D81" s="22" t="s">
        <v>154</v>
      </c>
      <c r="E81" s="24">
        <v>3</v>
      </c>
      <c r="F81" s="24">
        <v>4</v>
      </c>
      <c r="G81" s="24">
        <v>1004</v>
      </c>
      <c r="H81" s="24">
        <v>2</v>
      </c>
      <c r="I81" s="18" t="str">
        <f t="shared" si="4"/>
        <v>10041011</v>
      </c>
      <c r="J81" s="24">
        <v>100410401</v>
      </c>
      <c r="K81" s="24">
        <v>1</v>
      </c>
      <c r="L81" s="24">
        <v>20</v>
      </c>
      <c r="M81" s="24">
        <v>12</v>
      </c>
      <c r="N81" s="24">
        <v>150</v>
      </c>
      <c r="O81" s="26" t="s">
        <v>158</v>
      </c>
      <c r="P81" s="25">
        <v>4001</v>
      </c>
      <c r="Q81" s="24">
        <v>150</v>
      </c>
      <c r="R81" s="24">
        <v>110000</v>
      </c>
      <c r="S81" s="24">
        <v>72</v>
      </c>
      <c r="T81" s="24">
        <v>5</v>
      </c>
      <c r="U81" s="24">
        <v>4</v>
      </c>
      <c r="V81" s="24">
        <v>1030</v>
      </c>
      <c r="W81" s="24">
        <v>145</v>
      </c>
      <c r="X81" s="24">
        <v>270</v>
      </c>
      <c r="Y81" s="24">
        <v>330003</v>
      </c>
      <c r="Z81" s="24">
        <v>3</v>
      </c>
      <c r="AA81" s="27">
        <f t="shared" si="5"/>
        <v>1704023</v>
      </c>
      <c r="AB81" s="24">
        <v>10</v>
      </c>
      <c r="AC81" s="24">
        <v>300</v>
      </c>
      <c r="AD81" s="24">
        <v>3</v>
      </c>
      <c r="AE81" s="24">
        <v>1</v>
      </c>
      <c r="AF81" s="24">
        <f>AF80+2</f>
        <v>36</v>
      </c>
      <c r="AG81" s="24">
        <f>AG79+0.15</f>
        <v>5.2700000000000005</v>
      </c>
      <c r="AH81" s="24">
        <v>1</v>
      </c>
    </row>
    <row r="82" spans="1:34">
      <c r="A82" s="22" t="s">
        <v>159</v>
      </c>
      <c r="B82" s="55" t="s">
        <v>153</v>
      </c>
      <c r="C82" s="55" t="s">
        <v>491</v>
      </c>
      <c r="D82" s="22" t="s">
        <v>160</v>
      </c>
      <c r="E82" s="24">
        <v>1</v>
      </c>
      <c r="F82" s="24">
        <v>4</v>
      </c>
      <c r="G82" s="24">
        <v>1004</v>
      </c>
      <c r="H82" s="24">
        <v>3</v>
      </c>
      <c r="I82" s="18" t="str">
        <f t="shared" si="4"/>
        <v>10041021</v>
      </c>
      <c r="J82" s="24">
        <v>100410401</v>
      </c>
      <c r="K82" s="24">
        <v>1</v>
      </c>
      <c r="L82" s="24">
        <v>20</v>
      </c>
      <c r="M82" s="24">
        <v>12</v>
      </c>
      <c r="N82" s="24">
        <v>150</v>
      </c>
      <c r="O82" s="26" t="s">
        <v>161</v>
      </c>
      <c r="P82" s="25">
        <v>4001</v>
      </c>
      <c r="Q82" s="24">
        <v>100</v>
      </c>
      <c r="R82" s="24">
        <v>120000</v>
      </c>
      <c r="S82" s="24">
        <v>78</v>
      </c>
      <c r="T82" s="24">
        <v>5</v>
      </c>
      <c r="U82" s="24">
        <v>4</v>
      </c>
      <c r="V82" s="24">
        <v>1045</v>
      </c>
      <c r="W82" s="24">
        <v>155</v>
      </c>
      <c r="X82" s="24">
        <v>265</v>
      </c>
      <c r="Y82" s="24">
        <v>330003</v>
      </c>
      <c r="Z82" s="24">
        <v>1</v>
      </c>
      <c r="AA82" s="27">
        <f t="shared" si="5"/>
        <v>1704031</v>
      </c>
      <c r="AB82" s="24">
        <v>10</v>
      </c>
      <c r="AC82" s="24">
        <v>300</v>
      </c>
      <c r="AD82" s="24">
        <v>3</v>
      </c>
      <c r="AE82" s="24">
        <v>1</v>
      </c>
      <c r="AF82" s="24">
        <v>33</v>
      </c>
      <c r="AG82" s="24">
        <v>5.28</v>
      </c>
      <c r="AH82" s="24">
        <v>1</v>
      </c>
    </row>
    <row r="83" spans="1:34">
      <c r="A83" s="22" t="s">
        <v>162</v>
      </c>
      <c r="B83" s="55" t="s">
        <v>535</v>
      </c>
      <c r="C83" s="55" t="s">
        <v>537</v>
      </c>
      <c r="D83" s="22" t="s">
        <v>160</v>
      </c>
      <c r="E83" s="24">
        <v>2</v>
      </c>
      <c r="F83" s="24">
        <v>4</v>
      </c>
      <c r="G83" s="24">
        <v>1004</v>
      </c>
      <c r="H83" s="24">
        <v>3</v>
      </c>
      <c r="I83" s="18" t="str">
        <f t="shared" si="4"/>
        <v>10041021</v>
      </c>
      <c r="J83" s="24">
        <v>100410401</v>
      </c>
      <c r="K83" s="24">
        <v>1</v>
      </c>
      <c r="L83" s="24">
        <v>20</v>
      </c>
      <c r="M83" s="24">
        <v>3</v>
      </c>
      <c r="N83" s="24">
        <v>50</v>
      </c>
      <c r="O83" s="26" t="s">
        <v>163</v>
      </c>
      <c r="P83" s="25">
        <v>4001</v>
      </c>
      <c r="Q83" s="24">
        <v>120</v>
      </c>
      <c r="R83" s="24">
        <v>120000</v>
      </c>
      <c r="S83" s="24">
        <v>78</v>
      </c>
      <c r="T83" s="24">
        <v>5</v>
      </c>
      <c r="U83" s="24">
        <v>4</v>
      </c>
      <c r="V83" s="24">
        <v>1045</v>
      </c>
      <c r="W83" s="24">
        <v>155</v>
      </c>
      <c r="X83" s="24">
        <v>270</v>
      </c>
      <c r="Y83" s="24">
        <v>330003</v>
      </c>
      <c r="Z83" s="24">
        <v>2</v>
      </c>
      <c r="AA83" s="27">
        <f t="shared" si="5"/>
        <v>1704032</v>
      </c>
      <c r="AB83" s="24">
        <v>10</v>
      </c>
      <c r="AC83" s="24">
        <v>300</v>
      </c>
      <c r="AD83" s="24">
        <v>3</v>
      </c>
      <c r="AE83" s="24">
        <v>1</v>
      </c>
      <c r="AF83" s="24">
        <f>AF82+2</f>
        <v>35</v>
      </c>
      <c r="AG83" s="24">
        <f>AG82+0.07</f>
        <v>5.3500000000000005</v>
      </c>
      <c r="AH83" s="24">
        <v>1</v>
      </c>
    </row>
    <row r="84" spans="1:34">
      <c r="A84" s="22" t="s">
        <v>164</v>
      </c>
      <c r="B84" s="55" t="s">
        <v>630</v>
      </c>
      <c r="C84" s="55" t="s">
        <v>171</v>
      </c>
      <c r="D84" s="22" t="s">
        <v>160</v>
      </c>
      <c r="E84" s="24">
        <v>3</v>
      </c>
      <c r="F84" s="24">
        <v>4</v>
      </c>
      <c r="G84" s="24">
        <v>1004</v>
      </c>
      <c r="H84" s="24">
        <v>3</v>
      </c>
      <c r="I84" s="18" t="str">
        <f t="shared" si="4"/>
        <v>10041021</v>
      </c>
      <c r="J84" s="24">
        <v>100410401</v>
      </c>
      <c r="K84" s="24">
        <v>1</v>
      </c>
      <c r="L84" s="24">
        <v>20</v>
      </c>
      <c r="M84" s="24">
        <v>12</v>
      </c>
      <c r="N84" s="24">
        <v>160</v>
      </c>
      <c r="O84" s="26" t="s">
        <v>165</v>
      </c>
      <c r="P84" s="25">
        <v>4003</v>
      </c>
      <c r="Q84" s="24">
        <v>150</v>
      </c>
      <c r="R84" s="24">
        <v>120000</v>
      </c>
      <c r="S84" s="24">
        <v>78</v>
      </c>
      <c r="T84" s="24">
        <v>5</v>
      </c>
      <c r="U84" s="24">
        <v>4</v>
      </c>
      <c r="V84" s="24">
        <v>1045</v>
      </c>
      <c r="W84" s="24">
        <v>155</v>
      </c>
      <c r="X84" s="24">
        <v>275</v>
      </c>
      <c r="Y84" s="24">
        <v>330003</v>
      </c>
      <c r="Z84" s="24">
        <v>3</v>
      </c>
      <c r="AA84" s="27">
        <f t="shared" si="5"/>
        <v>1704033</v>
      </c>
      <c r="AB84" s="24">
        <v>10</v>
      </c>
      <c r="AC84" s="24">
        <v>300</v>
      </c>
      <c r="AD84" s="24">
        <v>3</v>
      </c>
      <c r="AE84" s="24">
        <v>1</v>
      </c>
      <c r="AF84" s="24">
        <f>AF83+2</f>
        <v>37</v>
      </c>
      <c r="AG84" s="24">
        <f>AG82+0.15</f>
        <v>5.4300000000000006</v>
      </c>
      <c r="AH84" s="24">
        <v>1</v>
      </c>
    </row>
    <row r="85" spans="1:34">
      <c r="A85" s="22" t="s">
        <v>166</v>
      </c>
      <c r="B85" s="55" t="s">
        <v>159</v>
      </c>
      <c r="C85" s="55" t="s">
        <v>493</v>
      </c>
      <c r="D85" s="22" t="s">
        <v>167</v>
      </c>
      <c r="E85" s="24">
        <v>1</v>
      </c>
      <c r="F85" s="24">
        <v>4</v>
      </c>
      <c r="G85" s="24">
        <v>1004</v>
      </c>
      <c r="H85" s="24">
        <v>4</v>
      </c>
      <c r="I85" s="18" t="str">
        <f t="shared" si="4"/>
        <v>10041031</v>
      </c>
      <c r="J85" s="24">
        <v>100410401</v>
      </c>
      <c r="K85" s="24">
        <v>1</v>
      </c>
      <c r="L85" s="24">
        <v>20</v>
      </c>
      <c r="M85" s="24">
        <v>12</v>
      </c>
      <c r="N85" s="24">
        <v>200</v>
      </c>
      <c r="O85" s="26" t="s">
        <v>168</v>
      </c>
      <c r="P85" s="25">
        <v>4001</v>
      </c>
      <c r="Q85" s="24">
        <v>100</v>
      </c>
      <c r="R85" s="24">
        <v>130000</v>
      </c>
      <c r="S85" s="24">
        <v>78</v>
      </c>
      <c r="T85" s="24">
        <v>5</v>
      </c>
      <c r="U85" s="24">
        <v>4</v>
      </c>
      <c r="V85" s="24">
        <v>1060</v>
      </c>
      <c r="W85" s="24">
        <v>166</v>
      </c>
      <c r="X85" s="24">
        <v>270</v>
      </c>
      <c r="Y85" s="24">
        <v>330003</v>
      </c>
      <c r="Z85" s="24">
        <v>1</v>
      </c>
      <c r="AA85" s="27">
        <f t="shared" si="5"/>
        <v>1704041</v>
      </c>
      <c r="AB85" s="24">
        <v>10</v>
      </c>
      <c r="AC85" s="24">
        <v>300</v>
      </c>
      <c r="AD85" s="24">
        <v>3</v>
      </c>
      <c r="AE85" s="24">
        <v>1</v>
      </c>
      <c r="AF85" s="24">
        <v>35</v>
      </c>
      <c r="AG85" s="24">
        <v>5.6000000000000005</v>
      </c>
      <c r="AH85" s="24">
        <v>1</v>
      </c>
    </row>
    <row r="86" spans="1:34">
      <c r="A86" s="22" t="s">
        <v>169</v>
      </c>
      <c r="B86" s="55" t="s">
        <v>491</v>
      </c>
      <c r="C86" s="55" t="s">
        <v>538</v>
      </c>
      <c r="D86" s="22" t="s">
        <v>167</v>
      </c>
      <c r="E86" s="24">
        <v>2</v>
      </c>
      <c r="F86" s="24">
        <v>4</v>
      </c>
      <c r="G86" s="24">
        <v>1004</v>
      </c>
      <c r="H86" s="24">
        <v>4</v>
      </c>
      <c r="I86" s="18" t="str">
        <f t="shared" si="4"/>
        <v>10041031</v>
      </c>
      <c r="J86" s="24">
        <v>100410401</v>
      </c>
      <c r="K86" s="24">
        <v>1</v>
      </c>
      <c r="L86" s="24">
        <v>20</v>
      </c>
      <c r="M86" s="24">
        <v>3</v>
      </c>
      <c r="N86" s="24">
        <v>50</v>
      </c>
      <c r="O86" s="26" t="s">
        <v>170</v>
      </c>
      <c r="P86" s="25">
        <v>4001</v>
      </c>
      <c r="Q86" s="24">
        <v>120</v>
      </c>
      <c r="R86" s="24">
        <v>130000</v>
      </c>
      <c r="S86" s="24">
        <v>78</v>
      </c>
      <c r="T86" s="24">
        <v>5</v>
      </c>
      <c r="U86" s="24">
        <v>4</v>
      </c>
      <c r="V86" s="24">
        <v>1060</v>
      </c>
      <c r="W86" s="24">
        <v>166</v>
      </c>
      <c r="X86" s="24">
        <v>275</v>
      </c>
      <c r="Y86" s="24">
        <v>330003</v>
      </c>
      <c r="Z86" s="24">
        <v>2</v>
      </c>
      <c r="AA86" s="27">
        <f t="shared" si="5"/>
        <v>1704042</v>
      </c>
      <c r="AB86" s="24">
        <v>10</v>
      </c>
      <c r="AC86" s="24">
        <v>300</v>
      </c>
      <c r="AD86" s="24">
        <v>3</v>
      </c>
      <c r="AE86" s="24">
        <v>0</v>
      </c>
      <c r="AF86" s="24">
        <f>AF85+2</f>
        <v>37</v>
      </c>
      <c r="AG86" s="24">
        <f>AG85+0.07</f>
        <v>5.6700000000000008</v>
      </c>
      <c r="AH86" s="24">
        <v>1</v>
      </c>
    </row>
    <row r="87" spans="1:34">
      <c r="A87" s="22" t="s">
        <v>171</v>
      </c>
      <c r="B87" s="55" t="s">
        <v>492</v>
      </c>
      <c r="C87" s="55" t="s">
        <v>176</v>
      </c>
      <c r="D87" s="22" t="s">
        <v>167</v>
      </c>
      <c r="E87" s="24">
        <v>3</v>
      </c>
      <c r="F87" s="24">
        <v>4</v>
      </c>
      <c r="G87" s="24">
        <v>1004</v>
      </c>
      <c r="H87" s="24">
        <v>4</v>
      </c>
      <c r="I87" s="18" t="str">
        <f t="shared" si="4"/>
        <v>10041031</v>
      </c>
      <c r="J87" s="24">
        <v>100410401</v>
      </c>
      <c r="K87" s="24">
        <v>1</v>
      </c>
      <c r="L87" s="24">
        <v>20</v>
      </c>
      <c r="M87" s="24">
        <v>12</v>
      </c>
      <c r="N87" s="24">
        <v>180</v>
      </c>
      <c r="O87" s="26" t="s">
        <v>172</v>
      </c>
      <c r="P87" s="25">
        <v>4001</v>
      </c>
      <c r="Q87" s="24">
        <v>150</v>
      </c>
      <c r="R87" s="24">
        <v>130000</v>
      </c>
      <c r="S87" s="24">
        <v>78</v>
      </c>
      <c r="T87" s="24">
        <v>5</v>
      </c>
      <c r="U87" s="24">
        <v>4</v>
      </c>
      <c r="V87" s="24">
        <v>1060</v>
      </c>
      <c r="W87" s="24">
        <v>166</v>
      </c>
      <c r="X87" s="24">
        <v>280</v>
      </c>
      <c r="Y87" s="24">
        <v>330003</v>
      </c>
      <c r="Z87" s="24">
        <v>3</v>
      </c>
      <c r="AA87" s="27">
        <f t="shared" si="5"/>
        <v>1704043</v>
      </c>
      <c r="AB87" s="24">
        <v>10</v>
      </c>
      <c r="AC87" s="24">
        <v>300</v>
      </c>
      <c r="AD87" s="24">
        <v>3</v>
      </c>
      <c r="AE87" s="24">
        <v>1</v>
      </c>
      <c r="AF87" s="24">
        <f>AF86+2</f>
        <v>39</v>
      </c>
      <c r="AG87" s="24">
        <f>AG85+0.15</f>
        <v>5.7500000000000009</v>
      </c>
      <c r="AH87" s="24">
        <v>1</v>
      </c>
    </row>
    <row r="88" spans="1:34">
      <c r="A88" s="22" t="s">
        <v>173</v>
      </c>
      <c r="B88" s="55" t="s">
        <v>166</v>
      </c>
      <c r="C88" s="55" t="s">
        <v>495</v>
      </c>
      <c r="D88" s="22" t="s">
        <v>174</v>
      </c>
      <c r="E88" s="24">
        <v>1</v>
      </c>
      <c r="F88" s="24">
        <v>4</v>
      </c>
      <c r="G88" s="24">
        <v>1004</v>
      </c>
      <c r="H88" s="24">
        <v>5</v>
      </c>
      <c r="I88" s="18" t="str">
        <f t="shared" si="4"/>
        <v>10041041</v>
      </c>
      <c r="J88" s="24">
        <v>100410401</v>
      </c>
      <c r="K88" s="24">
        <v>1</v>
      </c>
      <c r="L88" s="24">
        <v>20</v>
      </c>
      <c r="M88" s="24">
        <v>13</v>
      </c>
      <c r="N88" s="24">
        <v>200</v>
      </c>
      <c r="O88" s="26" t="s">
        <v>340</v>
      </c>
      <c r="P88" s="25">
        <v>4001</v>
      </c>
      <c r="Q88" s="24">
        <v>100</v>
      </c>
      <c r="R88" s="24">
        <v>150000</v>
      </c>
      <c r="S88" s="24">
        <v>84</v>
      </c>
      <c r="T88" s="24">
        <v>5</v>
      </c>
      <c r="U88" s="24">
        <v>4</v>
      </c>
      <c r="V88" s="24">
        <v>1075</v>
      </c>
      <c r="W88" s="24">
        <v>178</v>
      </c>
      <c r="X88" s="24">
        <v>275</v>
      </c>
      <c r="Y88" s="24">
        <v>330003</v>
      </c>
      <c r="Z88" s="24">
        <v>1</v>
      </c>
      <c r="AA88" s="27">
        <f t="shared" si="5"/>
        <v>1704051</v>
      </c>
      <c r="AB88" s="24">
        <v>10</v>
      </c>
      <c r="AC88" s="24">
        <v>300</v>
      </c>
      <c r="AD88" s="24">
        <v>3</v>
      </c>
      <c r="AE88" s="24">
        <v>1</v>
      </c>
      <c r="AF88" s="24">
        <v>36</v>
      </c>
      <c r="AG88" s="24">
        <v>5.76</v>
      </c>
      <c r="AH88" s="24">
        <v>1</v>
      </c>
    </row>
    <row r="89" spans="1:34">
      <c r="A89" s="22" t="s">
        <v>175</v>
      </c>
      <c r="B89" s="55" t="s">
        <v>493</v>
      </c>
      <c r="C89" s="55" t="s">
        <v>539</v>
      </c>
      <c r="D89" s="22" t="s">
        <v>174</v>
      </c>
      <c r="E89" s="24">
        <v>2</v>
      </c>
      <c r="F89" s="24">
        <v>4</v>
      </c>
      <c r="G89" s="24">
        <v>1004</v>
      </c>
      <c r="H89" s="24">
        <v>5</v>
      </c>
      <c r="I89" s="18" t="str">
        <f t="shared" si="4"/>
        <v>10041041</v>
      </c>
      <c r="J89" s="24">
        <v>100410401</v>
      </c>
      <c r="K89" s="24">
        <v>1</v>
      </c>
      <c r="L89" s="24">
        <v>20</v>
      </c>
      <c r="M89" s="24">
        <v>5</v>
      </c>
      <c r="N89" s="24">
        <v>50</v>
      </c>
      <c r="O89" s="26" t="s">
        <v>341</v>
      </c>
      <c r="P89" s="25">
        <v>4001</v>
      </c>
      <c r="Q89" s="24">
        <v>120</v>
      </c>
      <c r="R89" s="24">
        <v>150000</v>
      </c>
      <c r="S89" s="24">
        <v>84</v>
      </c>
      <c r="T89" s="24">
        <v>5</v>
      </c>
      <c r="U89" s="24">
        <v>4</v>
      </c>
      <c r="V89" s="24">
        <v>1075</v>
      </c>
      <c r="W89" s="24">
        <v>178</v>
      </c>
      <c r="X89" s="24">
        <v>280</v>
      </c>
      <c r="Y89" s="24">
        <v>330003</v>
      </c>
      <c r="Z89" s="24">
        <v>2</v>
      </c>
      <c r="AA89" s="27">
        <f t="shared" si="5"/>
        <v>1704052</v>
      </c>
      <c r="AB89" s="24">
        <v>10</v>
      </c>
      <c r="AC89" s="24">
        <v>300</v>
      </c>
      <c r="AD89" s="24">
        <v>3</v>
      </c>
      <c r="AE89" s="24">
        <v>1</v>
      </c>
      <c r="AF89" s="24">
        <f>AF88+2</f>
        <v>38</v>
      </c>
      <c r="AG89" s="24">
        <f>AG88+0.07</f>
        <v>5.83</v>
      </c>
      <c r="AH89" s="24">
        <v>1</v>
      </c>
    </row>
    <row r="90" spans="1:34">
      <c r="A90" s="22" t="s">
        <v>176</v>
      </c>
      <c r="B90" s="55" t="s">
        <v>494</v>
      </c>
      <c r="C90" s="55" t="s">
        <v>180</v>
      </c>
      <c r="D90" s="22" t="s">
        <v>174</v>
      </c>
      <c r="E90" s="24">
        <v>3</v>
      </c>
      <c r="F90" s="24">
        <v>4</v>
      </c>
      <c r="G90" s="24">
        <v>1004</v>
      </c>
      <c r="H90" s="24">
        <v>5</v>
      </c>
      <c r="I90" s="18" t="str">
        <f t="shared" si="4"/>
        <v>10041041</v>
      </c>
      <c r="J90" s="24">
        <v>100410401</v>
      </c>
      <c r="K90" s="24">
        <v>1</v>
      </c>
      <c r="L90" s="24">
        <v>20</v>
      </c>
      <c r="M90" s="24">
        <v>13</v>
      </c>
      <c r="N90" s="24">
        <v>180</v>
      </c>
      <c r="O90" s="26" t="s">
        <v>342</v>
      </c>
      <c r="P90" s="25">
        <v>4012</v>
      </c>
      <c r="Q90" s="24">
        <v>150</v>
      </c>
      <c r="R90" s="24">
        <v>150000</v>
      </c>
      <c r="S90" s="24">
        <v>84</v>
      </c>
      <c r="T90" s="24">
        <v>5</v>
      </c>
      <c r="U90" s="24">
        <v>4</v>
      </c>
      <c r="V90" s="24">
        <v>1075</v>
      </c>
      <c r="W90" s="24">
        <v>178</v>
      </c>
      <c r="X90" s="24">
        <v>285</v>
      </c>
      <c r="Y90" s="24">
        <v>330003</v>
      </c>
      <c r="Z90" s="24">
        <v>3</v>
      </c>
      <c r="AA90" s="27">
        <f t="shared" si="5"/>
        <v>1704053</v>
      </c>
      <c r="AB90" s="24">
        <v>10</v>
      </c>
      <c r="AC90" s="24">
        <v>300</v>
      </c>
      <c r="AD90" s="24">
        <v>3</v>
      </c>
      <c r="AE90" s="24">
        <v>1</v>
      </c>
      <c r="AF90" s="24">
        <f>AF89+2</f>
        <v>40</v>
      </c>
      <c r="AG90" s="24">
        <f>AG88+0.15</f>
        <v>5.91</v>
      </c>
      <c r="AH90" s="24">
        <v>1</v>
      </c>
    </row>
    <row r="91" spans="1:34">
      <c r="A91" s="22" t="s">
        <v>177</v>
      </c>
      <c r="B91" s="55" t="s">
        <v>173</v>
      </c>
      <c r="C91" s="55" t="s">
        <v>497</v>
      </c>
      <c r="D91" s="22" t="s">
        <v>178</v>
      </c>
      <c r="E91" s="24">
        <v>1</v>
      </c>
      <c r="F91" s="24">
        <v>4</v>
      </c>
      <c r="G91" s="24">
        <v>1004</v>
      </c>
      <c r="H91" s="24">
        <v>6</v>
      </c>
      <c r="I91" s="18" t="str">
        <f t="shared" si="4"/>
        <v>10041051</v>
      </c>
      <c r="J91" s="24">
        <v>100410401</v>
      </c>
      <c r="K91" s="24">
        <v>1</v>
      </c>
      <c r="L91" s="24">
        <v>20</v>
      </c>
      <c r="M91" s="24">
        <v>13</v>
      </c>
      <c r="N91" s="24">
        <v>200</v>
      </c>
      <c r="O91" s="26" t="s">
        <v>343</v>
      </c>
      <c r="P91" s="25">
        <v>4001</v>
      </c>
      <c r="Q91" s="24">
        <v>100</v>
      </c>
      <c r="R91" s="24">
        <v>170000</v>
      </c>
      <c r="S91" s="24">
        <v>84</v>
      </c>
      <c r="T91" s="24">
        <v>5</v>
      </c>
      <c r="U91" s="24">
        <v>4</v>
      </c>
      <c r="V91" s="24">
        <v>1090</v>
      </c>
      <c r="W91" s="24">
        <v>190</v>
      </c>
      <c r="X91" s="24">
        <v>280</v>
      </c>
      <c r="Y91" s="24">
        <v>330003</v>
      </c>
      <c r="Z91" s="24">
        <v>1</v>
      </c>
      <c r="AA91" s="27">
        <f t="shared" si="5"/>
        <v>1704061</v>
      </c>
      <c r="AB91" s="24">
        <v>10</v>
      </c>
      <c r="AC91" s="24">
        <v>300</v>
      </c>
      <c r="AD91" s="24">
        <v>3</v>
      </c>
      <c r="AE91" s="24">
        <v>1</v>
      </c>
      <c r="AF91" s="24">
        <v>37</v>
      </c>
      <c r="AG91" s="24">
        <v>5.92</v>
      </c>
      <c r="AH91" s="24">
        <v>1</v>
      </c>
    </row>
    <row r="92" spans="1:34">
      <c r="A92" s="22" t="s">
        <v>179</v>
      </c>
      <c r="B92" s="55" t="s">
        <v>495</v>
      </c>
      <c r="C92" s="55" t="s">
        <v>540</v>
      </c>
      <c r="D92" s="22" t="s">
        <v>178</v>
      </c>
      <c r="E92" s="24">
        <v>2</v>
      </c>
      <c r="F92" s="24">
        <v>4</v>
      </c>
      <c r="G92" s="24">
        <v>1004</v>
      </c>
      <c r="H92" s="24">
        <v>6</v>
      </c>
      <c r="I92" s="18" t="str">
        <f t="shared" si="4"/>
        <v>10041051</v>
      </c>
      <c r="J92" s="24">
        <v>100410401</v>
      </c>
      <c r="K92" s="24">
        <v>1</v>
      </c>
      <c r="L92" s="24">
        <v>20</v>
      </c>
      <c r="M92" s="24">
        <v>5</v>
      </c>
      <c r="N92" s="24">
        <v>50</v>
      </c>
      <c r="O92" s="26" t="s">
        <v>344</v>
      </c>
      <c r="P92" s="25">
        <v>4004</v>
      </c>
      <c r="Q92" s="24">
        <v>120</v>
      </c>
      <c r="R92" s="24">
        <v>170000</v>
      </c>
      <c r="S92" s="24">
        <v>84</v>
      </c>
      <c r="T92" s="24">
        <v>5</v>
      </c>
      <c r="U92" s="24">
        <v>4</v>
      </c>
      <c r="V92" s="24">
        <v>1090</v>
      </c>
      <c r="W92" s="24">
        <v>190</v>
      </c>
      <c r="X92" s="24">
        <v>285</v>
      </c>
      <c r="Y92" s="24">
        <v>330003</v>
      </c>
      <c r="Z92" s="24">
        <v>2</v>
      </c>
      <c r="AA92" s="27">
        <f t="shared" si="5"/>
        <v>1704062</v>
      </c>
      <c r="AB92" s="24">
        <v>10</v>
      </c>
      <c r="AC92" s="24">
        <v>300</v>
      </c>
      <c r="AD92" s="24">
        <v>3</v>
      </c>
      <c r="AE92" s="24">
        <v>1</v>
      </c>
      <c r="AF92" s="24">
        <f>AF91+2</f>
        <v>39</v>
      </c>
      <c r="AG92" s="24">
        <f>AG91+0.07</f>
        <v>5.99</v>
      </c>
      <c r="AH92" s="24">
        <v>1</v>
      </c>
    </row>
    <row r="93" spans="1:34">
      <c r="A93" s="22" t="s">
        <v>180</v>
      </c>
      <c r="B93" s="55" t="s">
        <v>496</v>
      </c>
      <c r="C93" s="55" t="s">
        <v>184</v>
      </c>
      <c r="D93" s="22" t="s">
        <v>178</v>
      </c>
      <c r="E93" s="24">
        <v>3</v>
      </c>
      <c r="F93" s="24">
        <v>4</v>
      </c>
      <c r="G93" s="24">
        <v>1004</v>
      </c>
      <c r="H93" s="24">
        <v>6</v>
      </c>
      <c r="I93" s="18" t="str">
        <f t="shared" si="4"/>
        <v>10041051</v>
      </c>
      <c r="J93" s="24">
        <v>100410401</v>
      </c>
      <c r="K93" s="24">
        <v>1</v>
      </c>
      <c r="L93" s="24">
        <v>20</v>
      </c>
      <c r="M93" s="24">
        <v>13</v>
      </c>
      <c r="N93" s="24">
        <v>180</v>
      </c>
      <c r="O93" s="26" t="s">
        <v>345</v>
      </c>
      <c r="P93" s="25">
        <v>4001</v>
      </c>
      <c r="Q93" s="24">
        <v>150</v>
      </c>
      <c r="R93" s="24">
        <v>170000</v>
      </c>
      <c r="S93" s="24">
        <v>84</v>
      </c>
      <c r="T93" s="24">
        <v>5</v>
      </c>
      <c r="U93" s="24">
        <v>4</v>
      </c>
      <c r="V93" s="24">
        <v>1090</v>
      </c>
      <c r="W93" s="24">
        <v>190</v>
      </c>
      <c r="X93" s="24">
        <v>290</v>
      </c>
      <c r="Y93" s="24">
        <v>330003</v>
      </c>
      <c r="Z93" s="24">
        <v>3</v>
      </c>
      <c r="AA93" s="27">
        <f t="shared" si="5"/>
        <v>1704063</v>
      </c>
      <c r="AB93" s="24">
        <v>10</v>
      </c>
      <c r="AC93" s="24">
        <v>300</v>
      </c>
      <c r="AD93" s="24">
        <v>3</v>
      </c>
      <c r="AE93" s="24">
        <v>1</v>
      </c>
      <c r="AF93" s="24">
        <f>AF92+2</f>
        <v>41</v>
      </c>
      <c r="AG93" s="24">
        <f>AG91+0.15</f>
        <v>6.07</v>
      </c>
      <c r="AH93" s="24">
        <v>1</v>
      </c>
    </row>
    <row r="94" spans="1:34">
      <c r="A94" s="22" t="s">
        <v>181</v>
      </c>
      <c r="B94" s="55" t="s">
        <v>177</v>
      </c>
      <c r="C94" s="55" t="s">
        <v>499</v>
      </c>
      <c r="D94" s="22" t="s">
        <v>182</v>
      </c>
      <c r="E94" s="24">
        <v>1</v>
      </c>
      <c r="F94" s="24">
        <v>4</v>
      </c>
      <c r="G94" s="24">
        <v>1004</v>
      </c>
      <c r="H94" s="24">
        <v>7</v>
      </c>
      <c r="I94" s="18" t="str">
        <f t="shared" si="4"/>
        <v>10041061</v>
      </c>
      <c r="J94" s="24">
        <v>100410401</v>
      </c>
      <c r="K94" s="24">
        <v>1</v>
      </c>
      <c r="L94" s="24">
        <v>20</v>
      </c>
      <c r="M94" s="24">
        <v>14</v>
      </c>
      <c r="N94" s="24">
        <v>200</v>
      </c>
      <c r="O94" s="26" t="s">
        <v>346</v>
      </c>
      <c r="P94" s="25">
        <v>4001</v>
      </c>
      <c r="Q94" s="24">
        <v>100</v>
      </c>
      <c r="R94" s="24">
        <v>180000</v>
      </c>
      <c r="S94" s="24">
        <v>84</v>
      </c>
      <c r="T94" s="24">
        <v>5</v>
      </c>
      <c r="U94" s="24">
        <v>4</v>
      </c>
      <c r="V94" s="24">
        <v>1105</v>
      </c>
      <c r="W94" s="24">
        <v>202</v>
      </c>
      <c r="X94" s="24">
        <v>285</v>
      </c>
      <c r="Y94" s="24">
        <v>330003</v>
      </c>
      <c r="Z94" s="24">
        <v>1</v>
      </c>
      <c r="AA94" s="27">
        <f t="shared" si="5"/>
        <v>1704071</v>
      </c>
      <c r="AB94" s="24">
        <v>10</v>
      </c>
      <c r="AC94" s="24">
        <v>300</v>
      </c>
      <c r="AD94" s="24">
        <v>3</v>
      </c>
      <c r="AE94" s="24">
        <v>1</v>
      </c>
      <c r="AF94" s="24">
        <v>38</v>
      </c>
      <c r="AG94" s="24">
        <v>6.08</v>
      </c>
      <c r="AH94" s="24">
        <v>1</v>
      </c>
    </row>
    <row r="95" spans="1:34">
      <c r="A95" s="22" t="s">
        <v>183</v>
      </c>
      <c r="B95" s="55" t="s">
        <v>497</v>
      </c>
      <c r="C95" s="55" t="s">
        <v>541</v>
      </c>
      <c r="D95" s="22" t="s">
        <v>182</v>
      </c>
      <c r="E95" s="24">
        <v>2</v>
      </c>
      <c r="F95" s="24">
        <v>4</v>
      </c>
      <c r="G95" s="24">
        <v>1004</v>
      </c>
      <c r="H95" s="24">
        <v>7</v>
      </c>
      <c r="I95" s="18" t="str">
        <f t="shared" si="4"/>
        <v>10041061</v>
      </c>
      <c r="J95" s="24">
        <v>100410401</v>
      </c>
      <c r="K95" s="24">
        <v>1</v>
      </c>
      <c r="L95" s="24">
        <v>20</v>
      </c>
      <c r="M95" s="24">
        <v>10</v>
      </c>
      <c r="N95" s="24">
        <v>50</v>
      </c>
      <c r="O95" s="26" t="s">
        <v>347</v>
      </c>
      <c r="P95" s="25">
        <v>4001</v>
      </c>
      <c r="Q95" s="24">
        <v>120</v>
      </c>
      <c r="R95" s="24">
        <v>180000</v>
      </c>
      <c r="S95" s="24">
        <v>84</v>
      </c>
      <c r="T95" s="24">
        <v>5</v>
      </c>
      <c r="U95" s="24">
        <v>4</v>
      </c>
      <c r="V95" s="24">
        <v>1105</v>
      </c>
      <c r="W95" s="24">
        <v>202</v>
      </c>
      <c r="X95" s="24">
        <v>290</v>
      </c>
      <c r="Y95" s="24">
        <v>330003</v>
      </c>
      <c r="Z95" s="24">
        <v>2</v>
      </c>
      <c r="AA95" s="27">
        <f t="shared" si="5"/>
        <v>1704072</v>
      </c>
      <c r="AB95" s="24">
        <v>10</v>
      </c>
      <c r="AC95" s="24">
        <v>300</v>
      </c>
      <c r="AD95" s="24">
        <v>3</v>
      </c>
      <c r="AE95" s="24">
        <v>1</v>
      </c>
      <c r="AF95" s="24">
        <f>AF94+2</f>
        <v>40</v>
      </c>
      <c r="AG95" s="24">
        <f>AG94+0.07</f>
        <v>6.15</v>
      </c>
      <c r="AH95" s="24">
        <v>1</v>
      </c>
    </row>
    <row r="96" spans="1:34">
      <c r="A96" s="22" t="s">
        <v>184</v>
      </c>
      <c r="B96" s="55" t="s">
        <v>498</v>
      </c>
      <c r="C96" s="55" t="s">
        <v>187</v>
      </c>
      <c r="D96" s="22" t="s">
        <v>182</v>
      </c>
      <c r="E96" s="24">
        <v>3</v>
      </c>
      <c r="F96" s="24">
        <v>4</v>
      </c>
      <c r="G96" s="24">
        <v>1004</v>
      </c>
      <c r="H96" s="24">
        <v>7</v>
      </c>
      <c r="I96" s="18" t="str">
        <f t="shared" si="4"/>
        <v>10041061</v>
      </c>
      <c r="J96" s="24">
        <v>100410401</v>
      </c>
      <c r="K96" s="24">
        <v>1</v>
      </c>
      <c r="L96" s="24">
        <v>20</v>
      </c>
      <c r="M96" s="24">
        <v>14</v>
      </c>
      <c r="N96" s="24">
        <v>180</v>
      </c>
      <c r="O96" s="26" t="s">
        <v>348</v>
      </c>
      <c r="P96" s="25">
        <v>4014</v>
      </c>
      <c r="Q96" s="24">
        <v>150</v>
      </c>
      <c r="R96" s="24">
        <v>180000</v>
      </c>
      <c r="S96" s="24">
        <v>84</v>
      </c>
      <c r="T96" s="24">
        <v>5</v>
      </c>
      <c r="U96" s="24">
        <v>4</v>
      </c>
      <c r="V96" s="24">
        <v>1105</v>
      </c>
      <c r="W96" s="24">
        <v>202</v>
      </c>
      <c r="X96" s="24">
        <v>295</v>
      </c>
      <c r="Y96" s="24">
        <v>330003</v>
      </c>
      <c r="Z96" s="24">
        <v>3</v>
      </c>
      <c r="AA96" s="27">
        <f t="shared" si="5"/>
        <v>1704073</v>
      </c>
      <c r="AB96" s="24">
        <v>10</v>
      </c>
      <c r="AC96" s="24">
        <v>300</v>
      </c>
      <c r="AD96" s="24">
        <v>3</v>
      </c>
      <c r="AE96" s="24">
        <v>1</v>
      </c>
      <c r="AF96" s="24">
        <f>AF95+2</f>
        <v>42</v>
      </c>
      <c r="AG96" s="24">
        <f>AG94+0.15</f>
        <v>6.23</v>
      </c>
      <c r="AH96" s="24">
        <v>1</v>
      </c>
    </row>
    <row r="97" spans="1:34">
      <c r="A97" s="22">
        <v>100410811</v>
      </c>
      <c r="B97" s="55" t="s">
        <v>181</v>
      </c>
      <c r="C97" s="55" t="s">
        <v>557</v>
      </c>
      <c r="D97" s="22" t="s">
        <v>185</v>
      </c>
      <c r="E97" s="24">
        <v>1</v>
      </c>
      <c r="F97" s="24">
        <v>4</v>
      </c>
      <c r="G97" s="24">
        <v>1004</v>
      </c>
      <c r="H97" s="24">
        <v>8</v>
      </c>
      <c r="I97" s="18" t="str">
        <f t="shared" si="4"/>
        <v>10041071</v>
      </c>
      <c r="J97" s="24">
        <v>100410401</v>
      </c>
      <c r="K97" s="24">
        <v>1</v>
      </c>
      <c r="L97" s="24">
        <v>20</v>
      </c>
      <c r="M97" s="24">
        <v>14</v>
      </c>
      <c r="N97" s="24">
        <v>300</v>
      </c>
      <c r="O97" s="26" t="s">
        <v>349</v>
      </c>
      <c r="P97" s="25">
        <v>4001</v>
      </c>
      <c r="Q97" s="24">
        <v>100</v>
      </c>
      <c r="R97" s="24">
        <v>200000</v>
      </c>
      <c r="S97" s="24">
        <v>90</v>
      </c>
      <c r="T97" s="24">
        <v>5</v>
      </c>
      <c r="U97" s="24">
        <v>4</v>
      </c>
      <c r="V97" s="24">
        <v>1120</v>
      </c>
      <c r="W97" s="24">
        <v>214</v>
      </c>
      <c r="X97" s="24">
        <v>290</v>
      </c>
      <c r="Y97" s="24">
        <v>330003</v>
      </c>
      <c r="Z97" s="24">
        <v>1</v>
      </c>
      <c r="AA97" s="27">
        <f t="shared" si="5"/>
        <v>1704081</v>
      </c>
      <c r="AB97" s="24">
        <v>16</v>
      </c>
      <c r="AC97" s="24">
        <v>300</v>
      </c>
      <c r="AD97" s="24">
        <v>3</v>
      </c>
      <c r="AE97" s="24">
        <v>1</v>
      </c>
      <c r="AF97" s="24">
        <v>40</v>
      </c>
      <c r="AG97" s="24">
        <v>6.4</v>
      </c>
      <c r="AH97" s="24">
        <v>1</v>
      </c>
    </row>
    <row r="98" spans="1:34">
      <c r="A98" s="22" t="s">
        <v>186</v>
      </c>
      <c r="B98" s="55" t="s">
        <v>499</v>
      </c>
      <c r="C98" s="55" t="s">
        <v>558</v>
      </c>
      <c r="D98" s="22" t="s">
        <v>185</v>
      </c>
      <c r="E98" s="24">
        <v>2</v>
      </c>
      <c r="F98" s="24">
        <v>4</v>
      </c>
      <c r="G98" s="24">
        <v>1004</v>
      </c>
      <c r="H98" s="24">
        <v>8</v>
      </c>
      <c r="I98" s="18" t="str">
        <f t="shared" si="4"/>
        <v>10041071</v>
      </c>
      <c r="J98" s="24">
        <v>100410401</v>
      </c>
      <c r="K98" s="24">
        <v>1</v>
      </c>
      <c r="L98" s="24">
        <v>20</v>
      </c>
      <c r="M98" s="24">
        <v>10</v>
      </c>
      <c r="N98" s="24">
        <v>50</v>
      </c>
      <c r="O98" s="26" t="s">
        <v>350</v>
      </c>
      <c r="P98" s="25">
        <v>4001</v>
      </c>
      <c r="Q98" s="24">
        <v>120</v>
      </c>
      <c r="R98" s="24">
        <v>200000</v>
      </c>
      <c r="S98" s="24">
        <v>90</v>
      </c>
      <c r="T98" s="24">
        <v>5</v>
      </c>
      <c r="U98" s="24">
        <v>4</v>
      </c>
      <c r="V98" s="24">
        <v>1120</v>
      </c>
      <c r="W98" s="24">
        <v>214</v>
      </c>
      <c r="X98" s="24">
        <v>295</v>
      </c>
      <c r="Y98" s="24">
        <v>330003</v>
      </c>
      <c r="Z98" s="24">
        <v>2</v>
      </c>
      <c r="AA98" s="27">
        <f t="shared" si="5"/>
        <v>1704082</v>
      </c>
      <c r="AB98" s="24">
        <v>16</v>
      </c>
      <c r="AC98" s="24">
        <v>300</v>
      </c>
      <c r="AD98" s="24">
        <v>3</v>
      </c>
      <c r="AE98" s="24">
        <v>1</v>
      </c>
      <c r="AF98" s="24">
        <f>AF97+2</f>
        <v>42</v>
      </c>
      <c r="AG98" s="24">
        <f>AG97+0.07</f>
        <v>6.4700000000000006</v>
      </c>
      <c r="AH98" s="24">
        <v>1</v>
      </c>
    </row>
    <row r="99" spans="1:34">
      <c r="A99" s="22" t="s">
        <v>187</v>
      </c>
      <c r="B99" s="55" t="s">
        <v>500</v>
      </c>
      <c r="C99" s="55" t="s">
        <v>191</v>
      </c>
      <c r="D99" s="22" t="s">
        <v>185</v>
      </c>
      <c r="E99" s="24">
        <v>3</v>
      </c>
      <c r="F99" s="24">
        <v>4</v>
      </c>
      <c r="G99" s="24">
        <v>1004</v>
      </c>
      <c r="H99" s="24">
        <v>8</v>
      </c>
      <c r="I99" s="18" t="str">
        <f t="shared" si="4"/>
        <v>10041071</v>
      </c>
      <c r="J99" s="24">
        <v>100410401</v>
      </c>
      <c r="K99" s="24">
        <v>1</v>
      </c>
      <c r="L99" s="24">
        <v>20</v>
      </c>
      <c r="M99" s="24">
        <v>14</v>
      </c>
      <c r="N99" s="24">
        <v>200</v>
      </c>
      <c r="O99" s="26" t="s">
        <v>351</v>
      </c>
      <c r="P99" s="25">
        <v>4001</v>
      </c>
      <c r="Q99" s="24">
        <v>150</v>
      </c>
      <c r="R99" s="24">
        <v>200000</v>
      </c>
      <c r="S99" s="24">
        <v>90</v>
      </c>
      <c r="T99" s="24">
        <v>5</v>
      </c>
      <c r="U99" s="24">
        <v>4</v>
      </c>
      <c r="V99" s="24">
        <v>1120</v>
      </c>
      <c r="W99" s="24">
        <v>214</v>
      </c>
      <c r="X99" s="24">
        <v>300</v>
      </c>
      <c r="Y99" s="24">
        <v>330003</v>
      </c>
      <c r="Z99" s="24">
        <v>3</v>
      </c>
      <c r="AA99" s="27">
        <f t="shared" si="5"/>
        <v>1704083</v>
      </c>
      <c r="AB99" s="24">
        <v>16</v>
      </c>
      <c r="AC99" s="24">
        <v>300</v>
      </c>
      <c r="AD99" s="24">
        <v>3</v>
      </c>
      <c r="AE99" s="24">
        <v>1</v>
      </c>
      <c r="AF99" s="24">
        <f>AF98+2</f>
        <v>44</v>
      </c>
      <c r="AG99" s="24">
        <f>AG97+0.15</f>
        <v>6.5500000000000007</v>
      </c>
      <c r="AH99" s="24">
        <v>1</v>
      </c>
    </row>
    <row r="100" spans="1:34">
      <c r="A100" s="28" t="s">
        <v>188</v>
      </c>
      <c r="B100" s="56" t="s">
        <v>501</v>
      </c>
      <c r="C100" s="56" t="s">
        <v>502</v>
      </c>
      <c r="D100" s="28" t="s">
        <v>189</v>
      </c>
      <c r="E100" s="29">
        <v>1</v>
      </c>
      <c r="F100" s="29">
        <v>5</v>
      </c>
      <c r="G100" s="29">
        <v>1005</v>
      </c>
      <c r="H100" s="29">
        <v>1</v>
      </c>
      <c r="I100" s="18" t="str">
        <f t="shared" si="4"/>
        <v>10041081</v>
      </c>
      <c r="J100" s="29">
        <v>100510501</v>
      </c>
      <c r="K100" s="29">
        <v>1</v>
      </c>
      <c r="L100" s="29">
        <v>20</v>
      </c>
      <c r="M100" s="29">
        <v>14</v>
      </c>
      <c r="N100" s="29">
        <v>100</v>
      </c>
      <c r="O100" s="31" t="s">
        <v>352</v>
      </c>
      <c r="P100" s="30">
        <v>4001</v>
      </c>
      <c r="Q100" s="29">
        <v>100</v>
      </c>
      <c r="R100" s="29">
        <v>220000</v>
      </c>
      <c r="S100" s="29">
        <v>96</v>
      </c>
      <c r="T100" s="29">
        <v>5</v>
      </c>
      <c r="U100" s="29">
        <v>41</v>
      </c>
      <c r="V100" s="29">
        <v>1215</v>
      </c>
      <c r="W100" s="29">
        <v>227</v>
      </c>
      <c r="X100" s="29">
        <v>305</v>
      </c>
      <c r="Y100" s="29">
        <v>330003</v>
      </c>
      <c r="Z100" s="29">
        <v>1</v>
      </c>
      <c r="AA100" s="32">
        <v>1705011</v>
      </c>
      <c r="AB100" s="29">
        <v>12</v>
      </c>
      <c r="AC100" s="29">
        <v>300</v>
      </c>
      <c r="AD100" s="29">
        <v>3</v>
      </c>
      <c r="AE100" s="29">
        <v>1</v>
      </c>
      <c r="AF100" s="29">
        <v>41</v>
      </c>
      <c r="AG100" s="29">
        <v>6.5600000000000005</v>
      </c>
      <c r="AH100" s="29">
        <v>1</v>
      </c>
    </row>
    <row r="101" spans="1:34">
      <c r="A101" s="28" t="s">
        <v>190</v>
      </c>
      <c r="B101" s="56" t="s">
        <v>613</v>
      </c>
      <c r="C101" s="56" t="s">
        <v>542</v>
      </c>
      <c r="D101" s="28" t="s">
        <v>189</v>
      </c>
      <c r="E101" s="29">
        <v>2</v>
      </c>
      <c r="F101" s="29">
        <v>5</v>
      </c>
      <c r="G101" s="29">
        <v>1005</v>
      </c>
      <c r="H101" s="29">
        <v>1</v>
      </c>
      <c r="I101" s="18" t="str">
        <f t="shared" si="4"/>
        <v>10041081</v>
      </c>
      <c r="J101" s="29">
        <v>100510501</v>
      </c>
      <c r="K101" s="29">
        <v>1</v>
      </c>
      <c r="L101" s="29">
        <v>20</v>
      </c>
      <c r="M101" s="29">
        <v>1</v>
      </c>
      <c r="N101" s="29">
        <v>50</v>
      </c>
      <c r="O101" s="31" t="s">
        <v>353</v>
      </c>
      <c r="P101" s="30">
        <v>4001</v>
      </c>
      <c r="Q101" s="29">
        <v>120</v>
      </c>
      <c r="R101" s="29">
        <v>220000</v>
      </c>
      <c r="S101" s="29">
        <v>96</v>
      </c>
      <c r="T101" s="29">
        <v>5</v>
      </c>
      <c r="U101" s="29">
        <v>5</v>
      </c>
      <c r="V101" s="29">
        <v>1215</v>
      </c>
      <c r="W101" s="29">
        <v>227</v>
      </c>
      <c r="X101" s="29">
        <v>310</v>
      </c>
      <c r="Y101" s="29">
        <v>330003</v>
      </c>
      <c r="Z101" s="29">
        <v>2</v>
      </c>
      <c r="AA101" s="32">
        <v>1705012</v>
      </c>
      <c r="AB101" s="29">
        <v>12</v>
      </c>
      <c r="AC101" s="29">
        <v>300</v>
      </c>
      <c r="AD101" s="29">
        <v>3</v>
      </c>
      <c r="AE101" s="29">
        <v>1</v>
      </c>
      <c r="AF101" s="29">
        <f>AF100+2</f>
        <v>43</v>
      </c>
      <c r="AG101" s="29">
        <f>AG100+0.07</f>
        <v>6.6300000000000008</v>
      </c>
      <c r="AH101" s="29">
        <v>1</v>
      </c>
    </row>
    <row r="102" spans="1:34">
      <c r="A102" s="28" t="s">
        <v>191</v>
      </c>
      <c r="B102" s="56" t="s">
        <v>558</v>
      </c>
      <c r="C102" s="56" t="s">
        <v>195</v>
      </c>
      <c r="D102" s="28" t="s">
        <v>189</v>
      </c>
      <c r="E102" s="29">
        <v>3</v>
      </c>
      <c r="F102" s="29">
        <v>5</v>
      </c>
      <c r="G102" s="29">
        <v>1005</v>
      </c>
      <c r="H102" s="29">
        <v>1</v>
      </c>
      <c r="I102" s="18" t="str">
        <f t="shared" si="4"/>
        <v>10041081</v>
      </c>
      <c r="J102" s="29">
        <v>100510501</v>
      </c>
      <c r="K102" s="29">
        <v>1</v>
      </c>
      <c r="L102" s="29">
        <v>20</v>
      </c>
      <c r="M102" s="29">
        <v>14</v>
      </c>
      <c r="N102" s="29">
        <v>150</v>
      </c>
      <c r="O102" s="31" t="s">
        <v>354</v>
      </c>
      <c r="P102" s="30">
        <v>4001</v>
      </c>
      <c r="Q102" s="29">
        <v>150</v>
      </c>
      <c r="R102" s="29">
        <v>220000</v>
      </c>
      <c r="S102" s="29">
        <v>96</v>
      </c>
      <c r="T102" s="29">
        <v>5</v>
      </c>
      <c r="U102" s="29">
        <v>5</v>
      </c>
      <c r="V102" s="29">
        <v>1215</v>
      </c>
      <c r="W102" s="29">
        <v>227</v>
      </c>
      <c r="X102" s="29">
        <v>315</v>
      </c>
      <c r="Y102" s="29">
        <v>330003</v>
      </c>
      <c r="Z102" s="29">
        <v>3</v>
      </c>
      <c r="AA102" s="32">
        <v>1705013</v>
      </c>
      <c r="AB102" s="29">
        <v>12</v>
      </c>
      <c r="AC102" s="29">
        <v>300</v>
      </c>
      <c r="AD102" s="29">
        <v>3</v>
      </c>
      <c r="AE102" s="29">
        <v>1</v>
      </c>
      <c r="AF102" s="29">
        <f>AF101+2</f>
        <v>45</v>
      </c>
      <c r="AG102" s="29">
        <f>AG100+0.15</f>
        <v>6.7100000000000009</v>
      </c>
      <c r="AH102" s="29">
        <v>1</v>
      </c>
    </row>
    <row r="103" spans="1:34">
      <c r="A103" s="28" t="s">
        <v>192</v>
      </c>
      <c r="B103" s="56" t="s">
        <v>188</v>
      </c>
      <c r="C103" s="56" t="s">
        <v>543</v>
      </c>
      <c r="D103" s="28" t="s">
        <v>193</v>
      </c>
      <c r="E103" s="29">
        <v>1</v>
      </c>
      <c r="F103" s="29">
        <v>5</v>
      </c>
      <c r="G103" s="29">
        <v>1005</v>
      </c>
      <c r="H103" s="29">
        <v>2</v>
      </c>
      <c r="I103" s="18" t="str">
        <f t="shared" si="4"/>
        <v>10051011</v>
      </c>
      <c r="J103" s="29">
        <v>100510501</v>
      </c>
      <c r="K103" s="29">
        <v>1</v>
      </c>
      <c r="L103" s="29">
        <v>20</v>
      </c>
      <c r="M103" s="29">
        <v>14</v>
      </c>
      <c r="N103" s="29">
        <v>100</v>
      </c>
      <c r="O103" s="31" t="s">
        <v>355</v>
      </c>
      <c r="P103" s="30">
        <v>4001</v>
      </c>
      <c r="Q103" s="29">
        <v>100</v>
      </c>
      <c r="R103" s="29">
        <v>250000</v>
      </c>
      <c r="S103" s="29">
        <v>96</v>
      </c>
      <c r="T103" s="29">
        <v>5</v>
      </c>
      <c r="U103" s="29">
        <v>5</v>
      </c>
      <c r="V103" s="29">
        <v>1230</v>
      </c>
      <c r="W103" s="29">
        <v>241</v>
      </c>
      <c r="X103" s="29">
        <v>310</v>
      </c>
      <c r="Y103" s="29">
        <v>330003</v>
      </c>
      <c r="Z103" s="29">
        <v>1</v>
      </c>
      <c r="AA103" s="32">
        <f t="shared" ref="AA103:AA123" si="6">AA100+10</f>
        <v>1705021</v>
      </c>
      <c r="AB103" s="29">
        <v>12</v>
      </c>
      <c r="AC103" s="29">
        <v>300</v>
      </c>
      <c r="AD103" s="29">
        <v>3</v>
      </c>
      <c r="AE103" s="29">
        <v>1</v>
      </c>
      <c r="AF103" s="29">
        <v>42</v>
      </c>
      <c r="AG103" s="29">
        <v>6.72</v>
      </c>
      <c r="AH103" s="29">
        <v>1</v>
      </c>
    </row>
    <row r="104" spans="1:34">
      <c r="A104" s="28" t="s">
        <v>194</v>
      </c>
      <c r="B104" s="56" t="s">
        <v>502</v>
      </c>
      <c r="C104" s="56" t="s">
        <v>544</v>
      </c>
      <c r="D104" s="28" t="s">
        <v>193</v>
      </c>
      <c r="E104" s="29">
        <v>2</v>
      </c>
      <c r="F104" s="29">
        <v>5</v>
      </c>
      <c r="G104" s="29">
        <v>1005</v>
      </c>
      <c r="H104" s="29">
        <v>2</v>
      </c>
      <c r="I104" s="18" t="str">
        <f t="shared" si="4"/>
        <v>10051011</v>
      </c>
      <c r="J104" s="29">
        <v>100510501</v>
      </c>
      <c r="K104" s="29">
        <v>1</v>
      </c>
      <c r="L104" s="29">
        <v>20</v>
      </c>
      <c r="M104" s="29">
        <v>1</v>
      </c>
      <c r="N104" s="29">
        <v>50</v>
      </c>
      <c r="O104" s="31" t="s">
        <v>356</v>
      </c>
      <c r="P104" s="30">
        <v>4001</v>
      </c>
      <c r="Q104" s="29">
        <v>120</v>
      </c>
      <c r="R104" s="29">
        <v>250000</v>
      </c>
      <c r="S104" s="29">
        <v>96</v>
      </c>
      <c r="T104" s="29">
        <v>5</v>
      </c>
      <c r="U104" s="29">
        <v>5</v>
      </c>
      <c r="V104" s="29">
        <v>1230</v>
      </c>
      <c r="W104" s="29">
        <v>241</v>
      </c>
      <c r="X104" s="29">
        <v>315</v>
      </c>
      <c r="Y104" s="29">
        <v>330003</v>
      </c>
      <c r="Z104" s="29">
        <v>2</v>
      </c>
      <c r="AA104" s="32">
        <f t="shared" si="6"/>
        <v>1705022</v>
      </c>
      <c r="AB104" s="29">
        <v>12</v>
      </c>
      <c r="AC104" s="29">
        <v>300</v>
      </c>
      <c r="AD104" s="29">
        <v>3</v>
      </c>
      <c r="AE104" s="29">
        <v>1</v>
      </c>
      <c r="AF104" s="29">
        <f>AF103+2</f>
        <v>44</v>
      </c>
      <c r="AG104" s="29">
        <f>AG103+0.07</f>
        <v>6.79</v>
      </c>
      <c r="AH104" s="29">
        <v>1</v>
      </c>
    </row>
    <row r="105" spans="1:34">
      <c r="A105" s="28" t="s">
        <v>195</v>
      </c>
      <c r="B105" s="56" t="s">
        <v>503</v>
      </c>
      <c r="C105" s="56" t="s">
        <v>199</v>
      </c>
      <c r="D105" s="28" t="s">
        <v>193</v>
      </c>
      <c r="E105" s="29">
        <v>3</v>
      </c>
      <c r="F105" s="29">
        <v>5</v>
      </c>
      <c r="G105" s="29">
        <v>1005</v>
      </c>
      <c r="H105" s="29">
        <v>2</v>
      </c>
      <c r="I105" s="18" t="str">
        <f t="shared" si="4"/>
        <v>10051011</v>
      </c>
      <c r="J105" s="29">
        <v>100510501</v>
      </c>
      <c r="K105" s="29">
        <v>1</v>
      </c>
      <c r="L105" s="29">
        <v>20</v>
      </c>
      <c r="M105" s="29">
        <v>14</v>
      </c>
      <c r="N105" s="29">
        <v>150</v>
      </c>
      <c r="O105" s="31" t="s">
        <v>357</v>
      </c>
      <c r="P105" s="30">
        <v>4001</v>
      </c>
      <c r="Q105" s="29">
        <v>150</v>
      </c>
      <c r="R105" s="29">
        <v>250000</v>
      </c>
      <c r="S105" s="29">
        <v>96</v>
      </c>
      <c r="T105" s="29">
        <v>5</v>
      </c>
      <c r="U105" s="29">
        <v>5</v>
      </c>
      <c r="V105" s="29">
        <v>1230</v>
      </c>
      <c r="W105" s="29">
        <v>241</v>
      </c>
      <c r="X105" s="29">
        <v>320</v>
      </c>
      <c r="Y105" s="29">
        <v>330003</v>
      </c>
      <c r="Z105" s="29">
        <v>3</v>
      </c>
      <c r="AA105" s="32">
        <f t="shared" si="6"/>
        <v>1705023</v>
      </c>
      <c r="AB105" s="29">
        <v>12</v>
      </c>
      <c r="AC105" s="29">
        <v>300</v>
      </c>
      <c r="AD105" s="29">
        <v>3</v>
      </c>
      <c r="AE105" s="29">
        <v>1</v>
      </c>
      <c r="AF105" s="29">
        <f>AF104+2</f>
        <v>46</v>
      </c>
      <c r="AG105" s="29">
        <f>AG103+0.15</f>
        <v>6.87</v>
      </c>
      <c r="AH105" s="29">
        <v>1</v>
      </c>
    </row>
    <row r="106" spans="1:34">
      <c r="A106" s="28" t="s">
        <v>196</v>
      </c>
      <c r="B106" s="56" t="s">
        <v>192</v>
      </c>
      <c r="C106" s="56" t="s">
        <v>504</v>
      </c>
      <c r="D106" s="28" t="s">
        <v>197</v>
      </c>
      <c r="E106" s="29">
        <v>1</v>
      </c>
      <c r="F106" s="29">
        <v>5</v>
      </c>
      <c r="G106" s="29">
        <v>1005</v>
      </c>
      <c r="H106" s="29">
        <v>3</v>
      </c>
      <c r="I106" s="18" t="str">
        <f t="shared" si="4"/>
        <v>10051021</v>
      </c>
      <c r="J106" s="29">
        <v>100510501</v>
      </c>
      <c r="K106" s="29">
        <v>1</v>
      </c>
      <c r="L106" s="29">
        <v>20</v>
      </c>
      <c r="M106" s="29">
        <v>14</v>
      </c>
      <c r="N106" s="29">
        <v>150</v>
      </c>
      <c r="O106" s="31" t="s">
        <v>358</v>
      </c>
      <c r="P106" s="30">
        <v>4001</v>
      </c>
      <c r="Q106" s="29">
        <v>100</v>
      </c>
      <c r="R106" s="29">
        <v>270000</v>
      </c>
      <c r="S106" s="29">
        <v>102</v>
      </c>
      <c r="T106" s="29">
        <v>5</v>
      </c>
      <c r="U106" s="29">
        <v>5</v>
      </c>
      <c r="V106" s="29">
        <v>1245</v>
      </c>
      <c r="W106" s="29">
        <v>255</v>
      </c>
      <c r="X106" s="29">
        <v>315</v>
      </c>
      <c r="Y106" s="29">
        <v>330003</v>
      </c>
      <c r="Z106" s="29">
        <v>1</v>
      </c>
      <c r="AA106" s="32">
        <f t="shared" si="6"/>
        <v>1705031</v>
      </c>
      <c r="AB106" s="29">
        <v>12</v>
      </c>
      <c r="AC106" s="29">
        <v>300</v>
      </c>
      <c r="AD106" s="29">
        <v>3</v>
      </c>
      <c r="AE106" s="29">
        <v>1</v>
      </c>
      <c r="AF106" s="29">
        <v>43</v>
      </c>
      <c r="AG106" s="29">
        <v>6.88</v>
      </c>
      <c r="AH106" s="29">
        <v>1</v>
      </c>
    </row>
    <row r="107" spans="1:34">
      <c r="A107" s="28" t="s">
        <v>198</v>
      </c>
      <c r="B107" s="56" t="s">
        <v>543</v>
      </c>
      <c r="C107" s="56" t="s">
        <v>545</v>
      </c>
      <c r="D107" s="28" t="s">
        <v>197</v>
      </c>
      <c r="E107" s="29">
        <v>2</v>
      </c>
      <c r="F107" s="29">
        <v>5</v>
      </c>
      <c r="G107" s="29">
        <v>1005</v>
      </c>
      <c r="H107" s="29">
        <v>3</v>
      </c>
      <c r="I107" s="18" t="str">
        <f t="shared" si="4"/>
        <v>10051021</v>
      </c>
      <c r="J107" s="29">
        <v>100510501</v>
      </c>
      <c r="K107" s="29">
        <v>1</v>
      </c>
      <c r="L107" s="29">
        <v>20</v>
      </c>
      <c r="M107" s="29">
        <v>3</v>
      </c>
      <c r="N107" s="29">
        <v>50</v>
      </c>
      <c r="O107" s="31" t="s">
        <v>359</v>
      </c>
      <c r="P107" s="30">
        <v>4001</v>
      </c>
      <c r="Q107" s="29">
        <v>120</v>
      </c>
      <c r="R107" s="29">
        <v>270000</v>
      </c>
      <c r="S107" s="29">
        <v>102</v>
      </c>
      <c r="T107" s="29">
        <v>5</v>
      </c>
      <c r="U107" s="29">
        <v>5</v>
      </c>
      <c r="V107" s="29">
        <v>1245</v>
      </c>
      <c r="W107" s="29">
        <v>255</v>
      </c>
      <c r="X107" s="29">
        <v>320</v>
      </c>
      <c r="Y107" s="29">
        <v>330003</v>
      </c>
      <c r="Z107" s="29">
        <v>2</v>
      </c>
      <c r="AA107" s="32">
        <f t="shared" si="6"/>
        <v>1705032</v>
      </c>
      <c r="AB107" s="29">
        <v>12</v>
      </c>
      <c r="AC107" s="29">
        <v>300</v>
      </c>
      <c r="AD107" s="29">
        <v>3</v>
      </c>
      <c r="AE107" s="29">
        <v>1</v>
      </c>
      <c r="AF107" s="29">
        <f>AF106+2</f>
        <v>45</v>
      </c>
      <c r="AG107" s="29">
        <f>AG106+0.07</f>
        <v>6.95</v>
      </c>
      <c r="AH107" s="29">
        <v>1</v>
      </c>
    </row>
    <row r="108" spans="1:34">
      <c r="A108" s="28" t="s">
        <v>199</v>
      </c>
      <c r="B108" s="56" t="s">
        <v>631</v>
      </c>
      <c r="C108" s="56" t="s">
        <v>203</v>
      </c>
      <c r="D108" s="28" t="s">
        <v>197</v>
      </c>
      <c r="E108" s="29">
        <v>3</v>
      </c>
      <c r="F108" s="29">
        <v>5</v>
      </c>
      <c r="G108" s="29">
        <v>1005</v>
      </c>
      <c r="H108" s="29">
        <v>3</v>
      </c>
      <c r="I108" s="18" t="str">
        <f t="shared" si="4"/>
        <v>10051021</v>
      </c>
      <c r="J108" s="29">
        <v>100510501</v>
      </c>
      <c r="K108" s="29">
        <v>1</v>
      </c>
      <c r="L108" s="29">
        <v>20</v>
      </c>
      <c r="M108" s="29">
        <v>14</v>
      </c>
      <c r="N108" s="29">
        <v>160</v>
      </c>
      <c r="O108" s="31" t="s">
        <v>400</v>
      </c>
      <c r="P108" s="30">
        <v>4014</v>
      </c>
      <c r="Q108" s="29">
        <v>150</v>
      </c>
      <c r="R108" s="29">
        <v>270000</v>
      </c>
      <c r="S108" s="29">
        <v>102</v>
      </c>
      <c r="T108" s="29">
        <v>5</v>
      </c>
      <c r="U108" s="29">
        <v>5</v>
      </c>
      <c r="V108" s="29">
        <v>1245</v>
      </c>
      <c r="W108" s="29">
        <v>255</v>
      </c>
      <c r="X108" s="29">
        <v>325</v>
      </c>
      <c r="Y108" s="29">
        <v>330003</v>
      </c>
      <c r="Z108" s="29">
        <v>3</v>
      </c>
      <c r="AA108" s="32">
        <f t="shared" si="6"/>
        <v>1705033</v>
      </c>
      <c r="AB108" s="29">
        <v>12</v>
      </c>
      <c r="AC108" s="29">
        <v>300</v>
      </c>
      <c r="AD108" s="29">
        <v>3</v>
      </c>
      <c r="AE108" s="29">
        <v>1</v>
      </c>
      <c r="AF108" s="29">
        <f>AF107+2</f>
        <v>47</v>
      </c>
      <c r="AG108" s="29">
        <f>AG106+0.15</f>
        <v>7.03</v>
      </c>
      <c r="AH108" s="29">
        <v>1</v>
      </c>
    </row>
    <row r="109" spans="1:34">
      <c r="A109" s="28" t="s">
        <v>200</v>
      </c>
      <c r="B109" s="56" t="s">
        <v>196</v>
      </c>
      <c r="C109" s="56" t="s">
        <v>506</v>
      </c>
      <c r="D109" s="28" t="s">
        <v>201</v>
      </c>
      <c r="E109" s="29">
        <v>1</v>
      </c>
      <c r="F109" s="29">
        <v>5</v>
      </c>
      <c r="G109" s="29">
        <v>1005</v>
      </c>
      <c r="H109" s="29">
        <v>4</v>
      </c>
      <c r="I109" s="18" t="str">
        <f t="shared" si="4"/>
        <v>10051031</v>
      </c>
      <c r="J109" s="29">
        <v>100510501</v>
      </c>
      <c r="K109" s="29">
        <v>1</v>
      </c>
      <c r="L109" s="29">
        <v>20</v>
      </c>
      <c r="M109" s="29">
        <v>14</v>
      </c>
      <c r="N109" s="29">
        <v>200</v>
      </c>
      <c r="O109" s="31" t="s">
        <v>360</v>
      </c>
      <c r="P109" s="30">
        <v>4001</v>
      </c>
      <c r="Q109" s="29">
        <v>100</v>
      </c>
      <c r="R109" s="29">
        <v>290000</v>
      </c>
      <c r="S109" s="29">
        <v>102</v>
      </c>
      <c r="T109" s="29">
        <v>5</v>
      </c>
      <c r="U109" s="29">
        <v>5</v>
      </c>
      <c r="V109" s="29">
        <v>1260</v>
      </c>
      <c r="W109" s="29">
        <v>269</v>
      </c>
      <c r="X109" s="29">
        <v>320</v>
      </c>
      <c r="Y109" s="29">
        <v>330003</v>
      </c>
      <c r="Z109" s="29">
        <v>1</v>
      </c>
      <c r="AA109" s="32">
        <f t="shared" si="6"/>
        <v>1705041</v>
      </c>
      <c r="AB109" s="29">
        <v>12</v>
      </c>
      <c r="AC109" s="29">
        <v>300</v>
      </c>
      <c r="AD109" s="29">
        <v>3</v>
      </c>
      <c r="AE109" s="29">
        <v>1</v>
      </c>
      <c r="AF109" s="29">
        <v>45</v>
      </c>
      <c r="AG109" s="29">
        <v>7.2</v>
      </c>
      <c r="AH109" s="29">
        <v>1</v>
      </c>
    </row>
    <row r="110" spans="1:34">
      <c r="A110" s="28" t="s">
        <v>202</v>
      </c>
      <c r="B110" s="56" t="s">
        <v>504</v>
      </c>
      <c r="C110" s="56" t="s">
        <v>546</v>
      </c>
      <c r="D110" s="28" t="s">
        <v>201</v>
      </c>
      <c r="E110" s="29">
        <v>2</v>
      </c>
      <c r="F110" s="29">
        <v>5</v>
      </c>
      <c r="G110" s="29">
        <v>1005</v>
      </c>
      <c r="H110" s="29">
        <v>4</v>
      </c>
      <c r="I110" s="18" t="str">
        <f t="shared" si="4"/>
        <v>10051031</v>
      </c>
      <c r="J110" s="29">
        <v>100510501</v>
      </c>
      <c r="K110" s="29">
        <v>1</v>
      </c>
      <c r="L110" s="29">
        <v>20</v>
      </c>
      <c r="M110" s="29">
        <v>5</v>
      </c>
      <c r="N110" s="29">
        <v>50</v>
      </c>
      <c r="O110" s="31" t="s">
        <v>361</v>
      </c>
      <c r="P110" s="30">
        <v>4001</v>
      </c>
      <c r="Q110" s="29">
        <v>120</v>
      </c>
      <c r="R110" s="29">
        <v>290000</v>
      </c>
      <c r="S110" s="29">
        <v>102</v>
      </c>
      <c r="T110" s="29">
        <v>5</v>
      </c>
      <c r="U110" s="29">
        <v>5</v>
      </c>
      <c r="V110" s="29">
        <v>1260</v>
      </c>
      <c r="W110" s="29">
        <v>269</v>
      </c>
      <c r="X110" s="29">
        <v>325</v>
      </c>
      <c r="Y110" s="29">
        <v>330003</v>
      </c>
      <c r="Z110" s="29">
        <v>2</v>
      </c>
      <c r="AA110" s="32">
        <f t="shared" si="6"/>
        <v>1705042</v>
      </c>
      <c r="AB110" s="29">
        <v>12</v>
      </c>
      <c r="AC110" s="29">
        <v>300</v>
      </c>
      <c r="AD110" s="29">
        <v>3</v>
      </c>
      <c r="AE110" s="29">
        <v>1</v>
      </c>
      <c r="AF110" s="29">
        <f>AF109+2</f>
        <v>47</v>
      </c>
      <c r="AG110" s="29">
        <f>AG109+0.07</f>
        <v>7.2700000000000005</v>
      </c>
      <c r="AH110" s="29">
        <v>1</v>
      </c>
    </row>
    <row r="111" spans="1:34">
      <c r="A111" s="28" t="s">
        <v>203</v>
      </c>
      <c r="B111" s="56" t="s">
        <v>505</v>
      </c>
      <c r="C111" s="56" t="s">
        <v>207</v>
      </c>
      <c r="D111" s="28" t="s">
        <v>201</v>
      </c>
      <c r="E111" s="29">
        <v>3</v>
      </c>
      <c r="F111" s="29">
        <v>5</v>
      </c>
      <c r="G111" s="29">
        <v>1005</v>
      </c>
      <c r="H111" s="29">
        <v>4</v>
      </c>
      <c r="I111" s="18" t="str">
        <f t="shared" si="4"/>
        <v>10051031</v>
      </c>
      <c r="J111" s="29">
        <v>100510501</v>
      </c>
      <c r="K111" s="29">
        <v>1</v>
      </c>
      <c r="L111" s="29">
        <v>20</v>
      </c>
      <c r="M111" s="29">
        <v>14</v>
      </c>
      <c r="N111" s="29">
        <v>180</v>
      </c>
      <c r="O111" s="31" t="s">
        <v>401</v>
      </c>
      <c r="P111" s="30">
        <v>4001</v>
      </c>
      <c r="Q111" s="29">
        <v>150</v>
      </c>
      <c r="R111" s="29">
        <v>290000</v>
      </c>
      <c r="S111" s="29">
        <v>102</v>
      </c>
      <c r="T111" s="29">
        <v>5</v>
      </c>
      <c r="U111" s="29">
        <v>5</v>
      </c>
      <c r="V111" s="29">
        <v>1260</v>
      </c>
      <c r="W111" s="29">
        <v>269</v>
      </c>
      <c r="X111" s="29">
        <v>330</v>
      </c>
      <c r="Y111" s="29">
        <v>330003</v>
      </c>
      <c r="Z111" s="29">
        <v>3</v>
      </c>
      <c r="AA111" s="32">
        <f t="shared" si="6"/>
        <v>1705043</v>
      </c>
      <c r="AB111" s="29">
        <v>12</v>
      </c>
      <c r="AC111" s="29">
        <v>300</v>
      </c>
      <c r="AD111" s="29">
        <v>3</v>
      </c>
      <c r="AE111" s="29">
        <v>1</v>
      </c>
      <c r="AF111" s="29">
        <f>AF110+2</f>
        <v>49</v>
      </c>
      <c r="AG111" s="29">
        <f>AG109+0.15</f>
        <v>7.3500000000000005</v>
      </c>
      <c r="AH111" s="29">
        <v>1</v>
      </c>
    </row>
    <row r="112" spans="1:34">
      <c r="A112" s="28" t="s">
        <v>204</v>
      </c>
      <c r="B112" s="56" t="s">
        <v>200</v>
      </c>
      <c r="C112" s="56" t="s">
        <v>508</v>
      </c>
      <c r="D112" s="28" t="s">
        <v>205</v>
      </c>
      <c r="E112" s="29">
        <v>1</v>
      </c>
      <c r="F112" s="29">
        <v>5</v>
      </c>
      <c r="G112" s="29">
        <v>1005</v>
      </c>
      <c r="H112" s="29">
        <v>5</v>
      </c>
      <c r="I112" s="18" t="str">
        <f t="shared" si="4"/>
        <v>10051041</v>
      </c>
      <c r="J112" s="29">
        <v>100510501</v>
      </c>
      <c r="K112" s="29">
        <v>1</v>
      </c>
      <c r="L112" s="29">
        <v>20</v>
      </c>
      <c r="M112" s="29">
        <v>14</v>
      </c>
      <c r="N112" s="29">
        <v>200</v>
      </c>
      <c r="O112" s="31" t="s">
        <v>362</v>
      </c>
      <c r="P112" s="30">
        <v>4001</v>
      </c>
      <c r="Q112" s="29">
        <v>100</v>
      </c>
      <c r="R112" s="29">
        <v>320000</v>
      </c>
      <c r="S112" s="29">
        <v>108</v>
      </c>
      <c r="T112" s="29">
        <v>5</v>
      </c>
      <c r="U112" s="29">
        <v>5</v>
      </c>
      <c r="V112" s="29">
        <v>1275</v>
      </c>
      <c r="W112" s="29">
        <v>283</v>
      </c>
      <c r="X112" s="29">
        <v>325</v>
      </c>
      <c r="Y112" s="29">
        <v>330003</v>
      </c>
      <c r="Z112" s="29">
        <v>1</v>
      </c>
      <c r="AA112" s="32">
        <f t="shared" si="6"/>
        <v>1705051</v>
      </c>
      <c r="AB112" s="29">
        <v>12</v>
      </c>
      <c r="AC112" s="29">
        <v>300</v>
      </c>
      <c r="AD112" s="29">
        <v>3</v>
      </c>
      <c r="AE112" s="29">
        <v>1</v>
      </c>
      <c r="AF112" s="29">
        <v>46</v>
      </c>
      <c r="AG112" s="29">
        <v>7.36</v>
      </c>
      <c r="AH112" s="29">
        <v>1</v>
      </c>
    </row>
    <row r="113" spans="1:34">
      <c r="A113" s="28" t="s">
        <v>206</v>
      </c>
      <c r="B113" s="56" t="s">
        <v>506</v>
      </c>
      <c r="C113" s="56" t="s">
        <v>547</v>
      </c>
      <c r="D113" s="28" t="s">
        <v>205</v>
      </c>
      <c r="E113" s="29">
        <v>2</v>
      </c>
      <c r="F113" s="29">
        <v>5</v>
      </c>
      <c r="G113" s="29">
        <v>1005</v>
      </c>
      <c r="H113" s="29">
        <v>5</v>
      </c>
      <c r="I113" s="18" t="str">
        <f t="shared" si="4"/>
        <v>10051041</v>
      </c>
      <c r="J113" s="29">
        <v>100510501</v>
      </c>
      <c r="K113" s="29">
        <v>1</v>
      </c>
      <c r="L113" s="29">
        <v>20</v>
      </c>
      <c r="M113" s="29">
        <v>5</v>
      </c>
      <c r="N113" s="29">
        <v>50</v>
      </c>
      <c r="O113" s="31" t="s">
        <v>363</v>
      </c>
      <c r="P113" s="30">
        <v>4001</v>
      </c>
      <c r="Q113" s="29">
        <v>120</v>
      </c>
      <c r="R113" s="29">
        <v>320000</v>
      </c>
      <c r="S113" s="29">
        <v>108</v>
      </c>
      <c r="T113" s="29">
        <v>5</v>
      </c>
      <c r="U113" s="29">
        <v>5</v>
      </c>
      <c r="V113" s="29">
        <v>1275</v>
      </c>
      <c r="W113" s="29">
        <v>283</v>
      </c>
      <c r="X113" s="29">
        <v>330</v>
      </c>
      <c r="Y113" s="29">
        <v>330003</v>
      </c>
      <c r="Z113" s="29">
        <v>2</v>
      </c>
      <c r="AA113" s="32">
        <f t="shared" si="6"/>
        <v>1705052</v>
      </c>
      <c r="AB113" s="29">
        <v>12</v>
      </c>
      <c r="AC113" s="29">
        <v>300</v>
      </c>
      <c r="AD113" s="29">
        <v>3</v>
      </c>
      <c r="AE113" s="29">
        <v>1</v>
      </c>
      <c r="AF113" s="29">
        <f>AF112+2</f>
        <v>48</v>
      </c>
      <c r="AG113" s="29">
        <f>AG112+0.07</f>
        <v>7.4300000000000006</v>
      </c>
      <c r="AH113" s="29">
        <v>1</v>
      </c>
    </row>
    <row r="114" spans="1:34">
      <c r="A114" s="28" t="s">
        <v>207</v>
      </c>
      <c r="B114" s="56" t="s">
        <v>507</v>
      </c>
      <c r="C114" s="56" t="s">
        <v>211</v>
      </c>
      <c r="D114" s="28" t="s">
        <v>205</v>
      </c>
      <c r="E114" s="29">
        <v>3</v>
      </c>
      <c r="F114" s="29">
        <v>5</v>
      </c>
      <c r="G114" s="29">
        <v>1005</v>
      </c>
      <c r="H114" s="29">
        <v>5</v>
      </c>
      <c r="I114" s="18" t="str">
        <f t="shared" si="4"/>
        <v>10051041</v>
      </c>
      <c r="J114" s="29">
        <v>100510501</v>
      </c>
      <c r="K114" s="29">
        <v>1</v>
      </c>
      <c r="L114" s="29">
        <v>20</v>
      </c>
      <c r="M114" s="29">
        <v>15</v>
      </c>
      <c r="N114" s="29">
        <v>180</v>
      </c>
      <c r="O114" s="31" t="s">
        <v>364</v>
      </c>
      <c r="P114" s="30">
        <v>4013</v>
      </c>
      <c r="Q114" s="29">
        <v>150</v>
      </c>
      <c r="R114" s="29">
        <v>320000</v>
      </c>
      <c r="S114" s="29">
        <v>108</v>
      </c>
      <c r="T114" s="29">
        <v>5</v>
      </c>
      <c r="U114" s="29">
        <v>5</v>
      </c>
      <c r="V114" s="29">
        <v>1275</v>
      </c>
      <c r="W114" s="29">
        <v>283</v>
      </c>
      <c r="X114" s="29">
        <v>335</v>
      </c>
      <c r="Y114" s="29">
        <v>330003</v>
      </c>
      <c r="Z114" s="29">
        <v>3</v>
      </c>
      <c r="AA114" s="32">
        <f t="shared" si="6"/>
        <v>1705053</v>
      </c>
      <c r="AB114" s="29">
        <v>12</v>
      </c>
      <c r="AC114" s="29">
        <v>300</v>
      </c>
      <c r="AD114" s="29">
        <v>3</v>
      </c>
      <c r="AE114" s="29">
        <v>1</v>
      </c>
      <c r="AF114" s="29">
        <f>AF113+2</f>
        <v>50</v>
      </c>
      <c r="AG114" s="29">
        <f>AG112+0.15</f>
        <v>7.5100000000000007</v>
      </c>
      <c r="AH114" s="29">
        <v>1</v>
      </c>
    </row>
    <row r="115" spans="1:34">
      <c r="A115" s="28" t="s">
        <v>208</v>
      </c>
      <c r="B115" s="56" t="s">
        <v>204</v>
      </c>
      <c r="C115" s="56" t="s">
        <v>510</v>
      </c>
      <c r="D115" s="28" t="s">
        <v>209</v>
      </c>
      <c r="E115" s="29">
        <v>1</v>
      </c>
      <c r="F115" s="29">
        <v>5</v>
      </c>
      <c r="G115" s="29">
        <v>1005</v>
      </c>
      <c r="H115" s="29">
        <v>6</v>
      </c>
      <c r="I115" s="18" t="str">
        <f t="shared" si="4"/>
        <v>10051051</v>
      </c>
      <c r="J115" s="29">
        <v>100510501</v>
      </c>
      <c r="K115" s="29">
        <v>1</v>
      </c>
      <c r="L115" s="29">
        <v>20</v>
      </c>
      <c r="M115" s="29">
        <v>14</v>
      </c>
      <c r="N115" s="29">
        <v>200</v>
      </c>
      <c r="O115" s="31" t="s">
        <v>365</v>
      </c>
      <c r="P115" s="30">
        <v>4001</v>
      </c>
      <c r="Q115" s="29">
        <v>100</v>
      </c>
      <c r="R115" s="29">
        <v>340000</v>
      </c>
      <c r="S115" s="29">
        <v>108</v>
      </c>
      <c r="T115" s="29">
        <v>5</v>
      </c>
      <c r="U115" s="29">
        <v>5</v>
      </c>
      <c r="V115" s="29">
        <v>1290</v>
      </c>
      <c r="W115" s="29">
        <v>298</v>
      </c>
      <c r="X115" s="29">
        <v>330</v>
      </c>
      <c r="Y115" s="29">
        <v>330003</v>
      </c>
      <c r="Z115" s="29">
        <v>1</v>
      </c>
      <c r="AA115" s="32">
        <f t="shared" si="6"/>
        <v>1705061</v>
      </c>
      <c r="AB115" s="29">
        <v>12</v>
      </c>
      <c r="AC115" s="29">
        <v>300</v>
      </c>
      <c r="AD115" s="29">
        <v>3</v>
      </c>
      <c r="AE115" s="29">
        <v>1</v>
      </c>
      <c r="AF115" s="29">
        <v>47</v>
      </c>
      <c r="AG115" s="29">
        <v>7.5200000000000005</v>
      </c>
      <c r="AH115" s="29">
        <v>1</v>
      </c>
    </row>
    <row r="116" spans="1:34">
      <c r="A116" s="28" t="s">
        <v>210</v>
      </c>
      <c r="B116" s="56" t="s">
        <v>508</v>
      </c>
      <c r="C116" s="56" t="s">
        <v>548</v>
      </c>
      <c r="D116" s="28" t="s">
        <v>209</v>
      </c>
      <c r="E116" s="29">
        <v>2</v>
      </c>
      <c r="F116" s="29">
        <v>5</v>
      </c>
      <c r="G116" s="29">
        <v>1005</v>
      </c>
      <c r="H116" s="29">
        <v>6</v>
      </c>
      <c r="I116" s="18" t="str">
        <f t="shared" si="4"/>
        <v>10051051</v>
      </c>
      <c r="J116" s="29">
        <v>100510501</v>
      </c>
      <c r="K116" s="29">
        <v>1</v>
      </c>
      <c r="L116" s="29">
        <v>20</v>
      </c>
      <c r="M116" s="29">
        <v>5</v>
      </c>
      <c r="N116" s="29">
        <v>50</v>
      </c>
      <c r="O116" s="31" t="s">
        <v>366</v>
      </c>
      <c r="P116" s="30">
        <v>4001</v>
      </c>
      <c r="Q116" s="29">
        <v>120</v>
      </c>
      <c r="R116" s="29">
        <v>340000</v>
      </c>
      <c r="S116" s="29">
        <v>108</v>
      </c>
      <c r="T116" s="29">
        <v>5</v>
      </c>
      <c r="U116" s="29">
        <v>5</v>
      </c>
      <c r="V116" s="29">
        <v>1290</v>
      </c>
      <c r="W116" s="29">
        <v>298</v>
      </c>
      <c r="X116" s="29">
        <v>335</v>
      </c>
      <c r="Y116" s="29">
        <v>330003</v>
      </c>
      <c r="Z116" s="29">
        <v>2</v>
      </c>
      <c r="AA116" s="32">
        <f t="shared" si="6"/>
        <v>1705062</v>
      </c>
      <c r="AB116" s="29">
        <v>12</v>
      </c>
      <c r="AC116" s="29">
        <v>300</v>
      </c>
      <c r="AD116" s="29">
        <v>3</v>
      </c>
      <c r="AE116" s="29">
        <v>1</v>
      </c>
      <c r="AF116" s="29">
        <f>AF115+2</f>
        <v>49</v>
      </c>
      <c r="AG116" s="29">
        <f>AG115+0.07</f>
        <v>7.5900000000000007</v>
      </c>
      <c r="AH116" s="29">
        <v>1</v>
      </c>
    </row>
    <row r="117" spans="1:34">
      <c r="A117" s="28" t="s">
        <v>211</v>
      </c>
      <c r="B117" s="56" t="s">
        <v>509</v>
      </c>
      <c r="C117" s="56" t="s">
        <v>215</v>
      </c>
      <c r="D117" s="28" t="s">
        <v>209</v>
      </c>
      <c r="E117" s="29">
        <v>3</v>
      </c>
      <c r="F117" s="29">
        <v>5</v>
      </c>
      <c r="G117" s="29">
        <v>1005</v>
      </c>
      <c r="H117" s="29">
        <v>6</v>
      </c>
      <c r="I117" s="18" t="str">
        <f t="shared" si="4"/>
        <v>10051051</v>
      </c>
      <c r="J117" s="29">
        <v>100510501</v>
      </c>
      <c r="K117" s="29">
        <v>1</v>
      </c>
      <c r="L117" s="29">
        <v>20</v>
      </c>
      <c r="M117" s="29">
        <v>15</v>
      </c>
      <c r="N117" s="29">
        <v>180</v>
      </c>
      <c r="O117" s="31" t="s">
        <v>367</v>
      </c>
      <c r="P117" s="30">
        <v>4013</v>
      </c>
      <c r="Q117" s="29">
        <v>150</v>
      </c>
      <c r="R117" s="29">
        <v>340000</v>
      </c>
      <c r="S117" s="29">
        <v>108</v>
      </c>
      <c r="T117" s="29">
        <v>5</v>
      </c>
      <c r="U117" s="29">
        <v>5</v>
      </c>
      <c r="V117" s="29">
        <v>1290</v>
      </c>
      <c r="W117" s="29">
        <v>298</v>
      </c>
      <c r="X117" s="29">
        <v>340</v>
      </c>
      <c r="Y117" s="29">
        <v>330003</v>
      </c>
      <c r="Z117" s="29">
        <v>3</v>
      </c>
      <c r="AA117" s="32">
        <f t="shared" si="6"/>
        <v>1705063</v>
      </c>
      <c r="AB117" s="29">
        <v>12</v>
      </c>
      <c r="AC117" s="29">
        <v>300</v>
      </c>
      <c r="AD117" s="29">
        <v>3</v>
      </c>
      <c r="AE117" s="29">
        <v>1</v>
      </c>
      <c r="AF117" s="29">
        <f>AF116+2</f>
        <v>51</v>
      </c>
      <c r="AG117" s="29">
        <f>AG115+0.15</f>
        <v>7.6700000000000008</v>
      </c>
      <c r="AH117" s="29">
        <v>1</v>
      </c>
    </row>
    <row r="118" spans="1:34">
      <c r="A118" s="28" t="s">
        <v>212</v>
      </c>
      <c r="B118" s="56" t="s">
        <v>208</v>
      </c>
      <c r="C118" s="56" t="s">
        <v>512</v>
      </c>
      <c r="D118" s="28" t="s">
        <v>213</v>
      </c>
      <c r="E118" s="29">
        <v>1</v>
      </c>
      <c r="F118" s="29">
        <v>5</v>
      </c>
      <c r="G118" s="29">
        <v>1005</v>
      </c>
      <c r="H118" s="29">
        <v>7</v>
      </c>
      <c r="I118" s="18" t="str">
        <f t="shared" si="4"/>
        <v>10051061</v>
      </c>
      <c r="J118" s="29">
        <v>100510501</v>
      </c>
      <c r="K118" s="29">
        <v>1</v>
      </c>
      <c r="L118" s="29">
        <v>20</v>
      </c>
      <c r="M118" s="29">
        <v>16</v>
      </c>
      <c r="N118" s="29">
        <v>200</v>
      </c>
      <c r="O118" s="31" t="s">
        <v>368</v>
      </c>
      <c r="P118" s="30">
        <v>4001</v>
      </c>
      <c r="Q118" s="29">
        <v>100</v>
      </c>
      <c r="R118" s="29">
        <v>370000</v>
      </c>
      <c r="S118" s="29">
        <v>108</v>
      </c>
      <c r="T118" s="29">
        <v>5</v>
      </c>
      <c r="U118" s="29">
        <v>5</v>
      </c>
      <c r="V118" s="29">
        <v>1305</v>
      </c>
      <c r="W118" s="29">
        <v>314</v>
      </c>
      <c r="X118" s="29">
        <v>335</v>
      </c>
      <c r="Y118" s="29">
        <v>330003</v>
      </c>
      <c r="Z118" s="29">
        <v>1</v>
      </c>
      <c r="AA118" s="32">
        <f t="shared" si="6"/>
        <v>1705071</v>
      </c>
      <c r="AB118" s="29">
        <v>12</v>
      </c>
      <c r="AC118" s="29">
        <v>300</v>
      </c>
      <c r="AD118" s="29">
        <v>3</v>
      </c>
      <c r="AE118" s="29">
        <v>1</v>
      </c>
      <c r="AF118" s="29">
        <v>48</v>
      </c>
      <c r="AG118" s="29">
        <v>7.68</v>
      </c>
      <c r="AH118" s="29">
        <v>1</v>
      </c>
    </row>
    <row r="119" spans="1:34">
      <c r="A119" s="28" t="s">
        <v>214</v>
      </c>
      <c r="B119" s="56" t="s">
        <v>510</v>
      </c>
      <c r="C119" s="56" t="s">
        <v>549</v>
      </c>
      <c r="D119" s="28" t="s">
        <v>213</v>
      </c>
      <c r="E119" s="29">
        <v>2</v>
      </c>
      <c r="F119" s="29">
        <v>5</v>
      </c>
      <c r="G119" s="29">
        <v>1005</v>
      </c>
      <c r="H119" s="29">
        <v>7</v>
      </c>
      <c r="I119" s="18" t="str">
        <f t="shared" si="4"/>
        <v>10051061</v>
      </c>
      <c r="J119" s="29">
        <v>100510501</v>
      </c>
      <c r="K119" s="29">
        <v>1</v>
      </c>
      <c r="L119" s="29">
        <v>20</v>
      </c>
      <c r="M119" s="29">
        <v>10</v>
      </c>
      <c r="N119" s="29">
        <v>50</v>
      </c>
      <c r="O119" s="31" t="s">
        <v>369</v>
      </c>
      <c r="P119" s="30">
        <v>4001</v>
      </c>
      <c r="Q119" s="29">
        <v>120</v>
      </c>
      <c r="R119" s="29">
        <v>370000</v>
      </c>
      <c r="S119" s="29">
        <v>108</v>
      </c>
      <c r="T119" s="29">
        <v>5</v>
      </c>
      <c r="U119" s="29">
        <v>5</v>
      </c>
      <c r="V119" s="29">
        <v>1305</v>
      </c>
      <c r="W119" s="29">
        <v>314</v>
      </c>
      <c r="X119" s="29">
        <v>340</v>
      </c>
      <c r="Y119" s="29">
        <v>330003</v>
      </c>
      <c r="Z119" s="29">
        <v>2</v>
      </c>
      <c r="AA119" s="32">
        <f t="shared" si="6"/>
        <v>1705072</v>
      </c>
      <c r="AB119" s="29">
        <v>12</v>
      </c>
      <c r="AC119" s="29">
        <v>300</v>
      </c>
      <c r="AD119" s="29">
        <v>3</v>
      </c>
      <c r="AE119" s="29">
        <v>1</v>
      </c>
      <c r="AF119" s="29">
        <f>AF118+2</f>
        <v>50</v>
      </c>
      <c r="AG119" s="29">
        <f>AG118+0.07</f>
        <v>7.75</v>
      </c>
      <c r="AH119" s="29">
        <v>1</v>
      </c>
    </row>
    <row r="120" spans="1:34">
      <c r="A120" s="28" t="s">
        <v>215</v>
      </c>
      <c r="B120" s="56" t="s">
        <v>511</v>
      </c>
      <c r="C120" s="56" t="s">
        <v>219</v>
      </c>
      <c r="D120" s="28" t="s">
        <v>213</v>
      </c>
      <c r="E120" s="29">
        <v>3</v>
      </c>
      <c r="F120" s="29">
        <v>5</v>
      </c>
      <c r="G120" s="29">
        <v>1005</v>
      </c>
      <c r="H120" s="29">
        <v>7</v>
      </c>
      <c r="I120" s="18" t="str">
        <f t="shared" ref="I120:I123" si="7">CONCATENATE($G117,"1",IF(LEN($H117)=1,CONCATENATE("0",$H117),$H117),$K117)</f>
        <v>10051061</v>
      </c>
      <c r="J120" s="29">
        <v>100510501</v>
      </c>
      <c r="K120" s="29">
        <v>1</v>
      </c>
      <c r="L120" s="29">
        <v>20</v>
      </c>
      <c r="M120" s="29">
        <v>16</v>
      </c>
      <c r="N120" s="29">
        <v>180</v>
      </c>
      <c r="O120" s="31" t="s">
        <v>370</v>
      </c>
      <c r="P120" s="30">
        <v>4001</v>
      </c>
      <c r="Q120" s="29">
        <v>150</v>
      </c>
      <c r="R120" s="29">
        <v>370000</v>
      </c>
      <c r="S120" s="29">
        <v>108</v>
      </c>
      <c r="T120" s="29">
        <v>5</v>
      </c>
      <c r="U120" s="29">
        <v>5</v>
      </c>
      <c r="V120" s="29">
        <v>1305</v>
      </c>
      <c r="W120" s="29">
        <v>314</v>
      </c>
      <c r="X120" s="29">
        <v>345</v>
      </c>
      <c r="Y120" s="29">
        <v>330003</v>
      </c>
      <c r="Z120" s="29">
        <v>3</v>
      </c>
      <c r="AA120" s="32">
        <f t="shared" si="6"/>
        <v>1705073</v>
      </c>
      <c r="AB120" s="29">
        <v>12</v>
      </c>
      <c r="AC120" s="29">
        <v>300</v>
      </c>
      <c r="AD120" s="29">
        <v>3</v>
      </c>
      <c r="AE120" s="29">
        <v>1</v>
      </c>
      <c r="AF120" s="29">
        <f>AF119+2</f>
        <v>52</v>
      </c>
      <c r="AG120" s="29">
        <f>AG118+0.15</f>
        <v>7.83</v>
      </c>
      <c r="AH120" s="29">
        <v>1</v>
      </c>
    </row>
    <row r="121" spans="1:34">
      <c r="A121" s="28" t="s">
        <v>216</v>
      </c>
      <c r="B121" s="56" t="s">
        <v>212</v>
      </c>
      <c r="C121" s="56" t="s">
        <v>559</v>
      </c>
      <c r="D121" s="28" t="s">
        <v>217</v>
      </c>
      <c r="E121" s="29">
        <v>1</v>
      </c>
      <c r="F121" s="29">
        <v>5</v>
      </c>
      <c r="G121" s="29">
        <v>1005</v>
      </c>
      <c r="H121" s="29">
        <v>8</v>
      </c>
      <c r="I121" s="18" t="str">
        <f t="shared" si="7"/>
        <v>10051071</v>
      </c>
      <c r="J121" s="29">
        <v>100510501</v>
      </c>
      <c r="K121" s="29">
        <v>1</v>
      </c>
      <c r="L121" s="29">
        <v>20</v>
      </c>
      <c r="M121" s="29">
        <v>16</v>
      </c>
      <c r="N121" s="29">
        <v>300</v>
      </c>
      <c r="O121" s="31" t="s">
        <v>371</v>
      </c>
      <c r="P121" s="30">
        <v>4001</v>
      </c>
      <c r="Q121" s="29">
        <v>100</v>
      </c>
      <c r="R121" s="29">
        <v>400000</v>
      </c>
      <c r="S121" s="29">
        <v>114</v>
      </c>
      <c r="T121" s="29">
        <v>5</v>
      </c>
      <c r="U121" s="29">
        <v>5</v>
      </c>
      <c r="V121" s="29">
        <v>1320</v>
      </c>
      <c r="W121" s="29">
        <v>330</v>
      </c>
      <c r="X121" s="29">
        <v>340</v>
      </c>
      <c r="Y121" s="29">
        <v>330003</v>
      </c>
      <c r="Z121" s="29">
        <v>1</v>
      </c>
      <c r="AA121" s="32">
        <f t="shared" si="6"/>
        <v>1705081</v>
      </c>
      <c r="AB121" s="29">
        <v>18</v>
      </c>
      <c r="AC121" s="29">
        <v>300</v>
      </c>
      <c r="AD121" s="29">
        <v>3</v>
      </c>
      <c r="AE121" s="29">
        <v>1</v>
      </c>
      <c r="AF121" s="29">
        <v>50</v>
      </c>
      <c r="AG121" s="29">
        <v>8</v>
      </c>
      <c r="AH121" s="29">
        <v>1</v>
      </c>
    </row>
    <row r="122" spans="1:34">
      <c r="A122" s="28" t="s">
        <v>218</v>
      </c>
      <c r="B122" s="56" t="s">
        <v>512</v>
      </c>
      <c r="C122" s="56" t="s">
        <v>560</v>
      </c>
      <c r="D122" s="28" t="s">
        <v>217</v>
      </c>
      <c r="E122" s="29">
        <v>2</v>
      </c>
      <c r="F122" s="29">
        <v>5</v>
      </c>
      <c r="G122" s="29">
        <v>1005</v>
      </c>
      <c r="H122" s="29">
        <v>8</v>
      </c>
      <c r="I122" s="18" t="str">
        <f t="shared" si="7"/>
        <v>10051071</v>
      </c>
      <c r="J122" s="29">
        <v>100510501</v>
      </c>
      <c r="K122" s="29">
        <v>1</v>
      </c>
      <c r="L122" s="29">
        <v>20</v>
      </c>
      <c r="M122" s="29">
        <v>10</v>
      </c>
      <c r="N122" s="29">
        <v>50</v>
      </c>
      <c r="O122" s="31" t="s">
        <v>372</v>
      </c>
      <c r="P122" s="30">
        <v>4001</v>
      </c>
      <c r="Q122" s="29">
        <v>120</v>
      </c>
      <c r="R122" s="29">
        <v>400000</v>
      </c>
      <c r="S122" s="29">
        <v>114</v>
      </c>
      <c r="T122" s="29">
        <v>5</v>
      </c>
      <c r="U122" s="29">
        <v>5</v>
      </c>
      <c r="V122" s="29">
        <v>1320</v>
      </c>
      <c r="W122" s="29">
        <v>330</v>
      </c>
      <c r="X122" s="29">
        <v>345</v>
      </c>
      <c r="Y122" s="29">
        <v>330003</v>
      </c>
      <c r="Z122" s="29">
        <v>2</v>
      </c>
      <c r="AA122" s="32">
        <f t="shared" si="6"/>
        <v>1705082</v>
      </c>
      <c r="AB122" s="29">
        <v>18</v>
      </c>
      <c r="AC122" s="29">
        <v>300</v>
      </c>
      <c r="AD122" s="29">
        <v>3</v>
      </c>
      <c r="AE122" s="29">
        <v>1</v>
      </c>
      <c r="AF122" s="29">
        <f>AF121+2</f>
        <v>52</v>
      </c>
      <c r="AG122" s="29">
        <f>AG121+0.07</f>
        <v>8.07</v>
      </c>
      <c r="AH122" s="29">
        <v>1</v>
      </c>
    </row>
    <row r="123" spans="1:34">
      <c r="A123" s="28" t="s">
        <v>219</v>
      </c>
      <c r="B123" s="56" t="s">
        <v>513</v>
      </c>
      <c r="C123" s="56" t="s">
        <v>561</v>
      </c>
      <c r="D123" s="28" t="s">
        <v>217</v>
      </c>
      <c r="E123" s="29">
        <v>3</v>
      </c>
      <c r="F123" s="29">
        <v>5</v>
      </c>
      <c r="G123" s="29">
        <v>1005</v>
      </c>
      <c r="H123" s="29">
        <v>8</v>
      </c>
      <c r="I123" s="18" t="str">
        <f t="shared" si="7"/>
        <v>10051071</v>
      </c>
      <c r="J123" s="29">
        <v>100510501</v>
      </c>
      <c r="K123" s="29">
        <v>1</v>
      </c>
      <c r="L123" s="29">
        <v>20</v>
      </c>
      <c r="M123" s="29">
        <v>16</v>
      </c>
      <c r="N123" s="29">
        <v>200</v>
      </c>
      <c r="O123" s="31" t="s">
        <v>373</v>
      </c>
      <c r="P123" s="30">
        <v>4001</v>
      </c>
      <c r="Q123" s="29">
        <v>150</v>
      </c>
      <c r="R123" s="29">
        <v>400000</v>
      </c>
      <c r="S123" s="29">
        <v>114</v>
      </c>
      <c r="T123" s="29">
        <v>5</v>
      </c>
      <c r="U123" s="29">
        <v>5</v>
      </c>
      <c r="V123" s="29">
        <v>1320</v>
      </c>
      <c r="W123" s="29">
        <v>330</v>
      </c>
      <c r="X123" s="29">
        <v>350</v>
      </c>
      <c r="Y123" s="29">
        <v>330003</v>
      </c>
      <c r="Z123" s="29">
        <v>3</v>
      </c>
      <c r="AA123" s="32">
        <f t="shared" si="6"/>
        <v>1705083</v>
      </c>
      <c r="AB123" s="29">
        <v>18</v>
      </c>
      <c r="AC123" s="29">
        <v>300</v>
      </c>
      <c r="AD123" s="29">
        <v>3</v>
      </c>
      <c r="AE123" s="29">
        <v>1</v>
      </c>
      <c r="AF123" s="29">
        <f>AF122+2</f>
        <v>54</v>
      </c>
      <c r="AG123" s="29">
        <f>AG121+0.15</f>
        <v>8.15</v>
      </c>
      <c r="AH123" s="29">
        <v>1</v>
      </c>
    </row>
    <row r="124" spans="1:34">
      <c r="A124" s="6" t="s">
        <v>220</v>
      </c>
      <c r="B124" s="52" t="s">
        <v>67</v>
      </c>
      <c r="C124" s="52" t="s">
        <v>635</v>
      </c>
      <c r="D124" s="8" t="s">
        <v>221</v>
      </c>
      <c r="E124" s="7">
        <v>1</v>
      </c>
      <c r="F124" s="7">
        <v>1</v>
      </c>
      <c r="G124" s="7">
        <v>1001</v>
      </c>
      <c r="H124" s="7">
        <v>1</v>
      </c>
      <c r="I124" s="7">
        <v>10011081</v>
      </c>
      <c r="J124" s="7">
        <v>0</v>
      </c>
      <c r="K124" s="7">
        <v>0</v>
      </c>
      <c r="L124" s="7">
        <v>20</v>
      </c>
      <c r="M124" s="7">
        <v>2</v>
      </c>
      <c r="N124" s="7">
        <v>600</v>
      </c>
      <c r="O124" s="9" t="s">
        <v>374</v>
      </c>
      <c r="P124" s="11">
        <v>2001</v>
      </c>
      <c r="Q124" s="7">
        <v>100</v>
      </c>
      <c r="R124" s="7">
        <v>0</v>
      </c>
      <c r="S124" s="7">
        <v>0</v>
      </c>
      <c r="T124" s="7">
        <v>5</v>
      </c>
      <c r="U124" s="7">
        <v>1</v>
      </c>
      <c r="V124" s="7">
        <v>535</v>
      </c>
      <c r="W124" s="7">
        <v>7</v>
      </c>
      <c r="X124" s="7">
        <v>145</v>
      </c>
      <c r="Y124" s="7">
        <v>330003</v>
      </c>
      <c r="Z124" s="7">
        <v>1</v>
      </c>
      <c r="AA124" s="10">
        <v>1701091</v>
      </c>
      <c r="AB124" s="7">
        <v>10</v>
      </c>
      <c r="AC124" s="7">
        <v>300</v>
      </c>
      <c r="AD124" s="7">
        <v>3</v>
      </c>
      <c r="AE124" s="7">
        <v>1</v>
      </c>
      <c r="AF124" s="7">
        <v>12</v>
      </c>
      <c r="AG124" s="7">
        <v>2.5</v>
      </c>
      <c r="AH124" s="7">
        <v>1</v>
      </c>
    </row>
    <row r="125" spans="1:34">
      <c r="A125" s="6" t="s">
        <v>222</v>
      </c>
      <c r="B125" s="52" t="s">
        <v>220</v>
      </c>
      <c r="C125" s="52" t="s">
        <v>223</v>
      </c>
      <c r="D125" s="8" t="s">
        <v>221</v>
      </c>
      <c r="E125" s="7">
        <v>2</v>
      </c>
      <c r="F125" s="7">
        <v>1</v>
      </c>
      <c r="G125" s="7">
        <v>1001</v>
      </c>
      <c r="H125" s="7">
        <v>1</v>
      </c>
      <c r="I125" s="7">
        <v>10011081</v>
      </c>
      <c r="J125" s="7">
        <v>0</v>
      </c>
      <c r="K125" s="7">
        <v>0</v>
      </c>
      <c r="L125" s="7">
        <v>20</v>
      </c>
      <c r="M125" s="7">
        <v>3</v>
      </c>
      <c r="N125" s="7">
        <v>1500</v>
      </c>
      <c r="O125" s="9" t="s">
        <v>375</v>
      </c>
      <c r="P125" s="11">
        <v>2001</v>
      </c>
      <c r="Q125" s="7">
        <v>120</v>
      </c>
      <c r="R125" s="7">
        <v>0</v>
      </c>
      <c r="S125" s="7">
        <v>0</v>
      </c>
      <c r="T125" s="7">
        <v>5</v>
      </c>
      <c r="U125" s="7">
        <v>1</v>
      </c>
      <c r="V125" s="7">
        <v>535</v>
      </c>
      <c r="W125" s="7">
        <v>7</v>
      </c>
      <c r="X125" s="7">
        <v>150</v>
      </c>
      <c r="Y125" s="7">
        <v>330003</v>
      </c>
      <c r="Z125" s="7">
        <v>2</v>
      </c>
      <c r="AA125" s="10">
        <v>1701092</v>
      </c>
      <c r="AB125" s="7">
        <v>10</v>
      </c>
      <c r="AC125" s="7">
        <v>300</v>
      </c>
      <c r="AD125" s="7">
        <v>3</v>
      </c>
      <c r="AE125" s="7">
        <v>1</v>
      </c>
      <c r="AF125" s="7">
        <f>AF124+2</f>
        <v>14</v>
      </c>
      <c r="AG125" s="7">
        <f>AG124+0.07</f>
        <v>2.57</v>
      </c>
      <c r="AH125" s="7">
        <v>1</v>
      </c>
    </row>
    <row r="126" spans="1:34">
      <c r="A126" s="6" t="s">
        <v>223</v>
      </c>
      <c r="B126" s="52" t="s">
        <v>222</v>
      </c>
      <c r="C126" s="52" t="s">
        <v>550</v>
      </c>
      <c r="D126" s="8" t="s">
        <v>221</v>
      </c>
      <c r="E126" s="7">
        <v>3</v>
      </c>
      <c r="F126" s="7">
        <v>1</v>
      </c>
      <c r="G126" s="7">
        <v>1001</v>
      </c>
      <c r="H126" s="7">
        <v>1</v>
      </c>
      <c r="I126" s="7">
        <v>10011081</v>
      </c>
      <c r="J126" s="7">
        <v>0</v>
      </c>
      <c r="K126" s="7">
        <v>0</v>
      </c>
      <c r="L126" s="7">
        <v>20</v>
      </c>
      <c r="M126" s="7">
        <v>5</v>
      </c>
      <c r="N126" s="7">
        <v>2000</v>
      </c>
      <c r="O126" s="9" t="s">
        <v>376</v>
      </c>
      <c r="P126" s="11">
        <v>2001</v>
      </c>
      <c r="Q126" s="7">
        <v>150</v>
      </c>
      <c r="R126" s="7">
        <v>0</v>
      </c>
      <c r="S126" s="7">
        <v>0</v>
      </c>
      <c r="T126" s="7">
        <v>5</v>
      </c>
      <c r="U126" s="7">
        <v>1</v>
      </c>
      <c r="V126" s="7">
        <v>535</v>
      </c>
      <c r="W126" s="7">
        <v>7</v>
      </c>
      <c r="X126" s="7">
        <v>155</v>
      </c>
      <c r="Y126" s="7">
        <v>330003</v>
      </c>
      <c r="Z126" s="7">
        <v>3</v>
      </c>
      <c r="AA126" s="10">
        <v>1701093</v>
      </c>
      <c r="AB126" s="7">
        <v>10</v>
      </c>
      <c r="AC126" s="7">
        <v>300</v>
      </c>
      <c r="AD126" s="7">
        <v>3</v>
      </c>
      <c r="AE126" s="7">
        <v>1</v>
      </c>
      <c r="AF126" s="7">
        <f>AF125+2</f>
        <v>16</v>
      </c>
      <c r="AG126" s="7">
        <f>AG124+0.15</f>
        <v>2.65</v>
      </c>
      <c r="AH126" s="7">
        <v>1</v>
      </c>
    </row>
    <row r="127" spans="1:34">
      <c r="A127" s="12" t="s">
        <v>224</v>
      </c>
      <c r="B127" s="53" t="s">
        <v>101</v>
      </c>
      <c r="C127" s="53" t="s">
        <v>227</v>
      </c>
      <c r="D127" s="33" t="s">
        <v>225</v>
      </c>
      <c r="E127" s="13">
        <v>1</v>
      </c>
      <c r="F127" s="13">
        <v>2</v>
      </c>
      <c r="G127" s="13">
        <v>1002</v>
      </c>
      <c r="H127" s="13">
        <v>2</v>
      </c>
      <c r="I127" s="13">
        <v>10021081</v>
      </c>
      <c r="J127" s="13">
        <v>0</v>
      </c>
      <c r="K127" s="13">
        <v>0</v>
      </c>
      <c r="L127" s="13">
        <v>20</v>
      </c>
      <c r="M127" s="13">
        <v>5</v>
      </c>
      <c r="N127" s="13">
        <v>1200</v>
      </c>
      <c r="O127" s="15" t="s">
        <v>226</v>
      </c>
      <c r="P127" s="14">
        <v>3001</v>
      </c>
      <c r="Q127" s="13">
        <v>100</v>
      </c>
      <c r="R127" s="13">
        <v>0</v>
      </c>
      <c r="S127" s="13">
        <v>0</v>
      </c>
      <c r="T127" s="13">
        <v>5</v>
      </c>
      <c r="U127" s="13">
        <v>1</v>
      </c>
      <c r="V127" s="13">
        <v>735</v>
      </c>
      <c r="W127" s="13">
        <v>30</v>
      </c>
      <c r="X127" s="13">
        <v>195</v>
      </c>
      <c r="Y127" s="13">
        <v>330003</v>
      </c>
      <c r="Z127" s="13">
        <v>1</v>
      </c>
      <c r="AA127" s="16">
        <v>1702091</v>
      </c>
      <c r="AB127" s="13">
        <v>12</v>
      </c>
      <c r="AC127" s="13">
        <v>300</v>
      </c>
      <c r="AD127" s="13">
        <v>3</v>
      </c>
      <c r="AE127" s="13">
        <v>1</v>
      </c>
      <c r="AF127" s="13">
        <v>22</v>
      </c>
      <c r="AG127" s="13">
        <v>3.8</v>
      </c>
      <c r="AH127" s="13">
        <v>1</v>
      </c>
    </row>
    <row r="128" spans="1:34">
      <c r="A128" s="12" t="s">
        <v>227</v>
      </c>
      <c r="B128" s="53" t="s">
        <v>224</v>
      </c>
      <c r="C128" s="53" t="s">
        <v>229</v>
      </c>
      <c r="D128" s="33" t="s">
        <v>225</v>
      </c>
      <c r="E128" s="13">
        <v>2</v>
      </c>
      <c r="F128" s="13">
        <v>2</v>
      </c>
      <c r="G128" s="13">
        <v>1002</v>
      </c>
      <c r="H128" s="13">
        <v>2</v>
      </c>
      <c r="I128" s="13">
        <v>10021081</v>
      </c>
      <c r="J128" s="13">
        <v>0</v>
      </c>
      <c r="K128" s="13">
        <v>0</v>
      </c>
      <c r="L128" s="13">
        <v>20</v>
      </c>
      <c r="M128" s="13">
        <v>8</v>
      </c>
      <c r="N128" s="13">
        <v>1200</v>
      </c>
      <c r="O128" s="15" t="s">
        <v>228</v>
      </c>
      <c r="P128" s="14">
        <v>3001</v>
      </c>
      <c r="Q128" s="13">
        <v>120</v>
      </c>
      <c r="R128" s="13">
        <v>0</v>
      </c>
      <c r="S128" s="13">
        <v>0</v>
      </c>
      <c r="T128" s="13">
        <v>5</v>
      </c>
      <c r="U128" s="13">
        <v>1</v>
      </c>
      <c r="V128" s="13">
        <v>735</v>
      </c>
      <c r="W128" s="13">
        <v>30</v>
      </c>
      <c r="X128" s="13">
        <v>200</v>
      </c>
      <c r="Y128" s="13">
        <v>330003</v>
      </c>
      <c r="Z128" s="13">
        <v>2</v>
      </c>
      <c r="AA128" s="16">
        <v>1702092</v>
      </c>
      <c r="AB128" s="13">
        <v>12</v>
      </c>
      <c r="AC128" s="13">
        <v>300</v>
      </c>
      <c r="AD128" s="13">
        <v>3</v>
      </c>
      <c r="AE128" s="13">
        <v>1</v>
      </c>
      <c r="AF128" s="13">
        <f>AF127+2</f>
        <v>24</v>
      </c>
      <c r="AG128" s="13">
        <f>AG127+0.07</f>
        <v>3.8699999999999997</v>
      </c>
      <c r="AH128" s="13">
        <v>1</v>
      </c>
    </row>
    <row r="129" spans="1:34">
      <c r="A129" s="12" t="s">
        <v>229</v>
      </c>
      <c r="B129" s="53" t="s">
        <v>227</v>
      </c>
      <c r="C129" s="53" t="s">
        <v>550</v>
      </c>
      <c r="D129" s="33" t="s">
        <v>225</v>
      </c>
      <c r="E129" s="13">
        <v>3</v>
      </c>
      <c r="F129" s="13">
        <v>2</v>
      </c>
      <c r="G129" s="13">
        <v>1002</v>
      </c>
      <c r="H129" s="13">
        <v>2</v>
      </c>
      <c r="I129" s="13">
        <v>10021081</v>
      </c>
      <c r="J129" s="13">
        <v>0</v>
      </c>
      <c r="K129" s="13">
        <v>0</v>
      </c>
      <c r="L129" s="13">
        <v>20</v>
      </c>
      <c r="M129" s="13">
        <v>10</v>
      </c>
      <c r="N129" s="13">
        <v>1200</v>
      </c>
      <c r="O129" s="15" t="s">
        <v>230</v>
      </c>
      <c r="P129" s="14">
        <v>3001</v>
      </c>
      <c r="Q129" s="13">
        <v>150</v>
      </c>
      <c r="R129" s="13">
        <v>0</v>
      </c>
      <c r="S129" s="13">
        <v>0</v>
      </c>
      <c r="T129" s="13">
        <v>5</v>
      </c>
      <c r="U129" s="13">
        <v>1</v>
      </c>
      <c r="V129" s="13">
        <v>735</v>
      </c>
      <c r="W129" s="13">
        <v>30</v>
      </c>
      <c r="X129" s="13">
        <v>205</v>
      </c>
      <c r="Y129" s="13">
        <v>330003</v>
      </c>
      <c r="Z129" s="13">
        <v>3</v>
      </c>
      <c r="AA129" s="16">
        <v>1702093</v>
      </c>
      <c r="AB129" s="13">
        <v>12</v>
      </c>
      <c r="AC129" s="13">
        <v>300</v>
      </c>
      <c r="AD129" s="13">
        <v>3</v>
      </c>
      <c r="AE129" s="13">
        <v>1</v>
      </c>
      <c r="AF129" s="13">
        <f>AF128+2</f>
        <v>26</v>
      </c>
      <c r="AG129" s="13">
        <f>AG127+0.15</f>
        <v>3.9499999999999997</v>
      </c>
      <c r="AH129" s="13">
        <v>1</v>
      </c>
    </row>
    <row r="130" spans="1:34">
      <c r="A130" s="17" t="s">
        <v>231</v>
      </c>
      <c r="B130" s="54" t="s">
        <v>139</v>
      </c>
      <c r="C130" s="54" t="s">
        <v>234</v>
      </c>
      <c r="D130" s="21" t="s">
        <v>232</v>
      </c>
      <c r="E130" s="18">
        <v>1</v>
      </c>
      <c r="F130" s="18">
        <v>3</v>
      </c>
      <c r="G130" s="18">
        <v>1003</v>
      </c>
      <c r="H130" s="18">
        <v>3</v>
      </c>
      <c r="I130" s="18">
        <v>10031081</v>
      </c>
      <c r="J130" s="18">
        <v>0</v>
      </c>
      <c r="K130" s="18">
        <v>0</v>
      </c>
      <c r="L130" s="18">
        <v>20</v>
      </c>
      <c r="M130" s="18">
        <v>10</v>
      </c>
      <c r="N130" s="18">
        <v>3000</v>
      </c>
      <c r="O130" s="19" t="s">
        <v>233</v>
      </c>
      <c r="P130" s="5">
        <v>4001</v>
      </c>
      <c r="Q130" s="18">
        <v>100</v>
      </c>
      <c r="R130" s="18">
        <v>0</v>
      </c>
      <c r="S130" s="18">
        <v>0</v>
      </c>
      <c r="T130" s="18">
        <v>5</v>
      </c>
      <c r="U130" s="18">
        <v>1</v>
      </c>
      <c r="V130" s="18">
        <v>935</v>
      </c>
      <c r="W130" s="18">
        <v>91</v>
      </c>
      <c r="X130" s="18">
        <v>245</v>
      </c>
      <c r="Y130" s="18">
        <v>330003</v>
      </c>
      <c r="Z130" s="18">
        <v>1</v>
      </c>
      <c r="AA130" s="20">
        <v>1703091</v>
      </c>
      <c r="AB130" s="18">
        <v>14</v>
      </c>
      <c r="AC130" s="18">
        <v>300</v>
      </c>
      <c r="AD130" s="18">
        <v>3</v>
      </c>
      <c r="AE130" s="18">
        <v>1</v>
      </c>
      <c r="AF130" s="18">
        <v>32</v>
      </c>
      <c r="AG130" s="18">
        <v>5.2</v>
      </c>
      <c r="AH130" s="18">
        <v>1</v>
      </c>
    </row>
    <row r="131" spans="1:34">
      <c r="A131" s="17" t="s">
        <v>234</v>
      </c>
      <c r="B131" s="54" t="s">
        <v>231</v>
      </c>
      <c r="C131" s="54" t="s">
        <v>236</v>
      </c>
      <c r="D131" s="21" t="s">
        <v>232</v>
      </c>
      <c r="E131" s="18">
        <v>2</v>
      </c>
      <c r="F131" s="18">
        <v>3</v>
      </c>
      <c r="G131" s="18">
        <v>1003</v>
      </c>
      <c r="H131" s="18">
        <v>3</v>
      </c>
      <c r="I131" s="18">
        <v>10031081</v>
      </c>
      <c r="J131" s="18">
        <v>0</v>
      </c>
      <c r="K131" s="18">
        <v>0</v>
      </c>
      <c r="L131" s="18">
        <v>20</v>
      </c>
      <c r="M131" s="18">
        <v>10</v>
      </c>
      <c r="N131" s="18">
        <v>3000</v>
      </c>
      <c r="O131" s="19" t="s">
        <v>235</v>
      </c>
      <c r="P131" s="5">
        <v>4001</v>
      </c>
      <c r="Q131" s="18">
        <v>120</v>
      </c>
      <c r="R131" s="18">
        <v>0</v>
      </c>
      <c r="S131" s="18">
        <v>0</v>
      </c>
      <c r="T131" s="18">
        <v>5</v>
      </c>
      <c r="U131" s="18">
        <v>1</v>
      </c>
      <c r="V131" s="18">
        <v>935</v>
      </c>
      <c r="W131" s="18">
        <v>91</v>
      </c>
      <c r="X131" s="18">
        <v>250</v>
      </c>
      <c r="Y131" s="18">
        <v>330003</v>
      </c>
      <c r="Z131" s="18">
        <v>2</v>
      </c>
      <c r="AA131" s="20">
        <v>1703092</v>
      </c>
      <c r="AB131" s="18">
        <v>14</v>
      </c>
      <c r="AC131" s="18">
        <v>300</v>
      </c>
      <c r="AD131" s="18">
        <v>3</v>
      </c>
      <c r="AE131" s="18">
        <v>1</v>
      </c>
      <c r="AF131" s="18">
        <f>AF130+2</f>
        <v>34</v>
      </c>
      <c r="AG131" s="18">
        <f>AG130+0.07</f>
        <v>5.2700000000000005</v>
      </c>
      <c r="AH131" s="18">
        <v>1</v>
      </c>
    </row>
    <row r="132" spans="1:34">
      <c r="A132" s="17" t="s">
        <v>236</v>
      </c>
      <c r="B132" s="54" t="s">
        <v>234</v>
      </c>
      <c r="C132" s="54" t="s">
        <v>550</v>
      </c>
      <c r="D132" s="21" t="s">
        <v>232</v>
      </c>
      <c r="E132" s="18">
        <v>3</v>
      </c>
      <c r="F132" s="18">
        <v>3</v>
      </c>
      <c r="G132" s="18">
        <v>1003</v>
      </c>
      <c r="H132" s="18">
        <v>3</v>
      </c>
      <c r="I132" s="18">
        <v>10031081</v>
      </c>
      <c r="J132" s="18">
        <v>0</v>
      </c>
      <c r="K132" s="18">
        <v>0</v>
      </c>
      <c r="L132" s="18">
        <v>20</v>
      </c>
      <c r="M132" s="18">
        <v>12</v>
      </c>
      <c r="N132" s="18">
        <v>3000</v>
      </c>
      <c r="O132" s="19" t="s">
        <v>237</v>
      </c>
      <c r="P132" s="5">
        <v>4001</v>
      </c>
      <c r="Q132" s="18">
        <v>150</v>
      </c>
      <c r="R132" s="18">
        <v>0</v>
      </c>
      <c r="S132" s="18">
        <v>0</v>
      </c>
      <c r="T132" s="18">
        <v>5</v>
      </c>
      <c r="U132" s="18">
        <v>1</v>
      </c>
      <c r="V132" s="18">
        <v>935</v>
      </c>
      <c r="W132" s="18">
        <v>91</v>
      </c>
      <c r="X132" s="18">
        <v>255</v>
      </c>
      <c r="Y132" s="18">
        <v>330003</v>
      </c>
      <c r="Z132" s="18">
        <v>3</v>
      </c>
      <c r="AA132" s="20">
        <v>1703093</v>
      </c>
      <c r="AB132" s="18">
        <v>14</v>
      </c>
      <c r="AC132" s="18">
        <v>300</v>
      </c>
      <c r="AD132" s="18">
        <v>3</v>
      </c>
      <c r="AE132" s="18">
        <v>1</v>
      </c>
      <c r="AF132" s="18">
        <f>AF131+2</f>
        <v>36</v>
      </c>
      <c r="AG132" s="18">
        <f>AG130+0.15</f>
        <v>5.3500000000000005</v>
      </c>
      <c r="AH132" s="18">
        <v>1</v>
      </c>
    </row>
    <row r="133" spans="1:34">
      <c r="A133" s="22" t="s">
        <v>238</v>
      </c>
      <c r="B133" s="55" t="s">
        <v>501</v>
      </c>
      <c r="C133" s="55" t="s">
        <v>241</v>
      </c>
      <c r="D133" s="23" t="s">
        <v>239</v>
      </c>
      <c r="E133" s="24">
        <v>1</v>
      </c>
      <c r="F133" s="24">
        <v>4</v>
      </c>
      <c r="G133" s="24">
        <v>1004</v>
      </c>
      <c r="H133" s="24">
        <v>4</v>
      </c>
      <c r="I133" s="24">
        <v>10041081</v>
      </c>
      <c r="J133" s="24">
        <v>0</v>
      </c>
      <c r="K133" s="24">
        <v>0</v>
      </c>
      <c r="L133" s="24">
        <v>20</v>
      </c>
      <c r="M133" s="24">
        <v>13</v>
      </c>
      <c r="N133" s="24">
        <v>1200</v>
      </c>
      <c r="O133" s="26" t="s">
        <v>240</v>
      </c>
      <c r="P133" s="25">
        <v>4001</v>
      </c>
      <c r="Q133" s="24">
        <v>100</v>
      </c>
      <c r="R133" s="24">
        <v>0</v>
      </c>
      <c r="S133" s="24">
        <v>0</v>
      </c>
      <c r="T133" s="24">
        <v>5</v>
      </c>
      <c r="U133" s="24">
        <v>1</v>
      </c>
      <c r="V133" s="24">
        <v>1135</v>
      </c>
      <c r="W133" s="24">
        <v>209</v>
      </c>
      <c r="X133" s="24">
        <v>295</v>
      </c>
      <c r="Y133" s="24">
        <v>330003</v>
      </c>
      <c r="Z133" s="24">
        <v>1</v>
      </c>
      <c r="AA133" s="27">
        <v>1704091</v>
      </c>
      <c r="AB133" s="24">
        <v>16</v>
      </c>
      <c r="AC133" s="24">
        <v>300</v>
      </c>
      <c r="AD133" s="24">
        <v>3</v>
      </c>
      <c r="AE133" s="24">
        <v>1</v>
      </c>
      <c r="AF133" s="24">
        <v>42</v>
      </c>
      <c r="AG133" s="24">
        <v>6.4</v>
      </c>
      <c r="AH133" s="24">
        <v>1</v>
      </c>
    </row>
    <row r="134" spans="1:34">
      <c r="A134" s="22" t="s">
        <v>241</v>
      </c>
      <c r="B134" s="55" t="s">
        <v>238</v>
      </c>
      <c r="C134" s="55" t="s">
        <v>243</v>
      </c>
      <c r="D134" s="23" t="s">
        <v>239</v>
      </c>
      <c r="E134" s="24">
        <v>2</v>
      </c>
      <c r="F134" s="24">
        <v>4</v>
      </c>
      <c r="G134" s="24">
        <v>1004</v>
      </c>
      <c r="H134" s="24">
        <v>4</v>
      </c>
      <c r="I134" s="24">
        <v>10041081</v>
      </c>
      <c r="J134" s="24">
        <v>0</v>
      </c>
      <c r="K134" s="24">
        <v>0</v>
      </c>
      <c r="L134" s="24">
        <v>20</v>
      </c>
      <c r="M134" s="24">
        <v>10</v>
      </c>
      <c r="N134" s="24">
        <v>1200</v>
      </c>
      <c r="O134" s="26" t="s">
        <v>242</v>
      </c>
      <c r="P134" s="25">
        <v>4001</v>
      </c>
      <c r="Q134" s="24">
        <v>120</v>
      </c>
      <c r="R134" s="24">
        <v>0</v>
      </c>
      <c r="S134" s="24">
        <v>0</v>
      </c>
      <c r="T134" s="24">
        <v>5</v>
      </c>
      <c r="U134" s="24">
        <v>1</v>
      </c>
      <c r="V134" s="24">
        <v>1135</v>
      </c>
      <c r="W134" s="24">
        <v>209</v>
      </c>
      <c r="X134" s="24">
        <v>300</v>
      </c>
      <c r="Y134" s="24">
        <v>330003</v>
      </c>
      <c r="Z134" s="24">
        <v>2</v>
      </c>
      <c r="AA134" s="27">
        <v>1704092</v>
      </c>
      <c r="AB134" s="24">
        <v>16</v>
      </c>
      <c r="AC134" s="24">
        <v>300</v>
      </c>
      <c r="AD134" s="24">
        <v>3</v>
      </c>
      <c r="AE134" s="24">
        <v>1</v>
      </c>
      <c r="AF134" s="24">
        <f>AF133+2</f>
        <v>44</v>
      </c>
      <c r="AG134" s="24">
        <f>AG133+0.07</f>
        <v>6.4700000000000006</v>
      </c>
      <c r="AH134" s="24">
        <v>1</v>
      </c>
    </row>
    <row r="135" spans="1:34">
      <c r="A135" s="22" t="s">
        <v>243</v>
      </c>
      <c r="B135" s="55" t="s">
        <v>241</v>
      </c>
      <c r="C135" s="55" t="s">
        <v>550</v>
      </c>
      <c r="D135" s="23" t="s">
        <v>239</v>
      </c>
      <c r="E135" s="24">
        <v>3</v>
      </c>
      <c r="F135" s="24">
        <v>4</v>
      </c>
      <c r="G135" s="24">
        <v>1004</v>
      </c>
      <c r="H135" s="24">
        <v>4</v>
      </c>
      <c r="I135" s="24">
        <v>10041081</v>
      </c>
      <c r="J135" s="24">
        <v>0</v>
      </c>
      <c r="K135" s="24">
        <v>0</v>
      </c>
      <c r="L135" s="24">
        <v>20</v>
      </c>
      <c r="M135" s="24">
        <v>14</v>
      </c>
      <c r="N135" s="24">
        <v>1200</v>
      </c>
      <c r="O135" s="26" t="s">
        <v>244</v>
      </c>
      <c r="P135" s="25">
        <v>4001</v>
      </c>
      <c r="Q135" s="24">
        <v>150</v>
      </c>
      <c r="R135" s="24">
        <v>0</v>
      </c>
      <c r="S135" s="24">
        <v>0</v>
      </c>
      <c r="T135" s="24">
        <v>5</v>
      </c>
      <c r="U135" s="24">
        <v>1</v>
      </c>
      <c r="V135" s="24">
        <v>1135</v>
      </c>
      <c r="W135" s="24">
        <v>209</v>
      </c>
      <c r="X135" s="24">
        <v>305</v>
      </c>
      <c r="Y135" s="24">
        <v>330003</v>
      </c>
      <c r="Z135" s="24">
        <v>3</v>
      </c>
      <c r="AA135" s="27">
        <v>1704093</v>
      </c>
      <c r="AB135" s="24">
        <v>16</v>
      </c>
      <c r="AC135" s="24">
        <v>300</v>
      </c>
      <c r="AD135" s="24">
        <v>3</v>
      </c>
      <c r="AE135" s="24">
        <v>1</v>
      </c>
      <c r="AF135" s="24">
        <f>AF134+2</f>
        <v>46</v>
      </c>
      <c r="AG135" s="24">
        <f>AG133+0.15</f>
        <v>6.5500000000000007</v>
      </c>
      <c r="AH135" s="24">
        <v>1</v>
      </c>
    </row>
    <row r="136" spans="1:34">
      <c r="A136" s="34" t="s">
        <v>245</v>
      </c>
      <c r="B136" s="57" t="s">
        <v>216</v>
      </c>
      <c r="C136" s="57" t="s">
        <v>248</v>
      </c>
      <c r="D136" s="35" t="s">
        <v>246</v>
      </c>
      <c r="E136" s="36">
        <v>1</v>
      </c>
      <c r="F136" s="36">
        <v>5</v>
      </c>
      <c r="G136" s="36">
        <v>1005</v>
      </c>
      <c r="H136" s="36">
        <v>5</v>
      </c>
      <c r="I136" s="36">
        <v>10051081</v>
      </c>
      <c r="J136" s="36">
        <v>0</v>
      </c>
      <c r="K136" s="36">
        <v>0</v>
      </c>
      <c r="L136" s="36">
        <v>20</v>
      </c>
      <c r="M136" s="36">
        <v>15</v>
      </c>
      <c r="N136" s="36">
        <v>1200</v>
      </c>
      <c r="O136" s="38" t="s">
        <v>247</v>
      </c>
      <c r="P136" s="37">
        <v>4001</v>
      </c>
      <c r="Q136" s="36">
        <v>100</v>
      </c>
      <c r="R136" s="36">
        <v>0</v>
      </c>
      <c r="S136" s="36">
        <v>0</v>
      </c>
      <c r="T136" s="36">
        <v>5</v>
      </c>
      <c r="U136" s="36">
        <v>1</v>
      </c>
      <c r="V136" s="36">
        <v>1335</v>
      </c>
      <c r="W136" s="36">
        <v>405</v>
      </c>
      <c r="X136" s="36">
        <v>345</v>
      </c>
      <c r="Y136" s="36">
        <v>330003</v>
      </c>
      <c r="Z136" s="36">
        <v>1</v>
      </c>
      <c r="AA136" s="39">
        <v>1705091</v>
      </c>
      <c r="AB136" s="36">
        <v>18</v>
      </c>
      <c r="AC136" s="36">
        <v>300</v>
      </c>
      <c r="AD136" s="36">
        <v>3</v>
      </c>
      <c r="AE136" s="36">
        <v>1</v>
      </c>
      <c r="AF136" s="36">
        <v>52</v>
      </c>
      <c r="AG136" s="36">
        <v>8.1999999999999993</v>
      </c>
      <c r="AH136" s="36">
        <v>1</v>
      </c>
    </row>
    <row r="137" spans="1:34">
      <c r="A137" s="34" t="s">
        <v>248</v>
      </c>
      <c r="B137" s="57" t="s">
        <v>245</v>
      </c>
      <c r="C137" s="57" t="s">
        <v>250</v>
      </c>
      <c r="D137" s="35" t="s">
        <v>246</v>
      </c>
      <c r="E137" s="36">
        <v>2</v>
      </c>
      <c r="F137" s="36">
        <v>5</v>
      </c>
      <c r="G137" s="36">
        <v>1005</v>
      </c>
      <c r="H137" s="36">
        <v>5</v>
      </c>
      <c r="I137" s="36">
        <v>10051081</v>
      </c>
      <c r="J137" s="36">
        <v>0</v>
      </c>
      <c r="K137" s="36">
        <v>0</v>
      </c>
      <c r="L137" s="36">
        <v>20</v>
      </c>
      <c r="M137" s="36">
        <v>10</v>
      </c>
      <c r="N137" s="36">
        <v>1200</v>
      </c>
      <c r="O137" s="38" t="s">
        <v>249</v>
      </c>
      <c r="P137" s="37">
        <v>4001</v>
      </c>
      <c r="Q137" s="36">
        <v>120</v>
      </c>
      <c r="R137" s="36">
        <v>0</v>
      </c>
      <c r="S137" s="36">
        <v>0</v>
      </c>
      <c r="T137" s="36">
        <v>5</v>
      </c>
      <c r="U137" s="36">
        <v>1</v>
      </c>
      <c r="V137" s="36">
        <v>1335</v>
      </c>
      <c r="W137" s="36">
        <v>405</v>
      </c>
      <c r="X137" s="36">
        <v>350</v>
      </c>
      <c r="Y137" s="36">
        <v>330003</v>
      </c>
      <c r="Z137" s="36">
        <v>2</v>
      </c>
      <c r="AA137" s="39">
        <v>1705092</v>
      </c>
      <c r="AB137" s="36">
        <v>18</v>
      </c>
      <c r="AC137" s="36">
        <v>300</v>
      </c>
      <c r="AD137" s="36">
        <v>3</v>
      </c>
      <c r="AE137" s="36">
        <v>1</v>
      </c>
      <c r="AF137" s="36">
        <f>AF136+2</f>
        <v>54</v>
      </c>
      <c r="AG137" s="36">
        <f>AG136+0.07</f>
        <v>8.27</v>
      </c>
      <c r="AH137" s="36">
        <v>1</v>
      </c>
    </row>
    <row r="138" spans="1:34">
      <c r="A138" s="34" t="s">
        <v>250</v>
      </c>
      <c r="B138" s="57" t="s">
        <v>248</v>
      </c>
      <c r="C138" s="57" t="s">
        <v>550</v>
      </c>
      <c r="D138" s="35" t="s">
        <v>246</v>
      </c>
      <c r="E138" s="36">
        <v>3</v>
      </c>
      <c r="F138" s="36">
        <v>5</v>
      </c>
      <c r="G138" s="36">
        <v>1005</v>
      </c>
      <c r="H138" s="36">
        <v>5</v>
      </c>
      <c r="I138" s="36">
        <v>10051081</v>
      </c>
      <c r="J138" s="36">
        <v>0</v>
      </c>
      <c r="K138" s="36">
        <v>0</v>
      </c>
      <c r="L138" s="36">
        <v>20</v>
      </c>
      <c r="M138" s="36">
        <v>16</v>
      </c>
      <c r="N138" s="36">
        <v>1200</v>
      </c>
      <c r="O138" s="38" t="s">
        <v>251</v>
      </c>
      <c r="P138" s="37">
        <v>4001</v>
      </c>
      <c r="Q138" s="36">
        <v>150</v>
      </c>
      <c r="R138" s="36">
        <v>0</v>
      </c>
      <c r="S138" s="36">
        <v>0</v>
      </c>
      <c r="T138" s="36">
        <v>5</v>
      </c>
      <c r="U138" s="36">
        <v>1</v>
      </c>
      <c r="V138" s="36">
        <v>1335</v>
      </c>
      <c r="W138" s="36">
        <v>405</v>
      </c>
      <c r="X138" s="36">
        <v>355</v>
      </c>
      <c r="Y138" s="36">
        <v>330003</v>
      </c>
      <c r="Z138" s="36">
        <v>3</v>
      </c>
      <c r="AA138" s="39">
        <v>1705093</v>
      </c>
      <c r="AB138" s="36">
        <v>18</v>
      </c>
      <c r="AC138" s="36">
        <v>300</v>
      </c>
      <c r="AD138" s="36">
        <v>3</v>
      </c>
      <c r="AE138" s="36">
        <v>1</v>
      </c>
      <c r="AF138" s="36">
        <f>AF137+2</f>
        <v>56</v>
      </c>
      <c r="AG138" s="36">
        <f>AG136+0.15</f>
        <v>8.35</v>
      </c>
      <c r="AH138" s="36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A27" sqref="A27"/>
    </sheetView>
  </sheetViews>
  <sheetFormatPr defaultRowHeight="13.5"/>
  <cols>
    <col min="1" max="1" width="19.625" customWidth="1"/>
    <col min="2" max="2" width="19.375" customWidth="1"/>
  </cols>
  <sheetData>
    <row r="1" spans="1:2">
      <c r="A1" t="s">
        <v>407</v>
      </c>
    </row>
    <row r="2" spans="1:2" ht="17.25" customHeight="1">
      <c r="A2" s="51" t="s">
        <v>409</v>
      </c>
      <c r="B2" s="51" t="s">
        <v>410</v>
      </c>
    </row>
    <row r="3" spans="1:2" ht="17.25" customHeight="1">
      <c r="A3" s="51" t="s">
        <v>408</v>
      </c>
      <c r="B3" s="51" t="s">
        <v>411</v>
      </c>
    </row>
    <row r="4" spans="1:2">
      <c r="A4" s="37">
        <v>1</v>
      </c>
      <c r="B4" s="37">
        <v>0.1</v>
      </c>
    </row>
    <row r="5" spans="1:2">
      <c r="A5" s="37">
        <v>2</v>
      </c>
      <c r="B5" s="37">
        <v>0.2</v>
      </c>
    </row>
    <row r="6" spans="1:2">
      <c r="A6" s="37">
        <v>3</v>
      </c>
      <c r="B6" s="37">
        <v>0.3</v>
      </c>
    </row>
    <row r="7" spans="1:2">
      <c r="A7" s="37">
        <v>4</v>
      </c>
      <c r="B7" s="37">
        <v>0.4</v>
      </c>
    </row>
    <row r="8" spans="1:2">
      <c r="A8" s="37">
        <v>5</v>
      </c>
      <c r="B8" s="37">
        <v>0.5</v>
      </c>
    </row>
    <row r="9" spans="1:2">
      <c r="A9" s="37">
        <v>6</v>
      </c>
      <c r="B9" s="37">
        <v>0.6</v>
      </c>
    </row>
    <row r="10" spans="1:2">
      <c r="A10" s="37">
        <v>7</v>
      </c>
      <c r="B10" s="37">
        <v>0.7</v>
      </c>
    </row>
    <row r="11" spans="1:2">
      <c r="A11" s="37">
        <v>8</v>
      </c>
      <c r="B11" s="37">
        <v>0.8</v>
      </c>
    </row>
    <row r="12" spans="1:2">
      <c r="A12" s="37">
        <v>9</v>
      </c>
      <c r="B12" s="37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3"/>
  <sheetViews>
    <sheetView workbookViewId="0">
      <selection activeCell="F1" sqref="F1:F1048576"/>
    </sheetView>
  </sheetViews>
  <sheetFormatPr defaultRowHeight="13.5"/>
  <cols>
    <col min="1" max="6" width="21.875" style="1" customWidth="1"/>
    <col min="7" max="16384" width="9" style="1"/>
  </cols>
  <sheetData>
    <row r="1" spans="1:6" ht="32.25" customHeight="1">
      <c r="A1" s="1" t="s">
        <v>294</v>
      </c>
      <c r="B1" s="42" t="s">
        <v>295</v>
      </c>
      <c r="C1" s="43"/>
      <c r="D1" s="43"/>
      <c r="E1" s="43"/>
      <c r="F1" s="43"/>
    </row>
    <row r="2" spans="1:6">
      <c r="A2" s="2" t="s">
        <v>296</v>
      </c>
      <c r="B2" s="4" t="s">
        <v>297</v>
      </c>
      <c r="C2" s="2" t="s">
        <v>298</v>
      </c>
      <c r="D2" s="2" t="s">
        <v>299</v>
      </c>
      <c r="E2" s="2" t="s">
        <v>300</v>
      </c>
      <c r="F2" s="2" t="s">
        <v>301</v>
      </c>
    </row>
    <row r="3" spans="1:6" ht="129" customHeight="1">
      <c r="A3" s="2" t="s">
        <v>302</v>
      </c>
      <c r="B3" s="4" t="s">
        <v>636</v>
      </c>
      <c r="C3" s="2" t="s">
        <v>303</v>
      </c>
      <c r="D3" s="2" t="s">
        <v>304</v>
      </c>
      <c r="E3" s="2" t="s">
        <v>305</v>
      </c>
      <c r="F3" s="2" t="s">
        <v>306</v>
      </c>
    </row>
    <row r="4" spans="1:6">
      <c r="A4" s="44">
        <v>1001</v>
      </c>
      <c r="B4" s="44" t="s">
        <v>307</v>
      </c>
      <c r="C4" s="44">
        <v>1</v>
      </c>
      <c r="D4" s="44">
        <v>3</v>
      </c>
      <c r="E4" s="44">
        <v>3</v>
      </c>
      <c r="F4" s="44">
        <v>3</v>
      </c>
    </row>
    <row r="5" spans="1:6">
      <c r="A5" s="44">
        <v>1002</v>
      </c>
      <c r="B5" s="44" t="s">
        <v>308</v>
      </c>
      <c r="C5" s="44">
        <v>1</v>
      </c>
      <c r="D5" s="44">
        <v>3</v>
      </c>
      <c r="E5" s="44">
        <v>3</v>
      </c>
      <c r="F5" s="44">
        <v>3</v>
      </c>
    </row>
    <row r="6" spans="1:6">
      <c r="A6" s="44">
        <v>1003</v>
      </c>
      <c r="B6" s="44" t="s">
        <v>309</v>
      </c>
      <c r="C6" s="44">
        <v>1</v>
      </c>
      <c r="D6" s="44">
        <v>3</v>
      </c>
      <c r="E6" s="44">
        <v>3</v>
      </c>
      <c r="F6" s="44">
        <v>3</v>
      </c>
    </row>
    <row r="7" spans="1:6">
      <c r="A7" s="44">
        <v>1004</v>
      </c>
      <c r="B7" s="44" t="s">
        <v>310</v>
      </c>
      <c r="C7" s="44">
        <v>1</v>
      </c>
      <c r="D7" s="44">
        <v>3</v>
      </c>
      <c r="E7" s="44">
        <v>3</v>
      </c>
      <c r="F7" s="44">
        <v>3</v>
      </c>
    </row>
    <row r="8" spans="1:6">
      <c r="A8" s="44">
        <v>1005</v>
      </c>
      <c r="B8" s="44" t="s">
        <v>311</v>
      </c>
      <c r="C8" s="44">
        <v>1</v>
      </c>
      <c r="D8" s="44">
        <v>3</v>
      </c>
      <c r="E8" s="44">
        <v>3</v>
      </c>
      <c r="F8" s="44">
        <v>3</v>
      </c>
    </row>
    <row r="9" spans="1:6">
      <c r="A9" s="44">
        <v>1006</v>
      </c>
      <c r="B9" s="44" t="s">
        <v>312</v>
      </c>
      <c r="C9" s="44">
        <v>1</v>
      </c>
      <c r="D9" s="44">
        <v>3</v>
      </c>
      <c r="E9" s="44">
        <v>3</v>
      </c>
      <c r="F9" s="44">
        <v>3</v>
      </c>
    </row>
    <row r="10" spans="1:6">
      <c r="A10" s="44">
        <v>1007</v>
      </c>
      <c r="B10" s="44" t="s">
        <v>313</v>
      </c>
      <c r="C10" s="44">
        <v>1</v>
      </c>
      <c r="D10" s="44">
        <v>3</v>
      </c>
      <c r="E10" s="44">
        <v>3</v>
      </c>
      <c r="F10" s="44">
        <v>3</v>
      </c>
    </row>
    <row r="11" spans="1:6">
      <c r="A11" s="44">
        <v>1008</v>
      </c>
      <c r="B11" s="44" t="s">
        <v>314</v>
      </c>
      <c r="C11" s="44">
        <v>1</v>
      </c>
      <c r="D11" s="44">
        <v>3</v>
      </c>
      <c r="E11" s="44">
        <v>3</v>
      </c>
      <c r="F11" s="44">
        <v>3</v>
      </c>
    </row>
    <row r="12" spans="1:6">
      <c r="A12" s="44">
        <v>1009</v>
      </c>
      <c r="B12" s="44" t="s">
        <v>315</v>
      </c>
      <c r="C12" s="44">
        <v>1</v>
      </c>
      <c r="D12" s="44">
        <v>3</v>
      </c>
      <c r="E12" s="44">
        <v>3</v>
      </c>
      <c r="F12" s="44">
        <v>3</v>
      </c>
    </row>
    <row r="13" spans="1:6">
      <c r="A13" s="44">
        <v>1010</v>
      </c>
      <c r="B13" s="44" t="s">
        <v>316</v>
      </c>
      <c r="C13" s="44">
        <v>1</v>
      </c>
      <c r="D13" s="44">
        <v>3</v>
      </c>
      <c r="E13" s="44">
        <v>3</v>
      </c>
      <c r="F13" s="44">
        <v>3</v>
      </c>
    </row>
    <row r="14" spans="1:6">
      <c r="A14" s="44">
        <v>1011</v>
      </c>
      <c r="B14" s="44" t="s">
        <v>317</v>
      </c>
      <c r="C14" s="44">
        <v>1</v>
      </c>
      <c r="D14" s="44">
        <v>3</v>
      </c>
      <c r="E14" s="44">
        <v>3</v>
      </c>
      <c r="F14" s="44">
        <v>3</v>
      </c>
    </row>
    <row r="15" spans="1:6">
      <c r="A15" s="44">
        <v>1012</v>
      </c>
      <c r="B15" s="44">
        <v>1</v>
      </c>
      <c r="C15" s="44">
        <v>1</v>
      </c>
      <c r="D15" s="44">
        <v>3</v>
      </c>
      <c r="E15" s="44">
        <v>3</v>
      </c>
      <c r="F15" s="44">
        <v>3</v>
      </c>
    </row>
    <row r="16" spans="1:6">
      <c r="A16" s="44">
        <v>1013</v>
      </c>
      <c r="B16" s="44">
        <v>2</v>
      </c>
      <c r="C16" s="44">
        <v>1</v>
      </c>
      <c r="D16" s="44">
        <v>3</v>
      </c>
      <c r="E16" s="44">
        <v>3</v>
      </c>
      <c r="F16" s="44">
        <v>3</v>
      </c>
    </row>
    <row r="17" spans="1:6">
      <c r="A17" s="44">
        <v>1014</v>
      </c>
      <c r="B17" s="44">
        <v>3</v>
      </c>
      <c r="C17" s="44">
        <v>1</v>
      </c>
      <c r="D17" s="44">
        <v>3</v>
      </c>
      <c r="E17" s="44">
        <v>3</v>
      </c>
      <c r="F17" s="44">
        <v>3</v>
      </c>
    </row>
    <row r="18" spans="1:6">
      <c r="A18" s="44">
        <v>1015</v>
      </c>
      <c r="B18" s="44">
        <v>4</v>
      </c>
      <c r="C18" s="44">
        <v>1</v>
      </c>
      <c r="D18" s="44">
        <v>3</v>
      </c>
      <c r="E18" s="44">
        <v>3</v>
      </c>
      <c r="F18" s="44">
        <v>3</v>
      </c>
    </row>
    <row r="19" spans="1:6">
      <c r="A19" s="45">
        <v>2001</v>
      </c>
      <c r="B19" s="45" t="s">
        <v>307</v>
      </c>
      <c r="C19" s="45">
        <v>2</v>
      </c>
      <c r="D19" s="45">
        <v>3</v>
      </c>
      <c r="E19" s="45">
        <v>3</v>
      </c>
      <c r="F19" s="45">
        <v>3</v>
      </c>
    </row>
    <row r="20" spans="1:6">
      <c r="A20" s="45">
        <v>2002</v>
      </c>
      <c r="B20" s="45" t="s">
        <v>308</v>
      </c>
      <c r="C20" s="45">
        <v>2</v>
      </c>
      <c r="D20" s="45">
        <v>3</v>
      </c>
      <c r="E20" s="45">
        <v>3</v>
      </c>
      <c r="F20" s="45">
        <v>3</v>
      </c>
    </row>
    <row r="21" spans="1:6">
      <c r="A21" s="45">
        <v>2003</v>
      </c>
      <c r="B21" s="45" t="s">
        <v>309</v>
      </c>
      <c r="C21" s="45">
        <v>2</v>
      </c>
      <c r="D21" s="45">
        <v>3</v>
      </c>
      <c r="E21" s="45">
        <v>3</v>
      </c>
      <c r="F21" s="45">
        <v>3</v>
      </c>
    </row>
    <row r="22" spans="1:6">
      <c r="A22" s="45">
        <v>2004</v>
      </c>
      <c r="B22" s="45" t="s">
        <v>310</v>
      </c>
      <c r="C22" s="45">
        <v>2</v>
      </c>
      <c r="D22" s="45">
        <v>3</v>
      </c>
      <c r="E22" s="45">
        <v>3</v>
      </c>
      <c r="F22" s="45">
        <v>3</v>
      </c>
    </row>
    <row r="23" spans="1:6">
      <c r="A23" s="45">
        <v>2005</v>
      </c>
      <c r="B23" s="45" t="s">
        <v>311</v>
      </c>
      <c r="C23" s="45">
        <v>2</v>
      </c>
      <c r="D23" s="45">
        <v>3</v>
      </c>
      <c r="E23" s="45">
        <v>3</v>
      </c>
      <c r="F23" s="45">
        <v>3</v>
      </c>
    </row>
    <row r="24" spans="1:6">
      <c r="A24" s="45">
        <v>2006</v>
      </c>
      <c r="B24" s="45" t="s">
        <v>312</v>
      </c>
      <c r="C24" s="45">
        <v>2</v>
      </c>
      <c r="D24" s="45">
        <v>3</v>
      </c>
      <c r="E24" s="45">
        <v>3</v>
      </c>
      <c r="F24" s="45">
        <v>3</v>
      </c>
    </row>
    <row r="25" spans="1:6">
      <c r="A25" s="45">
        <v>2007</v>
      </c>
      <c r="B25" s="45" t="s">
        <v>313</v>
      </c>
      <c r="C25" s="45">
        <v>2</v>
      </c>
      <c r="D25" s="45">
        <v>3</v>
      </c>
      <c r="E25" s="45">
        <v>3</v>
      </c>
      <c r="F25" s="45">
        <v>3</v>
      </c>
    </row>
    <row r="26" spans="1:6">
      <c r="A26" s="45">
        <v>2008</v>
      </c>
      <c r="B26" s="45" t="s">
        <v>314</v>
      </c>
      <c r="C26" s="45">
        <v>2</v>
      </c>
      <c r="D26" s="45">
        <v>3</v>
      </c>
      <c r="E26" s="45">
        <v>3</v>
      </c>
      <c r="F26" s="45">
        <v>3</v>
      </c>
    </row>
    <row r="27" spans="1:6">
      <c r="A27" s="45">
        <v>2009</v>
      </c>
      <c r="B27" s="45" t="s">
        <v>315</v>
      </c>
      <c r="C27" s="45">
        <v>2</v>
      </c>
      <c r="D27" s="45">
        <v>3</v>
      </c>
      <c r="E27" s="45">
        <v>3</v>
      </c>
      <c r="F27" s="45">
        <v>3</v>
      </c>
    </row>
    <row r="28" spans="1:6">
      <c r="A28" s="45">
        <v>2010</v>
      </c>
      <c r="B28" s="45" t="s">
        <v>316</v>
      </c>
      <c r="C28" s="45">
        <v>2</v>
      </c>
      <c r="D28" s="45">
        <v>3</v>
      </c>
      <c r="E28" s="45">
        <v>3</v>
      </c>
      <c r="F28" s="45">
        <v>3</v>
      </c>
    </row>
    <row r="29" spans="1:6">
      <c r="A29" s="45">
        <v>2011</v>
      </c>
      <c r="B29" s="45" t="s">
        <v>317</v>
      </c>
      <c r="C29" s="45">
        <v>2</v>
      </c>
      <c r="D29" s="45">
        <v>3</v>
      </c>
      <c r="E29" s="45">
        <v>3</v>
      </c>
      <c r="F29" s="45">
        <v>3</v>
      </c>
    </row>
    <row r="30" spans="1:6">
      <c r="A30" s="45">
        <v>2012</v>
      </c>
      <c r="B30" s="45">
        <v>1</v>
      </c>
      <c r="C30" s="45">
        <v>2</v>
      </c>
      <c r="D30" s="45">
        <v>3</v>
      </c>
      <c r="E30" s="45">
        <v>3</v>
      </c>
      <c r="F30" s="45">
        <v>3</v>
      </c>
    </row>
    <row r="31" spans="1:6">
      <c r="A31" s="45">
        <v>2013</v>
      </c>
      <c r="B31" s="45">
        <v>2</v>
      </c>
      <c r="C31" s="45">
        <v>2</v>
      </c>
      <c r="D31" s="45">
        <v>3</v>
      </c>
      <c r="E31" s="45">
        <v>3</v>
      </c>
      <c r="F31" s="45">
        <v>3</v>
      </c>
    </row>
    <row r="32" spans="1:6">
      <c r="A32" s="45">
        <v>2014</v>
      </c>
      <c r="B32" s="45">
        <v>3</v>
      </c>
      <c r="C32" s="45">
        <v>2</v>
      </c>
      <c r="D32" s="45">
        <v>3</v>
      </c>
      <c r="E32" s="45">
        <v>3</v>
      </c>
      <c r="F32" s="45">
        <v>3</v>
      </c>
    </row>
    <row r="33" spans="1:6">
      <c r="A33" s="45">
        <v>2015</v>
      </c>
      <c r="B33" s="45">
        <v>4</v>
      </c>
      <c r="C33" s="45">
        <v>2</v>
      </c>
      <c r="D33" s="45">
        <v>3</v>
      </c>
      <c r="E33" s="45">
        <v>3</v>
      </c>
      <c r="F33" s="45">
        <v>3</v>
      </c>
    </row>
    <row r="34" spans="1:6">
      <c r="A34" s="46">
        <v>3001</v>
      </c>
      <c r="B34" s="46" t="s">
        <v>307</v>
      </c>
      <c r="C34" s="46">
        <v>3</v>
      </c>
      <c r="D34" s="46">
        <v>3</v>
      </c>
      <c r="E34" s="46">
        <v>3</v>
      </c>
      <c r="F34" s="46">
        <v>3</v>
      </c>
    </row>
    <row r="35" spans="1:6">
      <c r="A35" s="46">
        <v>3002</v>
      </c>
      <c r="B35" s="46" t="s">
        <v>308</v>
      </c>
      <c r="C35" s="46">
        <v>3</v>
      </c>
      <c r="D35" s="46">
        <v>3</v>
      </c>
      <c r="E35" s="46">
        <v>3</v>
      </c>
      <c r="F35" s="46">
        <v>3</v>
      </c>
    </row>
    <row r="36" spans="1:6">
      <c r="A36" s="46">
        <v>3003</v>
      </c>
      <c r="B36" s="46" t="s">
        <v>309</v>
      </c>
      <c r="C36" s="46">
        <v>3</v>
      </c>
      <c r="D36" s="46">
        <v>3</v>
      </c>
      <c r="E36" s="46">
        <v>3</v>
      </c>
      <c r="F36" s="46">
        <v>3</v>
      </c>
    </row>
    <row r="37" spans="1:6">
      <c r="A37" s="46">
        <v>3004</v>
      </c>
      <c r="B37" s="46" t="s">
        <v>310</v>
      </c>
      <c r="C37" s="46">
        <v>3</v>
      </c>
      <c r="D37" s="46">
        <v>3</v>
      </c>
      <c r="E37" s="46">
        <v>3</v>
      </c>
      <c r="F37" s="46">
        <v>3</v>
      </c>
    </row>
    <row r="38" spans="1:6">
      <c r="A38" s="46">
        <v>3005</v>
      </c>
      <c r="B38" s="46" t="s">
        <v>311</v>
      </c>
      <c r="C38" s="46">
        <v>3</v>
      </c>
      <c r="D38" s="46">
        <v>3</v>
      </c>
      <c r="E38" s="46">
        <v>3</v>
      </c>
      <c r="F38" s="46">
        <v>3</v>
      </c>
    </row>
    <row r="39" spans="1:6">
      <c r="A39" s="46">
        <v>3006</v>
      </c>
      <c r="B39" s="46" t="s">
        <v>312</v>
      </c>
      <c r="C39" s="46">
        <v>3</v>
      </c>
      <c r="D39" s="46">
        <v>3</v>
      </c>
      <c r="E39" s="46">
        <v>3</v>
      </c>
      <c r="F39" s="46">
        <v>3</v>
      </c>
    </row>
    <row r="40" spans="1:6">
      <c r="A40" s="46">
        <v>3007</v>
      </c>
      <c r="B40" s="46" t="s">
        <v>313</v>
      </c>
      <c r="C40" s="46">
        <v>3</v>
      </c>
      <c r="D40" s="46">
        <v>3</v>
      </c>
      <c r="E40" s="46">
        <v>3</v>
      </c>
      <c r="F40" s="46">
        <v>3</v>
      </c>
    </row>
    <row r="41" spans="1:6">
      <c r="A41" s="46">
        <v>3008</v>
      </c>
      <c r="B41" s="46" t="s">
        <v>314</v>
      </c>
      <c r="C41" s="46">
        <v>3</v>
      </c>
      <c r="D41" s="46">
        <v>3</v>
      </c>
      <c r="E41" s="46">
        <v>3</v>
      </c>
      <c r="F41" s="46">
        <v>3</v>
      </c>
    </row>
    <row r="42" spans="1:6">
      <c r="A42" s="46">
        <v>3009</v>
      </c>
      <c r="B42" s="46" t="s">
        <v>315</v>
      </c>
      <c r="C42" s="46">
        <v>3</v>
      </c>
      <c r="D42" s="46">
        <v>3</v>
      </c>
      <c r="E42" s="46">
        <v>3</v>
      </c>
      <c r="F42" s="46">
        <v>3</v>
      </c>
    </row>
    <row r="43" spans="1:6">
      <c r="A43" s="46">
        <v>3010</v>
      </c>
      <c r="B43" s="46" t="s">
        <v>316</v>
      </c>
      <c r="C43" s="46">
        <v>3</v>
      </c>
      <c r="D43" s="46">
        <v>3</v>
      </c>
      <c r="E43" s="46">
        <v>3</v>
      </c>
      <c r="F43" s="46">
        <v>3</v>
      </c>
    </row>
    <row r="44" spans="1:6">
      <c r="A44" s="46">
        <v>3011</v>
      </c>
      <c r="B44" s="46" t="s">
        <v>317</v>
      </c>
      <c r="C44" s="46">
        <v>3</v>
      </c>
      <c r="D44" s="46">
        <v>3</v>
      </c>
      <c r="E44" s="46">
        <v>3</v>
      </c>
      <c r="F44" s="46">
        <v>3</v>
      </c>
    </row>
    <row r="45" spans="1:6">
      <c r="A45" s="46">
        <v>3012</v>
      </c>
      <c r="B45" s="46">
        <v>1</v>
      </c>
      <c r="C45" s="46">
        <v>3</v>
      </c>
      <c r="D45" s="46">
        <v>3</v>
      </c>
      <c r="E45" s="46">
        <v>3</v>
      </c>
      <c r="F45" s="46">
        <v>3</v>
      </c>
    </row>
    <row r="46" spans="1:6">
      <c r="A46" s="46">
        <v>3013</v>
      </c>
      <c r="B46" s="46">
        <v>2</v>
      </c>
      <c r="C46" s="46">
        <v>3</v>
      </c>
      <c r="D46" s="46">
        <v>3</v>
      </c>
      <c r="E46" s="46">
        <v>3</v>
      </c>
      <c r="F46" s="46">
        <v>3</v>
      </c>
    </row>
    <row r="47" spans="1:6">
      <c r="A47" s="46">
        <v>3014</v>
      </c>
      <c r="B47" s="46">
        <v>3</v>
      </c>
      <c r="C47" s="46">
        <v>3</v>
      </c>
      <c r="D47" s="46">
        <v>3</v>
      </c>
      <c r="E47" s="46">
        <v>3</v>
      </c>
      <c r="F47" s="46">
        <v>3</v>
      </c>
    </row>
    <row r="48" spans="1:6">
      <c r="A48" s="46">
        <v>3015</v>
      </c>
      <c r="B48" s="46">
        <v>4</v>
      </c>
      <c r="C48" s="46">
        <v>3</v>
      </c>
      <c r="D48" s="46">
        <v>3</v>
      </c>
      <c r="E48" s="46">
        <v>3</v>
      </c>
      <c r="F48" s="46">
        <v>3</v>
      </c>
    </row>
    <row r="49" spans="1:6">
      <c r="A49" s="47">
        <v>4001</v>
      </c>
      <c r="B49" s="47" t="s">
        <v>307</v>
      </c>
      <c r="C49" s="47">
        <v>4</v>
      </c>
      <c r="D49" s="47">
        <v>3</v>
      </c>
      <c r="E49" s="47">
        <v>3</v>
      </c>
      <c r="F49" s="47">
        <v>3</v>
      </c>
    </row>
    <row r="50" spans="1:6">
      <c r="A50" s="47">
        <v>4002</v>
      </c>
      <c r="B50" s="47" t="s">
        <v>308</v>
      </c>
      <c r="C50" s="47">
        <v>4</v>
      </c>
      <c r="D50" s="47">
        <v>3</v>
      </c>
      <c r="E50" s="47">
        <v>3</v>
      </c>
      <c r="F50" s="47">
        <v>3</v>
      </c>
    </row>
    <row r="51" spans="1:6">
      <c r="A51" s="47">
        <v>4003</v>
      </c>
      <c r="B51" s="47" t="s">
        <v>309</v>
      </c>
      <c r="C51" s="47">
        <v>4</v>
      </c>
      <c r="D51" s="47">
        <v>3</v>
      </c>
      <c r="E51" s="47">
        <v>3</v>
      </c>
      <c r="F51" s="47">
        <v>3</v>
      </c>
    </row>
    <row r="52" spans="1:6">
      <c r="A52" s="47">
        <v>4004</v>
      </c>
      <c r="B52" s="47" t="s">
        <v>310</v>
      </c>
      <c r="C52" s="47">
        <v>4</v>
      </c>
      <c r="D52" s="47">
        <v>3</v>
      </c>
      <c r="E52" s="47">
        <v>3</v>
      </c>
      <c r="F52" s="47">
        <v>3</v>
      </c>
    </row>
    <row r="53" spans="1:6">
      <c r="A53" s="47">
        <v>4005</v>
      </c>
      <c r="B53" s="47" t="s">
        <v>311</v>
      </c>
      <c r="C53" s="47">
        <v>4</v>
      </c>
      <c r="D53" s="47">
        <v>3</v>
      </c>
      <c r="E53" s="47">
        <v>3</v>
      </c>
      <c r="F53" s="47">
        <v>3</v>
      </c>
    </row>
    <row r="54" spans="1:6">
      <c r="A54" s="47">
        <v>4006</v>
      </c>
      <c r="B54" s="47" t="s">
        <v>312</v>
      </c>
      <c r="C54" s="47">
        <v>4</v>
      </c>
      <c r="D54" s="47">
        <v>3</v>
      </c>
      <c r="E54" s="47">
        <v>3</v>
      </c>
      <c r="F54" s="47">
        <v>3</v>
      </c>
    </row>
    <row r="55" spans="1:6">
      <c r="A55" s="47">
        <v>4007</v>
      </c>
      <c r="B55" s="47" t="s">
        <v>313</v>
      </c>
      <c r="C55" s="47">
        <v>4</v>
      </c>
      <c r="D55" s="47">
        <v>3</v>
      </c>
      <c r="E55" s="47">
        <v>3</v>
      </c>
      <c r="F55" s="47">
        <v>3</v>
      </c>
    </row>
    <row r="56" spans="1:6">
      <c r="A56" s="47">
        <v>4008</v>
      </c>
      <c r="B56" s="47" t="s">
        <v>314</v>
      </c>
      <c r="C56" s="47">
        <v>4</v>
      </c>
      <c r="D56" s="47">
        <v>3</v>
      </c>
      <c r="E56" s="47">
        <v>3</v>
      </c>
      <c r="F56" s="47">
        <v>3</v>
      </c>
    </row>
    <row r="57" spans="1:6">
      <c r="A57" s="47">
        <v>4009</v>
      </c>
      <c r="B57" s="47" t="s">
        <v>315</v>
      </c>
      <c r="C57" s="47">
        <v>4</v>
      </c>
      <c r="D57" s="47">
        <v>3</v>
      </c>
      <c r="E57" s="47">
        <v>3</v>
      </c>
      <c r="F57" s="47">
        <v>3</v>
      </c>
    </row>
    <row r="58" spans="1:6">
      <c r="A58" s="47">
        <v>4010</v>
      </c>
      <c r="B58" s="47" t="s">
        <v>316</v>
      </c>
      <c r="C58" s="47">
        <v>4</v>
      </c>
      <c r="D58" s="47">
        <v>3</v>
      </c>
      <c r="E58" s="47">
        <v>3</v>
      </c>
      <c r="F58" s="47">
        <v>3</v>
      </c>
    </row>
    <row r="59" spans="1:6">
      <c r="A59" s="47">
        <v>4011</v>
      </c>
      <c r="B59" s="47" t="s">
        <v>317</v>
      </c>
      <c r="C59" s="47">
        <v>4</v>
      </c>
      <c r="D59" s="47">
        <v>3</v>
      </c>
      <c r="E59" s="47">
        <v>3</v>
      </c>
      <c r="F59" s="47">
        <v>3</v>
      </c>
    </row>
    <row r="60" spans="1:6">
      <c r="A60" s="47">
        <v>4012</v>
      </c>
      <c r="B60" s="47">
        <v>1</v>
      </c>
      <c r="C60" s="47">
        <v>4</v>
      </c>
      <c r="D60" s="47">
        <v>3</v>
      </c>
      <c r="E60" s="47">
        <v>3</v>
      </c>
      <c r="F60" s="47">
        <v>3</v>
      </c>
    </row>
    <row r="61" spans="1:6">
      <c r="A61" s="47">
        <v>4013</v>
      </c>
      <c r="B61" s="47">
        <v>2</v>
      </c>
      <c r="C61" s="47">
        <v>4</v>
      </c>
      <c r="D61" s="47">
        <v>3</v>
      </c>
      <c r="E61" s="47">
        <v>3</v>
      </c>
      <c r="F61" s="47">
        <v>3</v>
      </c>
    </row>
    <row r="62" spans="1:6">
      <c r="A62" s="47">
        <v>4014</v>
      </c>
      <c r="B62" s="47">
        <v>3</v>
      </c>
      <c r="C62" s="47">
        <v>4</v>
      </c>
      <c r="D62" s="47">
        <v>3</v>
      </c>
      <c r="E62" s="47">
        <v>3</v>
      </c>
      <c r="F62" s="47">
        <v>3</v>
      </c>
    </row>
    <row r="63" spans="1:6">
      <c r="A63" s="47">
        <v>4015</v>
      </c>
      <c r="B63" s="47">
        <v>4</v>
      </c>
      <c r="C63" s="47">
        <v>4</v>
      </c>
      <c r="D63" s="47">
        <v>3</v>
      </c>
      <c r="E63" s="47">
        <v>3</v>
      </c>
      <c r="F63" s="47">
        <v>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W153"/>
  <sheetViews>
    <sheetView topLeftCell="A104" workbookViewId="0">
      <selection activeCell="E153" sqref="E1:E153"/>
    </sheetView>
  </sheetViews>
  <sheetFormatPr defaultRowHeight="13.5"/>
  <cols>
    <col min="1" max="1" width="12.875" style="40" bestFit="1" customWidth="1"/>
    <col min="2" max="2" width="13.125" style="40" bestFit="1" customWidth="1"/>
    <col min="3" max="3" width="11.125" style="40" bestFit="1" customWidth="1"/>
    <col min="4" max="4" width="11.625" style="40" bestFit="1" customWidth="1"/>
    <col min="5" max="5" width="14.25" style="40" bestFit="1" customWidth="1"/>
    <col min="6" max="6" width="11.625" style="40" bestFit="1" customWidth="1"/>
    <col min="7" max="7" width="14.25" style="40" bestFit="1" customWidth="1"/>
    <col min="8" max="8" width="11.625" style="40" bestFit="1" customWidth="1"/>
    <col min="9" max="9" width="14.25" style="40" bestFit="1" customWidth="1"/>
    <col min="10" max="10" width="11.625" style="40" bestFit="1" customWidth="1"/>
    <col min="11" max="11" width="14.25" style="40" bestFit="1" customWidth="1"/>
    <col min="12" max="12" width="11.625" style="40" bestFit="1" customWidth="1"/>
    <col min="13" max="13" width="14.25" style="40" bestFit="1" customWidth="1"/>
    <col min="14" max="14" width="11.625" style="40" bestFit="1" customWidth="1"/>
    <col min="15" max="15" width="14.25" style="40" bestFit="1" customWidth="1"/>
    <col min="16" max="16" width="11.625" style="40" bestFit="1" customWidth="1"/>
    <col min="17" max="17" width="14.25" style="40" bestFit="1" customWidth="1"/>
    <col min="18" max="18" width="11.625" style="40" bestFit="1" customWidth="1"/>
    <col min="19" max="19" width="14.25" style="40" bestFit="1" customWidth="1"/>
    <col min="20" max="20" width="11.625" style="40" bestFit="1" customWidth="1"/>
    <col min="21" max="21" width="14.25" style="40" bestFit="1" customWidth="1"/>
    <col min="22" max="22" width="11.75" style="40" bestFit="1" customWidth="1"/>
    <col min="23" max="23" width="15.375" style="40" bestFit="1" customWidth="1"/>
    <col min="24" max="24" width="11.625" style="40" bestFit="1" customWidth="1"/>
    <col min="25" max="25" width="14.125" style="40" customWidth="1"/>
    <col min="26" max="26" width="11.625" style="40" bestFit="1" customWidth="1"/>
    <col min="27" max="27" width="9.125" style="40" bestFit="1" customWidth="1"/>
    <col min="28" max="28" width="11.625" style="40" bestFit="1" customWidth="1"/>
    <col min="29" max="29" width="9.125" style="40" bestFit="1" customWidth="1"/>
    <col min="30" max="30" width="11.625" style="40" bestFit="1" customWidth="1"/>
    <col min="31" max="31" width="9.125" style="40" bestFit="1" customWidth="1"/>
    <col min="32" max="32" width="11.625" style="40" bestFit="1" customWidth="1"/>
    <col min="33" max="33" width="15.25" style="40" bestFit="1" customWidth="1"/>
    <col min="34" max="34" width="14.5" style="40" customWidth="1"/>
    <col min="35" max="35" width="15.5" style="40" customWidth="1"/>
    <col min="36" max="36" width="13.5" style="40" customWidth="1"/>
    <col min="37" max="37" width="15.125" style="40" customWidth="1"/>
    <col min="38" max="38" width="14.875" style="40" customWidth="1"/>
    <col min="39" max="39" width="16.125" style="40" customWidth="1"/>
    <col min="40" max="40" width="14.875" style="40" customWidth="1"/>
    <col min="41" max="41" width="16.125" style="40" customWidth="1"/>
    <col min="42" max="42" width="14" style="40" customWidth="1"/>
    <col min="43" max="43" width="18.5" style="40" customWidth="1"/>
    <col min="44" max="44" width="19.75" style="40" customWidth="1"/>
    <col min="45" max="45" width="17.875" style="40" customWidth="1"/>
    <col min="46" max="46" width="17.375" style="40" customWidth="1"/>
    <col min="47" max="47" width="17.875" style="40" customWidth="1"/>
    <col min="48" max="48" width="16" style="40" customWidth="1"/>
    <col min="49" max="49" width="17.375" style="40" customWidth="1"/>
    <col min="50" max="16384" width="9" style="40"/>
  </cols>
  <sheetData>
    <row r="1" spans="1:49" ht="22.5" customHeight="1">
      <c r="A1" s="40" t="s">
        <v>252</v>
      </c>
      <c r="B1" s="40" t="s">
        <v>253</v>
      </c>
      <c r="C1" s="40" t="s">
        <v>254</v>
      </c>
      <c r="D1" s="40" t="s">
        <v>255</v>
      </c>
      <c r="E1" s="58" t="s">
        <v>256</v>
      </c>
      <c r="F1" s="40" t="s">
        <v>257</v>
      </c>
      <c r="G1" s="58" t="s">
        <v>258</v>
      </c>
      <c r="H1" s="40" t="s">
        <v>259</v>
      </c>
      <c r="I1" s="58" t="s">
        <v>260</v>
      </c>
      <c r="J1" s="40" t="s">
        <v>261</v>
      </c>
      <c r="K1" s="58" t="s">
        <v>262</v>
      </c>
      <c r="L1" s="40" t="s">
        <v>263</v>
      </c>
      <c r="M1" s="58" t="s">
        <v>264</v>
      </c>
      <c r="N1" s="40" t="s">
        <v>265</v>
      </c>
      <c r="O1" s="58" t="s">
        <v>266</v>
      </c>
      <c r="P1" s="40" t="s">
        <v>267</v>
      </c>
      <c r="Q1" s="58" t="s">
        <v>268</v>
      </c>
      <c r="R1" s="40" t="s">
        <v>269</v>
      </c>
      <c r="S1" s="58" t="s">
        <v>270</v>
      </c>
      <c r="T1" s="40" t="s">
        <v>271</v>
      </c>
      <c r="U1" s="58" t="s">
        <v>272</v>
      </c>
      <c r="V1" s="40" t="s">
        <v>273</v>
      </c>
      <c r="W1" s="58" t="s">
        <v>274</v>
      </c>
      <c r="X1" s="40" t="s">
        <v>566</v>
      </c>
      <c r="Y1" s="58" t="s">
        <v>377</v>
      </c>
      <c r="Z1" s="40" t="s">
        <v>567</v>
      </c>
      <c r="AA1" s="58" t="s">
        <v>378</v>
      </c>
      <c r="AB1" s="40" t="s">
        <v>568</v>
      </c>
      <c r="AC1" s="58" t="s">
        <v>569</v>
      </c>
      <c r="AD1" s="40" t="s">
        <v>570</v>
      </c>
      <c r="AE1" s="58" t="s">
        <v>571</v>
      </c>
      <c r="AF1" s="40" t="s">
        <v>572</v>
      </c>
      <c r="AG1" s="58" t="s">
        <v>573</v>
      </c>
      <c r="AH1" s="40" t="s">
        <v>387</v>
      </c>
      <c r="AI1" s="58" t="s">
        <v>574</v>
      </c>
      <c r="AJ1" s="40" t="s">
        <v>575</v>
      </c>
      <c r="AK1" s="58" t="s">
        <v>576</v>
      </c>
      <c r="AL1" s="40" t="s">
        <v>390</v>
      </c>
      <c r="AM1" s="58" t="s">
        <v>577</v>
      </c>
      <c r="AN1" s="40" t="s">
        <v>578</v>
      </c>
      <c r="AO1" s="58" t="s">
        <v>579</v>
      </c>
      <c r="AP1" s="40" t="s">
        <v>580</v>
      </c>
      <c r="AQ1" s="58" t="s">
        <v>581</v>
      </c>
      <c r="AR1" s="40" t="s">
        <v>394</v>
      </c>
      <c r="AS1" s="58" t="s">
        <v>395</v>
      </c>
      <c r="AT1" s="40" t="s">
        <v>582</v>
      </c>
      <c r="AU1" s="58" t="s">
        <v>583</v>
      </c>
      <c r="AV1" s="40" t="s">
        <v>397</v>
      </c>
      <c r="AW1" s="58" t="s">
        <v>584</v>
      </c>
    </row>
    <row r="2" spans="1:49" ht="22.5" customHeight="1">
      <c r="A2" s="40" t="s">
        <v>24</v>
      </c>
      <c r="B2" s="40" t="s">
        <v>585</v>
      </c>
      <c r="C2" s="40" t="s">
        <v>586</v>
      </c>
      <c r="D2" s="40" t="s">
        <v>275</v>
      </c>
      <c r="E2" s="40" t="s">
        <v>587</v>
      </c>
      <c r="F2" s="40" t="s">
        <v>276</v>
      </c>
      <c r="G2" s="40" t="s">
        <v>277</v>
      </c>
      <c r="H2" s="40" t="s">
        <v>278</v>
      </c>
      <c r="I2" s="40" t="s">
        <v>279</v>
      </c>
      <c r="J2" s="40" t="s">
        <v>280</v>
      </c>
      <c r="K2" s="40" t="s">
        <v>281</v>
      </c>
      <c r="L2" s="40" t="s">
        <v>282</v>
      </c>
      <c r="M2" s="40" t="s">
        <v>283</v>
      </c>
      <c r="N2" s="40" t="s">
        <v>284</v>
      </c>
      <c r="O2" s="40" t="s">
        <v>285</v>
      </c>
      <c r="P2" s="40" t="s">
        <v>286</v>
      </c>
      <c r="Q2" s="40" t="s">
        <v>287</v>
      </c>
      <c r="R2" s="40" t="s">
        <v>288</v>
      </c>
      <c r="S2" s="40" t="s">
        <v>289</v>
      </c>
      <c r="T2" s="40" t="s">
        <v>290</v>
      </c>
      <c r="U2" s="40" t="s">
        <v>291</v>
      </c>
      <c r="V2" s="40" t="s">
        <v>292</v>
      </c>
      <c r="W2" s="40" t="s">
        <v>293</v>
      </c>
      <c r="X2" s="40" t="s">
        <v>379</v>
      </c>
      <c r="Y2" s="40" t="s">
        <v>588</v>
      </c>
      <c r="Z2" s="40" t="s">
        <v>380</v>
      </c>
      <c r="AA2" s="40" t="s">
        <v>381</v>
      </c>
      <c r="AB2" s="40" t="s">
        <v>589</v>
      </c>
      <c r="AC2" s="40" t="s">
        <v>590</v>
      </c>
      <c r="AD2" s="40" t="s">
        <v>591</v>
      </c>
      <c r="AE2" s="40" t="s">
        <v>592</v>
      </c>
      <c r="AF2" s="40" t="s">
        <v>593</v>
      </c>
      <c r="AG2" s="40" t="s">
        <v>594</v>
      </c>
      <c r="AH2" s="40" t="s">
        <v>388</v>
      </c>
      <c r="AI2" s="40" t="s">
        <v>595</v>
      </c>
      <c r="AJ2" s="40" t="s">
        <v>389</v>
      </c>
      <c r="AK2" s="40" t="s">
        <v>596</v>
      </c>
      <c r="AL2" s="40" t="s">
        <v>391</v>
      </c>
      <c r="AM2" s="40" t="s">
        <v>597</v>
      </c>
      <c r="AN2" s="40" t="s">
        <v>392</v>
      </c>
      <c r="AO2" s="40" t="s">
        <v>393</v>
      </c>
      <c r="AP2" s="40" t="s">
        <v>598</v>
      </c>
      <c r="AQ2" s="40" t="s">
        <v>599</v>
      </c>
      <c r="AR2" s="40" t="s">
        <v>600</v>
      </c>
      <c r="AS2" s="40" t="s">
        <v>601</v>
      </c>
      <c r="AT2" s="40" t="s">
        <v>602</v>
      </c>
      <c r="AU2" s="40" t="s">
        <v>396</v>
      </c>
      <c r="AV2" s="40" t="s">
        <v>398</v>
      </c>
      <c r="AW2" s="40" t="s">
        <v>399</v>
      </c>
    </row>
    <row r="3" spans="1:49">
      <c r="A3" s="40">
        <v>1700001</v>
      </c>
      <c r="B3" s="40">
        <v>1</v>
      </c>
      <c r="C3" s="40">
        <v>0</v>
      </c>
      <c r="D3" s="40">
        <v>132004</v>
      </c>
      <c r="E3" s="40">
        <v>10000</v>
      </c>
    </row>
    <row r="4" spans="1:49">
      <c r="A4" s="41">
        <v>1701011</v>
      </c>
      <c r="B4" s="41">
        <v>2</v>
      </c>
      <c r="C4" s="41">
        <v>0</v>
      </c>
      <c r="D4" s="59">
        <v>133058</v>
      </c>
      <c r="E4" s="59">
        <v>3800</v>
      </c>
      <c r="F4" s="59">
        <v>133046</v>
      </c>
      <c r="G4" s="59">
        <v>3800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</row>
    <row r="5" spans="1:49">
      <c r="A5" s="41">
        <v>1701012</v>
      </c>
      <c r="B5" s="41">
        <v>1</v>
      </c>
      <c r="C5" s="41">
        <v>0</v>
      </c>
      <c r="D5" s="59">
        <v>133136</v>
      </c>
      <c r="E5" s="59">
        <v>4000</v>
      </c>
      <c r="F5" s="41"/>
      <c r="G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</row>
    <row r="6" spans="1:49">
      <c r="A6" s="41">
        <v>1701013</v>
      </c>
      <c r="B6" s="41">
        <v>1</v>
      </c>
      <c r="C6" s="41">
        <v>0</v>
      </c>
      <c r="D6" s="40">
        <v>133032</v>
      </c>
      <c r="E6" s="40">
        <v>2500</v>
      </c>
    </row>
    <row r="7" spans="1:49">
      <c r="A7" s="41">
        <v>1701021</v>
      </c>
      <c r="B7" s="41">
        <v>2</v>
      </c>
      <c r="C7" s="41">
        <v>0</v>
      </c>
      <c r="D7" s="59">
        <v>133058</v>
      </c>
      <c r="E7" s="59">
        <v>3800</v>
      </c>
      <c r="F7" s="59">
        <v>133046</v>
      </c>
      <c r="G7" s="59">
        <v>3800</v>
      </c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</row>
    <row r="8" spans="1:49">
      <c r="A8" s="41">
        <v>1701022</v>
      </c>
      <c r="B8" s="41">
        <v>1</v>
      </c>
      <c r="C8" s="41">
        <v>0</v>
      </c>
      <c r="D8" s="59">
        <v>133136</v>
      </c>
      <c r="E8" s="59">
        <v>4000</v>
      </c>
      <c r="F8" s="41"/>
      <c r="G8" s="41"/>
      <c r="H8" s="59"/>
      <c r="I8" s="59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</row>
    <row r="9" spans="1:49">
      <c r="A9" s="41">
        <v>1701023</v>
      </c>
      <c r="B9" s="41">
        <v>1</v>
      </c>
      <c r="C9" s="41">
        <v>0</v>
      </c>
      <c r="D9" s="40">
        <v>133032</v>
      </c>
      <c r="E9" s="40">
        <v>2500</v>
      </c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</row>
    <row r="10" spans="1:49">
      <c r="A10" s="41">
        <v>1701031</v>
      </c>
      <c r="B10" s="41">
        <v>2</v>
      </c>
      <c r="C10" s="41">
        <v>0</v>
      </c>
      <c r="D10" s="59">
        <v>133058</v>
      </c>
      <c r="E10" s="59">
        <v>3800</v>
      </c>
      <c r="F10" s="59">
        <v>133046</v>
      </c>
      <c r="G10" s="59">
        <v>3800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</row>
    <row r="11" spans="1:49">
      <c r="A11" s="41">
        <v>1701032</v>
      </c>
      <c r="B11" s="41">
        <v>1</v>
      </c>
      <c r="C11" s="41">
        <v>0</v>
      </c>
      <c r="D11" s="59">
        <v>133136</v>
      </c>
      <c r="E11" s="59">
        <v>4000</v>
      </c>
      <c r="F11" s="41"/>
      <c r="G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</row>
    <row r="12" spans="1:49">
      <c r="A12" s="41">
        <v>1701033</v>
      </c>
      <c r="B12" s="41">
        <v>1</v>
      </c>
      <c r="C12" s="41">
        <v>0</v>
      </c>
      <c r="D12" s="40">
        <v>133032</v>
      </c>
      <c r="E12" s="40">
        <v>2500</v>
      </c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</row>
    <row r="13" spans="1:49">
      <c r="A13" s="41">
        <v>1701041</v>
      </c>
      <c r="B13" s="41">
        <v>2</v>
      </c>
      <c r="C13" s="41">
        <v>0</v>
      </c>
      <c r="D13" s="59">
        <v>133058</v>
      </c>
      <c r="E13" s="59">
        <v>3800</v>
      </c>
      <c r="F13" s="59">
        <v>133046</v>
      </c>
      <c r="G13" s="59">
        <v>3800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</row>
    <row r="14" spans="1:49">
      <c r="A14" s="41">
        <v>1701042</v>
      </c>
      <c r="B14" s="41">
        <v>1</v>
      </c>
      <c r="C14" s="41">
        <v>0</v>
      </c>
      <c r="D14" s="59">
        <v>133136</v>
      </c>
      <c r="E14" s="59">
        <v>4000</v>
      </c>
      <c r="F14" s="41"/>
      <c r="G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</row>
    <row r="15" spans="1:49">
      <c r="A15" s="41">
        <v>1701043</v>
      </c>
      <c r="B15" s="41">
        <v>1</v>
      </c>
      <c r="C15" s="41">
        <v>0</v>
      </c>
      <c r="D15" s="40">
        <v>133032</v>
      </c>
      <c r="E15" s="40">
        <v>2500</v>
      </c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</row>
    <row r="16" spans="1:49">
      <c r="A16" s="41">
        <v>1701051</v>
      </c>
      <c r="B16" s="41">
        <v>2</v>
      </c>
      <c r="C16" s="41">
        <v>0</v>
      </c>
      <c r="D16" s="59">
        <v>133058</v>
      </c>
      <c r="E16" s="59">
        <v>3800</v>
      </c>
      <c r="F16" s="59">
        <v>133046</v>
      </c>
      <c r="G16" s="59">
        <v>3800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</row>
    <row r="17" spans="1:35">
      <c r="A17" s="41">
        <v>1701052</v>
      </c>
      <c r="B17" s="41">
        <v>1</v>
      </c>
      <c r="C17" s="41">
        <v>0</v>
      </c>
      <c r="D17" s="59">
        <v>133136</v>
      </c>
      <c r="E17" s="59">
        <v>4000</v>
      </c>
      <c r="F17" s="41"/>
      <c r="G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</row>
    <row r="18" spans="1:35">
      <c r="A18" s="41">
        <v>1701053</v>
      </c>
      <c r="B18" s="41">
        <v>1</v>
      </c>
      <c r="C18" s="41">
        <v>0</v>
      </c>
      <c r="D18" s="40">
        <v>133032</v>
      </c>
      <c r="E18" s="40">
        <v>2500</v>
      </c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</row>
    <row r="19" spans="1:35">
      <c r="A19" s="41">
        <v>1701061</v>
      </c>
      <c r="B19" s="41">
        <v>2</v>
      </c>
      <c r="C19" s="41">
        <v>0</v>
      </c>
      <c r="D19" s="59">
        <v>133058</v>
      </c>
      <c r="E19" s="59">
        <v>3800</v>
      </c>
      <c r="F19" s="59">
        <v>133046</v>
      </c>
      <c r="G19" s="59">
        <v>3800</v>
      </c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</row>
    <row r="20" spans="1:35">
      <c r="A20" s="41">
        <v>1701062</v>
      </c>
      <c r="B20" s="41">
        <v>1</v>
      </c>
      <c r="C20" s="41">
        <v>0</v>
      </c>
      <c r="D20" s="59">
        <v>133136</v>
      </c>
      <c r="E20" s="59">
        <v>4000</v>
      </c>
      <c r="F20" s="41"/>
      <c r="G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</row>
    <row r="21" spans="1:35">
      <c r="A21" s="41">
        <v>1701063</v>
      </c>
      <c r="B21" s="41">
        <v>1</v>
      </c>
      <c r="C21" s="41">
        <v>0</v>
      </c>
      <c r="D21" s="40">
        <v>133032</v>
      </c>
      <c r="E21" s="40">
        <v>2500</v>
      </c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1:35">
      <c r="A22" s="41">
        <v>1701071</v>
      </c>
      <c r="B22" s="41">
        <v>2</v>
      </c>
      <c r="C22" s="41">
        <v>0</v>
      </c>
      <c r="D22" s="59">
        <v>133058</v>
      </c>
      <c r="E22" s="59">
        <v>3800</v>
      </c>
      <c r="F22" s="59">
        <v>133046</v>
      </c>
      <c r="G22" s="59">
        <v>3800</v>
      </c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</row>
    <row r="23" spans="1:35">
      <c r="A23" s="41">
        <v>1701072</v>
      </c>
      <c r="B23" s="41">
        <v>1</v>
      </c>
      <c r="C23" s="41">
        <v>0</v>
      </c>
      <c r="D23" s="59">
        <v>133136</v>
      </c>
      <c r="E23" s="59">
        <v>4000</v>
      </c>
      <c r="F23" s="41"/>
      <c r="G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</row>
    <row r="24" spans="1:35">
      <c r="A24" s="41">
        <v>1701073</v>
      </c>
      <c r="B24" s="41">
        <v>1</v>
      </c>
      <c r="C24" s="41">
        <v>0</v>
      </c>
      <c r="D24" s="40">
        <v>133032</v>
      </c>
      <c r="E24" s="40">
        <v>2500</v>
      </c>
    </row>
    <row r="25" spans="1:35">
      <c r="A25" s="41">
        <v>1701081</v>
      </c>
      <c r="B25" s="41">
        <v>2</v>
      </c>
      <c r="C25" s="41">
        <v>0</v>
      </c>
      <c r="D25" s="59">
        <v>133058</v>
      </c>
      <c r="E25" s="59">
        <v>3800</v>
      </c>
      <c r="F25" s="59">
        <v>133046</v>
      </c>
      <c r="G25" s="59">
        <v>3800</v>
      </c>
      <c r="H25" s="59">
        <v>133129</v>
      </c>
      <c r="I25" s="59">
        <v>500</v>
      </c>
      <c r="J25" s="59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</row>
    <row r="26" spans="1:35">
      <c r="A26" s="41">
        <v>1701082</v>
      </c>
      <c r="B26" s="41">
        <v>1</v>
      </c>
      <c r="C26" s="41">
        <v>0</v>
      </c>
      <c r="D26" s="59">
        <v>133136</v>
      </c>
      <c r="E26" s="59">
        <v>4000</v>
      </c>
      <c r="F26" s="59">
        <v>133129</v>
      </c>
      <c r="G26" s="59">
        <v>700</v>
      </c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</row>
    <row r="27" spans="1:35">
      <c r="A27" s="41">
        <v>1701083</v>
      </c>
      <c r="B27" s="41">
        <v>1</v>
      </c>
      <c r="C27" s="41">
        <v>0</v>
      </c>
      <c r="D27" s="40">
        <v>133032</v>
      </c>
      <c r="E27" s="40">
        <v>2500</v>
      </c>
      <c r="F27" s="59">
        <v>133129</v>
      </c>
      <c r="G27" s="59">
        <v>1000</v>
      </c>
    </row>
    <row r="28" spans="1:35">
      <c r="A28" s="41">
        <v>1701091</v>
      </c>
      <c r="B28" s="41">
        <v>2</v>
      </c>
      <c r="C28" s="41">
        <v>0</v>
      </c>
      <c r="D28" s="59">
        <v>133058</v>
      </c>
      <c r="E28" s="59">
        <v>3800</v>
      </c>
      <c r="F28" s="59">
        <v>133046</v>
      </c>
      <c r="G28" s="59">
        <v>3800</v>
      </c>
      <c r="H28" s="41"/>
      <c r="I28" s="41"/>
      <c r="J28" s="41"/>
      <c r="K28" s="41"/>
    </row>
    <row r="29" spans="1:35">
      <c r="A29" s="41">
        <v>1701092</v>
      </c>
      <c r="B29" s="41">
        <v>1</v>
      </c>
      <c r="C29" s="41">
        <v>0</v>
      </c>
      <c r="D29" s="59">
        <v>133136</v>
      </c>
      <c r="E29" s="59">
        <v>4000</v>
      </c>
      <c r="F29" s="41"/>
      <c r="G29" s="41"/>
      <c r="J29" s="41"/>
      <c r="K29" s="41"/>
    </row>
    <row r="30" spans="1:35">
      <c r="A30" s="41">
        <v>1701093</v>
      </c>
      <c r="B30" s="41">
        <v>1</v>
      </c>
      <c r="C30" s="41">
        <v>0</v>
      </c>
      <c r="D30" s="40">
        <v>133032</v>
      </c>
      <c r="E30" s="40">
        <v>2500</v>
      </c>
    </row>
    <row r="31" spans="1:35">
      <c r="A31" s="41">
        <v>1702011</v>
      </c>
      <c r="B31" s="41">
        <v>2</v>
      </c>
      <c r="C31" s="41">
        <v>0</v>
      </c>
      <c r="D31" s="59">
        <v>133059</v>
      </c>
      <c r="E31" s="59">
        <v>3800</v>
      </c>
      <c r="F31" s="59">
        <v>133044</v>
      </c>
      <c r="G31" s="59">
        <v>3800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</row>
    <row r="32" spans="1:35">
      <c r="A32" s="41">
        <v>1702012</v>
      </c>
      <c r="B32" s="41">
        <v>1</v>
      </c>
      <c r="C32" s="41">
        <v>0</v>
      </c>
      <c r="D32" s="59">
        <v>133136</v>
      </c>
      <c r="E32" s="59">
        <v>4000</v>
      </c>
      <c r="F32" s="41"/>
      <c r="G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</row>
    <row r="33" spans="1:31">
      <c r="A33" s="41">
        <v>1702013</v>
      </c>
      <c r="B33" s="41">
        <v>1</v>
      </c>
      <c r="C33" s="41">
        <v>0</v>
      </c>
      <c r="D33" s="40">
        <v>133032</v>
      </c>
      <c r="E33" s="40">
        <v>2500</v>
      </c>
    </row>
    <row r="34" spans="1:31">
      <c r="A34" s="41">
        <v>1702021</v>
      </c>
      <c r="B34" s="41">
        <v>2</v>
      </c>
      <c r="C34" s="41">
        <v>0</v>
      </c>
      <c r="D34" s="59">
        <v>133059</v>
      </c>
      <c r="E34" s="59">
        <v>3800</v>
      </c>
      <c r="F34" s="59">
        <v>133044</v>
      </c>
      <c r="G34" s="59">
        <v>3800</v>
      </c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</row>
    <row r="35" spans="1:31">
      <c r="A35" s="41">
        <v>1702022</v>
      </c>
      <c r="B35" s="41">
        <v>1</v>
      </c>
      <c r="C35" s="41">
        <v>0</v>
      </c>
      <c r="D35" s="59">
        <v>133136</v>
      </c>
      <c r="E35" s="59">
        <v>4000</v>
      </c>
      <c r="F35" s="41"/>
      <c r="G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</row>
    <row r="36" spans="1:31">
      <c r="A36" s="41">
        <v>1702023</v>
      </c>
      <c r="B36" s="41">
        <v>1</v>
      </c>
      <c r="C36" s="41">
        <v>0</v>
      </c>
      <c r="D36" s="40">
        <v>133032</v>
      </c>
      <c r="E36" s="40">
        <v>2500</v>
      </c>
    </row>
    <row r="37" spans="1:31">
      <c r="A37" s="41">
        <v>1702031</v>
      </c>
      <c r="B37" s="41">
        <v>2</v>
      </c>
      <c r="C37" s="41">
        <v>0</v>
      </c>
      <c r="D37" s="59">
        <v>133059</v>
      </c>
      <c r="E37" s="59">
        <v>3800</v>
      </c>
      <c r="F37" s="59">
        <v>133044</v>
      </c>
      <c r="G37" s="59">
        <v>3800</v>
      </c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</row>
    <row r="38" spans="1:31">
      <c r="A38" s="41">
        <v>1702032</v>
      </c>
      <c r="B38" s="41">
        <v>1</v>
      </c>
      <c r="C38" s="41">
        <v>0</v>
      </c>
      <c r="D38" s="59">
        <v>133136</v>
      </c>
      <c r="E38" s="59">
        <v>4000</v>
      </c>
      <c r="F38" s="41"/>
      <c r="G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</row>
    <row r="39" spans="1:31">
      <c r="A39" s="41">
        <v>1702033</v>
      </c>
      <c r="B39" s="41">
        <v>1</v>
      </c>
      <c r="C39" s="41">
        <v>0</v>
      </c>
      <c r="D39" s="40">
        <v>133032</v>
      </c>
      <c r="E39" s="40">
        <v>2500</v>
      </c>
    </row>
    <row r="40" spans="1:31">
      <c r="A40" s="41">
        <v>1702041</v>
      </c>
      <c r="B40" s="41">
        <v>2</v>
      </c>
      <c r="C40" s="41">
        <v>0</v>
      </c>
      <c r="D40" s="59">
        <v>133059</v>
      </c>
      <c r="E40" s="59">
        <v>3800</v>
      </c>
      <c r="F40" s="59">
        <v>133044</v>
      </c>
      <c r="G40" s="59">
        <v>3800</v>
      </c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</row>
    <row r="41" spans="1:31">
      <c r="A41" s="41">
        <v>1702042</v>
      </c>
      <c r="B41" s="41">
        <v>1</v>
      </c>
      <c r="C41" s="41">
        <v>0</v>
      </c>
      <c r="D41" s="59">
        <v>133136</v>
      </c>
      <c r="E41" s="59">
        <v>4000</v>
      </c>
      <c r="F41" s="41"/>
      <c r="G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</row>
    <row r="42" spans="1:31">
      <c r="A42" s="41">
        <v>1702043</v>
      </c>
      <c r="B42" s="41">
        <v>1</v>
      </c>
      <c r="C42" s="41">
        <v>0</v>
      </c>
      <c r="D42" s="40">
        <v>133032</v>
      </c>
      <c r="E42" s="40">
        <v>2500</v>
      </c>
    </row>
    <row r="43" spans="1:31">
      <c r="A43" s="41">
        <v>1702051</v>
      </c>
      <c r="B43" s="41">
        <v>2</v>
      </c>
      <c r="C43" s="41">
        <v>0</v>
      </c>
      <c r="D43" s="59">
        <v>133059</v>
      </c>
      <c r="E43" s="59">
        <v>3800</v>
      </c>
      <c r="F43" s="59">
        <v>133044</v>
      </c>
      <c r="G43" s="59">
        <v>3800</v>
      </c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</row>
    <row r="44" spans="1:31">
      <c r="A44" s="41">
        <v>1702052</v>
      </c>
      <c r="B44" s="41">
        <v>1</v>
      </c>
      <c r="C44" s="41">
        <v>0</v>
      </c>
      <c r="D44" s="59">
        <v>133136</v>
      </c>
      <c r="E44" s="59">
        <v>4000</v>
      </c>
      <c r="F44" s="41"/>
      <c r="G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</row>
    <row r="45" spans="1:31">
      <c r="A45" s="41">
        <v>1702053</v>
      </c>
      <c r="B45" s="41">
        <v>1</v>
      </c>
      <c r="C45" s="41">
        <v>0</v>
      </c>
      <c r="D45" s="40">
        <v>133032</v>
      </c>
      <c r="E45" s="40">
        <v>2500</v>
      </c>
    </row>
    <row r="46" spans="1:31">
      <c r="A46" s="41">
        <v>1702061</v>
      </c>
      <c r="B46" s="41">
        <v>2</v>
      </c>
      <c r="C46" s="41">
        <v>0</v>
      </c>
      <c r="D46" s="59">
        <v>133059</v>
      </c>
      <c r="E46" s="59">
        <v>3800</v>
      </c>
      <c r="F46" s="59">
        <v>133044</v>
      </c>
      <c r="G46" s="59">
        <v>3800</v>
      </c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</row>
    <row r="47" spans="1:31">
      <c r="A47" s="41">
        <v>1702062</v>
      </c>
      <c r="B47" s="41">
        <v>1</v>
      </c>
      <c r="C47" s="41">
        <v>0</v>
      </c>
      <c r="D47" s="59">
        <v>133136</v>
      </c>
      <c r="E47" s="59">
        <v>4000</v>
      </c>
      <c r="F47" s="41"/>
      <c r="G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</row>
    <row r="48" spans="1:31">
      <c r="A48" s="41">
        <v>1702063</v>
      </c>
      <c r="B48" s="41">
        <v>1</v>
      </c>
      <c r="C48" s="41">
        <v>0</v>
      </c>
      <c r="D48" s="40">
        <v>133032</v>
      </c>
      <c r="E48" s="40">
        <v>2500</v>
      </c>
    </row>
    <row r="49" spans="1:31">
      <c r="A49" s="41">
        <v>1702071</v>
      </c>
      <c r="B49" s="41">
        <v>2</v>
      </c>
      <c r="C49" s="41">
        <v>0</v>
      </c>
      <c r="D49" s="59">
        <v>133059</v>
      </c>
      <c r="E49" s="59">
        <v>3800</v>
      </c>
      <c r="F49" s="59">
        <v>133044</v>
      </c>
      <c r="G49" s="59">
        <v>3800</v>
      </c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</row>
    <row r="50" spans="1:31">
      <c r="A50" s="41">
        <v>1702072</v>
      </c>
      <c r="B50" s="41">
        <v>1</v>
      </c>
      <c r="C50" s="41">
        <v>0</v>
      </c>
      <c r="D50" s="59">
        <v>133136</v>
      </c>
      <c r="E50" s="59">
        <v>4000</v>
      </c>
      <c r="F50" s="41"/>
      <c r="G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</row>
    <row r="51" spans="1:31">
      <c r="A51" s="41">
        <v>1702073</v>
      </c>
      <c r="B51" s="41">
        <v>1</v>
      </c>
      <c r="C51" s="41">
        <v>0</v>
      </c>
      <c r="D51" s="40">
        <v>133032</v>
      </c>
      <c r="E51" s="40">
        <v>2500</v>
      </c>
    </row>
    <row r="52" spans="1:31">
      <c r="A52" s="41">
        <v>1702081</v>
      </c>
      <c r="B52" s="41">
        <v>2</v>
      </c>
      <c r="C52" s="41">
        <v>0</v>
      </c>
      <c r="D52" s="59">
        <v>133059</v>
      </c>
      <c r="E52" s="59">
        <v>3800</v>
      </c>
      <c r="F52" s="59">
        <v>133044</v>
      </c>
      <c r="G52" s="59">
        <v>3800</v>
      </c>
      <c r="H52" s="59">
        <v>133129</v>
      </c>
      <c r="I52" s="59">
        <v>500</v>
      </c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</row>
    <row r="53" spans="1:31">
      <c r="A53" s="41">
        <v>1702082</v>
      </c>
      <c r="B53" s="41">
        <v>1</v>
      </c>
      <c r="C53" s="41">
        <v>0</v>
      </c>
      <c r="D53" s="59">
        <v>133136</v>
      </c>
      <c r="E53" s="59">
        <v>4000</v>
      </c>
      <c r="F53" s="59">
        <v>133129</v>
      </c>
      <c r="G53" s="59">
        <v>700</v>
      </c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</row>
    <row r="54" spans="1:31">
      <c r="A54" s="41">
        <v>1702083</v>
      </c>
      <c r="B54" s="41">
        <v>1</v>
      </c>
      <c r="C54" s="41">
        <v>0</v>
      </c>
      <c r="D54" s="40">
        <v>133032</v>
      </c>
      <c r="E54" s="40">
        <v>2500</v>
      </c>
      <c r="F54" s="59">
        <v>133129</v>
      </c>
      <c r="G54" s="59">
        <v>1000</v>
      </c>
    </row>
    <row r="55" spans="1:31">
      <c r="A55" s="41">
        <v>1702091</v>
      </c>
      <c r="B55" s="41">
        <v>2</v>
      </c>
      <c r="C55" s="41">
        <v>0</v>
      </c>
      <c r="D55" s="59">
        <v>133059</v>
      </c>
      <c r="E55" s="59">
        <v>3800</v>
      </c>
      <c r="F55" s="59">
        <v>133044</v>
      </c>
      <c r="G55" s="59">
        <v>3800</v>
      </c>
      <c r="H55" s="41"/>
      <c r="I55" s="41"/>
      <c r="J55" s="41"/>
      <c r="K55" s="41"/>
    </row>
    <row r="56" spans="1:31">
      <c r="A56" s="41">
        <v>1702092</v>
      </c>
      <c r="B56" s="41">
        <v>1</v>
      </c>
      <c r="C56" s="41">
        <v>0</v>
      </c>
      <c r="D56" s="59">
        <v>133059</v>
      </c>
      <c r="E56" s="59">
        <v>5000</v>
      </c>
      <c r="F56" s="59">
        <v>133044</v>
      </c>
      <c r="G56" s="59">
        <v>5000</v>
      </c>
      <c r="H56" s="59">
        <v>133136</v>
      </c>
      <c r="I56" s="59">
        <v>4000</v>
      </c>
      <c r="J56" s="41"/>
      <c r="K56" s="41"/>
    </row>
    <row r="57" spans="1:31">
      <c r="A57" s="41">
        <v>1702093</v>
      </c>
      <c r="B57" s="41">
        <v>1</v>
      </c>
      <c r="C57" s="41">
        <v>0</v>
      </c>
      <c r="D57" s="59">
        <v>133059</v>
      </c>
      <c r="E57" s="59">
        <v>5000</v>
      </c>
      <c r="F57" s="59">
        <v>133044</v>
      </c>
      <c r="G57" s="59">
        <v>5000</v>
      </c>
      <c r="H57" s="40">
        <v>133032</v>
      </c>
      <c r="I57" s="40">
        <v>2500</v>
      </c>
    </row>
    <row r="58" spans="1:31">
      <c r="A58" s="41">
        <v>1703011</v>
      </c>
      <c r="B58" s="41">
        <v>1</v>
      </c>
      <c r="C58" s="41">
        <v>0</v>
      </c>
      <c r="D58" s="59">
        <v>133059</v>
      </c>
      <c r="E58" s="59">
        <v>7000</v>
      </c>
      <c r="F58" s="59">
        <v>133044</v>
      </c>
      <c r="G58" s="59">
        <v>7000</v>
      </c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</row>
    <row r="59" spans="1:31">
      <c r="A59" s="41">
        <v>1703012</v>
      </c>
      <c r="B59" s="41">
        <v>1</v>
      </c>
      <c r="C59" s="41">
        <v>0</v>
      </c>
      <c r="D59" s="59">
        <v>133059</v>
      </c>
      <c r="E59" s="59">
        <v>7000</v>
      </c>
      <c r="F59" s="59">
        <v>133044</v>
      </c>
      <c r="G59" s="59">
        <v>7000</v>
      </c>
      <c r="H59" s="59">
        <v>133054</v>
      </c>
      <c r="I59" s="59">
        <v>2000</v>
      </c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</row>
    <row r="60" spans="1:31">
      <c r="A60" s="41">
        <v>1703013</v>
      </c>
      <c r="B60" s="41">
        <v>1</v>
      </c>
      <c r="C60" s="41">
        <v>0</v>
      </c>
      <c r="D60" s="59">
        <v>133059</v>
      </c>
      <c r="E60" s="59">
        <v>7000</v>
      </c>
      <c r="F60" s="59">
        <v>133044</v>
      </c>
      <c r="G60" s="59">
        <v>7000</v>
      </c>
      <c r="H60" s="40">
        <v>133032</v>
      </c>
      <c r="I60" s="40">
        <v>1200</v>
      </c>
    </row>
    <row r="61" spans="1:31">
      <c r="A61" s="41">
        <v>1703021</v>
      </c>
      <c r="B61" s="41">
        <v>1</v>
      </c>
      <c r="C61" s="41">
        <v>0</v>
      </c>
      <c r="D61" s="59">
        <v>133054</v>
      </c>
      <c r="E61" s="59">
        <v>6000</v>
      </c>
      <c r="F61" s="59">
        <v>133048</v>
      </c>
      <c r="G61" s="41">
        <v>6000</v>
      </c>
      <c r="H61" s="59"/>
      <c r="I61" s="59"/>
      <c r="J61" s="59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</row>
    <row r="62" spans="1:31">
      <c r="A62" s="41">
        <v>1703022</v>
      </c>
      <c r="B62" s="41">
        <v>1</v>
      </c>
      <c r="C62" s="41">
        <v>0</v>
      </c>
      <c r="D62" s="59">
        <v>133054</v>
      </c>
      <c r="E62" s="59">
        <v>6000</v>
      </c>
      <c r="F62" s="59">
        <v>133048</v>
      </c>
      <c r="G62" s="41">
        <v>6000</v>
      </c>
      <c r="H62" s="59">
        <v>133054</v>
      </c>
      <c r="I62" s="59">
        <v>2000</v>
      </c>
      <c r="J62" s="59"/>
      <c r="K62" s="41"/>
      <c r="L62" s="59"/>
      <c r="M62" s="59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</row>
    <row r="63" spans="1:31">
      <c r="A63" s="41">
        <v>1703023</v>
      </c>
      <c r="B63" s="41">
        <v>1</v>
      </c>
      <c r="C63" s="41">
        <v>0</v>
      </c>
      <c r="D63" s="59">
        <v>133054</v>
      </c>
      <c r="E63" s="59">
        <v>6000</v>
      </c>
      <c r="F63" s="59">
        <v>133048</v>
      </c>
      <c r="G63" s="41">
        <v>6000</v>
      </c>
      <c r="H63" s="40">
        <v>133032</v>
      </c>
      <c r="I63" s="40">
        <v>1200</v>
      </c>
      <c r="J63" s="59"/>
      <c r="K63" s="41"/>
    </row>
    <row r="64" spans="1:31">
      <c r="A64" s="41">
        <v>1703031</v>
      </c>
      <c r="B64" s="41">
        <v>1</v>
      </c>
      <c r="C64" s="41">
        <v>0</v>
      </c>
      <c r="D64" s="59">
        <v>133059</v>
      </c>
      <c r="E64" s="59">
        <v>7000</v>
      </c>
      <c r="F64" s="59">
        <v>133044</v>
      </c>
      <c r="G64" s="59">
        <v>7000</v>
      </c>
      <c r="J64" s="59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</row>
    <row r="65" spans="1:31">
      <c r="A65" s="41">
        <v>1703032</v>
      </c>
      <c r="B65" s="41">
        <v>1</v>
      </c>
      <c r="C65" s="41">
        <v>0</v>
      </c>
      <c r="D65" s="59">
        <v>133059</v>
      </c>
      <c r="E65" s="59">
        <v>7000</v>
      </c>
      <c r="F65" s="59">
        <v>133044</v>
      </c>
      <c r="G65" s="59">
        <v>7000</v>
      </c>
      <c r="H65" s="59">
        <v>133054</v>
      </c>
      <c r="I65" s="59">
        <v>2000</v>
      </c>
      <c r="J65" s="59"/>
      <c r="K65" s="41"/>
      <c r="L65" s="59"/>
      <c r="M65" s="59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</row>
    <row r="66" spans="1:31">
      <c r="A66" s="41">
        <v>1703033</v>
      </c>
      <c r="B66" s="41">
        <v>1</v>
      </c>
      <c r="C66" s="41">
        <v>0</v>
      </c>
      <c r="D66" s="59">
        <v>133059</v>
      </c>
      <c r="E66" s="59">
        <v>7000</v>
      </c>
      <c r="F66" s="59">
        <v>133044</v>
      </c>
      <c r="G66" s="59">
        <v>7000</v>
      </c>
      <c r="H66" s="40">
        <v>133032</v>
      </c>
      <c r="I66" s="40">
        <v>1200</v>
      </c>
      <c r="J66" s="59"/>
      <c r="K66" s="41"/>
    </row>
    <row r="67" spans="1:31">
      <c r="A67" s="41">
        <v>1703041</v>
      </c>
      <c r="B67" s="41">
        <v>1</v>
      </c>
      <c r="C67" s="41">
        <v>0</v>
      </c>
      <c r="D67" s="59">
        <v>133054</v>
      </c>
      <c r="E67" s="59">
        <v>6000</v>
      </c>
      <c r="F67" s="59">
        <v>133048</v>
      </c>
      <c r="G67" s="41">
        <v>6000</v>
      </c>
      <c r="H67" s="59"/>
      <c r="I67" s="59"/>
      <c r="J67" s="59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</row>
    <row r="68" spans="1:31">
      <c r="A68" s="41">
        <v>1703042</v>
      </c>
      <c r="B68" s="41">
        <v>1</v>
      </c>
      <c r="C68" s="41">
        <v>0</v>
      </c>
      <c r="D68" s="59">
        <v>133054</v>
      </c>
      <c r="E68" s="59">
        <v>6000</v>
      </c>
      <c r="F68" s="59">
        <v>133048</v>
      </c>
      <c r="G68" s="41">
        <v>6000</v>
      </c>
      <c r="H68" s="59">
        <v>133054</v>
      </c>
      <c r="I68" s="59">
        <v>2000</v>
      </c>
      <c r="J68" s="59"/>
      <c r="K68" s="41"/>
      <c r="L68" s="59"/>
      <c r="M68" s="59"/>
    </row>
    <row r="69" spans="1:31">
      <c r="A69" s="41">
        <v>1703043</v>
      </c>
      <c r="B69" s="41">
        <v>1</v>
      </c>
      <c r="C69" s="41">
        <v>0</v>
      </c>
      <c r="D69" s="59">
        <v>133054</v>
      </c>
      <c r="E69" s="59">
        <v>6000</v>
      </c>
      <c r="F69" s="59">
        <v>133048</v>
      </c>
      <c r="G69" s="41">
        <v>6000</v>
      </c>
      <c r="H69" s="40">
        <v>133032</v>
      </c>
      <c r="I69" s="40">
        <v>1200</v>
      </c>
      <c r="J69" s="59"/>
      <c r="K69" s="41"/>
    </row>
    <row r="70" spans="1:31">
      <c r="A70" s="41">
        <v>1703051</v>
      </c>
      <c r="B70" s="41">
        <v>1</v>
      </c>
      <c r="C70" s="41">
        <v>0</v>
      </c>
      <c r="D70" s="59">
        <v>133059</v>
      </c>
      <c r="E70" s="59">
        <v>7000</v>
      </c>
      <c r="F70" s="59">
        <v>133044</v>
      </c>
      <c r="G70" s="59">
        <v>7000</v>
      </c>
      <c r="J70" s="59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</row>
    <row r="71" spans="1:31">
      <c r="A71" s="41">
        <v>1703052</v>
      </c>
      <c r="B71" s="41">
        <v>1</v>
      </c>
      <c r="C71" s="41">
        <v>0</v>
      </c>
      <c r="D71" s="59">
        <v>133059</v>
      </c>
      <c r="E71" s="59">
        <v>7000</v>
      </c>
      <c r="F71" s="59">
        <v>133044</v>
      </c>
      <c r="G71" s="59">
        <v>7000</v>
      </c>
      <c r="H71" s="59">
        <v>133054</v>
      </c>
      <c r="I71" s="59">
        <v>2000</v>
      </c>
      <c r="J71" s="59"/>
      <c r="K71" s="41"/>
      <c r="L71" s="59"/>
      <c r="M71" s="59"/>
    </row>
    <row r="72" spans="1:31">
      <c r="A72" s="41">
        <v>1703053</v>
      </c>
      <c r="B72" s="41">
        <v>1</v>
      </c>
      <c r="C72" s="41">
        <v>0</v>
      </c>
      <c r="D72" s="59">
        <v>133059</v>
      </c>
      <c r="E72" s="59">
        <v>7000</v>
      </c>
      <c r="F72" s="59">
        <v>133044</v>
      </c>
      <c r="G72" s="59">
        <v>7000</v>
      </c>
      <c r="H72" s="40">
        <v>133032</v>
      </c>
      <c r="I72" s="40">
        <v>1200</v>
      </c>
      <c r="J72" s="59"/>
      <c r="K72" s="41"/>
    </row>
    <row r="73" spans="1:31">
      <c r="A73" s="41">
        <v>1703061</v>
      </c>
      <c r="B73" s="41">
        <v>1</v>
      </c>
      <c r="C73" s="41">
        <v>0</v>
      </c>
      <c r="D73" s="59">
        <v>133054</v>
      </c>
      <c r="E73" s="59">
        <v>6000</v>
      </c>
      <c r="F73" s="59">
        <v>133048</v>
      </c>
      <c r="G73" s="41">
        <v>6000</v>
      </c>
      <c r="H73" s="59"/>
      <c r="I73" s="59"/>
      <c r="J73" s="59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</row>
    <row r="74" spans="1:31">
      <c r="A74" s="41">
        <v>1703062</v>
      </c>
      <c r="B74" s="41">
        <v>1</v>
      </c>
      <c r="C74" s="41">
        <v>0</v>
      </c>
      <c r="D74" s="59">
        <v>133054</v>
      </c>
      <c r="E74" s="59">
        <v>6000</v>
      </c>
      <c r="F74" s="59">
        <v>133048</v>
      </c>
      <c r="G74" s="41">
        <v>6000</v>
      </c>
      <c r="H74" s="59">
        <v>133054</v>
      </c>
      <c r="I74" s="59">
        <v>2000</v>
      </c>
      <c r="J74" s="59"/>
      <c r="K74" s="41"/>
      <c r="L74" s="59"/>
      <c r="M74" s="59"/>
    </row>
    <row r="75" spans="1:31">
      <c r="A75" s="41">
        <v>1703063</v>
      </c>
      <c r="B75" s="41">
        <v>1</v>
      </c>
      <c r="C75" s="41">
        <v>0</v>
      </c>
      <c r="D75" s="59">
        <v>133054</v>
      </c>
      <c r="E75" s="59">
        <v>6000</v>
      </c>
      <c r="F75" s="59">
        <v>133048</v>
      </c>
      <c r="G75" s="41">
        <v>6000</v>
      </c>
      <c r="H75" s="40">
        <v>133032</v>
      </c>
      <c r="I75" s="40">
        <v>1200</v>
      </c>
      <c r="J75" s="59"/>
      <c r="K75" s="41"/>
    </row>
    <row r="76" spans="1:31">
      <c r="A76" s="41">
        <v>1703071</v>
      </c>
      <c r="B76" s="41">
        <v>1</v>
      </c>
      <c r="C76" s="41">
        <v>0</v>
      </c>
      <c r="D76" s="59">
        <v>133059</v>
      </c>
      <c r="E76" s="59">
        <v>7000</v>
      </c>
      <c r="F76" s="59">
        <v>133044</v>
      </c>
      <c r="G76" s="59">
        <v>7000</v>
      </c>
      <c r="J76" s="59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</row>
    <row r="77" spans="1:31">
      <c r="A77" s="41">
        <v>1703072</v>
      </c>
      <c r="B77" s="41">
        <v>1</v>
      </c>
      <c r="C77" s="41">
        <v>0</v>
      </c>
      <c r="D77" s="59">
        <v>133059</v>
      </c>
      <c r="E77" s="59">
        <v>7000</v>
      </c>
      <c r="F77" s="59">
        <v>133044</v>
      </c>
      <c r="G77" s="59">
        <v>7000</v>
      </c>
      <c r="H77" s="59">
        <v>133054</v>
      </c>
      <c r="I77" s="59">
        <v>2000</v>
      </c>
      <c r="J77" s="59"/>
      <c r="K77" s="41"/>
      <c r="L77" s="59"/>
      <c r="M77" s="59"/>
    </row>
    <row r="78" spans="1:31">
      <c r="A78" s="41">
        <v>1703073</v>
      </c>
      <c r="B78" s="41">
        <v>1</v>
      </c>
      <c r="C78" s="41">
        <v>0</v>
      </c>
      <c r="D78" s="59">
        <v>133059</v>
      </c>
      <c r="E78" s="59">
        <v>7000</v>
      </c>
      <c r="F78" s="59">
        <v>133044</v>
      </c>
      <c r="G78" s="59">
        <v>7000</v>
      </c>
      <c r="H78" s="40">
        <v>133032</v>
      </c>
      <c r="I78" s="40">
        <v>1200</v>
      </c>
      <c r="J78" s="59"/>
      <c r="K78" s="41"/>
    </row>
    <row r="79" spans="1:31">
      <c r="A79" s="41">
        <v>1703081</v>
      </c>
      <c r="B79" s="41">
        <v>1</v>
      </c>
      <c r="C79" s="41">
        <v>0</v>
      </c>
      <c r="D79" s="59">
        <v>133054</v>
      </c>
      <c r="E79" s="59">
        <v>6000</v>
      </c>
      <c r="F79" s="59">
        <v>133048</v>
      </c>
      <c r="G79" s="41">
        <v>6000</v>
      </c>
      <c r="H79" s="59">
        <v>133129</v>
      </c>
      <c r="I79" s="59">
        <v>300</v>
      </c>
      <c r="J79" s="59"/>
      <c r="K79" s="41"/>
      <c r="L79" s="59"/>
      <c r="M79" s="59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</row>
    <row r="80" spans="1:31">
      <c r="A80" s="41">
        <v>1703082</v>
      </c>
      <c r="B80" s="41">
        <v>1</v>
      </c>
      <c r="C80" s="41">
        <v>0</v>
      </c>
      <c r="D80" s="59">
        <v>133054</v>
      </c>
      <c r="E80" s="59">
        <v>6000</v>
      </c>
      <c r="F80" s="59">
        <v>133048</v>
      </c>
      <c r="G80" s="41">
        <v>6000</v>
      </c>
      <c r="H80" s="59">
        <v>133054</v>
      </c>
      <c r="I80" s="59">
        <v>2000</v>
      </c>
      <c r="J80" s="59">
        <v>133129</v>
      </c>
      <c r="K80" s="59">
        <v>500</v>
      </c>
      <c r="L80" s="59"/>
      <c r="M80" s="59"/>
    </row>
    <row r="81" spans="1:31">
      <c r="A81" s="41">
        <v>1703083</v>
      </c>
      <c r="B81" s="41">
        <v>1</v>
      </c>
      <c r="C81" s="41">
        <v>0</v>
      </c>
      <c r="D81" s="59">
        <v>133054</v>
      </c>
      <c r="E81" s="59">
        <v>6000</v>
      </c>
      <c r="F81" s="59">
        <v>133048</v>
      </c>
      <c r="G81" s="41">
        <v>6000</v>
      </c>
      <c r="H81" s="40">
        <v>133032</v>
      </c>
      <c r="I81" s="40">
        <v>1200</v>
      </c>
      <c r="J81" s="59">
        <v>133129</v>
      </c>
      <c r="K81" s="59">
        <v>700</v>
      </c>
      <c r="L81" s="59"/>
      <c r="M81" s="59"/>
    </row>
    <row r="82" spans="1:31">
      <c r="A82" s="41">
        <v>1703091</v>
      </c>
      <c r="B82" s="41">
        <v>1</v>
      </c>
      <c r="C82" s="41">
        <v>0</v>
      </c>
      <c r="D82" s="59">
        <v>133059</v>
      </c>
      <c r="E82" s="59">
        <v>7000</v>
      </c>
      <c r="F82" s="59">
        <v>133044</v>
      </c>
      <c r="G82" s="59">
        <v>7000</v>
      </c>
      <c r="H82" s="59">
        <v>133054</v>
      </c>
      <c r="I82" s="59">
        <v>3000</v>
      </c>
      <c r="J82" s="59">
        <v>133048</v>
      </c>
      <c r="K82" s="41">
        <v>3000</v>
      </c>
      <c r="L82" s="41"/>
      <c r="M82" s="41"/>
    </row>
    <row r="83" spans="1:31">
      <c r="A83" s="41">
        <v>1703092</v>
      </c>
      <c r="B83" s="41">
        <v>1</v>
      </c>
      <c r="C83" s="41">
        <v>0</v>
      </c>
      <c r="D83" s="59">
        <v>133059</v>
      </c>
      <c r="E83" s="59">
        <v>7000</v>
      </c>
      <c r="F83" s="59">
        <v>133044</v>
      </c>
      <c r="G83" s="59">
        <v>7000</v>
      </c>
      <c r="H83" s="59">
        <v>133054</v>
      </c>
      <c r="I83" s="59">
        <v>3000</v>
      </c>
      <c r="J83" s="59">
        <v>133048</v>
      </c>
      <c r="K83" s="41">
        <v>3000</v>
      </c>
      <c r="L83" s="59"/>
      <c r="M83" s="59"/>
    </row>
    <row r="84" spans="1:31">
      <c r="A84" s="41">
        <v>1703093</v>
      </c>
      <c r="B84" s="41">
        <v>1</v>
      </c>
      <c r="C84" s="41">
        <v>0</v>
      </c>
      <c r="D84" s="59">
        <v>133059</v>
      </c>
      <c r="E84" s="59">
        <v>7000</v>
      </c>
      <c r="F84" s="59">
        <v>133044</v>
      </c>
      <c r="G84" s="59">
        <v>7000</v>
      </c>
      <c r="H84" s="59">
        <v>133054</v>
      </c>
      <c r="I84" s="59">
        <v>3000</v>
      </c>
      <c r="J84" s="59">
        <v>133048</v>
      </c>
      <c r="K84" s="41">
        <v>3000</v>
      </c>
    </row>
    <row r="85" spans="1:31">
      <c r="A85" s="41">
        <v>1704011</v>
      </c>
      <c r="B85" s="41">
        <v>1</v>
      </c>
      <c r="C85" s="41">
        <v>0</v>
      </c>
      <c r="D85" s="59">
        <v>133058</v>
      </c>
      <c r="E85" s="59">
        <v>7000</v>
      </c>
      <c r="F85" s="59">
        <v>133046</v>
      </c>
      <c r="G85" s="59">
        <v>7000</v>
      </c>
      <c r="H85" s="59">
        <v>133130</v>
      </c>
      <c r="I85" s="59">
        <v>3000</v>
      </c>
      <c r="J85" s="59">
        <v>133140</v>
      </c>
      <c r="K85" s="59">
        <v>3000</v>
      </c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</row>
    <row r="86" spans="1:31">
      <c r="A86" s="41">
        <v>1704012</v>
      </c>
      <c r="B86" s="41">
        <v>1</v>
      </c>
      <c r="C86" s="41">
        <v>0</v>
      </c>
      <c r="D86" s="59">
        <v>133059</v>
      </c>
      <c r="E86" s="59">
        <v>8000</v>
      </c>
      <c r="F86" s="59">
        <v>133044</v>
      </c>
      <c r="G86" s="59">
        <v>8000</v>
      </c>
      <c r="H86" s="59">
        <v>133133</v>
      </c>
      <c r="I86" s="59">
        <v>4000</v>
      </c>
      <c r="J86" s="59">
        <v>133143</v>
      </c>
      <c r="K86" s="59">
        <v>4000</v>
      </c>
      <c r="L86" s="59"/>
      <c r="M86" s="59"/>
    </row>
    <row r="87" spans="1:31">
      <c r="A87" s="41">
        <v>1704013</v>
      </c>
      <c r="B87" s="41">
        <v>1</v>
      </c>
      <c r="C87" s="41">
        <v>0</v>
      </c>
      <c r="D87" s="59">
        <v>133054</v>
      </c>
      <c r="E87" s="59">
        <v>7000</v>
      </c>
      <c r="F87" s="59">
        <v>133048</v>
      </c>
      <c r="G87" s="59">
        <v>7000</v>
      </c>
      <c r="H87" s="59">
        <v>133137</v>
      </c>
      <c r="I87" s="59">
        <v>3000</v>
      </c>
      <c r="J87" s="59">
        <v>133146</v>
      </c>
      <c r="K87" s="59">
        <v>3000</v>
      </c>
    </row>
    <row r="88" spans="1:31">
      <c r="A88" s="41">
        <v>1704021</v>
      </c>
      <c r="B88" s="41">
        <v>1</v>
      </c>
      <c r="C88" s="41">
        <v>0</v>
      </c>
      <c r="D88" s="59">
        <v>133058</v>
      </c>
      <c r="E88" s="59">
        <v>7000</v>
      </c>
      <c r="F88" s="59">
        <v>133046</v>
      </c>
      <c r="G88" s="59">
        <v>7000</v>
      </c>
      <c r="H88" s="59">
        <v>133130</v>
      </c>
      <c r="I88" s="59">
        <v>3000</v>
      </c>
      <c r="J88" s="59">
        <v>133140</v>
      </c>
      <c r="K88" s="59">
        <v>3000</v>
      </c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</row>
    <row r="89" spans="1:31">
      <c r="A89" s="41">
        <v>1704022</v>
      </c>
      <c r="B89" s="41">
        <v>1</v>
      </c>
      <c r="C89" s="41">
        <v>0</v>
      </c>
      <c r="D89" s="59">
        <v>133059</v>
      </c>
      <c r="E89" s="59">
        <v>8000</v>
      </c>
      <c r="F89" s="59">
        <v>133044</v>
      </c>
      <c r="G89" s="59">
        <v>8000</v>
      </c>
      <c r="H89" s="59">
        <v>133133</v>
      </c>
      <c r="I89" s="59">
        <v>4000</v>
      </c>
      <c r="J89" s="59">
        <v>133143</v>
      </c>
      <c r="K89" s="59">
        <v>4000</v>
      </c>
      <c r="L89" s="59"/>
      <c r="M89" s="59"/>
    </row>
    <row r="90" spans="1:31">
      <c r="A90" s="41">
        <v>1704023</v>
      </c>
      <c r="B90" s="41">
        <v>1</v>
      </c>
      <c r="C90" s="41">
        <v>0</v>
      </c>
      <c r="D90" s="59">
        <v>133054</v>
      </c>
      <c r="E90" s="59">
        <v>7000</v>
      </c>
      <c r="F90" s="59">
        <v>133048</v>
      </c>
      <c r="G90" s="59">
        <v>7000</v>
      </c>
      <c r="H90" s="59">
        <v>133137</v>
      </c>
      <c r="I90" s="59">
        <v>3000</v>
      </c>
      <c r="J90" s="59">
        <v>133146</v>
      </c>
      <c r="K90" s="59">
        <v>3000</v>
      </c>
    </row>
    <row r="91" spans="1:31">
      <c r="A91" s="41">
        <v>1704031</v>
      </c>
      <c r="B91" s="41">
        <v>1</v>
      </c>
      <c r="C91" s="41">
        <v>0</v>
      </c>
      <c r="D91" s="59">
        <v>133058</v>
      </c>
      <c r="E91" s="59">
        <v>7000</v>
      </c>
      <c r="F91" s="59">
        <v>133046</v>
      </c>
      <c r="G91" s="59">
        <v>7000</v>
      </c>
      <c r="H91" s="59">
        <v>133130</v>
      </c>
      <c r="I91" s="59">
        <v>3000</v>
      </c>
      <c r="J91" s="59">
        <v>133140</v>
      </c>
      <c r="K91" s="59">
        <v>3000</v>
      </c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</row>
    <row r="92" spans="1:31">
      <c r="A92" s="41">
        <v>1704032</v>
      </c>
      <c r="B92" s="41">
        <v>1</v>
      </c>
      <c r="C92" s="41">
        <v>0</v>
      </c>
      <c r="D92" s="59">
        <v>133059</v>
      </c>
      <c r="E92" s="59">
        <v>8000</v>
      </c>
      <c r="F92" s="59">
        <v>133044</v>
      </c>
      <c r="G92" s="59">
        <v>8000</v>
      </c>
      <c r="H92" s="59">
        <v>133133</v>
      </c>
      <c r="I92" s="59">
        <v>4000</v>
      </c>
      <c r="J92" s="59">
        <v>133143</v>
      </c>
      <c r="K92" s="59">
        <v>4000</v>
      </c>
      <c r="L92" s="59"/>
      <c r="M92" s="59"/>
    </row>
    <row r="93" spans="1:31">
      <c r="A93" s="41">
        <v>1704033</v>
      </c>
      <c r="B93" s="41">
        <v>1</v>
      </c>
      <c r="C93" s="41">
        <v>0</v>
      </c>
      <c r="D93" s="59">
        <v>133054</v>
      </c>
      <c r="E93" s="59">
        <v>7000</v>
      </c>
      <c r="F93" s="59">
        <v>133048</v>
      </c>
      <c r="G93" s="59">
        <v>7000</v>
      </c>
      <c r="H93" s="59">
        <v>133137</v>
      </c>
      <c r="I93" s="59">
        <v>3000</v>
      </c>
      <c r="J93" s="59">
        <v>133146</v>
      </c>
      <c r="K93" s="59">
        <v>3000</v>
      </c>
    </row>
    <row r="94" spans="1:31">
      <c r="A94" s="41">
        <v>1704041</v>
      </c>
      <c r="B94" s="41">
        <v>1</v>
      </c>
      <c r="C94" s="41">
        <v>0</v>
      </c>
      <c r="D94" s="59">
        <v>133058</v>
      </c>
      <c r="E94" s="59">
        <v>7000</v>
      </c>
      <c r="F94" s="59">
        <v>133046</v>
      </c>
      <c r="G94" s="59">
        <v>7000</v>
      </c>
      <c r="H94" s="59">
        <v>133130</v>
      </c>
      <c r="I94" s="59">
        <v>3000</v>
      </c>
      <c r="J94" s="59">
        <v>133140</v>
      </c>
      <c r="K94" s="59">
        <v>3000</v>
      </c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</row>
    <row r="95" spans="1:31">
      <c r="A95" s="41">
        <v>1704042</v>
      </c>
      <c r="B95" s="41">
        <v>1</v>
      </c>
      <c r="C95" s="41">
        <v>0</v>
      </c>
      <c r="D95" s="59">
        <v>133059</v>
      </c>
      <c r="E95" s="59">
        <v>8000</v>
      </c>
      <c r="F95" s="59">
        <v>133044</v>
      </c>
      <c r="G95" s="59">
        <v>8000</v>
      </c>
      <c r="H95" s="59">
        <v>133133</v>
      </c>
      <c r="I95" s="59">
        <v>4000</v>
      </c>
      <c r="J95" s="59">
        <v>133143</v>
      </c>
      <c r="K95" s="59">
        <v>4000</v>
      </c>
      <c r="L95" s="59"/>
      <c r="M95" s="59"/>
    </row>
    <row r="96" spans="1:31">
      <c r="A96" s="41">
        <v>1704043</v>
      </c>
      <c r="B96" s="41">
        <v>1</v>
      </c>
      <c r="C96" s="41">
        <v>0</v>
      </c>
      <c r="D96" s="59">
        <v>133054</v>
      </c>
      <c r="E96" s="59">
        <v>7000</v>
      </c>
      <c r="F96" s="59">
        <v>133048</v>
      </c>
      <c r="G96" s="59">
        <v>7000</v>
      </c>
      <c r="H96" s="59">
        <v>133137</v>
      </c>
      <c r="I96" s="59">
        <v>3000</v>
      </c>
      <c r="J96" s="59">
        <v>133146</v>
      </c>
      <c r="K96" s="59">
        <v>3000</v>
      </c>
    </row>
    <row r="97" spans="1:31">
      <c r="A97" s="41">
        <v>1704051</v>
      </c>
      <c r="B97" s="41">
        <v>1</v>
      </c>
      <c r="C97" s="41">
        <v>0</v>
      </c>
      <c r="D97" s="59">
        <v>133058</v>
      </c>
      <c r="E97" s="59">
        <v>7000</v>
      </c>
      <c r="F97" s="59">
        <v>133046</v>
      </c>
      <c r="G97" s="59">
        <v>7000</v>
      </c>
      <c r="H97" s="59">
        <v>133130</v>
      </c>
      <c r="I97" s="59">
        <v>3000</v>
      </c>
      <c r="J97" s="59">
        <v>133140</v>
      </c>
      <c r="K97" s="59">
        <v>3000</v>
      </c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</row>
    <row r="98" spans="1:31">
      <c r="A98" s="41">
        <v>1704052</v>
      </c>
      <c r="B98" s="41">
        <v>1</v>
      </c>
      <c r="C98" s="41">
        <v>0</v>
      </c>
      <c r="D98" s="59">
        <v>133059</v>
      </c>
      <c r="E98" s="59">
        <v>8000</v>
      </c>
      <c r="F98" s="59">
        <v>133044</v>
      </c>
      <c r="G98" s="59">
        <v>8000</v>
      </c>
      <c r="H98" s="59">
        <v>133133</v>
      </c>
      <c r="I98" s="59">
        <v>4000</v>
      </c>
      <c r="J98" s="59">
        <v>133143</v>
      </c>
      <c r="K98" s="59">
        <v>4000</v>
      </c>
      <c r="L98" s="59"/>
      <c r="M98" s="59"/>
    </row>
    <row r="99" spans="1:31">
      <c r="A99" s="41">
        <v>1704053</v>
      </c>
      <c r="B99" s="41">
        <v>1</v>
      </c>
      <c r="C99" s="41">
        <v>0</v>
      </c>
      <c r="D99" s="59">
        <v>133054</v>
      </c>
      <c r="E99" s="59">
        <v>7000</v>
      </c>
      <c r="F99" s="59">
        <v>133048</v>
      </c>
      <c r="G99" s="59">
        <v>7000</v>
      </c>
      <c r="H99" s="59">
        <v>133137</v>
      </c>
      <c r="I99" s="59">
        <v>3000</v>
      </c>
      <c r="J99" s="59">
        <v>133146</v>
      </c>
      <c r="K99" s="59">
        <v>3000</v>
      </c>
    </row>
    <row r="100" spans="1:31">
      <c r="A100" s="41">
        <v>1704061</v>
      </c>
      <c r="B100" s="41">
        <v>1</v>
      </c>
      <c r="C100" s="41">
        <v>0</v>
      </c>
      <c r="D100" s="59">
        <v>133058</v>
      </c>
      <c r="E100" s="59">
        <v>7000</v>
      </c>
      <c r="F100" s="59">
        <v>133046</v>
      </c>
      <c r="G100" s="59">
        <v>7000</v>
      </c>
      <c r="H100" s="59">
        <v>133130</v>
      </c>
      <c r="I100" s="59">
        <v>3000</v>
      </c>
      <c r="J100" s="59">
        <v>133140</v>
      </c>
      <c r="K100" s="59">
        <v>3000</v>
      </c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</row>
    <row r="101" spans="1:31">
      <c r="A101" s="41">
        <v>1704062</v>
      </c>
      <c r="B101" s="41">
        <v>1</v>
      </c>
      <c r="C101" s="41">
        <v>0</v>
      </c>
      <c r="D101" s="59">
        <v>133059</v>
      </c>
      <c r="E101" s="59">
        <v>8000</v>
      </c>
      <c r="F101" s="59">
        <v>133044</v>
      </c>
      <c r="G101" s="59">
        <v>8000</v>
      </c>
      <c r="H101" s="59">
        <v>133133</v>
      </c>
      <c r="I101" s="59">
        <v>4000</v>
      </c>
      <c r="J101" s="59">
        <v>133143</v>
      </c>
      <c r="K101" s="59">
        <v>4000</v>
      </c>
      <c r="L101" s="59"/>
      <c r="M101" s="59"/>
    </row>
    <row r="102" spans="1:31">
      <c r="A102" s="41">
        <v>1704063</v>
      </c>
      <c r="B102" s="41">
        <v>1</v>
      </c>
      <c r="C102" s="41">
        <v>0</v>
      </c>
      <c r="D102" s="59">
        <v>133054</v>
      </c>
      <c r="E102" s="59">
        <v>7000</v>
      </c>
      <c r="F102" s="59">
        <v>133048</v>
      </c>
      <c r="G102" s="59">
        <v>7000</v>
      </c>
      <c r="H102" s="59">
        <v>133137</v>
      </c>
      <c r="I102" s="59">
        <v>3000</v>
      </c>
      <c r="J102" s="59">
        <v>133146</v>
      </c>
      <c r="K102" s="59">
        <v>3000</v>
      </c>
    </row>
    <row r="103" spans="1:31">
      <c r="A103" s="41">
        <v>1704071</v>
      </c>
      <c r="B103" s="41">
        <v>1</v>
      </c>
      <c r="C103" s="41">
        <v>0</v>
      </c>
      <c r="D103" s="59">
        <v>133058</v>
      </c>
      <c r="E103" s="59">
        <v>7000</v>
      </c>
      <c r="F103" s="59">
        <v>133046</v>
      </c>
      <c r="G103" s="59">
        <v>7000</v>
      </c>
      <c r="H103" s="59">
        <v>133130</v>
      </c>
      <c r="I103" s="59">
        <v>3000</v>
      </c>
      <c r="J103" s="59">
        <v>133140</v>
      </c>
      <c r="K103" s="59">
        <v>3000</v>
      </c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</row>
    <row r="104" spans="1:31">
      <c r="A104" s="41">
        <v>1704072</v>
      </c>
      <c r="B104" s="41">
        <v>1</v>
      </c>
      <c r="C104" s="41">
        <v>0</v>
      </c>
      <c r="D104" s="59">
        <v>133059</v>
      </c>
      <c r="E104" s="59">
        <v>8000</v>
      </c>
      <c r="F104" s="59">
        <v>133044</v>
      </c>
      <c r="G104" s="59">
        <v>8000</v>
      </c>
      <c r="H104" s="59">
        <v>133133</v>
      </c>
      <c r="I104" s="59">
        <v>4000</v>
      </c>
      <c r="J104" s="59">
        <v>133143</v>
      </c>
      <c r="K104" s="59">
        <v>4000</v>
      </c>
      <c r="L104" s="59"/>
      <c r="M104" s="59"/>
    </row>
    <row r="105" spans="1:31">
      <c r="A105" s="41">
        <v>1704073</v>
      </c>
      <c r="B105" s="41">
        <v>1</v>
      </c>
      <c r="C105" s="41">
        <v>0</v>
      </c>
      <c r="D105" s="59">
        <v>133054</v>
      </c>
      <c r="E105" s="59">
        <v>7000</v>
      </c>
      <c r="F105" s="59">
        <v>133048</v>
      </c>
      <c r="G105" s="59">
        <v>7000</v>
      </c>
      <c r="H105" s="59">
        <v>133137</v>
      </c>
      <c r="I105" s="59">
        <v>3000</v>
      </c>
      <c r="J105" s="59">
        <v>133146</v>
      </c>
      <c r="K105" s="59">
        <v>3000</v>
      </c>
    </row>
    <row r="106" spans="1:31">
      <c r="A106" s="41">
        <v>1704081</v>
      </c>
      <c r="B106" s="41">
        <v>1</v>
      </c>
      <c r="C106" s="41">
        <v>0</v>
      </c>
      <c r="D106" s="59">
        <v>133058</v>
      </c>
      <c r="E106" s="59">
        <v>7000</v>
      </c>
      <c r="F106" s="59">
        <v>133046</v>
      </c>
      <c r="G106" s="59">
        <v>7000</v>
      </c>
      <c r="H106" s="59">
        <v>133130</v>
      </c>
      <c r="I106" s="59">
        <v>3000</v>
      </c>
      <c r="J106" s="59">
        <v>133140</v>
      </c>
      <c r="K106" s="59">
        <v>3000</v>
      </c>
      <c r="L106" s="59"/>
      <c r="M106" s="59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</row>
    <row r="107" spans="1:31">
      <c r="A107" s="41">
        <v>1704082</v>
      </c>
      <c r="B107" s="41">
        <v>1</v>
      </c>
      <c r="C107" s="41">
        <v>0</v>
      </c>
      <c r="D107" s="59">
        <v>133059</v>
      </c>
      <c r="E107" s="59">
        <v>8000</v>
      </c>
      <c r="F107" s="59">
        <v>133044</v>
      </c>
      <c r="G107" s="59">
        <v>8000</v>
      </c>
      <c r="H107" s="59">
        <v>133133</v>
      </c>
      <c r="I107" s="59">
        <v>4000</v>
      </c>
      <c r="J107" s="59">
        <v>133143</v>
      </c>
      <c r="K107" s="59">
        <v>4000</v>
      </c>
      <c r="L107" s="59"/>
      <c r="M107" s="59"/>
    </row>
    <row r="108" spans="1:31">
      <c r="A108" s="41">
        <v>1704083</v>
      </c>
      <c r="B108" s="41">
        <v>1</v>
      </c>
      <c r="C108" s="41">
        <v>0</v>
      </c>
      <c r="D108" s="59">
        <v>133054</v>
      </c>
      <c r="E108" s="59">
        <v>7000</v>
      </c>
      <c r="F108" s="59">
        <v>133048</v>
      </c>
      <c r="G108" s="59">
        <v>7000</v>
      </c>
      <c r="H108" s="59">
        <v>133137</v>
      </c>
      <c r="I108" s="59">
        <v>3000</v>
      </c>
      <c r="J108" s="59">
        <v>133146</v>
      </c>
      <c r="K108" s="59">
        <v>3000</v>
      </c>
      <c r="L108" s="59"/>
      <c r="M108" s="59"/>
    </row>
    <row r="109" spans="1:31">
      <c r="A109" s="41">
        <v>1704091</v>
      </c>
      <c r="B109" s="41">
        <v>1</v>
      </c>
      <c r="C109" s="41">
        <v>0</v>
      </c>
      <c r="D109" s="59">
        <v>133058</v>
      </c>
      <c r="E109" s="59">
        <v>7000</v>
      </c>
      <c r="F109" s="59">
        <v>133046</v>
      </c>
      <c r="G109" s="59">
        <v>7000</v>
      </c>
      <c r="H109" s="59">
        <v>133130</v>
      </c>
      <c r="I109" s="59">
        <v>3000</v>
      </c>
      <c r="J109" s="59">
        <v>133140</v>
      </c>
      <c r="K109" s="59">
        <v>3000</v>
      </c>
      <c r="L109" s="41"/>
      <c r="M109" s="41"/>
    </row>
    <row r="110" spans="1:31">
      <c r="A110" s="41">
        <v>1704092</v>
      </c>
      <c r="B110" s="41">
        <v>1</v>
      </c>
      <c r="C110" s="41">
        <v>0</v>
      </c>
      <c r="D110" s="59">
        <v>133059</v>
      </c>
      <c r="E110" s="59">
        <v>8000</v>
      </c>
      <c r="F110" s="59">
        <v>133044</v>
      </c>
      <c r="G110" s="59">
        <v>8000</v>
      </c>
      <c r="H110" s="59">
        <v>133133</v>
      </c>
      <c r="I110" s="59">
        <v>4000</v>
      </c>
      <c r="J110" s="59">
        <v>133143</v>
      </c>
      <c r="K110" s="59">
        <v>4000</v>
      </c>
      <c r="L110" s="59"/>
      <c r="M110" s="59"/>
    </row>
    <row r="111" spans="1:31">
      <c r="A111" s="41">
        <v>1704093</v>
      </c>
      <c r="B111" s="41">
        <v>1</v>
      </c>
      <c r="C111" s="41">
        <v>0</v>
      </c>
      <c r="D111" s="59">
        <v>133054</v>
      </c>
      <c r="E111" s="59">
        <v>7000</v>
      </c>
      <c r="F111" s="59">
        <v>133048</v>
      </c>
      <c r="G111" s="59">
        <v>7000</v>
      </c>
      <c r="H111" s="59">
        <v>133137</v>
      </c>
      <c r="I111" s="59">
        <v>3000</v>
      </c>
      <c r="J111" s="59">
        <v>133146</v>
      </c>
      <c r="K111" s="59">
        <v>3000</v>
      </c>
    </row>
    <row r="112" spans="1:31">
      <c r="A112" s="41">
        <v>1705011</v>
      </c>
      <c r="B112" s="41">
        <v>1</v>
      </c>
      <c r="C112" s="41">
        <v>0</v>
      </c>
      <c r="D112" s="59">
        <v>133130</v>
      </c>
      <c r="E112" s="59">
        <v>7000</v>
      </c>
      <c r="F112" s="59">
        <v>133140</v>
      </c>
      <c r="G112" s="59">
        <v>7000</v>
      </c>
      <c r="H112" s="59">
        <v>133131</v>
      </c>
      <c r="I112" s="59">
        <v>3000</v>
      </c>
      <c r="J112" s="59">
        <v>133141</v>
      </c>
      <c r="K112" s="59">
        <v>3000</v>
      </c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</row>
    <row r="113" spans="1:31">
      <c r="A113" s="41">
        <v>1705012</v>
      </c>
      <c r="B113" s="41">
        <v>1</v>
      </c>
      <c r="C113" s="41">
        <v>0</v>
      </c>
      <c r="D113" s="59">
        <v>133133</v>
      </c>
      <c r="E113" s="59">
        <v>8000</v>
      </c>
      <c r="F113" s="59">
        <v>133143</v>
      </c>
      <c r="G113" s="59">
        <v>8000</v>
      </c>
      <c r="H113" s="59">
        <v>133134</v>
      </c>
      <c r="I113" s="59">
        <v>4000</v>
      </c>
      <c r="J113" s="59">
        <v>133144</v>
      </c>
      <c r="K113" s="59">
        <v>4000</v>
      </c>
      <c r="L113" s="59"/>
      <c r="M113" s="59"/>
    </row>
    <row r="114" spans="1:31">
      <c r="A114" s="41">
        <v>1705013</v>
      </c>
      <c r="B114" s="41">
        <v>1</v>
      </c>
      <c r="C114" s="41">
        <v>0</v>
      </c>
      <c r="D114" s="59">
        <v>133137</v>
      </c>
      <c r="E114" s="59">
        <v>7000</v>
      </c>
      <c r="F114" s="59">
        <v>133136</v>
      </c>
      <c r="G114" s="59">
        <v>7000</v>
      </c>
      <c r="H114" s="59">
        <v>133138</v>
      </c>
      <c r="I114" s="59">
        <v>3000</v>
      </c>
      <c r="J114" s="59">
        <v>133147</v>
      </c>
      <c r="K114" s="59">
        <v>3000</v>
      </c>
    </row>
    <row r="115" spans="1:31">
      <c r="A115" s="41">
        <v>1705021</v>
      </c>
      <c r="B115" s="41">
        <v>1</v>
      </c>
      <c r="C115" s="41">
        <v>0</v>
      </c>
      <c r="D115" s="59">
        <v>133130</v>
      </c>
      <c r="E115" s="59">
        <v>7000</v>
      </c>
      <c r="F115" s="59">
        <v>133140</v>
      </c>
      <c r="G115" s="59">
        <v>7000</v>
      </c>
      <c r="H115" s="59">
        <v>133131</v>
      </c>
      <c r="I115" s="59">
        <v>3000</v>
      </c>
      <c r="J115" s="59">
        <v>133141</v>
      </c>
      <c r="K115" s="59">
        <v>3000</v>
      </c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</row>
    <row r="116" spans="1:31">
      <c r="A116" s="41">
        <v>1705022</v>
      </c>
      <c r="B116" s="41">
        <v>1</v>
      </c>
      <c r="C116" s="41">
        <v>0</v>
      </c>
      <c r="D116" s="59">
        <v>133133</v>
      </c>
      <c r="E116" s="59">
        <v>8000</v>
      </c>
      <c r="F116" s="59">
        <v>133143</v>
      </c>
      <c r="G116" s="59">
        <v>8000</v>
      </c>
      <c r="H116" s="59">
        <v>133134</v>
      </c>
      <c r="I116" s="59">
        <v>4000</v>
      </c>
      <c r="J116" s="59">
        <v>133144</v>
      </c>
      <c r="K116" s="59">
        <v>4000</v>
      </c>
      <c r="L116" s="59"/>
      <c r="M116" s="59"/>
    </row>
    <row r="117" spans="1:31">
      <c r="A117" s="41">
        <v>1705023</v>
      </c>
      <c r="B117" s="41">
        <v>1</v>
      </c>
      <c r="C117" s="41">
        <v>0</v>
      </c>
      <c r="D117" s="59">
        <v>133137</v>
      </c>
      <c r="E117" s="59">
        <v>7000</v>
      </c>
      <c r="F117" s="59">
        <v>133136</v>
      </c>
      <c r="G117" s="59">
        <v>7000</v>
      </c>
      <c r="H117" s="59">
        <v>133138</v>
      </c>
      <c r="I117" s="59">
        <v>3000</v>
      </c>
      <c r="J117" s="59">
        <v>133147</v>
      </c>
      <c r="K117" s="59">
        <v>3000</v>
      </c>
    </row>
    <row r="118" spans="1:31">
      <c r="A118" s="41">
        <v>1705031</v>
      </c>
      <c r="B118" s="41">
        <v>1</v>
      </c>
      <c r="C118" s="41">
        <v>0</v>
      </c>
      <c r="D118" s="59">
        <v>133130</v>
      </c>
      <c r="E118" s="59">
        <v>7000</v>
      </c>
      <c r="F118" s="59">
        <v>133140</v>
      </c>
      <c r="G118" s="59">
        <v>7000</v>
      </c>
      <c r="H118" s="59">
        <v>133131</v>
      </c>
      <c r="I118" s="59">
        <v>3000</v>
      </c>
      <c r="J118" s="59">
        <v>133141</v>
      </c>
      <c r="K118" s="59">
        <v>3000</v>
      </c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</row>
    <row r="119" spans="1:31">
      <c r="A119" s="41">
        <v>1705032</v>
      </c>
      <c r="B119" s="41">
        <v>1</v>
      </c>
      <c r="C119" s="41">
        <v>0</v>
      </c>
      <c r="D119" s="59">
        <v>133133</v>
      </c>
      <c r="E119" s="59">
        <v>8000</v>
      </c>
      <c r="F119" s="59">
        <v>133143</v>
      </c>
      <c r="G119" s="59">
        <v>8000</v>
      </c>
      <c r="H119" s="59">
        <v>133134</v>
      </c>
      <c r="I119" s="59">
        <v>4000</v>
      </c>
      <c r="J119" s="59">
        <v>133144</v>
      </c>
      <c r="K119" s="59">
        <v>4000</v>
      </c>
      <c r="L119" s="59"/>
      <c r="M119" s="59"/>
    </row>
    <row r="120" spans="1:31">
      <c r="A120" s="41">
        <v>1705033</v>
      </c>
      <c r="B120" s="41">
        <v>1</v>
      </c>
      <c r="C120" s="41">
        <v>0</v>
      </c>
      <c r="D120" s="59">
        <v>133137</v>
      </c>
      <c r="E120" s="59">
        <v>7000</v>
      </c>
      <c r="F120" s="59">
        <v>133136</v>
      </c>
      <c r="G120" s="59">
        <v>7000</v>
      </c>
      <c r="H120" s="59">
        <v>133138</v>
      </c>
      <c r="I120" s="59">
        <v>3000</v>
      </c>
      <c r="J120" s="59">
        <v>133147</v>
      </c>
      <c r="K120" s="59">
        <v>3000</v>
      </c>
    </row>
    <row r="121" spans="1:31">
      <c r="A121" s="41">
        <v>1705041</v>
      </c>
      <c r="B121" s="41">
        <v>1</v>
      </c>
      <c r="C121" s="41">
        <v>0</v>
      </c>
      <c r="D121" s="59">
        <v>133130</v>
      </c>
      <c r="E121" s="59">
        <v>7000</v>
      </c>
      <c r="F121" s="59">
        <v>133140</v>
      </c>
      <c r="G121" s="59">
        <v>7000</v>
      </c>
      <c r="H121" s="59">
        <v>133131</v>
      </c>
      <c r="I121" s="59">
        <v>3000</v>
      </c>
      <c r="J121" s="59">
        <v>133141</v>
      </c>
      <c r="K121" s="59">
        <v>3000</v>
      </c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</row>
    <row r="122" spans="1:31">
      <c r="A122" s="41">
        <v>1705042</v>
      </c>
      <c r="B122" s="41">
        <v>1</v>
      </c>
      <c r="C122" s="41">
        <v>0</v>
      </c>
      <c r="D122" s="59">
        <v>133133</v>
      </c>
      <c r="E122" s="59">
        <v>8000</v>
      </c>
      <c r="F122" s="59">
        <v>133143</v>
      </c>
      <c r="G122" s="59">
        <v>8000</v>
      </c>
      <c r="H122" s="59">
        <v>133134</v>
      </c>
      <c r="I122" s="59">
        <v>4000</v>
      </c>
      <c r="J122" s="59">
        <v>133144</v>
      </c>
      <c r="K122" s="59">
        <v>4000</v>
      </c>
      <c r="L122" s="59"/>
      <c r="M122" s="59"/>
    </row>
    <row r="123" spans="1:31">
      <c r="A123" s="41">
        <v>1705043</v>
      </c>
      <c r="B123" s="41">
        <v>1</v>
      </c>
      <c r="C123" s="41">
        <v>0</v>
      </c>
      <c r="D123" s="59">
        <v>133137</v>
      </c>
      <c r="E123" s="59">
        <v>7000</v>
      </c>
      <c r="F123" s="59">
        <v>133136</v>
      </c>
      <c r="G123" s="59">
        <v>7000</v>
      </c>
      <c r="H123" s="59">
        <v>133138</v>
      </c>
      <c r="I123" s="59">
        <v>3000</v>
      </c>
      <c r="J123" s="59">
        <v>133147</v>
      </c>
      <c r="K123" s="59">
        <v>3000</v>
      </c>
    </row>
    <row r="124" spans="1:31">
      <c r="A124" s="41">
        <v>1705051</v>
      </c>
      <c r="B124" s="41">
        <v>1</v>
      </c>
      <c r="C124" s="41">
        <v>0</v>
      </c>
      <c r="D124" s="59">
        <v>133130</v>
      </c>
      <c r="E124" s="59">
        <v>7000</v>
      </c>
      <c r="F124" s="59">
        <v>133140</v>
      </c>
      <c r="G124" s="59">
        <v>7000</v>
      </c>
      <c r="H124" s="59">
        <v>133131</v>
      </c>
      <c r="I124" s="59">
        <v>3000</v>
      </c>
      <c r="J124" s="59">
        <v>133141</v>
      </c>
      <c r="K124" s="59">
        <v>3000</v>
      </c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</row>
    <row r="125" spans="1:31">
      <c r="A125" s="41">
        <v>1705052</v>
      </c>
      <c r="B125" s="41">
        <v>1</v>
      </c>
      <c r="C125" s="41">
        <v>0</v>
      </c>
      <c r="D125" s="59">
        <v>133133</v>
      </c>
      <c r="E125" s="59">
        <v>8000</v>
      </c>
      <c r="F125" s="59">
        <v>133143</v>
      </c>
      <c r="G125" s="59">
        <v>8000</v>
      </c>
      <c r="H125" s="59">
        <v>133134</v>
      </c>
      <c r="I125" s="59">
        <v>4000</v>
      </c>
      <c r="J125" s="59">
        <v>133144</v>
      </c>
      <c r="K125" s="59">
        <v>4000</v>
      </c>
      <c r="L125" s="59"/>
      <c r="M125" s="59"/>
    </row>
    <row r="126" spans="1:31">
      <c r="A126" s="41">
        <v>1705053</v>
      </c>
      <c r="B126" s="41">
        <v>1</v>
      </c>
      <c r="C126" s="41">
        <v>0</v>
      </c>
      <c r="D126" s="59">
        <v>133137</v>
      </c>
      <c r="E126" s="59">
        <v>7000</v>
      </c>
      <c r="F126" s="59">
        <v>133136</v>
      </c>
      <c r="G126" s="59">
        <v>7000</v>
      </c>
      <c r="H126" s="59">
        <v>133138</v>
      </c>
      <c r="I126" s="59">
        <v>3000</v>
      </c>
      <c r="J126" s="59">
        <v>133147</v>
      </c>
      <c r="K126" s="59">
        <v>3000</v>
      </c>
    </row>
    <row r="127" spans="1:31">
      <c r="A127" s="41">
        <v>1705061</v>
      </c>
      <c r="B127" s="41">
        <v>1</v>
      </c>
      <c r="C127" s="41">
        <v>0</v>
      </c>
      <c r="D127" s="59">
        <v>133130</v>
      </c>
      <c r="E127" s="59">
        <v>7000</v>
      </c>
      <c r="F127" s="59">
        <v>133140</v>
      </c>
      <c r="G127" s="59">
        <v>7000</v>
      </c>
      <c r="H127" s="59">
        <v>133131</v>
      </c>
      <c r="I127" s="59">
        <v>3000</v>
      </c>
      <c r="J127" s="59">
        <v>133141</v>
      </c>
      <c r="K127" s="59">
        <v>3000</v>
      </c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</row>
    <row r="128" spans="1:31">
      <c r="A128" s="41">
        <v>1705062</v>
      </c>
      <c r="B128" s="41">
        <v>1</v>
      </c>
      <c r="C128" s="41">
        <v>0</v>
      </c>
      <c r="D128" s="59">
        <v>133133</v>
      </c>
      <c r="E128" s="59">
        <v>8000</v>
      </c>
      <c r="F128" s="59">
        <v>133143</v>
      </c>
      <c r="G128" s="59">
        <v>8000</v>
      </c>
      <c r="H128" s="59">
        <v>133134</v>
      </c>
      <c r="I128" s="59">
        <v>4000</v>
      </c>
      <c r="J128" s="59">
        <v>133144</v>
      </c>
      <c r="K128" s="59">
        <v>4000</v>
      </c>
      <c r="L128" s="59"/>
      <c r="M128" s="59"/>
    </row>
    <row r="129" spans="1:31">
      <c r="A129" s="41">
        <v>1705063</v>
      </c>
      <c r="B129" s="41">
        <v>1</v>
      </c>
      <c r="C129" s="41">
        <v>0</v>
      </c>
      <c r="D129" s="59">
        <v>133137</v>
      </c>
      <c r="E129" s="59">
        <v>7000</v>
      </c>
      <c r="F129" s="59">
        <v>133136</v>
      </c>
      <c r="G129" s="59">
        <v>7000</v>
      </c>
      <c r="H129" s="59">
        <v>133138</v>
      </c>
      <c r="I129" s="59">
        <v>3000</v>
      </c>
      <c r="J129" s="59">
        <v>133147</v>
      </c>
      <c r="K129" s="59">
        <v>3000</v>
      </c>
    </row>
    <row r="130" spans="1:31">
      <c r="A130" s="41">
        <v>1705071</v>
      </c>
      <c r="B130" s="41">
        <v>1</v>
      </c>
      <c r="C130" s="41">
        <v>0</v>
      </c>
      <c r="D130" s="59">
        <v>133130</v>
      </c>
      <c r="E130" s="59">
        <v>7000</v>
      </c>
      <c r="F130" s="59">
        <v>133140</v>
      </c>
      <c r="G130" s="59">
        <v>7000</v>
      </c>
      <c r="H130" s="59">
        <v>133131</v>
      </c>
      <c r="I130" s="59">
        <v>3000</v>
      </c>
      <c r="J130" s="59">
        <v>133141</v>
      </c>
      <c r="K130" s="59">
        <v>3000</v>
      </c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</row>
    <row r="131" spans="1:31">
      <c r="A131" s="41">
        <v>1705072</v>
      </c>
      <c r="B131" s="41">
        <v>1</v>
      </c>
      <c r="C131" s="41">
        <v>0</v>
      </c>
      <c r="D131" s="59">
        <v>133133</v>
      </c>
      <c r="E131" s="59">
        <v>8000</v>
      </c>
      <c r="F131" s="59">
        <v>133143</v>
      </c>
      <c r="G131" s="59">
        <v>8000</v>
      </c>
      <c r="H131" s="59">
        <v>133134</v>
      </c>
      <c r="I131" s="59">
        <v>4000</v>
      </c>
      <c r="J131" s="59">
        <v>133144</v>
      </c>
      <c r="K131" s="59">
        <v>4000</v>
      </c>
      <c r="L131" s="59"/>
      <c r="M131" s="59"/>
    </row>
    <row r="132" spans="1:31">
      <c r="A132" s="41">
        <v>1705073</v>
      </c>
      <c r="B132" s="41">
        <v>1</v>
      </c>
      <c r="C132" s="41">
        <v>0</v>
      </c>
      <c r="D132" s="59">
        <v>133137</v>
      </c>
      <c r="E132" s="59">
        <v>7000</v>
      </c>
      <c r="F132" s="59">
        <v>133136</v>
      </c>
      <c r="G132" s="59">
        <v>7000</v>
      </c>
      <c r="H132" s="59">
        <v>133138</v>
      </c>
      <c r="I132" s="59">
        <v>3000</v>
      </c>
      <c r="J132" s="59">
        <v>133147</v>
      </c>
      <c r="K132" s="59">
        <v>3000</v>
      </c>
    </row>
    <row r="133" spans="1:31">
      <c r="A133" s="41">
        <v>1705081</v>
      </c>
      <c r="B133" s="41">
        <v>1</v>
      </c>
      <c r="C133" s="41">
        <v>0</v>
      </c>
      <c r="D133" s="59">
        <v>133130</v>
      </c>
      <c r="E133" s="59">
        <v>7000</v>
      </c>
      <c r="F133" s="59">
        <v>133140</v>
      </c>
      <c r="G133" s="59">
        <v>7000</v>
      </c>
      <c r="H133" s="59">
        <v>133131</v>
      </c>
      <c r="I133" s="59">
        <v>3000</v>
      </c>
      <c r="J133" s="59">
        <v>133141</v>
      </c>
      <c r="K133" s="59">
        <v>3000</v>
      </c>
      <c r="L133" s="59"/>
      <c r="M133" s="59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</row>
    <row r="134" spans="1:31">
      <c r="A134" s="41">
        <v>1705082</v>
      </c>
      <c r="B134" s="41">
        <v>1</v>
      </c>
      <c r="C134" s="41">
        <v>0</v>
      </c>
      <c r="D134" s="59">
        <v>133133</v>
      </c>
      <c r="E134" s="59">
        <v>8000</v>
      </c>
      <c r="F134" s="59">
        <v>133143</v>
      </c>
      <c r="G134" s="59">
        <v>8000</v>
      </c>
      <c r="H134" s="59">
        <v>133134</v>
      </c>
      <c r="I134" s="59">
        <v>4000</v>
      </c>
      <c r="J134" s="59">
        <v>133144</v>
      </c>
      <c r="K134" s="59">
        <v>4000</v>
      </c>
      <c r="L134" s="59"/>
      <c r="M134" s="59"/>
    </row>
    <row r="135" spans="1:31">
      <c r="A135" s="41">
        <v>1705083</v>
      </c>
      <c r="B135" s="41">
        <v>1</v>
      </c>
      <c r="C135" s="41">
        <v>0</v>
      </c>
      <c r="D135" s="59">
        <v>133137</v>
      </c>
      <c r="E135" s="59">
        <v>7000</v>
      </c>
      <c r="F135" s="59">
        <v>133136</v>
      </c>
      <c r="G135" s="59">
        <v>7000</v>
      </c>
      <c r="H135" s="59">
        <v>133138</v>
      </c>
      <c r="I135" s="59">
        <v>3000</v>
      </c>
      <c r="J135" s="59">
        <v>133147</v>
      </c>
      <c r="K135" s="59">
        <v>3000</v>
      </c>
      <c r="L135" s="59"/>
      <c r="M135" s="59"/>
    </row>
    <row r="136" spans="1:31">
      <c r="A136" s="41">
        <v>1705091</v>
      </c>
      <c r="B136" s="41">
        <v>1</v>
      </c>
      <c r="C136" s="41">
        <v>0</v>
      </c>
      <c r="D136" s="59">
        <v>133130</v>
      </c>
      <c r="E136" s="59">
        <v>7000</v>
      </c>
      <c r="F136" s="59">
        <v>133140</v>
      </c>
      <c r="G136" s="59">
        <v>7000</v>
      </c>
      <c r="H136" s="59">
        <v>133131</v>
      </c>
      <c r="I136" s="59">
        <v>3000</v>
      </c>
      <c r="J136" s="59">
        <v>133141</v>
      </c>
      <c r="K136" s="59">
        <v>3000</v>
      </c>
      <c r="L136" s="41"/>
      <c r="M136" s="41"/>
    </row>
    <row r="137" spans="1:31">
      <c r="A137" s="41">
        <v>1705092</v>
      </c>
      <c r="B137" s="41">
        <v>1</v>
      </c>
      <c r="C137" s="41">
        <v>0</v>
      </c>
      <c r="D137" s="59">
        <v>133133</v>
      </c>
      <c r="E137" s="59">
        <v>8000</v>
      </c>
      <c r="F137" s="59">
        <v>133143</v>
      </c>
      <c r="G137" s="59">
        <v>8000</v>
      </c>
      <c r="H137" s="59">
        <v>133134</v>
      </c>
      <c r="I137" s="59">
        <v>4000</v>
      </c>
      <c r="J137" s="59">
        <v>133144</v>
      </c>
      <c r="K137" s="59">
        <v>4000</v>
      </c>
      <c r="L137" s="59"/>
      <c r="M137" s="59"/>
    </row>
    <row r="138" spans="1:31">
      <c r="A138" s="41">
        <v>1705093</v>
      </c>
      <c r="B138" s="41">
        <v>1</v>
      </c>
      <c r="C138" s="41">
        <v>0</v>
      </c>
      <c r="D138" s="59">
        <v>133137</v>
      </c>
      <c r="E138" s="59">
        <v>7000</v>
      </c>
      <c r="F138" s="59">
        <v>133136</v>
      </c>
      <c r="G138" s="59">
        <v>7000</v>
      </c>
      <c r="H138" s="59">
        <v>133138</v>
      </c>
      <c r="I138" s="59">
        <v>3000</v>
      </c>
      <c r="J138" s="59">
        <v>133147</v>
      </c>
      <c r="K138" s="59">
        <v>3000</v>
      </c>
    </row>
    <row r="139" spans="1:31">
      <c r="A139" s="40">
        <v>17201</v>
      </c>
      <c r="B139" s="40">
        <v>1</v>
      </c>
      <c r="C139" s="40">
        <v>0</v>
      </c>
      <c r="D139" s="40">
        <v>133058</v>
      </c>
      <c r="E139" s="40">
        <v>10000</v>
      </c>
      <c r="F139" s="40">
        <v>133046</v>
      </c>
      <c r="G139" s="40">
        <v>10000</v>
      </c>
      <c r="H139" s="40">
        <v>133058</v>
      </c>
      <c r="I139" s="40">
        <v>3000</v>
      </c>
      <c r="J139" s="40">
        <v>133046</v>
      </c>
      <c r="K139" s="40">
        <v>3000</v>
      </c>
      <c r="Q139" s="60"/>
    </row>
    <row r="140" spans="1:31">
      <c r="A140" s="40">
        <v>17202</v>
      </c>
      <c r="B140" s="40">
        <v>1</v>
      </c>
      <c r="C140" s="40">
        <v>0</v>
      </c>
      <c r="D140" s="40">
        <v>133058</v>
      </c>
      <c r="E140" s="40">
        <v>10000</v>
      </c>
      <c r="F140" s="40">
        <v>133058</v>
      </c>
      <c r="G140" s="40">
        <v>3000</v>
      </c>
      <c r="H140" s="40">
        <v>133046</v>
      </c>
      <c r="I140" s="40">
        <v>3000</v>
      </c>
      <c r="Q140" s="60"/>
    </row>
    <row r="141" spans="1:31">
      <c r="A141" s="40">
        <v>17203</v>
      </c>
      <c r="B141" s="40">
        <v>1</v>
      </c>
      <c r="C141" s="40">
        <v>0</v>
      </c>
      <c r="D141" s="40">
        <v>133058</v>
      </c>
      <c r="E141" s="40">
        <v>10000</v>
      </c>
      <c r="F141" s="40">
        <v>133046</v>
      </c>
      <c r="G141" s="40">
        <v>10000</v>
      </c>
      <c r="H141" s="40">
        <v>131092</v>
      </c>
      <c r="I141" s="40">
        <v>600</v>
      </c>
      <c r="J141" s="40">
        <v>131126</v>
      </c>
      <c r="K141" s="40">
        <v>600</v>
      </c>
      <c r="L141" s="40">
        <v>131068</v>
      </c>
      <c r="M141" s="40">
        <v>300</v>
      </c>
      <c r="N141" s="40">
        <v>133058</v>
      </c>
      <c r="O141" s="40">
        <v>3000</v>
      </c>
      <c r="P141" s="40">
        <v>133046</v>
      </c>
      <c r="Q141" s="40">
        <v>3000</v>
      </c>
    </row>
    <row r="142" spans="1:31">
      <c r="A142" s="40">
        <v>17204</v>
      </c>
      <c r="B142" s="40">
        <v>1</v>
      </c>
      <c r="C142" s="40">
        <v>0</v>
      </c>
      <c r="D142" s="40">
        <v>133058</v>
      </c>
      <c r="E142" s="40">
        <v>10000</v>
      </c>
      <c r="F142" s="40">
        <v>133046</v>
      </c>
      <c r="G142" s="40">
        <v>10000</v>
      </c>
      <c r="H142" s="40">
        <v>131092</v>
      </c>
      <c r="I142" s="40">
        <v>600</v>
      </c>
      <c r="J142" s="40">
        <v>131126</v>
      </c>
      <c r="K142" s="40">
        <v>600</v>
      </c>
      <c r="L142" s="40">
        <v>131068</v>
      </c>
      <c r="M142" s="40">
        <v>300</v>
      </c>
    </row>
    <row r="143" spans="1:31">
      <c r="A143" s="40">
        <v>17205</v>
      </c>
      <c r="B143" s="40">
        <v>1</v>
      </c>
      <c r="C143" s="40">
        <v>0</v>
      </c>
      <c r="D143" s="40">
        <v>133058</v>
      </c>
      <c r="E143" s="40">
        <v>10000</v>
      </c>
      <c r="F143" s="40">
        <v>133046</v>
      </c>
      <c r="G143" s="40">
        <v>10000</v>
      </c>
      <c r="H143" s="40">
        <v>131095</v>
      </c>
      <c r="I143" s="40">
        <v>3000</v>
      </c>
      <c r="J143" s="40">
        <v>131124</v>
      </c>
      <c r="K143" s="40">
        <v>3000</v>
      </c>
      <c r="L143" s="40">
        <v>131068</v>
      </c>
      <c r="M143" s="40">
        <v>3000</v>
      </c>
    </row>
    <row r="144" spans="1:31">
      <c r="A144" s="40">
        <v>17206</v>
      </c>
      <c r="B144" s="40">
        <v>2</v>
      </c>
      <c r="C144" s="40">
        <v>0</v>
      </c>
      <c r="D144" s="40">
        <v>131088</v>
      </c>
      <c r="E144" s="40">
        <v>5000</v>
      </c>
      <c r="F144" s="40">
        <v>131061</v>
      </c>
      <c r="G144" s="40">
        <v>2000</v>
      </c>
      <c r="H144" s="40">
        <v>133136</v>
      </c>
      <c r="I144" s="40">
        <v>1500</v>
      </c>
      <c r="J144" s="40">
        <v>131060</v>
      </c>
      <c r="K144" s="40">
        <v>500</v>
      </c>
      <c r="L144" s="40">
        <v>134002</v>
      </c>
      <c r="M144" s="40">
        <v>500</v>
      </c>
      <c r="N144" s="40">
        <v>136005</v>
      </c>
      <c r="O144" s="40">
        <v>500</v>
      </c>
    </row>
    <row r="145" spans="1:15">
      <c r="A145" s="40">
        <v>17207</v>
      </c>
      <c r="B145" s="40">
        <v>2</v>
      </c>
      <c r="C145" s="40">
        <v>0</v>
      </c>
      <c r="D145" s="40">
        <v>131092</v>
      </c>
      <c r="E145" s="40">
        <v>5000</v>
      </c>
      <c r="F145" s="40">
        <v>131067</v>
      </c>
      <c r="G145" s="40">
        <v>2000</v>
      </c>
      <c r="H145" s="40">
        <v>131062</v>
      </c>
      <c r="I145" s="40">
        <v>1500</v>
      </c>
      <c r="J145" s="40">
        <v>131060</v>
      </c>
      <c r="K145" s="40">
        <v>500</v>
      </c>
      <c r="L145" s="40">
        <v>134002</v>
      </c>
      <c r="M145" s="40">
        <v>500</v>
      </c>
      <c r="N145" s="40">
        <v>136002</v>
      </c>
      <c r="O145" s="40">
        <v>500</v>
      </c>
    </row>
    <row r="146" spans="1:15">
      <c r="A146" s="40">
        <v>17208</v>
      </c>
      <c r="B146" s="40">
        <v>2</v>
      </c>
      <c r="C146" s="40">
        <v>0</v>
      </c>
      <c r="D146" s="40">
        <v>131104</v>
      </c>
      <c r="E146" s="40">
        <v>5000</v>
      </c>
      <c r="F146" s="40">
        <v>131068</v>
      </c>
      <c r="G146" s="40">
        <v>2000</v>
      </c>
      <c r="H146" s="40">
        <v>131062</v>
      </c>
      <c r="I146" s="40">
        <v>1500</v>
      </c>
      <c r="J146" s="40">
        <v>131060</v>
      </c>
      <c r="K146" s="40">
        <v>500</v>
      </c>
      <c r="L146" s="40">
        <v>134003</v>
      </c>
      <c r="M146" s="40">
        <v>500</v>
      </c>
      <c r="N146" s="40">
        <v>131115</v>
      </c>
      <c r="O146" s="40">
        <v>500</v>
      </c>
    </row>
    <row r="147" spans="1:15">
      <c r="A147" s="40">
        <v>17209</v>
      </c>
      <c r="B147" s="40">
        <v>2</v>
      </c>
      <c r="C147" s="40">
        <v>0</v>
      </c>
      <c r="D147" s="40">
        <v>131091</v>
      </c>
      <c r="E147" s="40">
        <v>5000</v>
      </c>
      <c r="F147" s="40">
        <v>131068</v>
      </c>
      <c r="G147" s="40">
        <v>2000</v>
      </c>
      <c r="H147" s="40">
        <v>131060</v>
      </c>
      <c r="I147" s="40">
        <v>1500</v>
      </c>
      <c r="J147" s="40">
        <v>133049</v>
      </c>
      <c r="K147" s="40">
        <v>500</v>
      </c>
      <c r="L147" s="40">
        <v>134004</v>
      </c>
      <c r="M147" s="40">
        <v>500</v>
      </c>
      <c r="N147" s="40">
        <v>136004</v>
      </c>
      <c r="O147" s="40">
        <v>500</v>
      </c>
    </row>
    <row r="148" spans="1:15">
      <c r="A148" s="40">
        <v>17210</v>
      </c>
      <c r="B148" s="40">
        <v>2</v>
      </c>
      <c r="C148" s="40">
        <v>0</v>
      </c>
      <c r="D148" s="40">
        <v>131095</v>
      </c>
      <c r="E148" s="40">
        <v>5000</v>
      </c>
      <c r="F148" s="40">
        <v>131068</v>
      </c>
      <c r="G148" s="40">
        <v>2000</v>
      </c>
      <c r="H148" s="40">
        <v>131060</v>
      </c>
      <c r="I148" s="40">
        <v>1500</v>
      </c>
      <c r="J148" s="40">
        <v>133049</v>
      </c>
      <c r="K148" s="40">
        <v>500</v>
      </c>
      <c r="L148" s="40">
        <v>134005</v>
      </c>
      <c r="M148" s="40">
        <v>500</v>
      </c>
      <c r="N148" s="40">
        <v>136019</v>
      </c>
      <c r="O148" s="40">
        <v>500</v>
      </c>
    </row>
    <row r="149" spans="1:15">
      <c r="A149" s="40">
        <v>17211</v>
      </c>
      <c r="B149" s="40">
        <v>2</v>
      </c>
      <c r="C149" s="40">
        <v>0</v>
      </c>
      <c r="D149" s="40">
        <v>131107</v>
      </c>
      <c r="E149" s="40">
        <v>5000</v>
      </c>
      <c r="F149" s="40">
        <v>131069</v>
      </c>
      <c r="G149" s="40">
        <v>2000</v>
      </c>
      <c r="H149" s="40">
        <v>131060</v>
      </c>
      <c r="I149" s="40">
        <v>1500</v>
      </c>
      <c r="J149" s="40">
        <v>133049</v>
      </c>
      <c r="K149" s="40">
        <v>500</v>
      </c>
      <c r="L149" s="40">
        <v>134006</v>
      </c>
      <c r="M149" s="40">
        <v>500</v>
      </c>
      <c r="N149" s="40">
        <v>131116</v>
      </c>
      <c r="O149" s="40">
        <v>500</v>
      </c>
    </row>
    <row r="150" spans="1:15">
      <c r="A150" s="40">
        <v>17212</v>
      </c>
      <c r="B150" s="40">
        <v>2</v>
      </c>
      <c r="C150" s="40">
        <v>0</v>
      </c>
      <c r="D150" s="40">
        <v>131061</v>
      </c>
      <c r="E150" s="40">
        <v>5000</v>
      </c>
      <c r="F150" s="40">
        <v>131069</v>
      </c>
      <c r="G150" s="40">
        <v>2000</v>
      </c>
      <c r="H150" s="40">
        <v>133049</v>
      </c>
      <c r="I150" s="40">
        <v>1500</v>
      </c>
      <c r="J150" s="40">
        <v>136001</v>
      </c>
      <c r="K150" s="40">
        <v>500</v>
      </c>
      <c r="L150" s="40">
        <v>134007</v>
      </c>
      <c r="M150" s="40">
        <v>500</v>
      </c>
      <c r="N150" s="40">
        <v>136020</v>
      </c>
      <c r="O150" s="40">
        <v>500</v>
      </c>
    </row>
    <row r="151" spans="1:15">
      <c r="A151" s="40">
        <v>17213</v>
      </c>
      <c r="B151" s="40">
        <v>2</v>
      </c>
      <c r="C151" s="40">
        <v>0</v>
      </c>
      <c r="D151" s="40">
        <v>131062</v>
      </c>
      <c r="E151" s="40">
        <v>5000</v>
      </c>
      <c r="F151" s="40">
        <v>131069</v>
      </c>
      <c r="G151" s="40">
        <v>2000</v>
      </c>
      <c r="H151" s="40">
        <v>133049</v>
      </c>
      <c r="I151" s="40">
        <v>1500</v>
      </c>
      <c r="J151" s="40">
        <v>136003</v>
      </c>
      <c r="K151" s="40">
        <v>500</v>
      </c>
      <c r="L151" s="40">
        <v>134008</v>
      </c>
      <c r="M151" s="40">
        <v>500</v>
      </c>
      <c r="N151" s="40">
        <v>136018</v>
      </c>
      <c r="O151" s="40">
        <v>500</v>
      </c>
    </row>
    <row r="152" spans="1:15">
      <c r="A152" s="40">
        <v>17214</v>
      </c>
      <c r="B152" s="40">
        <v>2</v>
      </c>
      <c r="C152" s="40">
        <v>0</v>
      </c>
      <c r="D152" s="40">
        <v>131077</v>
      </c>
      <c r="E152" s="40">
        <v>5000</v>
      </c>
      <c r="F152" s="40">
        <v>131063</v>
      </c>
      <c r="G152" s="40">
        <v>2000</v>
      </c>
      <c r="H152" s="40">
        <v>131070</v>
      </c>
      <c r="I152" s="40">
        <v>1500</v>
      </c>
      <c r="J152" s="40">
        <v>136022</v>
      </c>
      <c r="K152" s="40">
        <v>500</v>
      </c>
      <c r="L152" s="40">
        <v>134009</v>
      </c>
      <c r="M152" s="40">
        <v>500</v>
      </c>
      <c r="N152" s="40">
        <v>131123</v>
      </c>
      <c r="O152" s="40">
        <v>500</v>
      </c>
    </row>
    <row r="153" spans="1:15">
      <c r="A153" s="40">
        <v>17215</v>
      </c>
      <c r="B153" s="40">
        <v>2</v>
      </c>
      <c r="C153" s="40">
        <v>0</v>
      </c>
      <c r="D153" s="40">
        <v>131078</v>
      </c>
      <c r="E153" s="40">
        <v>5000</v>
      </c>
      <c r="F153" s="40">
        <v>131063</v>
      </c>
      <c r="G153" s="40">
        <v>2000</v>
      </c>
      <c r="H153" s="40">
        <v>131070</v>
      </c>
      <c r="I153" s="40">
        <v>1500</v>
      </c>
      <c r="J153" s="40">
        <v>136023</v>
      </c>
      <c r="K153" s="40">
        <v>500</v>
      </c>
      <c r="L153" s="40">
        <v>134010</v>
      </c>
      <c r="M153" s="40">
        <v>500</v>
      </c>
      <c r="N153" s="40">
        <v>136021</v>
      </c>
      <c r="O153" s="40">
        <v>500</v>
      </c>
    </row>
  </sheetData>
  <autoFilter ref="A1:AW153"/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53"/>
  <sheetViews>
    <sheetView workbookViewId="0">
      <selection activeCell="C4" sqref="C4"/>
    </sheetView>
  </sheetViews>
  <sheetFormatPr defaultRowHeight="13.5"/>
  <cols>
    <col min="1" max="1" width="13.625" customWidth="1"/>
    <col min="2" max="2" width="15" customWidth="1"/>
    <col min="3" max="3" width="15.625" customWidth="1"/>
  </cols>
  <sheetData>
    <row r="1" spans="1:3">
      <c r="A1" s="40" t="s">
        <v>252</v>
      </c>
      <c r="B1" s="40" t="s">
        <v>255</v>
      </c>
      <c r="C1" s="58" t="s">
        <v>256</v>
      </c>
    </row>
    <row r="2" spans="1:3">
      <c r="A2" s="40" t="s">
        <v>24</v>
      </c>
      <c r="B2" s="40" t="s">
        <v>639</v>
      </c>
      <c r="C2" s="40" t="s">
        <v>640</v>
      </c>
    </row>
    <row r="3" spans="1:3">
      <c r="A3" s="40">
        <v>1700001</v>
      </c>
      <c r="B3" s="40">
        <v>132004</v>
      </c>
      <c r="C3" s="40">
        <v>10000</v>
      </c>
    </row>
    <row r="4" spans="1:3">
      <c r="A4" s="41">
        <v>1701011</v>
      </c>
      <c r="B4" s="59">
        <v>133058</v>
      </c>
      <c r="C4" s="59">
        <v>3800</v>
      </c>
    </row>
    <row r="5" spans="1:3">
      <c r="A5" s="41">
        <v>1701012</v>
      </c>
      <c r="B5" s="59">
        <v>133136</v>
      </c>
      <c r="C5" s="59">
        <v>4000</v>
      </c>
    </row>
    <row r="6" spans="1:3">
      <c r="A6" s="41">
        <v>1701013</v>
      </c>
      <c r="B6" s="40">
        <v>133032</v>
      </c>
      <c r="C6" s="40">
        <v>2500</v>
      </c>
    </row>
    <row r="7" spans="1:3">
      <c r="A7" s="41">
        <v>1701021</v>
      </c>
      <c r="B7" s="59">
        <v>133058</v>
      </c>
      <c r="C7" s="59">
        <v>3800</v>
      </c>
    </row>
    <row r="8" spans="1:3">
      <c r="A8" s="41">
        <v>1701022</v>
      </c>
      <c r="B8" s="59">
        <v>133136</v>
      </c>
      <c r="C8" s="59">
        <v>4000</v>
      </c>
    </row>
    <row r="9" spans="1:3">
      <c r="A9" s="41">
        <v>1701023</v>
      </c>
      <c r="B9" s="40">
        <v>133032</v>
      </c>
      <c r="C9" s="40">
        <v>2500</v>
      </c>
    </row>
    <row r="10" spans="1:3">
      <c r="A10" s="41">
        <v>1701031</v>
      </c>
      <c r="B10" s="59">
        <v>133058</v>
      </c>
      <c r="C10" s="59">
        <v>3800</v>
      </c>
    </row>
    <row r="11" spans="1:3">
      <c r="A11" s="41">
        <v>1701032</v>
      </c>
      <c r="B11" s="59">
        <v>133136</v>
      </c>
      <c r="C11" s="59">
        <v>4000</v>
      </c>
    </row>
    <row r="12" spans="1:3">
      <c r="A12" s="41">
        <v>1701033</v>
      </c>
      <c r="B12" s="40">
        <v>133032</v>
      </c>
      <c r="C12" s="40">
        <v>2500</v>
      </c>
    </row>
    <row r="13" spans="1:3">
      <c r="A13" s="41">
        <v>1701041</v>
      </c>
      <c r="B13" s="59">
        <v>133058</v>
      </c>
      <c r="C13" s="59">
        <v>3800</v>
      </c>
    </row>
    <row r="14" spans="1:3">
      <c r="A14" s="41">
        <v>1701042</v>
      </c>
      <c r="B14" s="59">
        <v>133136</v>
      </c>
      <c r="C14" s="59">
        <v>4000</v>
      </c>
    </row>
    <row r="15" spans="1:3">
      <c r="A15" s="41">
        <v>1701043</v>
      </c>
      <c r="B15" s="40">
        <v>133032</v>
      </c>
      <c r="C15" s="40">
        <v>2500</v>
      </c>
    </row>
    <row r="16" spans="1:3">
      <c r="A16" s="41">
        <v>1701051</v>
      </c>
      <c r="B16" s="59">
        <v>133058</v>
      </c>
      <c r="C16" s="59">
        <v>3800</v>
      </c>
    </row>
    <row r="17" spans="1:3">
      <c r="A17" s="41">
        <v>1701052</v>
      </c>
      <c r="B17" s="59">
        <v>133136</v>
      </c>
      <c r="C17" s="59">
        <v>4000</v>
      </c>
    </row>
    <row r="18" spans="1:3">
      <c r="A18" s="41">
        <v>1701053</v>
      </c>
      <c r="B18" s="40">
        <v>133032</v>
      </c>
      <c r="C18" s="40">
        <v>2500</v>
      </c>
    </row>
    <row r="19" spans="1:3">
      <c r="A19" s="41">
        <v>1701061</v>
      </c>
      <c r="B19" s="59">
        <v>133058</v>
      </c>
      <c r="C19" s="59">
        <v>3800</v>
      </c>
    </row>
    <row r="20" spans="1:3">
      <c r="A20" s="41">
        <v>1701062</v>
      </c>
      <c r="B20" s="59">
        <v>133136</v>
      </c>
      <c r="C20" s="59">
        <v>4000</v>
      </c>
    </row>
    <row r="21" spans="1:3">
      <c r="A21" s="41">
        <v>1701063</v>
      </c>
      <c r="B21" s="40">
        <v>133032</v>
      </c>
      <c r="C21" s="40">
        <v>2500</v>
      </c>
    </row>
    <row r="22" spans="1:3">
      <c r="A22" s="41">
        <v>1701071</v>
      </c>
      <c r="B22" s="59">
        <v>133058</v>
      </c>
      <c r="C22" s="59">
        <v>3800</v>
      </c>
    </row>
    <row r="23" spans="1:3">
      <c r="A23" s="41">
        <v>1701072</v>
      </c>
      <c r="B23" s="59">
        <v>133136</v>
      </c>
      <c r="C23" s="59">
        <v>4000</v>
      </c>
    </row>
    <row r="24" spans="1:3">
      <c r="A24" s="41">
        <v>1701073</v>
      </c>
      <c r="B24" s="40">
        <v>133032</v>
      </c>
      <c r="C24" s="40">
        <v>2500</v>
      </c>
    </row>
    <row r="25" spans="1:3">
      <c r="A25" s="41">
        <v>1701081</v>
      </c>
      <c r="B25" s="59">
        <v>133058</v>
      </c>
      <c r="C25" s="59">
        <v>3800</v>
      </c>
    </row>
    <row r="26" spans="1:3">
      <c r="A26" s="41">
        <v>1701082</v>
      </c>
      <c r="B26" s="59">
        <v>133136</v>
      </c>
      <c r="C26" s="59">
        <v>4000</v>
      </c>
    </row>
    <row r="27" spans="1:3">
      <c r="A27" s="41">
        <v>1701083</v>
      </c>
      <c r="B27" s="40">
        <v>133032</v>
      </c>
      <c r="C27" s="40">
        <v>2500</v>
      </c>
    </row>
    <row r="28" spans="1:3">
      <c r="A28" s="41">
        <v>1701091</v>
      </c>
      <c r="B28" s="59">
        <v>133058</v>
      </c>
      <c r="C28" s="59">
        <v>3800</v>
      </c>
    </row>
    <row r="29" spans="1:3">
      <c r="A29" s="41">
        <v>1701092</v>
      </c>
      <c r="B29" s="59">
        <v>133136</v>
      </c>
      <c r="C29" s="59">
        <v>4000</v>
      </c>
    </row>
    <row r="30" spans="1:3">
      <c r="A30" s="41">
        <v>1701093</v>
      </c>
      <c r="B30" s="40">
        <v>133032</v>
      </c>
      <c r="C30" s="40">
        <v>2500</v>
      </c>
    </row>
    <row r="31" spans="1:3">
      <c r="A31" s="41">
        <v>1702011</v>
      </c>
      <c r="B31" s="59">
        <v>133059</v>
      </c>
      <c r="C31" s="59">
        <v>3800</v>
      </c>
    </row>
    <row r="32" spans="1:3">
      <c r="A32" s="41">
        <v>1702012</v>
      </c>
      <c r="B32" s="59">
        <v>133136</v>
      </c>
      <c r="C32" s="59">
        <v>4000</v>
      </c>
    </row>
    <row r="33" spans="1:3">
      <c r="A33" s="41">
        <v>1702013</v>
      </c>
      <c r="B33" s="40">
        <v>133032</v>
      </c>
      <c r="C33" s="40">
        <v>2500</v>
      </c>
    </row>
    <row r="34" spans="1:3">
      <c r="A34" s="41">
        <v>1702021</v>
      </c>
      <c r="B34" s="59">
        <v>133059</v>
      </c>
      <c r="C34" s="59">
        <v>3800</v>
      </c>
    </row>
    <row r="35" spans="1:3">
      <c r="A35" s="41">
        <v>1702022</v>
      </c>
      <c r="B35" s="59">
        <v>133136</v>
      </c>
      <c r="C35" s="59">
        <v>4000</v>
      </c>
    </row>
    <row r="36" spans="1:3">
      <c r="A36" s="41">
        <v>1702023</v>
      </c>
      <c r="B36" s="40">
        <v>133032</v>
      </c>
      <c r="C36" s="40">
        <v>2500</v>
      </c>
    </row>
    <row r="37" spans="1:3">
      <c r="A37" s="41">
        <v>1702031</v>
      </c>
      <c r="B37" s="59">
        <v>133059</v>
      </c>
      <c r="C37" s="59">
        <v>3800</v>
      </c>
    </row>
    <row r="38" spans="1:3">
      <c r="A38" s="41">
        <v>1702032</v>
      </c>
      <c r="B38" s="59">
        <v>133136</v>
      </c>
      <c r="C38" s="59">
        <v>4000</v>
      </c>
    </row>
    <row r="39" spans="1:3">
      <c r="A39" s="41">
        <v>1702033</v>
      </c>
      <c r="B39" s="40">
        <v>133032</v>
      </c>
      <c r="C39" s="40">
        <v>2500</v>
      </c>
    </row>
    <row r="40" spans="1:3">
      <c r="A40" s="41">
        <v>1702041</v>
      </c>
      <c r="B40" s="59">
        <v>133059</v>
      </c>
      <c r="C40" s="59">
        <v>3800</v>
      </c>
    </row>
    <row r="41" spans="1:3">
      <c r="A41" s="41">
        <v>1702042</v>
      </c>
      <c r="B41" s="59">
        <v>133136</v>
      </c>
      <c r="C41" s="59">
        <v>4000</v>
      </c>
    </row>
    <row r="42" spans="1:3">
      <c r="A42" s="41">
        <v>1702043</v>
      </c>
      <c r="B42" s="40">
        <v>133032</v>
      </c>
      <c r="C42" s="40">
        <v>2500</v>
      </c>
    </row>
    <row r="43" spans="1:3">
      <c r="A43" s="41">
        <v>1702051</v>
      </c>
      <c r="B43" s="59">
        <v>133059</v>
      </c>
      <c r="C43" s="59">
        <v>3800</v>
      </c>
    </row>
    <row r="44" spans="1:3">
      <c r="A44" s="41">
        <v>1702052</v>
      </c>
      <c r="B44" s="59">
        <v>133136</v>
      </c>
      <c r="C44" s="59">
        <v>4000</v>
      </c>
    </row>
    <row r="45" spans="1:3">
      <c r="A45" s="41">
        <v>1702053</v>
      </c>
      <c r="B45" s="40">
        <v>133032</v>
      </c>
      <c r="C45" s="40">
        <v>2500</v>
      </c>
    </row>
    <row r="46" spans="1:3">
      <c r="A46" s="41">
        <v>1702061</v>
      </c>
      <c r="B46" s="59">
        <v>133059</v>
      </c>
      <c r="C46" s="59">
        <v>3800</v>
      </c>
    </row>
    <row r="47" spans="1:3">
      <c r="A47" s="41">
        <v>1702062</v>
      </c>
      <c r="B47" s="59">
        <v>133136</v>
      </c>
      <c r="C47" s="59">
        <v>4000</v>
      </c>
    </row>
    <row r="48" spans="1:3">
      <c r="A48" s="41">
        <v>1702063</v>
      </c>
      <c r="B48" s="40">
        <v>133032</v>
      </c>
      <c r="C48" s="40">
        <v>2500</v>
      </c>
    </row>
    <row r="49" spans="1:3">
      <c r="A49" s="41">
        <v>1702071</v>
      </c>
      <c r="B49" s="59">
        <v>133059</v>
      </c>
      <c r="C49" s="59">
        <v>3800</v>
      </c>
    </row>
    <row r="50" spans="1:3">
      <c r="A50" s="41">
        <v>1702072</v>
      </c>
      <c r="B50" s="59">
        <v>133136</v>
      </c>
      <c r="C50" s="59">
        <v>4000</v>
      </c>
    </row>
    <row r="51" spans="1:3">
      <c r="A51" s="41">
        <v>1702073</v>
      </c>
      <c r="B51" s="40">
        <v>133032</v>
      </c>
      <c r="C51" s="40">
        <v>2500</v>
      </c>
    </row>
    <row r="52" spans="1:3">
      <c r="A52" s="41">
        <v>1702081</v>
      </c>
      <c r="B52" s="59">
        <v>133059</v>
      </c>
      <c r="C52" s="59">
        <v>3800</v>
      </c>
    </row>
    <row r="53" spans="1:3">
      <c r="A53" s="41">
        <v>1702082</v>
      </c>
      <c r="B53" s="59">
        <v>133136</v>
      </c>
      <c r="C53" s="59">
        <v>4000</v>
      </c>
    </row>
    <row r="54" spans="1:3">
      <c r="A54" s="41">
        <v>1702083</v>
      </c>
      <c r="B54" s="40">
        <v>133032</v>
      </c>
      <c r="C54" s="40">
        <v>2500</v>
      </c>
    </row>
    <row r="55" spans="1:3">
      <c r="A55" s="41">
        <v>1702091</v>
      </c>
      <c r="B55" s="59">
        <v>133059</v>
      </c>
      <c r="C55" s="59">
        <v>3800</v>
      </c>
    </row>
    <row r="56" spans="1:3">
      <c r="A56" s="41">
        <v>1702092</v>
      </c>
      <c r="B56" s="59">
        <v>133059</v>
      </c>
      <c r="C56" s="59">
        <v>5000</v>
      </c>
    </row>
    <row r="57" spans="1:3">
      <c r="A57" s="41">
        <v>1702093</v>
      </c>
      <c r="B57" s="59">
        <v>133059</v>
      </c>
      <c r="C57" s="59">
        <v>5000</v>
      </c>
    </row>
    <row r="58" spans="1:3">
      <c r="A58" s="41">
        <v>1703011</v>
      </c>
      <c r="B58" s="59">
        <v>133059</v>
      </c>
      <c r="C58" s="59">
        <v>7000</v>
      </c>
    </row>
    <row r="59" spans="1:3">
      <c r="A59" s="41">
        <v>1703012</v>
      </c>
      <c r="B59" s="59">
        <v>133059</v>
      </c>
      <c r="C59" s="59">
        <v>7000</v>
      </c>
    </row>
    <row r="60" spans="1:3">
      <c r="A60" s="41">
        <v>1703013</v>
      </c>
      <c r="B60" s="59">
        <v>133059</v>
      </c>
      <c r="C60" s="59">
        <v>7000</v>
      </c>
    </row>
    <row r="61" spans="1:3">
      <c r="A61" s="41">
        <v>1703021</v>
      </c>
      <c r="B61" s="59">
        <v>133054</v>
      </c>
      <c r="C61" s="59">
        <v>6000</v>
      </c>
    </row>
    <row r="62" spans="1:3">
      <c r="A62" s="41">
        <v>1703022</v>
      </c>
      <c r="B62" s="59">
        <v>133054</v>
      </c>
      <c r="C62" s="59">
        <v>6000</v>
      </c>
    </row>
    <row r="63" spans="1:3">
      <c r="A63" s="41">
        <v>1703023</v>
      </c>
      <c r="B63" s="59">
        <v>133054</v>
      </c>
      <c r="C63" s="59">
        <v>6000</v>
      </c>
    </row>
    <row r="64" spans="1:3">
      <c r="A64" s="41">
        <v>1703031</v>
      </c>
      <c r="B64" s="59">
        <v>133059</v>
      </c>
      <c r="C64" s="59">
        <v>7000</v>
      </c>
    </row>
    <row r="65" spans="1:3">
      <c r="A65" s="41">
        <v>1703032</v>
      </c>
      <c r="B65" s="59">
        <v>133059</v>
      </c>
      <c r="C65" s="59">
        <v>7000</v>
      </c>
    </row>
    <row r="66" spans="1:3">
      <c r="A66" s="41">
        <v>1703033</v>
      </c>
      <c r="B66" s="59">
        <v>133059</v>
      </c>
      <c r="C66" s="59">
        <v>7000</v>
      </c>
    </row>
    <row r="67" spans="1:3">
      <c r="A67" s="41">
        <v>1703041</v>
      </c>
      <c r="B67" s="59">
        <v>133054</v>
      </c>
      <c r="C67" s="59">
        <v>6000</v>
      </c>
    </row>
    <row r="68" spans="1:3">
      <c r="A68" s="41">
        <v>1703042</v>
      </c>
      <c r="B68" s="59">
        <v>133054</v>
      </c>
      <c r="C68" s="59">
        <v>6000</v>
      </c>
    </row>
    <row r="69" spans="1:3">
      <c r="A69" s="41">
        <v>1703043</v>
      </c>
      <c r="B69" s="59">
        <v>133054</v>
      </c>
      <c r="C69" s="59">
        <v>6000</v>
      </c>
    </row>
    <row r="70" spans="1:3">
      <c r="A70" s="41">
        <v>1703051</v>
      </c>
      <c r="B70" s="59">
        <v>133059</v>
      </c>
      <c r="C70" s="59">
        <v>7000</v>
      </c>
    </row>
    <row r="71" spans="1:3">
      <c r="A71" s="41">
        <v>1703052</v>
      </c>
      <c r="B71" s="59">
        <v>133059</v>
      </c>
      <c r="C71" s="59">
        <v>7000</v>
      </c>
    </row>
    <row r="72" spans="1:3">
      <c r="A72" s="41">
        <v>1703053</v>
      </c>
      <c r="B72" s="59">
        <v>133059</v>
      </c>
      <c r="C72" s="59">
        <v>7000</v>
      </c>
    </row>
    <row r="73" spans="1:3">
      <c r="A73" s="41">
        <v>1703061</v>
      </c>
      <c r="B73" s="59">
        <v>133054</v>
      </c>
      <c r="C73" s="59">
        <v>6000</v>
      </c>
    </row>
    <row r="74" spans="1:3">
      <c r="A74" s="41">
        <v>1703062</v>
      </c>
      <c r="B74" s="59">
        <v>133054</v>
      </c>
      <c r="C74" s="59">
        <v>6000</v>
      </c>
    </row>
    <row r="75" spans="1:3">
      <c r="A75" s="41">
        <v>1703063</v>
      </c>
      <c r="B75" s="59">
        <v>133054</v>
      </c>
      <c r="C75" s="59">
        <v>6000</v>
      </c>
    </row>
    <row r="76" spans="1:3">
      <c r="A76" s="41">
        <v>1703071</v>
      </c>
      <c r="B76" s="59">
        <v>133059</v>
      </c>
      <c r="C76" s="59">
        <v>7000</v>
      </c>
    </row>
    <row r="77" spans="1:3">
      <c r="A77" s="41">
        <v>1703072</v>
      </c>
      <c r="B77" s="59">
        <v>133059</v>
      </c>
      <c r="C77" s="59">
        <v>7000</v>
      </c>
    </row>
    <row r="78" spans="1:3">
      <c r="A78" s="41">
        <v>1703073</v>
      </c>
      <c r="B78" s="59">
        <v>133059</v>
      </c>
      <c r="C78" s="59">
        <v>7000</v>
      </c>
    </row>
    <row r="79" spans="1:3">
      <c r="A79" s="41">
        <v>1703081</v>
      </c>
      <c r="B79" s="59">
        <v>133054</v>
      </c>
      <c r="C79" s="59">
        <v>6000</v>
      </c>
    </row>
    <row r="80" spans="1:3">
      <c r="A80" s="41">
        <v>1703082</v>
      </c>
      <c r="B80" s="59">
        <v>133054</v>
      </c>
      <c r="C80" s="59">
        <v>6000</v>
      </c>
    </row>
    <row r="81" spans="1:3">
      <c r="A81" s="41">
        <v>1703083</v>
      </c>
      <c r="B81" s="59">
        <v>133054</v>
      </c>
      <c r="C81" s="59">
        <v>6000</v>
      </c>
    </row>
    <row r="82" spans="1:3">
      <c r="A82" s="41">
        <v>1703091</v>
      </c>
      <c r="B82" s="59">
        <v>133059</v>
      </c>
      <c r="C82" s="59">
        <v>7000</v>
      </c>
    </row>
    <row r="83" spans="1:3">
      <c r="A83" s="41">
        <v>1703092</v>
      </c>
      <c r="B83" s="59">
        <v>133059</v>
      </c>
      <c r="C83" s="59">
        <v>7000</v>
      </c>
    </row>
    <row r="84" spans="1:3">
      <c r="A84" s="41">
        <v>1703093</v>
      </c>
      <c r="B84" s="59">
        <v>133059</v>
      </c>
      <c r="C84" s="59">
        <v>7000</v>
      </c>
    </row>
    <row r="85" spans="1:3">
      <c r="A85" s="41">
        <v>1704011</v>
      </c>
      <c r="B85" s="59">
        <v>133058</v>
      </c>
      <c r="C85" s="59">
        <v>7000</v>
      </c>
    </row>
    <row r="86" spans="1:3">
      <c r="A86" s="41">
        <v>1704012</v>
      </c>
      <c r="B86" s="59">
        <v>133059</v>
      </c>
      <c r="C86" s="59">
        <v>8000</v>
      </c>
    </row>
    <row r="87" spans="1:3">
      <c r="A87" s="41">
        <v>1704013</v>
      </c>
      <c r="B87" s="59">
        <v>133054</v>
      </c>
      <c r="C87" s="59">
        <v>7000</v>
      </c>
    </row>
    <row r="88" spans="1:3">
      <c r="A88" s="41">
        <v>1704021</v>
      </c>
      <c r="B88" s="59">
        <v>133058</v>
      </c>
      <c r="C88" s="59">
        <v>7000</v>
      </c>
    </row>
    <row r="89" spans="1:3">
      <c r="A89" s="41">
        <v>1704022</v>
      </c>
      <c r="B89" s="59">
        <v>133059</v>
      </c>
      <c r="C89" s="59">
        <v>8000</v>
      </c>
    </row>
    <row r="90" spans="1:3">
      <c r="A90" s="41">
        <v>1704023</v>
      </c>
      <c r="B90" s="59">
        <v>133054</v>
      </c>
      <c r="C90" s="59">
        <v>7000</v>
      </c>
    </row>
    <row r="91" spans="1:3">
      <c r="A91" s="41">
        <v>1704031</v>
      </c>
      <c r="B91" s="59">
        <v>133058</v>
      </c>
      <c r="C91" s="59">
        <v>7000</v>
      </c>
    </row>
    <row r="92" spans="1:3">
      <c r="A92" s="41">
        <v>1704032</v>
      </c>
      <c r="B92" s="59">
        <v>133059</v>
      </c>
      <c r="C92" s="59">
        <v>8000</v>
      </c>
    </row>
    <row r="93" spans="1:3">
      <c r="A93" s="41">
        <v>1704033</v>
      </c>
      <c r="B93" s="59">
        <v>133054</v>
      </c>
      <c r="C93" s="59">
        <v>7000</v>
      </c>
    </row>
    <row r="94" spans="1:3">
      <c r="A94" s="41">
        <v>1704041</v>
      </c>
      <c r="B94" s="59">
        <v>133058</v>
      </c>
      <c r="C94" s="59">
        <v>7000</v>
      </c>
    </row>
    <row r="95" spans="1:3">
      <c r="A95" s="41">
        <v>1704042</v>
      </c>
      <c r="B95" s="59">
        <v>133059</v>
      </c>
      <c r="C95" s="59">
        <v>8000</v>
      </c>
    </row>
    <row r="96" spans="1:3">
      <c r="A96" s="41">
        <v>1704043</v>
      </c>
      <c r="B96" s="59">
        <v>133054</v>
      </c>
      <c r="C96" s="59">
        <v>7000</v>
      </c>
    </row>
    <row r="97" spans="1:3">
      <c r="A97" s="41">
        <v>1704051</v>
      </c>
      <c r="B97" s="59">
        <v>133058</v>
      </c>
      <c r="C97" s="59">
        <v>7000</v>
      </c>
    </row>
    <row r="98" spans="1:3">
      <c r="A98" s="41">
        <v>1704052</v>
      </c>
      <c r="B98" s="59">
        <v>133059</v>
      </c>
      <c r="C98" s="59">
        <v>8000</v>
      </c>
    </row>
    <row r="99" spans="1:3">
      <c r="A99" s="41">
        <v>1704053</v>
      </c>
      <c r="B99" s="59">
        <v>133054</v>
      </c>
      <c r="C99" s="59">
        <v>7000</v>
      </c>
    </row>
    <row r="100" spans="1:3">
      <c r="A100" s="41">
        <v>1704061</v>
      </c>
      <c r="B100" s="59">
        <v>133058</v>
      </c>
      <c r="C100" s="59">
        <v>7000</v>
      </c>
    </row>
    <row r="101" spans="1:3">
      <c r="A101" s="41">
        <v>1704062</v>
      </c>
      <c r="B101" s="59">
        <v>133059</v>
      </c>
      <c r="C101" s="59">
        <v>8000</v>
      </c>
    </row>
    <row r="102" spans="1:3">
      <c r="A102" s="41">
        <v>1704063</v>
      </c>
      <c r="B102" s="59">
        <v>133054</v>
      </c>
      <c r="C102" s="59">
        <v>7000</v>
      </c>
    </row>
    <row r="103" spans="1:3">
      <c r="A103" s="41">
        <v>1704071</v>
      </c>
      <c r="B103" s="59">
        <v>133058</v>
      </c>
      <c r="C103" s="59">
        <v>7000</v>
      </c>
    </row>
    <row r="104" spans="1:3">
      <c r="A104" s="41">
        <v>1704072</v>
      </c>
      <c r="B104" s="59">
        <v>133059</v>
      </c>
      <c r="C104" s="59">
        <v>8000</v>
      </c>
    </row>
    <row r="105" spans="1:3">
      <c r="A105" s="41">
        <v>1704073</v>
      </c>
      <c r="B105" s="59">
        <v>133054</v>
      </c>
      <c r="C105" s="59">
        <v>7000</v>
      </c>
    </row>
    <row r="106" spans="1:3">
      <c r="A106" s="41">
        <v>1704081</v>
      </c>
      <c r="B106" s="59">
        <v>133058</v>
      </c>
      <c r="C106" s="59">
        <v>7000</v>
      </c>
    </row>
    <row r="107" spans="1:3">
      <c r="A107" s="41">
        <v>1704082</v>
      </c>
      <c r="B107" s="59">
        <v>133059</v>
      </c>
      <c r="C107" s="59">
        <v>8000</v>
      </c>
    </row>
    <row r="108" spans="1:3">
      <c r="A108" s="41">
        <v>1704083</v>
      </c>
      <c r="B108" s="59">
        <v>133054</v>
      </c>
      <c r="C108" s="59">
        <v>7000</v>
      </c>
    </row>
    <row r="109" spans="1:3">
      <c r="A109" s="41">
        <v>1704091</v>
      </c>
      <c r="B109" s="59">
        <v>133058</v>
      </c>
      <c r="C109" s="59">
        <v>7000</v>
      </c>
    </row>
    <row r="110" spans="1:3">
      <c r="A110" s="41">
        <v>1704092</v>
      </c>
      <c r="B110" s="59">
        <v>133059</v>
      </c>
      <c r="C110" s="59">
        <v>8000</v>
      </c>
    </row>
    <row r="111" spans="1:3">
      <c r="A111" s="41">
        <v>1704093</v>
      </c>
      <c r="B111" s="59">
        <v>133054</v>
      </c>
      <c r="C111" s="59">
        <v>7000</v>
      </c>
    </row>
    <row r="112" spans="1:3">
      <c r="A112" s="41">
        <v>1705011</v>
      </c>
      <c r="B112" s="59">
        <v>133130</v>
      </c>
      <c r="C112" s="59">
        <v>7000</v>
      </c>
    </row>
    <row r="113" spans="1:3">
      <c r="A113" s="41">
        <v>1705012</v>
      </c>
      <c r="B113" s="59">
        <v>133133</v>
      </c>
      <c r="C113" s="59">
        <v>8000</v>
      </c>
    </row>
    <row r="114" spans="1:3">
      <c r="A114" s="41">
        <v>1705013</v>
      </c>
      <c r="B114" s="59">
        <v>133137</v>
      </c>
      <c r="C114" s="59">
        <v>7000</v>
      </c>
    </row>
    <row r="115" spans="1:3">
      <c r="A115" s="41">
        <v>1705021</v>
      </c>
      <c r="B115" s="59">
        <v>133130</v>
      </c>
      <c r="C115" s="59">
        <v>7000</v>
      </c>
    </row>
    <row r="116" spans="1:3">
      <c r="A116" s="41">
        <v>1705022</v>
      </c>
      <c r="B116" s="59">
        <v>133133</v>
      </c>
      <c r="C116" s="59">
        <v>8000</v>
      </c>
    </row>
    <row r="117" spans="1:3">
      <c r="A117" s="41">
        <v>1705023</v>
      </c>
      <c r="B117" s="59">
        <v>133137</v>
      </c>
      <c r="C117" s="59">
        <v>7000</v>
      </c>
    </row>
    <row r="118" spans="1:3">
      <c r="A118" s="41">
        <v>1705031</v>
      </c>
      <c r="B118" s="59">
        <v>133130</v>
      </c>
      <c r="C118" s="59">
        <v>7000</v>
      </c>
    </row>
    <row r="119" spans="1:3">
      <c r="A119" s="41">
        <v>1705032</v>
      </c>
      <c r="B119" s="59">
        <v>133133</v>
      </c>
      <c r="C119" s="59">
        <v>8000</v>
      </c>
    </row>
    <row r="120" spans="1:3">
      <c r="A120" s="41">
        <v>1705033</v>
      </c>
      <c r="B120" s="59">
        <v>133137</v>
      </c>
      <c r="C120" s="59">
        <v>7000</v>
      </c>
    </row>
    <row r="121" spans="1:3">
      <c r="A121" s="41">
        <v>1705041</v>
      </c>
      <c r="B121" s="59">
        <v>133130</v>
      </c>
      <c r="C121" s="59">
        <v>7000</v>
      </c>
    </row>
    <row r="122" spans="1:3">
      <c r="A122" s="41">
        <v>1705042</v>
      </c>
      <c r="B122" s="59">
        <v>133133</v>
      </c>
      <c r="C122" s="59">
        <v>8000</v>
      </c>
    </row>
    <row r="123" spans="1:3">
      <c r="A123" s="41">
        <v>1705043</v>
      </c>
      <c r="B123" s="59">
        <v>133137</v>
      </c>
      <c r="C123" s="59">
        <v>7000</v>
      </c>
    </row>
    <row r="124" spans="1:3">
      <c r="A124" s="41">
        <v>1705051</v>
      </c>
      <c r="B124" s="59">
        <v>133130</v>
      </c>
      <c r="C124" s="59">
        <v>7000</v>
      </c>
    </row>
    <row r="125" spans="1:3">
      <c r="A125" s="41">
        <v>1705052</v>
      </c>
      <c r="B125" s="59">
        <v>133133</v>
      </c>
      <c r="C125" s="59">
        <v>8000</v>
      </c>
    </row>
    <row r="126" spans="1:3">
      <c r="A126" s="41">
        <v>1705053</v>
      </c>
      <c r="B126" s="59">
        <v>133137</v>
      </c>
      <c r="C126" s="59">
        <v>7000</v>
      </c>
    </row>
    <row r="127" spans="1:3">
      <c r="A127" s="41">
        <v>1705061</v>
      </c>
      <c r="B127" s="59">
        <v>133130</v>
      </c>
      <c r="C127" s="59">
        <v>7000</v>
      </c>
    </row>
    <row r="128" spans="1:3">
      <c r="A128" s="41">
        <v>1705062</v>
      </c>
      <c r="B128" s="59">
        <v>133133</v>
      </c>
      <c r="C128" s="59">
        <v>8000</v>
      </c>
    </row>
    <row r="129" spans="1:3">
      <c r="A129" s="41">
        <v>1705063</v>
      </c>
      <c r="B129" s="59">
        <v>133137</v>
      </c>
      <c r="C129" s="59">
        <v>7000</v>
      </c>
    </row>
    <row r="130" spans="1:3">
      <c r="A130" s="41">
        <v>1705071</v>
      </c>
      <c r="B130" s="59">
        <v>133130</v>
      </c>
      <c r="C130" s="59">
        <v>7000</v>
      </c>
    </row>
    <row r="131" spans="1:3">
      <c r="A131" s="41">
        <v>1705072</v>
      </c>
      <c r="B131" s="59">
        <v>133133</v>
      </c>
      <c r="C131" s="59">
        <v>8000</v>
      </c>
    </row>
    <row r="132" spans="1:3">
      <c r="A132" s="41">
        <v>1705073</v>
      </c>
      <c r="B132" s="59">
        <v>133137</v>
      </c>
      <c r="C132" s="59">
        <v>7000</v>
      </c>
    </row>
    <row r="133" spans="1:3">
      <c r="A133" s="41">
        <v>1705081</v>
      </c>
      <c r="B133" s="59">
        <v>133130</v>
      </c>
      <c r="C133" s="59">
        <v>7000</v>
      </c>
    </row>
    <row r="134" spans="1:3">
      <c r="A134" s="41">
        <v>1705082</v>
      </c>
      <c r="B134" s="59">
        <v>133133</v>
      </c>
      <c r="C134" s="59">
        <v>8000</v>
      </c>
    </row>
    <row r="135" spans="1:3">
      <c r="A135" s="41">
        <v>1705083</v>
      </c>
      <c r="B135" s="59">
        <v>133137</v>
      </c>
      <c r="C135" s="59">
        <v>7000</v>
      </c>
    </row>
    <row r="136" spans="1:3">
      <c r="A136" s="41">
        <v>1705091</v>
      </c>
      <c r="B136" s="59">
        <v>133130</v>
      </c>
      <c r="C136" s="59">
        <v>7000</v>
      </c>
    </row>
    <row r="137" spans="1:3">
      <c r="A137" s="41">
        <v>1705092</v>
      </c>
      <c r="B137" s="59">
        <v>133133</v>
      </c>
      <c r="C137" s="59">
        <v>8000</v>
      </c>
    </row>
    <row r="138" spans="1:3">
      <c r="A138" s="41">
        <v>1705093</v>
      </c>
      <c r="B138" s="59">
        <v>133137</v>
      </c>
      <c r="C138" s="59">
        <v>7000</v>
      </c>
    </row>
    <row r="139" spans="1:3">
      <c r="A139" s="40">
        <v>17201</v>
      </c>
      <c r="B139" s="40">
        <v>133058</v>
      </c>
      <c r="C139" s="40">
        <v>10000</v>
      </c>
    </row>
    <row r="140" spans="1:3">
      <c r="A140" s="40">
        <v>17202</v>
      </c>
      <c r="B140" s="40">
        <v>133058</v>
      </c>
      <c r="C140" s="40">
        <v>10000</v>
      </c>
    </row>
    <row r="141" spans="1:3">
      <c r="A141" s="40">
        <v>17203</v>
      </c>
      <c r="B141" s="40">
        <v>133058</v>
      </c>
      <c r="C141" s="40">
        <v>10000</v>
      </c>
    </row>
    <row r="142" spans="1:3">
      <c r="A142" s="40">
        <v>17204</v>
      </c>
      <c r="B142" s="40">
        <v>133058</v>
      </c>
      <c r="C142" s="40">
        <v>10000</v>
      </c>
    </row>
    <row r="143" spans="1:3">
      <c r="A143" s="40">
        <v>17205</v>
      </c>
      <c r="B143" s="40">
        <v>133058</v>
      </c>
      <c r="C143" s="40">
        <v>10000</v>
      </c>
    </row>
    <row r="144" spans="1:3">
      <c r="A144" s="40">
        <v>17206</v>
      </c>
      <c r="B144" s="40">
        <v>131088</v>
      </c>
      <c r="C144" s="40">
        <v>5000</v>
      </c>
    </row>
    <row r="145" spans="1:3">
      <c r="A145" s="40">
        <v>17207</v>
      </c>
      <c r="B145" s="40">
        <v>131092</v>
      </c>
      <c r="C145" s="40">
        <v>5000</v>
      </c>
    </row>
    <row r="146" spans="1:3">
      <c r="A146" s="40">
        <v>17208</v>
      </c>
      <c r="B146" s="40">
        <v>131104</v>
      </c>
      <c r="C146" s="40">
        <v>5000</v>
      </c>
    </row>
    <row r="147" spans="1:3">
      <c r="A147" s="40">
        <v>17209</v>
      </c>
      <c r="B147" s="40">
        <v>131091</v>
      </c>
      <c r="C147" s="40">
        <v>5000</v>
      </c>
    </row>
    <row r="148" spans="1:3">
      <c r="A148" s="40">
        <v>17210</v>
      </c>
      <c r="B148" s="40">
        <v>131095</v>
      </c>
      <c r="C148" s="40">
        <v>5000</v>
      </c>
    </row>
    <row r="149" spans="1:3">
      <c r="A149" s="40">
        <v>17211</v>
      </c>
      <c r="B149" s="40">
        <v>131107</v>
      </c>
      <c r="C149" s="40">
        <v>5000</v>
      </c>
    </row>
    <row r="150" spans="1:3">
      <c r="A150" s="40">
        <v>17212</v>
      </c>
      <c r="B150" s="40">
        <v>131061</v>
      </c>
      <c r="C150" s="40">
        <v>5000</v>
      </c>
    </row>
    <row r="151" spans="1:3">
      <c r="A151" s="40">
        <v>17213</v>
      </c>
      <c r="B151" s="40">
        <v>131062</v>
      </c>
      <c r="C151" s="40">
        <v>5000</v>
      </c>
    </row>
    <row r="152" spans="1:3">
      <c r="A152" s="40">
        <v>17214</v>
      </c>
      <c r="B152" s="40">
        <v>131077</v>
      </c>
      <c r="C152" s="40">
        <v>5000</v>
      </c>
    </row>
    <row r="153" spans="1:3">
      <c r="A153" s="40">
        <v>17215</v>
      </c>
      <c r="B153" s="40">
        <v>131078</v>
      </c>
      <c r="C153" s="40">
        <v>5000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tollgateSheetData</vt:lpstr>
      <vt:lpstr>#starReward</vt:lpstr>
      <vt:lpstr>tollLimit</vt:lpstr>
      <vt:lpstr>dropInfo</vt:lpstr>
      <vt:lpstr>dropSheetData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2013-10-16T07:55:22Z</dcterms:modified>
</cp:coreProperties>
</file>