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55e35ae008cf782/MATLAB/toolbox/SunPosition/"/>
    </mc:Choice>
  </mc:AlternateContent>
  <xr:revisionPtr revIDLastSave="0" documentId="13_ncr:40009_{EE48D974-3661-41D1-9461-7AA9AAC104AA}" xr6:coauthVersionLast="45" xr6:coauthVersionMax="45" xr10:uidLastSave="{00000000-0000-0000-0000-000000000000}"/>
  <bookViews>
    <workbookView xWindow="-98" yWindow="-98" windowWidth="21795" windowHeight="11746"/>
  </bookViews>
  <sheets>
    <sheet name="Calcul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X2" i="1"/>
  <c r="K5" i="1"/>
  <c r="E2" i="1"/>
  <c r="E3" i="1" s="1"/>
  <c r="E4" i="1" s="1"/>
  <c r="E5" i="1" s="1"/>
  <c r="E6" i="1" s="1"/>
  <c r="E7" i="1" s="1"/>
  <c r="E8" i="1" s="1"/>
  <c r="E9" i="1" s="1"/>
  <c r="F9" i="1" s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G9" i="1"/>
  <c r="D8" i="1"/>
  <c r="D7" i="1"/>
  <c r="F7" i="1"/>
  <c r="G7" i="1" s="1"/>
  <c r="D6" i="1"/>
  <c r="F6" i="1" s="1"/>
  <c r="G6" i="1" s="1"/>
  <c r="D5" i="1"/>
  <c r="F5" i="1"/>
  <c r="G5" i="1" s="1"/>
  <c r="D4" i="1"/>
  <c r="F4" i="1"/>
  <c r="G4" i="1" s="1"/>
  <c r="D3" i="1"/>
  <c r="D2" i="1"/>
  <c r="F2" i="1" s="1"/>
  <c r="G2" i="1" s="1"/>
  <c r="I5" i="1"/>
  <c r="Q9" i="1"/>
  <c r="R9" i="1" s="1"/>
  <c r="U9" i="1" s="1"/>
  <c r="Q4" i="1"/>
  <c r="R4" i="1"/>
  <c r="I4" i="1"/>
  <c r="U4" i="1" l="1"/>
  <c r="K4" i="1"/>
  <c r="J4" i="1"/>
  <c r="Q6" i="1"/>
  <c r="R6" i="1" s="1"/>
  <c r="J6" i="1"/>
  <c r="K6" i="1"/>
  <c r="I6" i="1"/>
  <c r="K9" i="1"/>
  <c r="J9" i="1"/>
  <c r="I9" i="1"/>
  <c r="K2" i="1"/>
  <c r="I2" i="1"/>
  <c r="J2" i="1"/>
  <c r="Q2" i="1"/>
  <c r="R2" i="1" s="1"/>
  <c r="J5" i="1"/>
  <c r="Q5" i="1"/>
  <c r="R5" i="1" s="1"/>
  <c r="K7" i="1"/>
  <c r="I7" i="1"/>
  <c r="Q7" i="1"/>
  <c r="R7" i="1" s="1"/>
  <c r="J7" i="1"/>
  <c r="E10" i="1"/>
  <c r="F3" i="1"/>
  <c r="G3" i="1" s="1"/>
  <c r="F8" i="1"/>
  <c r="G8" i="1" s="1"/>
  <c r="U2" i="1" l="1"/>
  <c r="V2" i="1" s="1"/>
  <c r="K8" i="1"/>
  <c r="J8" i="1"/>
  <c r="I8" i="1"/>
  <c r="Q8" i="1"/>
  <c r="R8" i="1" s="1"/>
  <c r="N2" i="1"/>
  <c r="L2" i="1"/>
  <c r="L4" i="1"/>
  <c r="M4" i="1" s="1"/>
  <c r="P4" i="1" s="1"/>
  <c r="N4" i="1"/>
  <c r="V4" i="1"/>
  <c r="U7" i="1"/>
  <c r="V7" i="1" s="1"/>
  <c r="U6" i="1"/>
  <c r="V6" i="1" s="1"/>
  <c r="K3" i="1"/>
  <c r="Q3" i="1"/>
  <c r="R3" i="1" s="1"/>
  <c r="I3" i="1"/>
  <c r="J3" i="1"/>
  <c r="F10" i="1"/>
  <c r="G10" i="1" s="1"/>
  <c r="E11" i="1"/>
  <c r="U5" i="1"/>
  <c r="V5" i="1" s="1"/>
  <c r="M2" i="1"/>
  <c r="P2" i="1" s="1"/>
  <c r="S2" i="1" s="1"/>
  <c r="V9" i="1"/>
  <c r="O4" i="1"/>
  <c r="N7" i="1"/>
  <c r="O7" i="1" s="1"/>
  <c r="L7" i="1"/>
  <c r="M7" i="1" s="1"/>
  <c r="P7" i="1" s="1"/>
  <c r="L5" i="1"/>
  <c r="M5" i="1" s="1"/>
  <c r="P5" i="1" s="1"/>
  <c r="S5" i="1" s="1"/>
  <c r="O2" i="1"/>
  <c r="L9" i="1"/>
  <c r="M9" i="1" s="1"/>
  <c r="P9" i="1" s="1"/>
  <c r="L6" i="1"/>
  <c r="N6" i="1" s="1"/>
  <c r="O6" i="1" s="1"/>
  <c r="S9" i="1" l="1"/>
  <c r="T9" i="1"/>
  <c r="S7" i="1"/>
  <c r="T7" i="1"/>
  <c r="L8" i="1"/>
  <c r="N8" i="1" s="1"/>
  <c r="O8" i="1" s="1"/>
  <c r="N9" i="1"/>
  <c r="O9" i="1" s="1"/>
  <c r="T5" i="1"/>
  <c r="E12" i="1"/>
  <c r="F11" i="1"/>
  <c r="G11" i="1" s="1"/>
  <c r="U3" i="1"/>
  <c r="V3" i="1" s="1"/>
  <c r="S4" i="1"/>
  <c r="T4" i="1"/>
  <c r="X9" i="1"/>
  <c r="AB9" i="1"/>
  <c r="AC9" i="1" s="1"/>
  <c r="X5" i="1"/>
  <c r="AB5" i="1"/>
  <c r="AC5" i="1" s="1"/>
  <c r="K10" i="1"/>
  <c r="I10" i="1"/>
  <c r="Q10" i="1"/>
  <c r="R10" i="1" s="1"/>
  <c r="J10" i="1"/>
  <c r="X7" i="1"/>
  <c r="AB7" i="1"/>
  <c r="AC7" i="1" s="1"/>
  <c r="M6" i="1"/>
  <c r="P6" i="1" s="1"/>
  <c r="U8" i="1"/>
  <c r="V8" i="1" s="1"/>
  <c r="T2" i="1"/>
  <c r="N5" i="1"/>
  <c r="O5" i="1" s="1"/>
  <c r="L3" i="1"/>
  <c r="M3" i="1" s="1"/>
  <c r="P3" i="1" s="1"/>
  <c r="N3" i="1"/>
  <c r="O3" i="1" s="1"/>
  <c r="AB6" i="1"/>
  <c r="AC6" i="1" s="1"/>
  <c r="X6" i="1"/>
  <c r="X4" i="1"/>
  <c r="AB4" i="1"/>
  <c r="AC4" i="1" s="1"/>
  <c r="M8" i="1"/>
  <c r="P8" i="1" s="1"/>
  <c r="S8" i="1" s="1"/>
  <c r="AB2" i="1"/>
  <c r="AC2" i="1" s="1"/>
  <c r="S3" i="1" l="1"/>
  <c r="T3" i="1"/>
  <c r="X3" i="1"/>
  <c r="AB3" i="1"/>
  <c r="AC3" i="1" s="1"/>
  <c r="U10" i="1"/>
  <c r="V10" i="1" s="1"/>
  <c r="W4" i="1"/>
  <c r="AA4" i="1" s="1"/>
  <c r="AD4" i="1"/>
  <c r="AE4" i="1" s="1"/>
  <c r="K11" i="1"/>
  <c r="Q11" i="1"/>
  <c r="R11" i="1" s="1"/>
  <c r="I11" i="1"/>
  <c r="J11" i="1"/>
  <c r="W7" i="1"/>
  <c r="AA7" i="1" s="1"/>
  <c r="AD7" i="1"/>
  <c r="AE7" i="1" s="1"/>
  <c r="X8" i="1"/>
  <c r="AB8" i="1"/>
  <c r="AC8" i="1" s="1"/>
  <c r="S6" i="1"/>
  <c r="T6" i="1"/>
  <c r="N10" i="1"/>
  <c r="O10" i="1" s="1"/>
  <c r="L10" i="1"/>
  <c r="M10" i="1" s="1"/>
  <c r="P10" i="1" s="1"/>
  <c r="AA2" i="1"/>
  <c r="AD2" i="1"/>
  <c r="AE2" i="1" s="1"/>
  <c r="Y4" i="1"/>
  <c r="Z4" i="1"/>
  <c r="T8" i="1"/>
  <c r="E13" i="1"/>
  <c r="F12" i="1"/>
  <c r="G12" i="1" s="1"/>
  <c r="W9" i="1"/>
  <c r="AA9" i="1" s="1"/>
  <c r="AD9" i="1"/>
  <c r="AE9" i="1" s="1"/>
  <c r="W5" i="1"/>
  <c r="AA5" i="1" s="1"/>
  <c r="AD5" i="1"/>
  <c r="AE5" i="1" s="1"/>
  <c r="Y9" i="1" l="1"/>
  <c r="Y2" i="1"/>
  <c r="AH4" i="1"/>
  <c r="Z5" i="1"/>
  <c r="S10" i="1"/>
  <c r="T10" i="1"/>
  <c r="AF9" i="1"/>
  <c r="AG9" i="1" s="1"/>
  <c r="E14" i="1"/>
  <c r="F13" i="1"/>
  <c r="G13" i="1" s="1"/>
  <c r="Z9" i="1"/>
  <c r="AF2" i="1"/>
  <c r="AG2" i="1" s="1"/>
  <c r="W6" i="1"/>
  <c r="AD6" i="1"/>
  <c r="AH2" i="1"/>
  <c r="Z7" i="1"/>
  <c r="N11" i="1"/>
  <c r="O11" i="1" s="1"/>
  <c r="L11" i="1"/>
  <c r="AF4" i="1"/>
  <c r="AG4" i="1" s="1"/>
  <c r="W8" i="1"/>
  <c r="AA8" i="1" s="1"/>
  <c r="AD8" i="1"/>
  <c r="AE8" i="1" s="1"/>
  <c r="Y7" i="1"/>
  <c r="K12" i="1"/>
  <c r="J12" i="1"/>
  <c r="Q12" i="1"/>
  <c r="R12" i="1" s="1"/>
  <c r="I12" i="1"/>
  <c r="AH5" i="1"/>
  <c r="M11" i="1"/>
  <c r="P11" i="1" s="1"/>
  <c r="S11" i="1" s="1"/>
  <c r="X10" i="1"/>
  <c r="AB10" i="1"/>
  <c r="AC10" i="1" s="1"/>
  <c r="W3" i="1"/>
  <c r="AA3" i="1" s="1"/>
  <c r="AD3" i="1"/>
  <c r="AE3" i="1" s="1"/>
  <c r="AF5" i="1"/>
  <c r="AG5" i="1" s="1"/>
  <c r="AH9" i="1"/>
  <c r="Z2" i="1"/>
  <c r="AF7" i="1"/>
  <c r="AG7" i="1" s="1"/>
  <c r="U11" i="1"/>
  <c r="V11" i="1" s="1"/>
  <c r="Y5" i="1"/>
  <c r="AH7" i="1"/>
  <c r="Y8" i="1" l="1"/>
  <c r="Z8" i="1"/>
  <c r="AH8" i="1"/>
  <c r="Z3" i="1"/>
  <c r="AF3" i="1"/>
  <c r="AG3" i="1" s="1"/>
  <c r="AA6" i="1"/>
  <c r="Y6" i="1"/>
  <c r="Z6" i="1"/>
  <c r="L12" i="1"/>
  <c r="N12" i="1" s="1"/>
  <c r="O12" i="1" s="1"/>
  <c r="AF8" i="1"/>
  <c r="AG8" i="1" s="1"/>
  <c r="K13" i="1"/>
  <c r="J13" i="1"/>
  <c r="I13" i="1"/>
  <c r="Q13" i="1"/>
  <c r="R13" i="1" s="1"/>
  <c r="W10" i="1"/>
  <c r="AA10" i="1" s="1"/>
  <c r="AD10" i="1"/>
  <c r="AE10" i="1" s="1"/>
  <c r="U12" i="1"/>
  <c r="V12" i="1" s="1"/>
  <c r="AH3" i="1"/>
  <c r="T11" i="1"/>
  <c r="X11" i="1"/>
  <c r="AB11" i="1"/>
  <c r="AC11" i="1" s="1"/>
  <c r="M12" i="1"/>
  <c r="P12" i="1" s="1"/>
  <c r="S12" i="1" s="1"/>
  <c r="Y3" i="1"/>
  <c r="AE6" i="1"/>
  <c r="AH6" i="1"/>
  <c r="F14" i="1"/>
  <c r="G14" i="1" s="1"/>
  <c r="E15" i="1"/>
  <c r="Z10" i="1" l="1"/>
  <c r="AH10" i="1"/>
  <c r="I14" i="1"/>
  <c r="K14" i="1"/>
  <c r="J14" i="1"/>
  <c r="Q14" i="1"/>
  <c r="R14" i="1" s="1"/>
  <c r="AF6" i="1"/>
  <c r="AG6" i="1" s="1"/>
  <c r="E16" i="1"/>
  <c r="F15" i="1"/>
  <c r="G15" i="1" s="1"/>
  <c r="T12" i="1"/>
  <c r="L13" i="1"/>
  <c r="M13" i="1" s="1"/>
  <c r="P13" i="1" s="1"/>
  <c r="X12" i="1"/>
  <c r="AB12" i="1"/>
  <c r="AC12" i="1" s="1"/>
  <c r="Y10" i="1"/>
  <c r="W11" i="1"/>
  <c r="AA11" i="1" s="1"/>
  <c r="AD11" i="1"/>
  <c r="AE11" i="1" s="1"/>
  <c r="AF10" i="1"/>
  <c r="AG10" i="1" s="1"/>
  <c r="U13" i="1"/>
  <c r="V13" i="1" s="1"/>
  <c r="S13" i="1" l="1"/>
  <c r="T13" i="1"/>
  <c r="X13" i="1"/>
  <c r="AB13" i="1"/>
  <c r="AC13" i="1" s="1"/>
  <c r="Z11" i="1"/>
  <c r="W12" i="1"/>
  <c r="AA12" i="1" s="1"/>
  <c r="AD12" i="1"/>
  <c r="AE12" i="1" s="1"/>
  <c r="E17" i="1"/>
  <c r="F16" i="1"/>
  <c r="G16" i="1" s="1"/>
  <c r="L14" i="1"/>
  <c r="M14" i="1" s="1"/>
  <c r="P14" i="1" s="1"/>
  <c r="Y11" i="1"/>
  <c r="AH11" i="1"/>
  <c r="AF11" i="1"/>
  <c r="AG11" i="1"/>
  <c r="Y12" i="1"/>
  <c r="N13" i="1"/>
  <c r="O13" i="1" s="1"/>
  <c r="K15" i="1"/>
  <c r="Q15" i="1"/>
  <c r="R15" i="1" s="1"/>
  <c r="J15" i="1"/>
  <c r="I15" i="1"/>
  <c r="U14" i="1"/>
  <c r="V14" i="1" s="1"/>
  <c r="S14" i="1" l="1"/>
  <c r="T14" i="1"/>
  <c r="X14" i="1"/>
  <c r="AB14" i="1"/>
  <c r="AC14" i="1" s="1"/>
  <c r="L15" i="1"/>
  <c r="N15" i="1" s="1"/>
  <c r="O15" i="1" s="1"/>
  <c r="Z12" i="1"/>
  <c r="N14" i="1"/>
  <c r="O14" i="1" s="1"/>
  <c r="E18" i="1"/>
  <c r="F17" i="1"/>
  <c r="G17" i="1" s="1"/>
  <c r="AF12" i="1"/>
  <c r="AG12" i="1" s="1"/>
  <c r="U15" i="1"/>
  <c r="V15" i="1" s="1"/>
  <c r="K16" i="1"/>
  <c r="J16" i="1"/>
  <c r="Q16" i="1"/>
  <c r="R16" i="1" s="1"/>
  <c r="I16" i="1"/>
  <c r="W13" i="1"/>
  <c r="AA13" i="1" s="1"/>
  <c r="AD13" i="1"/>
  <c r="AE13" i="1" s="1"/>
  <c r="M15" i="1"/>
  <c r="P15" i="1" s="1"/>
  <c r="S15" i="1" s="1"/>
  <c r="AH12" i="1"/>
  <c r="Z13" i="1" l="1"/>
  <c r="Q17" i="1"/>
  <c r="R17" i="1" s="1"/>
  <c r="I17" i="1"/>
  <c r="K17" i="1"/>
  <c r="J17" i="1"/>
  <c r="T15" i="1"/>
  <c r="X15" i="1"/>
  <c r="AB15" i="1"/>
  <c r="AC15" i="1" s="1"/>
  <c r="E19" i="1"/>
  <c r="F18" i="1"/>
  <c r="G18" i="1" s="1"/>
  <c r="AD14" i="1"/>
  <c r="AE14" i="1" s="1"/>
  <c r="W14" i="1"/>
  <c r="AA14" i="1" s="1"/>
  <c r="U16" i="1"/>
  <c r="V16" i="1" s="1"/>
  <c r="AF13" i="1"/>
  <c r="AG13" i="1" s="1"/>
  <c r="L16" i="1"/>
  <c r="N16" i="1" s="1"/>
  <c r="O16" i="1" s="1"/>
  <c r="Y13" i="1"/>
  <c r="AH13" i="1"/>
  <c r="X16" i="1" l="1"/>
  <c r="AB16" i="1"/>
  <c r="AC16" i="1" s="1"/>
  <c r="K18" i="1"/>
  <c r="I18" i="1"/>
  <c r="J18" i="1"/>
  <c r="Q18" i="1"/>
  <c r="R18" i="1" s="1"/>
  <c r="M16" i="1"/>
  <c r="P16" i="1" s="1"/>
  <c r="Y14" i="1"/>
  <c r="AH14" i="1"/>
  <c r="U17" i="1"/>
  <c r="V17" i="1" s="1"/>
  <c r="E20" i="1"/>
  <c r="F19" i="1"/>
  <c r="G19" i="1" s="1"/>
  <c r="Z14" i="1"/>
  <c r="L17" i="1"/>
  <c r="M17" i="1" s="1"/>
  <c r="P17" i="1" s="1"/>
  <c r="N17" i="1"/>
  <c r="AF14" i="1"/>
  <c r="AG14" i="1" s="1"/>
  <c r="W15" i="1"/>
  <c r="AA15" i="1" s="1"/>
  <c r="AD15" i="1"/>
  <c r="AE15" i="1" s="1"/>
  <c r="O17" i="1"/>
  <c r="S17" i="1" l="1"/>
  <c r="T17" i="1"/>
  <c r="K19" i="1"/>
  <c r="I19" i="1"/>
  <c r="Q19" i="1"/>
  <c r="R19" i="1" s="1"/>
  <c r="J19" i="1"/>
  <c r="Y15" i="1"/>
  <c r="AH15" i="1"/>
  <c r="E21" i="1"/>
  <c r="F20" i="1"/>
  <c r="G20" i="1" s="1"/>
  <c r="Z15" i="1"/>
  <c r="U18" i="1"/>
  <c r="V18" i="1" s="1"/>
  <c r="AF15" i="1"/>
  <c r="AG15" i="1" s="1"/>
  <c r="X17" i="1"/>
  <c r="AB17" i="1"/>
  <c r="AC17" i="1" s="1"/>
  <c r="S16" i="1"/>
  <c r="T16" i="1"/>
  <c r="L18" i="1"/>
  <c r="M18" i="1" s="1"/>
  <c r="P18" i="1" s="1"/>
  <c r="S18" i="1" l="1"/>
  <c r="T18" i="1"/>
  <c r="N18" i="1"/>
  <c r="O18" i="1" s="1"/>
  <c r="X18" i="1"/>
  <c r="AB18" i="1"/>
  <c r="AC18" i="1" s="1"/>
  <c r="K20" i="1"/>
  <c r="J20" i="1"/>
  <c r="I20" i="1"/>
  <c r="Q20" i="1"/>
  <c r="R20" i="1" s="1"/>
  <c r="W16" i="1"/>
  <c r="AD16" i="1"/>
  <c r="F21" i="1"/>
  <c r="G21" i="1" s="1"/>
  <c r="E22" i="1"/>
  <c r="L19" i="1"/>
  <c r="M19" i="1" s="1"/>
  <c r="P19" i="1" s="1"/>
  <c r="W17" i="1"/>
  <c r="AA17" i="1" s="1"/>
  <c r="AD17" i="1"/>
  <c r="AE17" i="1" s="1"/>
  <c r="U19" i="1"/>
  <c r="V19" i="1" s="1"/>
  <c r="S19" i="1" l="1"/>
  <c r="T19" i="1"/>
  <c r="X19" i="1"/>
  <c r="AB19" i="1"/>
  <c r="AC19" i="1" s="1"/>
  <c r="N19" i="1"/>
  <c r="O19" i="1" s="1"/>
  <c r="K21" i="1"/>
  <c r="Q21" i="1"/>
  <c r="R21" i="1" s="1"/>
  <c r="J21" i="1"/>
  <c r="I21" i="1"/>
  <c r="U20" i="1"/>
  <c r="V20" i="1" s="1"/>
  <c r="Z17" i="1"/>
  <c r="AH17" i="1"/>
  <c r="AE16" i="1"/>
  <c r="AH16" i="1"/>
  <c r="Y17" i="1"/>
  <c r="AF17" i="1"/>
  <c r="AG17" i="1" s="1"/>
  <c r="E23" i="1"/>
  <c r="F22" i="1"/>
  <c r="G22" i="1" s="1"/>
  <c r="AA16" i="1"/>
  <c r="Z16" i="1"/>
  <c r="Y16" i="1"/>
  <c r="L20" i="1"/>
  <c r="M20" i="1" s="1"/>
  <c r="P20" i="1" s="1"/>
  <c r="W18" i="1"/>
  <c r="AA18" i="1" s="1"/>
  <c r="AD18" i="1"/>
  <c r="AE18" i="1" s="1"/>
  <c r="S20" i="1" l="1"/>
  <c r="T20" i="1"/>
  <c r="AH18" i="1"/>
  <c r="N20" i="1"/>
  <c r="O20" i="1" s="1"/>
  <c r="K22" i="1"/>
  <c r="J22" i="1"/>
  <c r="Q22" i="1"/>
  <c r="R22" i="1" s="1"/>
  <c r="I22" i="1"/>
  <c r="AF16" i="1"/>
  <c r="AG16" i="1" s="1"/>
  <c r="N21" i="1"/>
  <c r="O21" i="1" s="1"/>
  <c r="L21" i="1"/>
  <c r="AF18" i="1"/>
  <c r="AG18" i="1" s="1"/>
  <c r="X20" i="1"/>
  <c r="AB20" i="1"/>
  <c r="AC20" i="1" s="1"/>
  <c r="U21" i="1"/>
  <c r="V21" i="1" s="1"/>
  <c r="T21" i="1"/>
  <c r="E24" i="1"/>
  <c r="F23" i="1"/>
  <c r="G23" i="1" s="1"/>
  <c r="Z18" i="1"/>
  <c r="W19" i="1"/>
  <c r="AA19" i="1" s="1"/>
  <c r="AD19" i="1"/>
  <c r="AE19" i="1" s="1"/>
  <c r="Y18" i="1"/>
  <c r="M21" i="1"/>
  <c r="P21" i="1" s="1"/>
  <c r="S21" i="1" s="1"/>
  <c r="W21" i="1" l="1"/>
  <c r="AA21" i="1" s="1"/>
  <c r="AF19" i="1"/>
  <c r="AG19" i="1" s="1"/>
  <c r="Z19" i="1"/>
  <c r="U22" i="1"/>
  <c r="V22" i="1" s="1"/>
  <c r="X21" i="1"/>
  <c r="AB21" i="1"/>
  <c r="AC21" i="1" s="1"/>
  <c r="N22" i="1"/>
  <c r="L22" i="1"/>
  <c r="M22" i="1" s="1"/>
  <c r="P22" i="1" s="1"/>
  <c r="W20" i="1"/>
  <c r="AA20" i="1" s="1"/>
  <c r="AD20" i="1"/>
  <c r="AE20" i="1" s="1"/>
  <c r="K23" i="1"/>
  <c r="J23" i="1"/>
  <c r="I23" i="1"/>
  <c r="Q23" i="1"/>
  <c r="R23" i="1" s="1"/>
  <c r="E25" i="1"/>
  <c r="F24" i="1"/>
  <c r="G24" i="1" s="1"/>
  <c r="Y19" i="1"/>
  <c r="AH19" i="1"/>
  <c r="O22" i="1"/>
  <c r="AH20" i="1" l="1"/>
  <c r="S22" i="1"/>
  <c r="T22" i="1"/>
  <c r="U23" i="1"/>
  <c r="V23" i="1" s="1"/>
  <c r="AF20" i="1"/>
  <c r="AG20" i="1" s="1"/>
  <c r="Z21" i="1"/>
  <c r="Y21" i="1"/>
  <c r="Y20" i="1"/>
  <c r="K24" i="1"/>
  <c r="Q24" i="1"/>
  <c r="R24" i="1" s="1"/>
  <c r="I24" i="1"/>
  <c r="J24" i="1"/>
  <c r="L23" i="1"/>
  <c r="N23" i="1" s="1"/>
  <c r="O23" i="1" s="1"/>
  <c r="Z20" i="1"/>
  <c r="AD21" i="1"/>
  <c r="AE21" i="1" s="1"/>
  <c r="E26" i="1"/>
  <c r="F25" i="1"/>
  <c r="G25" i="1" s="1"/>
  <c r="X22" i="1"/>
  <c r="AB22" i="1"/>
  <c r="AC22" i="1" s="1"/>
  <c r="M23" i="1" l="1"/>
  <c r="P23" i="1" s="1"/>
  <c r="X23" i="1"/>
  <c r="AB23" i="1"/>
  <c r="AC23" i="1" s="1"/>
  <c r="AF21" i="1"/>
  <c r="AG21" i="1" s="1"/>
  <c r="L24" i="1"/>
  <c r="N24" i="1"/>
  <c r="O24" i="1" s="1"/>
  <c r="AH21" i="1"/>
  <c r="E27" i="1"/>
  <c r="F26" i="1"/>
  <c r="G26" i="1" s="1"/>
  <c r="M24" i="1"/>
  <c r="P24" i="1" s="1"/>
  <c r="S24" i="1" s="1"/>
  <c r="W22" i="1"/>
  <c r="AA22" i="1" s="1"/>
  <c r="AD22" i="1"/>
  <c r="AE22" i="1" s="1"/>
  <c r="I25" i="1"/>
  <c r="K25" i="1"/>
  <c r="Q25" i="1"/>
  <c r="R25" i="1" s="1"/>
  <c r="J25" i="1"/>
  <c r="T24" i="1"/>
  <c r="U24" i="1"/>
  <c r="V24" i="1" s="1"/>
  <c r="AH22" i="1" l="1"/>
  <c r="X24" i="1"/>
  <c r="AB24" i="1"/>
  <c r="AC24" i="1" s="1"/>
  <c r="U25" i="1"/>
  <c r="V25" i="1" s="1"/>
  <c r="E28" i="1"/>
  <c r="F27" i="1"/>
  <c r="G27" i="1" s="1"/>
  <c r="S23" i="1"/>
  <c r="T23" i="1"/>
  <c r="Q26" i="1"/>
  <c r="R26" i="1" s="1"/>
  <c r="K26" i="1"/>
  <c r="I26" i="1"/>
  <c r="J26" i="1"/>
  <c r="Z22" i="1"/>
  <c r="W24" i="1"/>
  <c r="AA24" i="1" s="1"/>
  <c r="AD24" i="1"/>
  <c r="AE24" i="1" s="1"/>
  <c r="L25" i="1"/>
  <c r="N25" i="1" s="1"/>
  <c r="O25" i="1" s="1"/>
  <c r="AF22" i="1"/>
  <c r="AG22" i="1" s="1"/>
  <c r="Y22" i="1"/>
  <c r="K27" i="1" l="1"/>
  <c r="J27" i="1"/>
  <c r="I27" i="1"/>
  <c r="Q27" i="1"/>
  <c r="R27" i="1" s="1"/>
  <c r="X25" i="1"/>
  <c r="AB25" i="1"/>
  <c r="AC25" i="1" s="1"/>
  <c r="M25" i="1"/>
  <c r="P25" i="1" s="1"/>
  <c r="U26" i="1"/>
  <c r="V26" i="1" s="1"/>
  <c r="AH24" i="1"/>
  <c r="AF24" i="1"/>
  <c r="AG24" i="1" s="1"/>
  <c r="L26" i="1"/>
  <c r="M26" i="1" s="1"/>
  <c r="P26" i="1" s="1"/>
  <c r="W23" i="1"/>
  <c r="AD23" i="1"/>
  <c r="E29" i="1"/>
  <c r="F28" i="1"/>
  <c r="G28" i="1" s="1"/>
  <c r="Y24" i="1"/>
  <c r="Z24" i="1"/>
  <c r="S26" i="1" l="1"/>
  <c r="T26" i="1"/>
  <c r="K28" i="1"/>
  <c r="J28" i="1"/>
  <c r="I28" i="1"/>
  <c r="Q28" i="1"/>
  <c r="R28" i="1" s="1"/>
  <c r="L27" i="1"/>
  <c r="N27" i="1" s="1"/>
  <c r="O27" i="1" s="1"/>
  <c r="E30" i="1"/>
  <c r="F29" i="1"/>
  <c r="G29" i="1" s="1"/>
  <c r="N26" i="1"/>
  <c r="O26" i="1" s="1"/>
  <c r="AE23" i="1"/>
  <c r="AH23" i="1"/>
  <c r="U27" i="1"/>
  <c r="V27" i="1" s="1"/>
  <c r="X26" i="1"/>
  <c r="AB26" i="1"/>
  <c r="AC26" i="1" s="1"/>
  <c r="AA23" i="1"/>
  <c r="Y23" i="1"/>
  <c r="Z23" i="1"/>
  <c r="S25" i="1"/>
  <c r="T25" i="1"/>
  <c r="AF23" i="1" l="1"/>
  <c r="AG23" i="1" s="1"/>
  <c r="M27" i="1"/>
  <c r="P27" i="1" s="1"/>
  <c r="K29" i="1"/>
  <c r="Q29" i="1"/>
  <c r="R29" i="1" s="1"/>
  <c r="I29" i="1"/>
  <c r="J29" i="1"/>
  <c r="L28" i="1"/>
  <c r="N28" i="1" s="1"/>
  <c r="O28" i="1" s="1"/>
  <c r="X27" i="1"/>
  <c r="AB27" i="1"/>
  <c r="AC27" i="1" s="1"/>
  <c r="E31" i="1"/>
  <c r="F30" i="1"/>
  <c r="G30" i="1" s="1"/>
  <c r="U28" i="1"/>
  <c r="V28" i="1" s="1"/>
  <c r="W26" i="1"/>
  <c r="AA26" i="1" s="1"/>
  <c r="AD26" i="1"/>
  <c r="AE26" i="1" s="1"/>
  <c r="W25" i="1"/>
  <c r="AD25" i="1"/>
  <c r="M28" i="1"/>
  <c r="P28" i="1" s="1"/>
  <c r="S28" i="1" s="1"/>
  <c r="AH26" i="1" l="1"/>
  <c r="AA25" i="1"/>
  <c r="Z25" i="1"/>
  <c r="Y25" i="1"/>
  <c r="T28" i="1"/>
  <c r="Y26" i="1"/>
  <c r="AF26" i="1"/>
  <c r="AG26" i="1" s="1"/>
  <c r="K30" i="1"/>
  <c r="I30" i="1"/>
  <c r="Q30" i="1"/>
  <c r="R30" i="1" s="1"/>
  <c r="J30" i="1"/>
  <c r="L29" i="1"/>
  <c r="N29" i="1" s="1"/>
  <c r="O29" i="1" s="1"/>
  <c r="S27" i="1"/>
  <c r="T27" i="1"/>
  <c r="AE25" i="1"/>
  <c r="AH25" i="1"/>
  <c r="X28" i="1"/>
  <c r="AB28" i="1"/>
  <c r="AC28" i="1" s="1"/>
  <c r="E32" i="1"/>
  <c r="F31" i="1"/>
  <c r="G31" i="1" s="1"/>
  <c r="M29" i="1"/>
  <c r="P29" i="1" s="1"/>
  <c r="S29" i="1" s="1"/>
  <c r="Z26" i="1"/>
  <c r="U29" i="1"/>
  <c r="V29" i="1" s="1"/>
  <c r="K31" i="1" l="1"/>
  <c r="J31" i="1"/>
  <c r="Q31" i="1"/>
  <c r="R31" i="1" s="1"/>
  <c r="I31" i="1"/>
  <c r="L30" i="1"/>
  <c r="N30" i="1" s="1"/>
  <c r="O30" i="1" s="1"/>
  <c r="W28" i="1"/>
  <c r="AA28" i="1" s="1"/>
  <c r="AD28" i="1"/>
  <c r="AE28" i="1" s="1"/>
  <c r="U30" i="1"/>
  <c r="V30" i="1" s="1"/>
  <c r="T29" i="1"/>
  <c r="E33" i="1"/>
  <c r="F32" i="1"/>
  <c r="G32" i="1" s="1"/>
  <c r="AF25" i="1"/>
  <c r="AG25" i="1" s="1"/>
  <c r="M30" i="1"/>
  <c r="P30" i="1" s="1"/>
  <c r="S30" i="1" s="1"/>
  <c r="X29" i="1"/>
  <c r="AB29" i="1"/>
  <c r="AC29" i="1" s="1"/>
  <c r="W27" i="1"/>
  <c r="AD27" i="1"/>
  <c r="AH28" i="1" l="1"/>
  <c r="AE27" i="1"/>
  <c r="AH27" i="1"/>
  <c r="X30" i="1"/>
  <c r="AB30" i="1"/>
  <c r="AC30" i="1" s="1"/>
  <c r="I32" i="1"/>
  <c r="K32" i="1"/>
  <c r="Q32" i="1"/>
  <c r="R32" i="1" s="1"/>
  <c r="J32" i="1"/>
  <c r="T30" i="1"/>
  <c r="U31" i="1"/>
  <c r="V31" i="1" s="1"/>
  <c r="E34" i="1"/>
  <c r="F33" i="1"/>
  <c r="G33" i="1" s="1"/>
  <c r="AF28" i="1"/>
  <c r="AG28" i="1" s="1"/>
  <c r="Z28" i="1"/>
  <c r="L31" i="1"/>
  <c r="M31" i="1" s="1"/>
  <c r="P31" i="1" s="1"/>
  <c r="N31" i="1"/>
  <c r="AA27" i="1"/>
  <c r="Z27" i="1"/>
  <c r="Y27" i="1"/>
  <c r="W29" i="1"/>
  <c r="AA29" i="1" s="1"/>
  <c r="AD29" i="1"/>
  <c r="AE29" i="1" s="1"/>
  <c r="Y28" i="1"/>
  <c r="O31" i="1"/>
  <c r="AH29" i="1" l="1"/>
  <c r="S31" i="1"/>
  <c r="T31" i="1"/>
  <c r="AF29" i="1"/>
  <c r="AG29" i="1" s="1"/>
  <c r="E35" i="1"/>
  <c r="F34" i="1"/>
  <c r="G34" i="1" s="1"/>
  <c r="W30" i="1"/>
  <c r="AA30" i="1" s="1"/>
  <c r="AD30" i="1"/>
  <c r="AE30" i="1" s="1"/>
  <c r="Z29" i="1"/>
  <c r="L32" i="1"/>
  <c r="M32" i="1" s="1"/>
  <c r="P32" i="1" s="1"/>
  <c r="Y29" i="1"/>
  <c r="U32" i="1"/>
  <c r="V32" i="1" s="1"/>
  <c r="K33" i="1"/>
  <c r="J33" i="1"/>
  <c r="Q33" i="1"/>
  <c r="R33" i="1" s="1"/>
  <c r="I33" i="1"/>
  <c r="X31" i="1"/>
  <c r="AB31" i="1"/>
  <c r="AC31" i="1" s="1"/>
  <c r="AF27" i="1"/>
  <c r="AG27" i="1" s="1"/>
  <c r="Y30" i="1" l="1"/>
  <c r="AH30" i="1"/>
  <c r="S32" i="1"/>
  <c r="T32" i="1"/>
  <c r="U33" i="1"/>
  <c r="V33" i="1" s="1"/>
  <c r="N32" i="1"/>
  <c r="O32" i="1" s="1"/>
  <c r="X32" i="1"/>
  <c r="AB32" i="1"/>
  <c r="AC32" i="1" s="1"/>
  <c r="K34" i="1"/>
  <c r="J34" i="1"/>
  <c r="Q34" i="1"/>
  <c r="R34" i="1" s="1"/>
  <c r="I34" i="1"/>
  <c r="L33" i="1"/>
  <c r="M33" i="1" s="1"/>
  <c r="P33" i="1" s="1"/>
  <c r="N33" i="1"/>
  <c r="Z30" i="1"/>
  <c r="O33" i="1"/>
  <c r="W31" i="1"/>
  <c r="AA31" i="1" s="1"/>
  <c r="AD31" i="1"/>
  <c r="AE31" i="1" s="1"/>
  <c r="AF30" i="1"/>
  <c r="AG30" i="1" s="1"/>
  <c r="E36" i="1"/>
  <c r="F35" i="1"/>
  <c r="G35" i="1" s="1"/>
  <c r="S33" i="1" l="1"/>
  <c r="T33" i="1"/>
  <c r="X33" i="1"/>
  <c r="AB33" i="1"/>
  <c r="AC33" i="1" s="1"/>
  <c r="E37" i="1"/>
  <c r="F36" i="1"/>
  <c r="G36" i="1" s="1"/>
  <c r="Z31" i="1"/>
  <c r="U34" i="1"/>
  <c r="V34" i="1" s="1"/>
  <c r="W32" i="1"/>
  <c r="AA32" i="1" s="1"/>
  <c r="AD32" i="1"/>
  <c r="AE32" i="1" s="1"/>
  <c r="K35" i="1"/>
  <c r="I35" i="1"/>
  <c r="J35" i="1"/>
  <c r="Q35" i="1"/>
  <c r="R35" i="1" s="1"/>
  <c r="AF31" i="1"/>
  <c r="AG31" i="1" s="1"/>
  <c r="Y31" i="1"/>
  <c r="AH31" i="1"/>
  <c r="L34" i="1"/>
  <c r="M34" i="1" s="1"/>
  <c r="P34" i="1" s="1"/>
  <c r="S34" i="1" l="1"/>
  <c r="T34" i="1"/>
  <c r="L35" i="1"/>
  <c r="M35" i="1" s="1"/>
  <c r="P35" i="1" s="1"/>
  <c r="X34" i="1"/>
  <c r="AB34" i="1"/>
  <c r="AC34" i="1" s="1"/>
  <c r="F37" i="1"/>
  <c r="G37" i="1" s="1"/>
  <c r="E38" i="1"/>
  <c r="N34" i="1"/>
  <c r="O34" i="1" s="1"/>
  <c r="Z32" i="1"/>
  <c r="AH32" i="1"/>
  <c r="Y32" i="1"/>
  <c r="I36" i="1"/>
  <c r="K36" i="1"/>
  <c r="Q36" i="1"/>
  <c r="R36" i="1" s="1"/>
  <c r="J36" i="1"/>
  <c r="W33" i="1"/>
  <c r="AA33" i="1" s="1"/>
  <c r="AD33" i="1"/>
  <c r="AE33" i="1" s="1"/>
  <c r="U35" i="1"/>
  <c r="V35" i="1" s="1"/>
  <c r="AF32" i="1"/>
  <c r="AG32" i="1"/>
  <c r="S35" i="1" l="1"/>
  <c r="T35" i="1"/>
  <c r="X35" i="1"/>
  <c r="AB35" i="1"/>
  <c r="AC35" i="1" s="1"/>
  <c r="U36" i="1"/>
  <c r="V36" i="1" s="1"/>
  <c r="E39" i="1"/>
  <c r="F38" i="1"/>
  <c r="G38" i="1" s="1"/>
  <c r="N35" i="1"/>
  <c r="O35" i="1" s="1"/>
  <c r="AH33" i="1"/>
  <c r="Y33" i="1"/>
  <c r="K37" i="1"/>
  <c r="Q37" i="1"/>
  <c r="R37" i="1" s="1"/>
  <c r="I37" i="1"/>
  <c r="J37" i="1"/>
  <c r="W34" i="1"/>
  <c r="AA34" i="1" s="1"/>
  <c r="AD34" i="1"/>
  <c r="AE34" i="1" s="1"/>
  <c r="AF33" i="1"/>
  <c r="AG33" i="1" s="1"/>
  <c r="M36" i="1"/>
  <c r="P36" i="1" s="1"/>
  <c r="S36" i="1" s="1"/>
  <c r="Z33" i="1"/>
  <c r="L36" i="1"/>
  <c r="N36" i="1"/>
  <c r="O36" i="1" s="1"/>
  <c r="Z34" i="1" l="1"/>
  <c r="AF34" i="1"/>
  <c r="AG34" i="1" s="1"/>
  <c r="U37" i="1"/>
  <c r="V37" i="1" s="1"/>
  <c r="Y34" i="1"/>
  <c r="L37" i="1"/>
  <c r="N37" i="1"/>
  <c r="O37" i="1" s="1"/>
  <c r="K38" i="1"/>
  <c r="J38" i="1"/>
  <c r="Q38" i="1"/>
  <c r="R38" i="1" s="1"/>
  <c r="I38" i="1"/>
  <c r="M37" i="1"/>
  <c r="P37" i="1" s="1"/>
  <c r="S37" i="1" s="1"/>
  <c r="E40" i="1"/>
  <c r="F39" i="1"/>
  <c r="G39" i="1" s="1"/>
  <c r="X36" i="1"/>
  <c r="AB36" i="1"/>
  <c r="AC36" i="1" s="1"/>
  <c r="W35" i="1"/>
  <c r="AA35" i="1" s="1"/>
  <c r="AD35" i="1"/>
  <c r="AE35" i="1" s="1"/>
  <c r="AH34" i="1"/>
  <c r="T36" i="1"/>
  <c r="Z35" i="1" l="1"/>
  <c r="AH35" i="1"/>
  <c r="T37" i="1"/>
  <c r="X37" i="1"/>
  <c r="AB37" i="1"/>
  <c r="AC37" i="1" s="1"/>
  <c r="K39" i="1"/>
  <c r="Q39" i="1"/>
  <c r="R39" i="1" s="1"/>
  <c r="I39" i="1"/>
  <c r="J39" i="1"/>
  <c r="AF35" i="1"/>
  <c r="AG35" i="1" s="1"/>
  <c r="Y35" i="1"/>
  <c r="E41" i="1"/>
  <c r="F40" i="1"/>
  <c r="G40" i="1" s="1"/>
  <c r="U38" i="1"/>
  <c r="V38" i="1" s="1"/>
  <c r="W36" i="1"/>
  <c r="AA36" i="1" s="1"/>
  <c r="AD36" i="1"/>
  <c r="AE36" i="1" s="1"/>
  <c r="N38" i="1"/>
  <c r="O38" i="1" s="1"/>
  <c r="L38" i="1"/>
  <c r="M38" i="1" s="1"/>
  <c r="P38" i="1" s="1"/>
  <c r="S38" i="1" l="1"/>
  <c r="T38" i="1"/>
  <c r="U39" i="1"/>
  <c r="V39" i="1" s="1"/>
  <c r="AF36" i="1"/>
  <c r="AG36" i="1" s="1"/>
  <c r="K40" i="1"/>
  <c r="Q40" i="1"/>
  <c r="R40" i="1" s="1"/>
  <c r="I40" i="1"/>
  <c r="J40" i="1"/>
  <c r="E42" i="1"/>
  <c r="F41" i="1"/>
  <c r="G41" i="1" s="1"/>
  <c r="N39" i="1"/>
  <c r="O39" i="1" s="1"/>
  <c r="L39" i="1"/>
  <c r="Z36" i="1"/>
  <c r="AH36" i="1"/>
  <c r="X38" i="1"/>
  <c r="AB38" i="1"/>
  <c r="AC38" i="1" s="1"/>
  <c r="M39" i="1"/>
  <c r="P39" i="1" s="1"/>
  <c r="S39" i="1" s="1"/>
  <c r="Y36" i="1"/>
  <c r="W37" i="1"/>
  <c r="AA37" i="1" s="1"/>
  <c r="AD37" i="1"/>
  <c r="AE37" i="1" s="1"/>
  <c r="U40" i="1" l="1"/>
  <c r="V40" i="1" s="1"/>
  <c r="Y37" i="1"/>
  <c r="X39" i="1"/>
  <c r="AB39" i="1"/>
  <c r="AC39" i="1" s="1"/>
  <c r="AF37" i="1"/>
  <c r="AG37" i="1" s="1"/>
  <c r="F42" i="1"/>
  <c r="G42" i="1" s="1"/>
  <c r="E43" i="1"/>
  <c r="Z37" i="1"/>
  <c r="T39" i="1"/>
  <c r="L40" i="1"/>
  <c r="N40" i="1" s="1"/>
  <c r="O40" i="1" s="1"/>
  <c r="W38" i="1"/>
  <c r="AA38" i="1" s="1"/>
  <c r="AD38" i="1"/>
  <c r="AE38" i="1" s="1"/>
  <c r="K41" i="1"/>
  <c r="Q41" i="1"/>
  <c r="R41" i="1" s="1"/>
  <c r="I41" i="1"/>
  <c r="J41" i="1"/>
  <c r="AH37" i="1"/>
  <c r="U41" i="1" l="1"/>
  <c r="V41" i="1" s="1"/>
  <c r="L41" i="1"/>
  <c r="N41" i="1" s="1"/>
  <c r="O41" i="1" s="1"/>
  <c r="AF38" i="1"/>
  <c r="AG38" i="1" s="1"/>
  <c r="Y38" i="1"/>
  <c r="AH38" i="1"/>
  <c r="M41" i="1"/>
  <c r="P41" i="1" s="1"/>
  <c r="S41" i="1" s="1"/>
  <c r="Z38" i="1"/>
  <c r="E44" i="1"/>
  <c r="F43" i="1"/>
  <c r="G43" i="1" s="1"/>
  <c r="X40" i="1"/>
  <c r="AB40" i="1"/>
  <c r="AC40" i="1" s="1"/>
  <c r="W39" i="1"/>
  <c r="AA39" i="1" s="1"/>
  <c r="AD39" i="1"/>
  <c r="AE39" i="1" s="1"/>
  <c r="M40" i="1"/>
  <c r="P40" i="1" s="1"/>
  <c r="Q42" i="1"/>
  <c r="R42" i="1" s="1"/>
  <c r="I42" i="1"/>
  <c r="K42" i="1"/>
  <c r="J42" i="1"/>
  <c r="S40" i="1" l="1"/>
  <c r="T40" i="1"/>
  <c r="K43" i="1"/>
  <c r="J43" i="1"/>
  <c r="I43" i="1"/>
  <c r="Q43" i="1"/>
  <c r="R43" i="1" s="1"/>
  <c r="AF39" i="1"/>
  <c r="AG39" i="1" s="1"/>
  <c r="AH39" i="1"/>
  <c r="U42" i="1"/>
  <c r="V42" i="1" s="1"/>
  <c r="Y39" i="1"/>
  <c r="T41" i="1"/>
  <c r="N42" i="1"/>
  <c r="O42" i="1" s="1"/>
  <c r="L42" i="1"/>
  <c r="M42" i="1" s="1"/>
  <c r="P42" i="1" s="1"/>
  <c r="E45" i="1"/>
  <c r="F44" i="1"/>
  <c r="G44" i="1" s="1"/>
  <c r="Z39" i="1"/>
  <c r="X41" i="1"/>
  <c r="AB41" i="1"/>
  <c r="AC41" i="1" s="1"/>
  <c r="S42" i="1" l="1"/>
  <c r="T42" i="1"/>
  <c r="L43" i="1"/>
  <c r="N43" i="1" s="1"/>
  <c r="O43" i="1" s="1"/>
  <c r="W40" i="1"/>
  <c r="AD40" i="1"/>
  <c r="K44" i="1"/>
  <c r="Q44" i="1"/>
  <c r="R44" i="1" s="1"/>
  <c r="I44" i="1"/>
  <c r="J44" i="1"/>
  <c r="X42" i="1"/>
  <c r="AB42" i="1"/>
  <c r="AC42" i="1" s="1"/>
  <c r="U43" i="1"/>
  <c r="V43" i="1" s="1"/>
  <c r="E46" i="1"/>
  <c r="F45" i="1"/>
  <c r="G45" i="1" s="1"/>
  <c r="W41" i="1"/>
  <c r="AA41" i="1" s="1"/>
  <c r="AD41" i="1"/>
  <c r="AE41" i="1" s="1"/>
  <c r="M43" i="1"/>
  <c r="P43" i="1" s="1"/>
  <c r="S43" i="1" s="1"/>
  <c r="X43" i="1" l="1"/>
  <c r="AB43" i="1"/>
  <c r="AC43" i="1" s="1"/>
  <c r="AH41" i="1"/>
  <c r="U44" i="1"/>
  <c r="V44" i="1" s="1"/>
  <c r="AF41" i="1"/>
  <c r="AG41" i="1" s="1"/>
  <c r="E47" i="1"/>
  <c r="F46" i="1"/>
  <c r="G46" i="1" s="1"/>
  <c r="T43" i="1"/>
  <c r="Y41" i="1"/>
  <c r="L44" i="1"/>
  <c r="M44" i="1" s="1"/>
  <c r="P44" i="1" s="1"/>
  <c r="N44" i="1"/>
  <c r="O44" i="1" s="1"/>
  <c r="AE40" i="1"/>
  <c r="AH40" i="1"/>
  <c r="W42" i="1"/>
  <c r="AA42" i="1" s="1"/>
  <c r="AD42" i="1"/>
  <c r="AE42" i="1" s="1"/>
  <c r="K45" i="1"/>
  <c r="J45" i="1"/>
  <c r="I45" i="1"/>
  <c r="Q45" i="1"/>
  <c r="R45" i="1" s="1"/>
  <c r="Z41" i="1"/>
  <c r="AA40" i="1"/>
  <c r="Z40" i="1"/>
  <c r="Y40" i="1"/>
  <c r="S44" i="1" l="1"/>
  <c r="T44" i="1"/>
  <c r="U45" i="1"/>
  <c r="V45" i="1" s="1"/>
  <c r="AH42" i="1"/>
  <c r="AF40" i="1"/>
  <c r="AG40" i="1" s="1"/>
  <c r="E48" i="1"/>
  <c r="F47" i="1"/>
  <c r="G47" i="1" s="1"/>
  <c r="W43" i="1"/>
  <c r="AA43" i="1" s="1"/>
  <c r="AD43" i="1"/>
  <c r="AE43" i="1" s="1"/>
  <c r="Z42" i="1"/>
  <c r="L45" i="1"/>
  <c r="M45" i="1" s="1"/>
  <c r="P45" i="1" s="1"/>
  <c r="N45" i="1"/>
  <c r="O45" i="1" s="1"/>
  <c r="AH43" i="1"/>
  <c r="AF42" i="1"/>
  <c r="AG42" i="1" s="1"/>
  <c r="Y42" i="1"/>
  <c r="K46" i="1"/>
  <c r="I46" i="1"/>
  <c r="Q46" i="1"/>
  <c r="R46" i="1" s="1"/>
  <c r="J46" i="1"/>
  <c r="X44" i="1"/>
  <c r="AB44" i="1"/>
  <c r="AC44" i="1" s="1"/>
  <c r="S45" i="1" l="1"/>
  <c r="T45" i="1"/>
  <c r="Z43" i="1"/>
  <c r="U46" i="1"/>
  <c r="V46" i="1" s="1"/>
  <c r="K47" i="1"/>
  <c r="Q47" i="1"/>
  <c r="R47" i="1" s="1"/>
  <c r="I47" i="1"/>
  <c r="J47" i="1"/>
  <c r="AF43" i="1"/>
  <c r="AG43" i="1" s="1"/>
  <c r="W44" i="1"/>
  <c r="AA44" i="1" s="1"/>
  <c r="AD44" i="1"/>
  <c r="AE44" i="1" s="1"/>
  <c r="Y43" i="1"/>
  <c r="L46" i="1"/>
  <c r="M46" i="1" s="1"/>
  <c r="P46" i="1" s="1"/>
  <c r="E49" i="1"/>
  <c r="F48" i="1"/>
  <c r="G48" i="1" s="1"/>
  <c r="X45" i="1"/>
  <c r="AB45" i="1"/>
  <c r="AC45" i="1" s="1"/>
  <c r="S46" i="1" l="1"/>
  <c r="T46" i="1"/>
  <c r="K48" i="1"/>
  <c r="J48" i="1"/>
  <c r="Q48" i="1"/>
  <c r="R48" i="1" s="1"/>
  <c r="I48" i="1"/>
  <c r="N46" i="1"/>
  <c r="O46" i="1" s="1"/>
  <c r="Z44" i="1"/>
  <c r="X46" i="1"/>
  <c r="AB46" i="1"/>
  <c r="AC46" i="1" s="1"/>
  <c r="L47" i="1"/>
  <c r="N47" i="1" s="1"/>
  <c r="O47" i="1" s="1"/>
  <c r="AH45" i="1"/>
  <c r="E50" i="1"/>
  <c r="F49" i="1"/>
  <c r="G49" i="1" s="1"/>
  <c r="M47" i="1"/>
  <c r="P47" i="1" s="1"/>
  <c r="S47" i="1" s="1"/>
  <c r="AH44" i="1"/>
  <c r="W45" i="1"/>
  <c r="AA45" i="1" s="1"/>
  <c r="AD45" i="1"/>
  <c r="AE45" i="1" s="1"/>
  <c r="AF44" i="1"/>
  <c r="AG44" i="1" s="1"/>
  <c r="Y44" i="1"/>
  <c r="U47" i="1"/>
  <c r="V47" i="1" s="1"/>
  <c r="T47" i="1"/>
  <c r="Y45" i="1" l="1"/>
  <c r="Z45" i="1"/>
  <c r="W47" i="1"/>
  <c r="AA47" i="1" s="1"/>
  <c r="L48" i="1"/>
  <c r="N48" i="1" s="1"/>
  <c r="O48" i="1" s="1"/>
  <c r="X47" i="1"/>
  <c r="AB47" i="1"/>
  <c r="AC47" i="1" s="1"/>
  <c r="E51" i="1"/>
  <c r="F50" i="1"/>
  <c r="G50" i="1" s="1"/>
  <c r="W46" i="1"/>
  <c r="AA46" i="1" s="1"/>
  <c r="AD46" i="1"/>
  <c r="AE46" i="1" s="1"/>
  <c r="AF45" i="1"/>
  <c r="AG45" i="1" s="1"/>
  <c r="I49" i="1"/>
  <c r="K49" i="1"/>
  <c r="Q49" i="1"/>
  <c r="R49" i="1" s="1"/>
  <c r="J49" i="1"/>
  <c r="U48" i="1"/>
  <c r="V48" i="1" s="1"/>
  <c r="Z46" i="1" l="1"/>
  <c r="AF46" i="1"/>
  <c r="AG46" i="1" s="1"/>
  <c r="Y46" i="1"/>
  <c r="M49" i="1"/>
  <c r="P49" i="1" s="1"/>
  <c r="S49" i="1" s="1"/>
  <c r="L49" i="1"/>
  <c r="N49" i="1"/>
  <c r="M48" i="1"/>
  <c r="P48" i="1" s="1"/>
  <c r="AH46" i="1"/>
  <c r="E52" i="1"/>
  <c r="F51" i="1"/>
  <c r="G51" i="1" s="1"/>
  <c r="X48" i="1"/>
  <c r="AB48" i="1"/>
  <c r="AC48" i="1" s="1"/>
  <c r="O49" i="1"/>
  <c r="AD47" i="1"/>
  <c r="AE47" i="1" s="1"/>
  <c r="U49" i="1"/>
  <c r="V49" i="1" s="1"/>
  <c r="T49" i="1"/>
  <c r="K50" i="1"/>
  <c r="I50" i="1"/>
  <c r="Q50" i="1"/>
  <c r="R50" i="1" s="1"/>
  <c r="J50" i="1"/>
  <c r="Y47" i="1"/>
  <c r="Z47" i="1"/>
  <c r="U50" i="1" l="1"/>
  <c r="V50" i="1" s="1"/>
  <c r="AH47" i="1"/>
  <c r="K51" i="1"/>
  <c r="Q51" i="1"/>
  <c r="R51" i="1" s="1"/>
  <c r="J51" i="1"/>
  <c r="I51" i="1"/>
  <c r="S48" i="1"/>
  <c r="T48" i="1"/>
  <c r="AF47" i="1"/>
  <c r="AG47" i="1" s="1"/>
  <c r="L50" i="1"/>
  <c r="M50" i="1" s="1"/>
  <c r="P50" i="1" s="1"/>
  <c r="W49" i="1"/>
  <c r="AA49" i="1" s="1"/>
  <c r="X49" i="1"/>
  <c r="AB49" i="1"/>
  <c r="AC49" i="1" s="1"/>
  <c r="AD49" i="1" s="1"/>
  <c r="AE49" i="1" s="1"/>
  <c r="E53" i="1"/>
  <c r="F52" i="1"/>
  <c r="G52" i="1" s="1"/>
  <c r="S50" i="1" l="1"/>
  <c r="T50" i="1"/>
  <c r="AF49" i="1"/>
  <c r="AG49" i="1" s="1"/>
  <c r="K52" i="1"/>
  <c r="I52" i="1"/>
  <c r="J52" i="1"/>
  <c r="Q52" i="1"/>
  <c r="R52" i="1" s="1"/>
  <c r="Y49" i="1"/>
  <c r="Z49" i="1"/>
  <c r="N50" i="1"/>
  <c r="O50" i="1" s="1"/>
  <c r="E54" i="1"/>
  <c r="F53" i="1"/>
  <c r="G53" i="1" s="1"/>
  <c r="M51" i="1"/>
  <c r="P51" i="1" s="1"/>
  <c r="S51" i="1" s="1"/>
  <c r="L51" i="1"/>
  <c r="N51" i="1"/>
  <c r="O51" i="1" s="1"/>
  <c r="X50" i="1"/>
  <c r="AB50" i="1"/>
  <c r="AC50" i="1" s="1"/>
  <c r="AH49" i="1"/>
  <c r="W48" i="1"/>
  <c r="AD48" i="1"/>
  <c r="U51" i="1"/>
  <c r="V51" i="1" s="1"/>
  <c r="T51" i="1"/>
  <c r="U52" i="1" l="1"/>
  <c r="V52" i="1" s="1"/>
  <c r="X51" i="1"/>
  <c r="AB51" i="1"/>
  <c r="AC51" i="1" s="1"/>
  <c r="K53" i="1"/>
  <c r="J53" i="1"/>
  <c r="Q53" i="1"/>
  <c r="R53" i="1" s="1"/>
  <c r="I53" i="1"/>
  <c r="L52" i="1"/>
  <c r="N52" i="1" s="1"/>
  <c r="O52" i="1" s="1"/>
  <c r="AA48" i="1"/>
  <c r="Z48" i="1"/>
  <c r="Y48" i="1"/>
  <c r="W50" i="1"/>
  <c r="AA50" i="1" s="1"/>
  <c r="AD50" i="1"/>
  <c r="AE50" i="1" s="1"/>
  <c r="AE48" i="1"/>
  <c r="AH48" i="1"/>
  <c r="W51" i="1"/>
  <c r="AA51" i="1" s="1"/>
  <c r="AD51" i="1"/>
  <c r="AE51" i="1" s="1"/>
  <c r="F54" i="1"/>
  <c r="G54" i="1" s="1"/>
  <c r="E55" i="1"/>
  <c r="K54" i="1" l="1"/>
  <c r="I54" i="1"/>
  <c r="J54" i="1"/>
  <c r="Q54" i="1"/>
  <c r="R54" i="1" s="1"/>
  <c r="AF48" i="1"/>
  <c r="AG48" i="1" s="1"/>
  <c r="Z51" i="1"/>
  <c r="Y51" i="1"/>
  <c r="AF51" i="1"/>
  <c r="AG51" i="1" s="1"/>
  <c r="AF50" i="1"/>
  <c r="AG50" i="1" s="1"/>
  <c r="Y50" i="1"/>
  <c r="Z50" i="1"/>
  <c r="X52" i="1"/>
  <c r="AB52" i="1"/>
  <c r="AC52" i="1" s="1"/>
  <c r="E56" i="1"/>
  <c r="F55" i="1"/>
  <c r="G55" i="1" s="1"/>
  <c r="U53" i="1"/>
  <c r="V53" i="1" s="1"/>
  <c r="M52" i="1"/>
  <c r="P52" i="1" s="1"/>
  <c r="L53" i="1"/>
  <c r="M53" i="1" s="1"/>
  <c r="P53" i="1" s="1"/>
  <c r="N53" i="1"/>
  <c r="O53" i="1" s="1"/>
  <c r="AH51" i="1"/>
  <c r="AH50" i="1"/>
  <c r="S53" i="1" l="1"/>
  <c r="T53" i="1"/>
  <c r="S52" i="1"/>
  <c r="T52" i="1"/>
  <c r="U54" i="1"/>
  <c r="V54" i="1" s="1"/>
  <c r="E57" i="1"/>
  <c r="F56" i="1"/>
  <c r="G56" i="1" s="1"/>
  <c r="L54" i="1"/>
  <c r="N54" i="1" s="1"/>
  <c r="O54" i="1" s="1"/>
  <c r="X53" i="1"/>
  <c r="AB53" i="1"/>
  <c r="AC53" i="1" s="1"/>
  <c r="K55" i="1"/>
  <c r="Q55" i="1"/>
  <c r="R55" i="1" s="1"/>
  <c r="J55" i="1"/>
  <c r="I55" i="1"/>
  <c r="U55" i="1" l="1"/>
  <c r="V55" i="1" s="1"/>
  <c r="W52" i="1"/>
  <c r="AD52" i="1"/>
  <c r="L55" i="1"/>
  <c r="N55" i="1" s="1"/>
  <c r="O55" i="1" s="1"/>
  <c r="M55" i="1"/>
  <c r="P55" i="1" s="1"/>
  <c r="S55" i="1" s="1"/>
  <c r="M54" i="1"/>
  <c r="P54" i="1" s="1"/>
  <c r="E58" i="1"/>
  <c r="F57" i="1"/>
  <c r="G57" i="1" s="1"/>
  <c r="W53" i="1"/>
  <c r="AA53" i="1" s="1"/>
  <c r="AD53" i="1"/>
  <c r="AE53" i="1" s="1"/>
  <c r="K56" i="1"/>
  <c r="Q56" i="1"/>
  <c r="R56" i="1" s="1"/>
  <c r="J56" i="1"/>
  <c r="I56" i="1"/>
  <c r="X54" i="1"/>
  <c r="AB54" i="1"/>
  <c r="AC54" i="1" s="1"/>
  <c r="U56" i="1" l="1"/>
  <c r="V56" i="1" s="1"/>
  <c r="L56" i="1"/>
  <c r="N56" i="1" s="1"/>
  <c r="O56" i="1" s="1"/>
  <c r="AF53" i="1"/>
  <c r="AG53" i="1" s="1"/>
  <c r="E59" i="1"/>
  <c r="F58" i="1"/>
  <c r="G58" i="1" s="1"/>
  <c r="Y53" i="1"/>
  <c r="S54" i="1"/>
  <c r="T54" i="1"/>
  <c r="AE52" i="1"/>
  <c r="AH52" i="1"/>
  <c r="AA52" i="1"/>
  <c r="Z52" i="1"/>
  <c r="Y52" i="1"/>
  <c r="T55" i="1"/>
  <c r="K57" i="1"/>
  <c r="J57" i="1"/>
  <c r="I57" i="1"/>
  <c r="Q57" i="1"/>
  <c r="R57" i="1" s="1"/>
  <c r="M56" i="1"/>
  <c r="P56" i="1" s="1"/>
  <c r="S56" i="1" s="1"/>
  <c r="AH53" i="1"/>
  <c r="Z53" i="1"/>
  <c r="X55" i="1"/>
  <c r="AB55" i="1"/>
  <c r="AC55" i="1" s="1"/>
  <c r="L57" i="1" l="1"/>
  <c r="M57" i="1" s="1"/>
  <c r="P57" i="1" s="1"/>
  <c r="W54" i="1"/>
  <c r="AD54" i="1"/>
  <c r="K58" i="1"/>
  <c r="J58" i="1"/>
  <c r="I58" i="1"/>
  <c r="Q58" i="1"/>
  <c r="R58" i="1" s="1"/>
  <c r="E60" i="1"/>
  <c r="F59" i="1"/>
  <c r="G59" i="1" s="1"/>
  <c r="U57" i="1"/>
  <c r="V57" i="1" s="1"/>
  <c r="W55" i="1"/>
  <c r="AA55" i="1" s="1"/>
  <c r="AD55" i="1"/>
  <c r="AE55" i="1" s="1"/>
  <c r="T56" i="1"/>
  <c r="AF52" i="1"/>
  <c r="AG52" i="1" s="1"/>
  <c r="X56" i="1"/>
  <c r="AB56" i="1"/>
  <c r="AC56" i="1" s="1"/>
  <c r="S57" i="1" l="1"/>
  <c r="T57" i="1"/>
  <c r="X57" i="1"/>
  <c r="AB57" i="1"/>
  <c r="AC57" i="1" s="1"/>
  <c r="AA54" i="1"/>
  <c r="Y54" i="1"/>
  <c r="Z54" i="1"/>
  <c r="AF55" i="1"/>
  <c r="AG55" i="1" s="1"/>
  <c r="Z55" i="1"/>
  <c r="E61" i="1"/>
  <c r="F60" i="1"/>
  <c r="G60" i="1" s="1"/>
  <c r="L58" i="1"/>
  <c r="M58" i="1" s="1"/>
  <c r="P58" i="1" s="1"/>
  <c r="Y55" i="1"/>
  <c r="N57" i="1"/>
  <c r="O57" i="1" s="1"/>
  <c r="W56" i="1"/>
  <c r="AA56" i="1" s="1"/>
  <c r="AD56" i="1"/>
  <c r="AE56" i="1" s="1"/>
  <c r="K59" i="1"/>
  <c r="I59" i="1"/>
  <c r="J59" i="1"/>
  <c r="Q59" i="1"/>
  <c r="R59" i="1" s="1"/>
  <c r="U58" i="1"/>
  <c r="V58" i="1" s="1"/>
  <c r="AE54" i="1"/>
  <c r="AH54" i="1"/>
  <c r="AH55" i="1"/>
  <c r="AH56" i="1" l="1"/>
  <c r="S58" i="1"/>
  <c r="T58" i="1"/>
  <c r="E62" i="1"/>
  <c r="F61" i="1"/>
  <c r="G61" i="1" s="1"/>
  <c r="L59" i="1"/>
  <c r="N59" i="1" s="1"/>
  <c r="O59" i="1" s="1"/>
  <c r="AF56" i="1"/>
  <c r="AG56" i="1"/>
  <c r="N58" i="1"/>
  <c r="O58" i="1" s="1"/>
  <c r="U59" i="1"/>
  <c r="V59" i="1" s="1"/>
  <c r="AF54" i="1"/>
  <c r="AG54" i="1" s="1"/>
  <c r="M59" i="1"/>
  <c r="P59" i="1" s="1"/>
  <c r="S59" i="1" s="1"/>
  <c r="Y56" i="1"/>
  <c r="Q60" i="1"/>
  <c r="R60" i="1" s="1"/>
  <c r="J60" i="1"/>
  <c r="K60" i="1"/>
  <c r="I60" i="1"/>
  <c r="W57" i="1"/>
  <c r="AA57" i="1" s="1"/>
  <c r="AD57" i="1"/>
  <c r="AE57" i="1" s="1"/>
  <c r="X58" i="1"/>
  <c r="AB58" i="1"/>
  <c r="AC58" i="1" s="1"/>
  <c r="Z56" i="1"/>
  <c r="U60" i="1" l="1"/>
  <c r="V60" i="1" s="1"/>
  <c r="Y57" i="1"/>
  <c r="T59" i="1"/>
  <c r="E63" i="1"/>
  <c r="F62" i="1"/>
  <c r="G62" i="1" s="1"/>
  <c r="X59" i="1"/>
  <c r="AB59" i="1"/>
  <c r="AC59" i="1" s="1"/>
  <c r="AH57" i="1"/>
  <c r="W58" i="1"/>
  <c r="AA58" i="1" s="1"/>
  <c r="AD58" i="1"/>
  <c r="AE58" i="1" s="1"/>
  <c r="AF57" i="1"/>
  <c r="AG57" i="1" s="1"/>
  <c r="L60" i="1"/>
  <c r="M60" i="1" s="1"/>
  <c r="P60" i="1" s="1"/>
  <c r="Z57" i="1"/>
  <c r="K61" i="1"/>
  <c r="Q61" i="1"/>
  <c r="R61" i="1" s="1"/>
  <c r="J61" i="1"/>
  <c r="I61" i="1"/>
  <c r="Y58" i="1" l="1"/>
  <c r="S60" i="1"/>
  <c r="T60" i="1"/>
  <c r="J62" i="1"/>
  <c r="K62" i="1"/>
  <c r="I62" i="1"/>
  <c r="Q62" i="1"/>
  <c r="R62" i="1" s="1"/>
  <c r="AH58" i="1"/>
  <c r="U61" i="1"/>
  <c r="V61" i="1" s="1"/>
  <c r="Z58" i="1"/>
  <c r="E64" i="1"/>
  <c r="F63" i="1"/>
  <c r="G63" i="1" s="1"/>
  <c r="M61" i="1"/>
  <c r="P61" i="1" s="1"/>
  <c r="S61" i="1" s="1"/>
  <c r="AF58" i="1"/>
  <c r="AG58" i="1" s="1"/>
  <c r="W59" i="1"/>
  <c r="AA59" i="1" s="1"/>
  <c r="AD59" i="1"/>
  <c r="AE59" i="1" s="1"/>
  <c r="L61" i="1"/>
  <c r="N61" i="1"/>
  <c r="O61" i="1" s="1"/>
  <c r="N60" i="1"/>
  <c r="O60" i="1" s="1"/>
  <c r="X60" i="1"/>
  <c r="AB60" i="1"/>
  <c r="AC60" i="1" s="1"/>
  <c r="Y59" i="1" l="1"/>
  <c r="AH59" i="1"/>
  <c r="X61" i="1"/>
  <c r="AB61" i="1"/>
  <c r="AC61" i="1" s="1"/>
  <c r="Z59" i="1"/>
  <c r="K63" i="1"/>
  <c r="I63" i="1"/>
  <c r="J63" i="1"/>
  <c r="Q63" i="1"/>
  <c r="R63" i="1" s="1"/>
  <c r="L62" i="1"/>
  <c r="N62" i="1" s="1"/>
  <c r="O62" i="1" s="1"/>
  <c r="AF59" i="1"/>
  <c r="AG59" i="1" s="1"/>
  <c r="U62" i="1"/>
  <c r="V62" i="1" s="1"/>
  <c r="W60" i="1"/>
  <c r="AA60" i="1" s="1"/>
  <c r="AD60" i="1"/>
  <c r="AE60" i="1" s="1"/>
  <c r="E65" i="1"/>
  <c r="F64" i="1"/>
  <c r="G64" i="1" s="1"/>
  <c r="T61" i="1"/>
  <c r="L63" i="1" l="1"/>
  <c r="N63" i="1"/>
  <c r="AH60" i="1"/>
  <c r="K64" i="1"/>
  <c r="J64" i="1"/>
  <c r="I64" i="1"/>
  <c r="Q64" i="1"/>
  <c r="R64" i="1" s="1"/>
  <c r="M62" i="1"/>
  <c r="P62" i="1" s="1"/>
  <c r="E66" i="1"/>
  <c r="F65" i="1"/>
  <c r="G65" i="1" s="1"/>
  <c r="W61" i="1"/>
  <c r="AA61" i="1" s="1"/>
  <c r="AD61" i="1"/>
  <c r="AE61" i="1" s="1"/>
  <c r="Z60" i="1"/>
  <c r="M63" i="1"/>
  <c r="P63" i="1" s="1"/>
  <c r="S63" i="1" s="1"/>
  <c r="Y60" i="1"/>
  <c r="O63" i="1"/>
  <c r="X62" i="1"/>
  <c r="AB62" i="1"/>
  <c r="AC62" i="1" s="1"/>
  <c r="AF60" i="1"/>
  <c r="AG60" i="1" s="1"/>
  <c r="U63" i="1"/>
  <c r="V63" i="1" s="1"/>
  <c r="Z61" i="1" l="1"/>
  <c r="Y61" i="1"/>
  <c r="AH61" i="1"/>
  <c r="T63" i="1"/>
  <c r="S62" i="1"/>
  <c r="T62" i="1"/>
  <c r="X63" i="1"/>
  <c r="AB63" i="1"/>
  <c r="AC63" i="1" s="1"/>
  <c r="K65" i="1"/>
  <c r="J65" i="1"/>
  <c r="I65" i="1"/>
  <c r="Q65" i="1"/>
  <c r="R65" i="1" s="1"/>
  <c r="U64" i="1"/>
  <c r="V64" i="1" s="1"/>
  <c r="AF61" i="1"/>
  <c r="AG61" i="1" s="1"/>
  <c r="E67" i="1"/>
  <c r="F66" i="1"/>
  <c r="G66" i="1" s="1"/>
  <c r="L64" i="1"/>
  <c r="N64" i="1" s="1"/>
  <c r="O64" i="1" s="1"/>
  <c r="K66" i="1" l="1"/>
  <c r="Q66" i="1"/>
  <c r="R66" i="1" s="1"/>
  <c r="I66" i="1"/>
  <c r="J66" i="1"/>
  <c r="M64" i="1"/>
  <c r="P64" i="1" s="1"/>
  <c r="W62" i="1"/>
  <c r="AD62" i="1"/>
  <c r="U65" i="1"/>
  <c r="V65" i="1" s="1"/>
  <c r="E68" i="1"/>
  <c r="F67" i="1"/>
  <c r="G67" i="1" s="1"/>
  <c r="M65" i="1"/>
  <c r="P65" i="1" s="1"/>
  <c r="S65" i="1" s="1"/>
  <c r="X64" i="1"/>
  <c r="AB64" i="1"/>
  <c r="AC64" i="1" s="1"/>
  <c r="N65" i="1"/>
  <c r="O65" i="1" s="1"/>
  <c r="L65" i="1"/>
  <c r="W63" i="1"/>
  <c r="AA63" i="1" s="1"/>
  <c r="AD63" i="1"/>
  <c r="AE63" i="1" s="1"/>
  <c r="AH63" i="1" l="1"/>
  <c r="Y63" i="1"/>
  <c r="E69" i="1"/>
  <c r="F68" i="1"/>
  <c r="G68" i="1" s="1"/>
  <c r="AE62" i="1"/>
  <c r="AH62" i="1"/>
  <c r="L66" i="1"/>
  <c r="N66" i="1"/>
  <c r="AA62" i="1"/>
  <c r="Z62" i="1"/>
  <c r="Y62" i="1"/>
  <c r="M66" i="1"/>
  <c r="P66" i="1" s="1"/>
  <c r="S66" i="1" s="1"/>
  <c r="AF63" i="1"/>
  <c r="AG63" i="1" s="1"/>
  <c r="X65" i="1"/>
  <c r="AB65" i="1"/>
  <c r="AC65" i="1" s="1"/>
  <c r="U66" i="1"/>
  <c r="V66" i="1" s="1"/>
  <c r="T66" i="1"/>
  <c r="Z63" i="1"/>
  <c r="K67" i="1"/>
  <c r="I67" i="1"/>
  <c r="Q67" i="1"/>
  <c r="R67" i="1" s="1"/>
  <c r="J67" i="1"/>
  <c r="T65" i="1"/>
  <c r="S64" i="1"/>
  <c r="T64" i="1"/>
  <c r="O66" i="1"/>
  <c r="L67" i="1" l="1"/>
  <c r="N67" i="1" s="1"/>
  <c r="O67" i="1" s="1"/>
  <c r="W64" i="1"/>
  <c r="AD64" i="1"/>
  <c r="W65" i="1"/>
  <c r="AA65" i="1" s="1"/>
  <c r="AD65" i="1"/>
  <c r="AE65" i="1" s="1"/>
  <c r="W66" i="1"/>
  <c r="AA66" i="1" s="1"/>
  <c r="E70" i="1"/>
  <c r="F69" i="1"/>
  <c r="G69" i="1" s="1"/>
  <c r="AF62" i="1"/>
  <c r="AG62" i="1" s="1"/>
  <c r="AH65" i="1"/>
  <c r="K68" i="1"/>
  <c r="J68" i="1"/>
  <c r="I68" i="1"/>
  <c r="Q68" i="1"/>
  <c r="R68" i="1" s="1"/>
  <c r="X66" i="1"/>
  <c r="AB66" i="1"/>
  <c r="AC66" i="1" s="1"/>
  <c r="U67" i="1"/>
  <c r="V67" i="1" s="1"/>
  <c r="M67" i="1"/>
  <c r="P67" i="1" s="1"/>
  <c r="S67" i="1" s="1"/>
  <c r="Z65" i="1" l="1"/>
  <c r="Y65" i="1"/>
  <c r="Y66" i="1"/>
  <c r="Z66" i="1"/>
  <c r="I69" i="1"/>
  <c r="J69" i="1"/>
  <c r="Q69" i="1"/>
  <c r="R69" i="1" s="1"/>
  <c r="K69" i="1"/>
  <c r="AE64" i="1"/>
  <c r="AH64" i="1"/>
  <c r="T67" i="1"/>
  <c r="U68" i="1"/>
  <c r="V68" i="1" s="1"/>
  <c r="E71" i="1"/>
  <c r="F70" i="1"/>
  <c r="G70" i="1" s="1"/>
  <c r="AA64" i="1"/>
  <c r="Y64" i="1"/>
  <c r="Z64" i="1"/>
  <c r="X67" i="1"/>
  <c r="AB67" i="1"/>
  <c r="AC67" i="1" s="1"/>
  <c r="AF65" i="1"/>
  <c r="AG65" i="1" s="1"/>
  <c r="L68" i="1"/>
  <c r="M68" i="1" s="1"/>
  <c r="P68" i="1" s="1"/>
  <c r="AD66" i="1"/>
  <c r="AE66" i="1" s="1"/>
  <c r="S68" i="1" l="1"/>
  <c r="T68" i="1"/>
  <c r="AH66" i="1"/>
  <c r="AF64" i="1"/>
  <c r="AG64" i="1" s="1"/>
  <c r="X68" i="1"/>
  <c r="AB68" i="1"/>
  <c r="AC68" i="1" s="1"/>
  <c r="W67" i="1"/>
  <c r="AA67" i="1" s="1"/>
  <c r="AD67" i="1"/>
  <c r="AE67" i="1" s="1"/>
  <c r="U69" i="1"/>
  <c r="V69" i="1" s="1"/>
  <c r="AF66" i="1"/>
  <c r="AG66" i="1" s="1"/>
  <c r="J70" i="1"/>
  <c r="I70" i="1"/>
  <c r="K70" i="1"/>
  <c r="Q70" i="1"/>
  <c r="R70" i="1" s="1"/>
  <c r="N68" i="1"/>
  <c r="O68" i="1" s="1"/>
  <c r="E72" i="1"/>
  <c r="F71" i="1"/>
  <c r="G71" i="1" s="1"/>
  <c r="N69" i="1"/>
  <c r="O69" i="1" s="1"/>
  <c r="L69" i="1"/>
  <c r="M69" i="1" s="1"/>
  <c r="P69" i="1" s="1"/>
  <c r="S69" i="1" l="1"/>
  <c r="T69" i="1"/>
  <c r="E73" i="1"/>
  <c r="F72" i="1"/>
  <c r="G72" i="1" s="1"/>
  <c r="AF67" i="1"/>
  <c r="AG67" i="1" s="1"/>
  <c r="AH67" i="1"/>
  <c r="K71" i="1"/>
  <c r="J71" i="1"/>
  <c r="I71" i="1"/>
  <c r="Q71" i="1"/>
  <c r="R71" i="1" s="1"/>
  <c r="X69" i="1"/>
  <c r="AB69" i="1"/>
  <c r="AC69" i="1" s="1"/>
  <c r="AD68" i="1"/>
  <c r="AE68" i="1" s="1"/>
  <c r="W68" i="1"/>
  <c r="AA68" i="1" s="1"/>
  <c r="N70" i="1"/>
  <c r="O70" i="1" s="1"/>
  <c r="L70" i="1"/>
  <c r="M70" i="1" s="1"/>
  <c r="P70" i="1" s="1"/>
  <c r="U70" i="1"/>
  <c r="V70" i="1" s="1"/>
  <c r="Y67" i="1"/>
  <c r="Z67" i="1"/>
  <c r="AH68" i="1" l="1"/>
  <c r="S70" i="1"/>
  <c r="T70" i="1"/>
  <c r="K72" i="1"/>
  <c r="I72" i="1"/>
  <c r="J72" i="1"/>
  <c r="Q72" i="1"/>
  <c r="R72" i="1" s="1"/>
  <c r="U71" i="1"/>
  <c r="V71" i="1" s="1"/>
  <c r="E74" i="1"/>
  <c r="F73" i="1"/>
  <c r="G73" i="1" s="1"/>
  <c r="X70" i="1"/>
  <c r="AB70" i="1"/>
  <c r="AC70" i="1" s="1"/>
  <c r="AF68" i="1"/>
  <c r="AG68" i="1" s="1"/>
  <c r="Y68" i="1"/>
  <c r="W69" i="1"/>
  <c r="AA69" i="1" s="1"/>
  <c r="AD69" i="1"/>
  <c r="AE69" i="1" s="1"/>
  <c r="L71" i="1"/>
  <c r="M71" i="1" s="1"/>
  <c r="P71" i="1" s="1"/>
  <c r="Z68" i="1"/>
  <c r="AH69" i="1" l="1"/>
  <c r="S71" i="1"/>
  <c r="T71" i="1"/>
  <c r="N71" i="1"/>
  <c r="O71" i="1" s="1"/>
  <c r="E75" i="1"/>
  <c r="F74" i="1"/>
  <c r="G74" i="1" s="1"/>
  <c r="L72" i="1"/>
  <c r="N72" i="1" s="1"/>
  <c r="O72" i="1" s="1"/>
  <c r="Z69" i="1"/>
  <c r="X71" i="1"/>
  <c r="AB71" i="1"/>
  <c r="AC71" i="1" s="1"/>
  <c r="Y69" i="1"/>
  <c r="AF69" i="1"/>
  <c r="AG69" i="1" s="1"/>
  <c r="AD70" i="1"/>
  <c r="AE70" i="1" s="1"/>
  <c r="W70" i="1"/>
  <c r="AA70" i="1" s="1"/>
  <c r="K73" i="1"/>
  <c r="Q73" i="1"/>
  <c r="R73" i="1" s="1"/>
  <c r="I73" i="1"/>
  <c r="J73" i="1"/>
  <c r="U72" i="1"/>
  <c r="V72" i="1" s="1"/>
  <c r="Z70" i="1" l="1"/>
  <c r="AF70" i="1"/>
  <c r="AG70" i="1" s="1"/>
  <c r="AH70" i="1"/>
  <c r="U73" i="1"/>
  <c r="V73" i="1" s="1"/>
  <c r="Y70" i="1"/>
  <c r="X72" i="1"/>
  <c r="AB72" i="1"/>
  <c r="AC72" i="1" s="1"/>
  <c r="I74" i="1"/>
  <c r="K74" i="1"/>
  <c r="J74" i="1"/>
  <c r="Q74" i="1"/>
  <c r="R74" i="1" s="1"/>
  <c r="W71" i="1"/>
  <c r="AA71" i="1" s="1"/>
  <c r="AD71" i="1"/>
  <c r="AE71" i="1" s="1"/>
  <c r="L73" i="1"/>
  <c r="M73" i="1" s="1"/>
  <c r="P73" i="1" s="1"/>
  <c r="M72" i="1"/>
  <c r="P72" i="1" s="1"/>
  <c r="E76" i="1"/>
  <c r="F75" i="1"/>
  <c r="G75" i="1" s="1"/>
  <c r="S73" i="1" l="1"/>
  <c r="T73" i="1"/>
  <c r="S72" i="1"/>
  <c r="T72" i="1"/>
  <c r="U74" i="1"/>
  <c r="V74" i="1" s="1"/>
  <c r="Y71" i="1"/>
  <c r="N73" i="1"/>
  <c r="O73" i="1" s="1"/>
  <c r="E77" i="1"/>
  <c r="F76" i="1"/>
  <c r="G76" i="1" s="1"/>
  <c r="L74" i="1"/>
  <c r="N74" i="1" s="1"/>
  <c r="O74" i="1" s="1"/>
  <c r="AH71" i="1"/>
  <c r="AF71" i="1"/>
  <c r="AG71" i="1" s="1"/>
  <c r="X73" i="1"/>
  <c r="AB73" i="1"/>
  <c r="AC73" i="1" s="1"/>
  <c r="K75" i="1"/>
  <c r="Q75" i="1"/>
  <c r="R75" i="1" s="1"/>
  <c r="I75" i="1"/>
  <c r="J75" i="1"/>
  <c r="M74" i="1"/>
  <c r="P74" i="1" s="1"/>
  <c r="S74" i="1" s="1"/>
  <c r="Z71" i="1"/>
  <c r="W72" i="1" l="1"/>
  <c r="AD72" i="1"/>
  <c r="U75" i="1"/>
  <c r="V75" i="1" s="1"/>
  <c r="L75" i="1"/>
  <c r="N75" i="1" s="1"/>
  <c r="O75" i="1" s="1"/>
  <c r="X74" i="1"/>
  <c r="AB74" i="1"/>
  <c r="AC74" i="1" s="1"/>
  <c r="W73" i="1"/>
  <c r="AA73" i="1" s="1"/>
  <c r="AD73" i="1"/>
  <c r="AE73" i="1" s="1"/>
  <c r="K76" i="1"/>
  <c r="Q76" i="1"/>
  <c r="R76" i="1" s="1"/>
  <c r="I76" i="1"/>
  <c r="J76" i="1"/>
  <c r="M75" i="1"/>
  <c r="P75" i="1" s="1"/>
  <c r="S75" i="1" s="1"/>
  <c r="Z73" i="1"/>
  <c r="F77" i="1"/>
  <c r="G77" i="1" s="1"/>
  <c r="E78" i="1"/>
  <c r="T74" i="1"/>
  <c r="Y73" i="1" l="1"/>
  <c r="AH73" i="1"/>
  <c r="X75" i="1"/>
  <c r="AB75" i="1"/>
  <c r="AC75" i="1" s="1"/>
  <c r="W74" i="1"/>
  <c r="AA74" i="1" s="1"/>
  <c r="AD74" i="1"/>
  <c r="AE74" i="1" s="1"/>
  <c r="AF73" i="1"/>
  <c r="AG73" i="1" s="1"/>
  <c r="K77" i="1"/>
  <c r="J77" i="1"/>
  <c r="I77" i="1"/>
  <c r="Q77" i="1"/>
  <c r="R77" i="1" s="1"/>
  <c r="L76" i="1"/>
  <c r="M76" i="1" s="1"/>
  <c r="P76" i="1" s="1"/>
  <c r="U76" i="1"/>
  <c r="V76" i="1" s="1"/>
  <c r="AE72" i="1"/>
  <c r="AH72" i="1"/>
  <c r="E79" i="1"/>
  <c r="F78" i="1"/>
  <c r="G78" i="1" s="1"/>
  <c r="T75" i="1"/>
  <c r="AA72" i="1"/>
  <c r="Z72" i="1"/>
  <c r="Y72" i="1"/>
  <c r="AH74" i="1" l="1"/>
  <c r="Z74" i="1"/>
  <c r="S76" i="1"/>
  <c r="T76" i="1"/>
  <c r="E80" i="1"/>
  <c r="F79" i="1"/>
  <c r="G79" i="1" s="1"/>
  <c r="X76" i="1"/>
  <c r="AB76" i="1"/>
  <c r="AC76" i="1" s="1"/>
  <c r="N76" i="1"/>
  <c r="O76" i="1" s="1"/>
  <c r="L77" i="1"/>
  <c r="M77" i="1" s="1"/>
  <c r="P77" i="1" s="1"/>
  <c r="AF74" i="1"/>
  <c r="AG74" i="1" s="1"/>
  <c r="K78" i="1"/>
  <c r="Q78" i="1"/>
  <c r="R78" i="1" s="1"/>
  <c r="I78" i="1"/>
  <c r="J78" i="1"/>
  <c r="AF72" i="1"/>
  <c r="AG72" i="1" s="1"/>
  <c r="W75" i="1"/>
  <c r="AA75" i="1" s="1"/>
  <c r="AD75" i="1"/>
  <c r="AE75" i="1" s="1"/>
  <c r="U77" i="1"/>
  <c r="V77" i="1" s="1"/>
  <c r="Y74" i="1"/>
  <c r="S77" i="1" l="1"/>
  <c r="T77" i="1"/>
  <c r="N77" i="1"/>
  <c r="O77" i="1" s="1"/>
  <c r="U78" i="1"/>
  <c r="V78" i="1" s="1"/>
  <c r="AH75" i="1"/>
  <c r="E81" i="1"/>
  <c r="F80" i="1"/>
  <c r="G80" i="1" s="1"/>
  <c r="Y75" i="1"/>
  <c r="W76" i="1"/>
  <c r="AA76" i="1" s="1"/>
  <c r="AD76" i="1"/>
  <c r="AE76" i="1" s="1"/>
  <c r="X77" i="1"/>
  <c r="AB77" i="1"/>
  <c r="AC77" i="1" s="1"/>
  <c r="AF75" i="1"/>
  <c r="AG75" i="1" s="1"/>
  <c r="N78" i="1"/>
  <c r="O78" i="1" s="1"/>
  <c r="L78" i="1"/>
  <c r="M78" i="1" s="1"/>
  <c r="P78" i="1" s="1"/>
  <c r="Z75" i="1"/>
  <c r="AH76" i="1"/>
  <c r="K79" i="1"/>
  <c r="J79" i="1"/>
  <c r="I79" i="1"/>
  <c r="Q79" i="1"/>
  <c r="R79" i="1" s="1"/>
  <c r="S78" i="1" l="1"/>
  <c r="T78" i="1"/>
  <c r="AF76" i="1"/>
  <c r="AG76" i="1" s="1"/>
  <c r="K80" i="1"/>
  <c r="I80" i="1"/>
  <c r="J80" i="1"/>
  <c r="Q80" i="1"/>
  <c r="R80" i="1" s="1"/>
  <c r="X78" i="1"/>
  <c r="AB78" i="1"/>
  <c r="AC78" i="1" s="1"/>
  <c r="U79" i="1"/>
  <c r="V79" i="1" s="1"/>
  <c r="L79" i="1"/>
  <c r="M79" i="1" s="1"/>
  <c r="P79" i="1" s="1"/>
  <c r="N79" i="1"/>
  <c r="E82" i="1"/>
  <c r="F81" i="1"/>
  <c r="G81" i="1" s="1"/>
  <c r="Y76" i="1"/>
  <c r="W77" i="1"/>
  <c r="AA77" i="1" s="1"/>
  <c r="AD77" i="1"/>
  <c r="AE77" i="1" s="1"/>
  <c r="O79" i="1"/>
  <c r="Z76" i="1"/>
  <c r="Z77" i="1" l="1"/>
  <c r="Y77" i="1"/>
  <c r="S79" i="1"/>
  <c r="T79" i="1"/>
  <c r="AH77" i="1"/>
  <c r="X79" i="1"/>
  <c r="AB79" i="1"/>
  <c r="AC79" i="1" s="1"/>
  <c r="L80" i="1"/>
  <c r="N80" i="1" s="1"/>
  <c r="O80" i="1" s="1"/>
  <c r="Q81" i="1"/>
  <c r="R81" i="1" s="1"/>
  <c r="K81" i="1"/>
  <c r="J81" i="1"/>
  <c r="I81" i="1"/>
  <c r="M80" i="1"/>
  <c r="P80" i="1" s="1"/>
  <c r="S80" i="1" s="1"/>
  <c r="AF77" i="1"/>
  <c r="AG77" i="1" s="1"/>
  <c r="W78" i="1"/>
  <c r="AA78" i="1" s="1"/>
  <c r="AD78" i="1"/>
  <c r="AE78" i="1" s="1"/>
  <c r="F82" i="1"/>
  <c r="G82" i="1" s="1"/>
  <c r="E83" i="1"/>
  <c r="U80" i="1"/>
  <c r="V80" i="1" s="1"/>
  <c r="T80" i="1"/>
  <c r="Y78" i="1" l="1"/>
  <c r="X80" i="1"/>
  <c r="AB80" i="1"/>
  <c r="AC80" i="1" s="1"/>
  <c r="AD80" i="1" s="1"/>
  <c r="AE80" i="1" s="1"/>
  <c r="AF78" i="1"/>
  <c r="AG78" i="1" s="1"/>
  <c r="Z78" i="1"/>
  <c r="AH78" i="1"/>
  <c r="U81" i="1"/>
  <c r="V81" i="1" s="1"/>
  <c r="W80" i="1"/>
  <c r="AA80" i="1" s="1"/>
  <c r="E84" i="1"/>
  <c r="F83" i="1"/>
  <c r="G83" i="1" s="1"/>
  <c r="L81" i="1"/>
  <c r="M81" i="1" s="1"/>
  <c r="P81" i="1" s="1"/>
  <c r="N81" i="1"/>
  <c r="O81" i="1" s="1"/>
  <c r="W79" i="1"/>
  <c r="AA79" i="1" s="1"/>
  <c r="AD79" i="1"/>
  <c r="AE79" i="1" s="1"/>
  <c r="K82" i="1"/>
  <c r="I82" i="1"/>
  <c r="J82" i="1"/>
  <c r="Q82" i="1"/>
  <c r="R82" i="1" s="1"/>
  <c r="AH79" i="1" l="1"/>
  <c r="S81" i="1"/>
  <c r="T81" i="1"/>
  <c r="AF80" i="1"/>
  <c r="AG80" i="1" s="1"/>
  <c r="U82" i="1"/>
  <c r="V82" i="1" s="1"/>
  <c r="AF79" i="1"/>
  <c r="AG79" i="1" s="1"/>
  <c r="K83" i="1"/>
  <c r="Q83" i="1"/>
  <c r="R83" i="1" s="1"/>
  <c r="J83" i="1"/>
  <c r="I83" i="1"/>
  <c r="X81" i="1"/>
  <c r="AB81" i="1"/>
  <c r="AC81" i="1" s="1"/>
  <c r="E85" i="1"/>
  <c r="F84" i="1"/>
  <c r="G84" i="1" s="1"/>
  <c r="Y79" i="1"/>
  <c r="AH80" i="1"/>
  <c r="L82" i="1"/>
  <c r="M82" i="1" s="1"/>
  <c r="P82" i="1" s="1"/>
  <c r="N82" i="1"/>
  <c r="O82" i="1" s="1"/>
  <c r="Z79" i="1"/>
  <c r="Y80" i="1"/>
  <c r="Z80" i="1"/>
  <c r="S82" i="1" l="1"/>
  <c r="T82" i="1"/>
  <c r="E86" i="1"/>
  <c r="F85" i="1"/>
  <c r="G85" i="1" s="1"/>
  <c r="L83" i="1"/>
  <c r="N83" i="1" s="1"/>
  <c r="O83" i="1" s="1"/>
  <c r="X82" i="1"/>
  <c r="AB82" i="1"/>
  <c r="AC82" i="1" s="1"/>
  <c r="W81" i="1"/>
  <c r="AA81" i="1" s="1"/>
  <c r="AD81" i="1"/>
  <c r="AE81" i="1" s="1"/>
  <c r="U83" i="1"/>
  <c r="V83" i="1" s="1"/>
  <c r="K84" i="1"/>
  <c r="I84" i="1"/>
  <c r="Q84" i="1"/>
  <c r="R84" i="1" s="1"/>
  <c r="J84" i="1"/>
  <c r="Z81" i="1" l="1"/>
  <c r="K85" i="1"/>
  <c r="Q85" i="1"/>
  <c r="R85" i="1" s="1"/>
  <c r="J85" i="1"/>
  <c r="I85" i="1"/>
  <c r="L84" i="1"/>
  <c r="N84" i="1" s="1"/>
  <c r="O84" i="1" s="1"/>
  <c r="M83" i="1"/>
  <c r="P83" i="1" s="1"/>
  <c r="E87" i="1"/>
  <c r="F86" i="1"/>
  <c r="G86" i="1" s="1"/>
  <c r="X83" i="1"/>
  <c r="AB83" i="1"/>
  <c r="AC83" i="1" s="1"/>
  <c r="AH81" i="1"/>
  <c r="W82" i="1"/>
  <c r="AA82" i="1" s="1"/>
  <c r="AD82" i="1"/>
  <c r="AE82" i="1" s="1"/>
  <c r="U84" i="1"/>
  <c r="V84" i="1" s="1"/>
  <c r="Y81" i="1"/>
  <c r="M84" i="1"/>
  <c r="P84" i="1" s="1"/>
  <c r="S84" i="1" s="1"/>
  <c r="AF81" i="1"/>
  <c r="AG81" i="1" s="1"/>
  <c r="T84" i="1" l="1"/>
  <c r="Y82" i="1"/>
  <c r="K86" i="1"/>
  <c r="Q86" i="1"/>
  <c r="R86" i="1" s="1"/>
  <c r="I86" i="1"/>
  <c r="J86" i="1"/>
  <c r="AH82" i="1"/>
  <c r="AF82" i="1"/>
  <c r="AG82" i="1" s="1"/>
  <c r="Z82" i="1"/>
  <c r="L85" i="1"/>
  <c r="M85" i="1" s="1"/>
  <c r="P85" i="1" s="1"/>
  <c r="E88" i="1"/>
  <c r="F87" i="1"/>
  <c r="G87" i="1" s="1"/>
  <c r="U85" i="1"/>
  <c r="V85" i="1" s="1"/>
  <c r="X84" i="1"/>
  <c r="AB84" i="1"/>
  <c r="AC84" i="1" s="1"/>
  <c r="S83" i="1"/>
  <c r="T83" i="1"/>
  <c r="S85" i="1" l="1"/>
  <c r="T85" i="1"/>
  <c r="W83" i="1"/>
  <c r="AD83" i="1"/>
  <c r="N85" i="1"/>
  <c r="O85" i="1" s="1"/>
  <c r="U86" i="1"/>
  <c r="V86" i="1" s="1"/>
  <c r="E89" i="1"/>
  <c r="F88" i="1"/>
  <c r="G88" i="1" s="1"/>
  <c r="X85" i="1"/>
  <c r="AB85" i="1"/>
  <c r="AC85" i="1" s="1"/>
  <c r="L86" i="1"/>
  <c r="N86" i="1" s="1"/>
  <c r="O86" i="1" s="1"/>
  <c r="K87" i="1"/>
  <c r="J87" i="1"/>
  <c r="Q87" i="1"/>
  <c r="R87" i="1" s="1"/>
  <c r="I87" i="1"/>
  <c r="W84" i="1"/>
  <c r="AA84" i="1" s="1"/>
  <c r="AD84" i="1"/>
  <c r="AE84" i="1" s="1"/>
  <c r="X86" i="1" l="1"/>
  <c r="AB86" i="1"/>
  <c r="AC86" i="1" s="1"/>
  <c r="AE83" i="1"/>
  <c r="AH83" i="1"/>
  <c r="L87" i="1"/>
  <c r="N87" i="1" s="1"/>
  <c r="O87" i="1" s="1"/>
  <c r="M86" i="1"/>
  <c r="P86" i="1" s="1"/>
  <c r="K88" i="1"/>
  <c r="Q88" i="1"/>
  <c r="R88" i="1" s="1"/>
  <c r="I88" i="1"/>
  <c r="J88" i="1"/>
  <c r="AA83" i="1"/>
  <c r="Y83" i="1"/>
  <c r="Z83" i="1"/>
  <c r="AH84" i="1"/>
  <c r="E90" i="1"/>
  <c r="F89" i="1"/>
  <c r="G89" i="1" s="1"/>
  <c r="Z84" i="1"/>
  <c r="W85" i="1"/>
  <c r="AA85" i="1" s="1"/>
  <c r="AD85" i="1"/>
  <c r="AE85" i="1" s="1"/>
  <c r="AF84" i="1"/>
  <c r="AG84" i="1" s="1"/>
  <c r="U87" i="1"/>
  <c r="V87" i="1" s="1"/>
  <c r="Y84" i="1"/>
  <c r="Y85" i="1" l="1"/>
  <c r="Z85" i="1"/>
  <c r="AH85" i="1"/>
  <c r="L88" i="1"/>
  <c r="N88" i="1" s="1"/>
  <c r="O88" i="1" s="1"/>
  <c r="AF85" i="1"/>
  <c r="AG85" i="1" s="1"/>
  <c r="K89" i="1"/>
  <c r="J89" i="1"/>
  <c r="Q89" i="1"/>
  <c r="R89" i="1" s="1"/>
  <c r="I89" i="1"/>
  <c r="M88" i="1"/>
  <c r="P88" i="1" s="1"/>
  <c r="S88" i="1" s="1"/>
  <c r="S86" i="1"/>
  <c r="T86" i="1"/>
  <c r="AF83" i="1"/>
  <c r="AG83" i="1" s="1"/>
  <c r="U88" i="1"/>
  <c r="V88" i="1" s="1"/>
  <c r="T88" i="1"/>
  <c r="X87" i="1"/>
  <c r="AB87" i="1"/>
  <c r="AC87" i="1" s="1"/>
  <c r="E91" i="1"/>
  <c r="F90" i="1"/>
  <c r="G90" i="1" s="1"/>
  <c r="M87" i="1"/>
  <c r="P87" i="1" s="1"/>
  <c r="W88" i="1" l="1"/>
  <c r="AA88" i="1" s="1"/>
  <c r="W86" i="1"/>
  <c r="AD86" i="1"/>
  <c r="U89" i="1"/>
  <c r="V89" i="1" s="1"/>
  <c r="X88" i="1"/>
  <c r="AB88" i="1"/>
  <c r="AC88" i="1" s="1"/>
  <c r="L89" i="1"/>
  <c r="N89" i="1" s="1"/>
  <c r="O89" i="1" s="1"/>
  <c r="S87" i="1"/>
  <c r="T87" i="1"/>
  <c r="E92" i="1"/>
  <c r="F91" i="1"/>
  <c r="G91" i="1" s="1"/>
  <c r="K90" i="1"/>
  <c r="Q90" i="1"/>
  <c r="R90" i="1" s="1"/>
  <c r="I90" i="1"/>
  <c r="J90" i="1"/>
  <c r="W87" i="1" l="1"/>
  <c r="AD87" i="1"/>
  <c r="M89" i="1"/>
  <c r="P89" i="1" s="1"/>
  <c r="Y88" i="1"/>
  <c r="Z88" i="1"/>
  <c r="AE86" i="1"/>
  <c r="AH86" i="1"/>
  <c r="U90" i="1"/>
  <c r="V90" i="1" s="1"/>
  <c r="E93" i="1"/>
  <c r="F92" i="1"/>
  <c r="G92" i="1" s="1"/>
  <c r="AA86" i="1"/>
  <c r="Y86" i="1"/>
  <c r="Z86" i="1"/>
  <c r="L90" i="1"/>
  <c r="N90" i="1" s="1"/>
  <c r="O90" i="1" s="1"/>
  <c r="K91" i="1"/>
  <c r="J91" i="1"/>
  <c r="I91" i="1"/>
  <c r="Q91" i="1"/>
  <c r="R91" i="1" s="1"/>
  <c r="AD88" i="1"/>
  <c r="AE88" i="1" s="1"/>
  <c r="X89" i="1"/>
  <c r="AB89" i="1"/>
  <c r="AC89" i="1" s="1"/>
  <c r="AF88" i="1" l="1"/>
  <c r="AG88" i="1" s="1"/>
  <c r="M90" i="1"/>
  <c r="P90" i="1" s="1"/>
  <c r="K92" i="1"/>
  <c r="J92" i="1"/>
  <c r="I92" i="1"/>
  <c r="Q92" i="1"/>
  <c r="R92" i="1" s="1"/>
  <c r="U91" i="1"/>
  <c r="V91" i="1" s="1"/>
  <c r="E94" i="1"/>
  <c r="F93" i="1"/>
  <c r="G93" i="1" s="1"/>
  <c r="AF86" i="1"/>
  <c r="AG86" i="1" s="1"/>
  <c r="S89" i="1"/>
  <c r="T89" i="1"/>
  <c r="AE87" i="1"/>
  <c r="AH87" i="1"/>
  <c r="M91" i="1"/>
  <c r="P91" i="1" s="1"/>
  <c r="S91" i="1" s="1"/>
  <c r="L91" i="1"/>
  <c r="N91" i="1" s="1"/>
  <c r="O91" i="1" s="1"/>
  <c r="AH88" i="1"/>
  <c r="X90" i="1"/>
  <c r="AB90" i="1"/>
  <c r="AC90" i="1" s="1"/>
  <c r="AA87" i="1"/>
  <c r="Z87" i="1"/>
  <c r="Y87" i="1"/>
  <c r="E95" i="1" l="1"/>
  <c r="F94" i="1"/>
  <c r="G94" i="1" s="1"/>
  <c r="U92" i="1"/>
  <c r="V92" i="1" s="1"/>
  <c r="T91" i="1"/>
  <c r="S90" i="1"/>
  <c r="T90" i="1"/>
  <c r="X91" i="1"/>
  <c r="AB91" i="1"/>
  <c r="AC91" i="1" s="1"/>
  <c r="L92" i="1"/>
  <c r="M92" i="1" s="1"/>
  <c r="P92" i="1" s="1"/>
  <c r="W89" i="1"/>
  <c r="AD89" i="1"/>
  <c r="AF87" i="1"/>
  <c r="AG87" i="1" s="1"/>
  <c r="K93" i="1"/>
  <c r="J93" i="1"/>
  <c r="Q93" i="1"/>
  <c r="R93" i="1" s="1"/>
  <c r="I93" i="1"/>
  <c r="S92" i="1" l="1"/>
  <c r="T92" i="1"/>
  <c r="X92" i="1"/>
  <c r="AB92" i="1"/>
  <c r="AC92" i="1" s="1"/>
  <c r="N92" i="1"/>
  <c r="O92" i="1" s="1"/>
  <c r="AE89" i="1"/>
  <c r="AH89" i="1"/>
  <c r="K94" i="1"/>
  <c r="Q94" i="1"/>
  <c r="R94" i="1" s="1"/>
  <c r="J94" i="1"/>
  <c r="I94" i="1"/>
  <c r="W90" i="1"/>
  <c r="AD90" i="1"/>
  <c r="E96" i="1"/>
  <c r="F95" i="1"/>
  <c r="G95" i="1" s="1"/>
  <c r="U93" i="1"/>
  <c r="V93" i="1" s="1"/>
  <c r="L93" i="1"/>
  <c r="M93" i="1" s="1"/>
  <c r="P93" i="1" s="1"/>
  <c r="AA89" i="1"/>
  <c r="Z89" i="1"/>
  <c r="Y89" i="1"/>
  <c r="W91" i="1"/>
  <c r="AA91" i="1" s="1"/>
  <c r="AD91" i="1"/>
  <c r="AE91" i="1" s="1"/>
  <c r="Z91" i="1" l="1"/>
  <c r="AH91" i="1"/>
  <c r="Y91" i="1"/>
  <c r="S93" i="1"/>
  <c r="T93" i="1"/>
  <c r="AE90" i="1"/>
  <c r="AH90" i="1"/>
  <c r="N94" i="1"/>
  <c r="L94" i="1"/>
  <c r="AF91" i="1"/>
  <c r="AG91" i="1" s="1"/>
  <c r="N93" i="1"/>
  <c r="O93" i="1" s="1"/>
  <c r="K95" i="1"/>
  <c r="J95" i="1"/>
  <c r="I95" i="1"/>
  <c r="Q95" i="1"/>
  <c r="R95" i="1" s="1"/>
  <c r="AA90" i="1"/>
  <c r="Y90" i="1"/>
  <c r="Z90" i="1"/>
  <c r="U94" i="1"/>
  <c r="V94" i="1" s="1"/>
  <c r="AF89" i="1"/>
  <c r="AG89" i="1" s="1"/>
  <c r="W92" i="1"/>
  <c r="AA92" i="1" s="1"/>
  <c r="AD92" i="1"/>
  <c r="AE92" i="1" s="1"/>
  <c r="E97" i="1"/>
  <c r="F96" i="1"/>
  <c r="G96" i="1" s="1"/>
  <c r="M94" i="1"/>
  <c r="P94" i="1" s="1"/>
  <c r="S94" i="1" s="1"/>
  <c r="X93" i="1"/>
  <c r="AB93" i="1"/>
  <c r="AC93" i="1" s="1"/>
  <c r="O94" i="1"/>
  <c r="X94" i="1" l="1"/>
  <c r="AB94" i="1"/>
  <c r="AC94" i="1" s="1"/>
  <c r="U95" i="1"/>
  <c r="V95" i="1" s="1"/>
  <c r="Z92" i="1"/>
  <c r="AF90" i="1"/>
  <c r="AG90" i="1" s="1"/>
  <c r="K96" i="1"/>
  <c r="I96" i="1"/>
  <c r="J96" i="1"/>
  <c r="Q96" i="1"/>
  <c r="R96" i="1" s="1"/>
  <c r="AH92" i="1"/>
  <c r="W93" i="1"/>
  <c r="AA93" i="1" s="1"/>
  <c r="AD93" i="1"/>
  <c r="AE93" i="1" s="1"/>
  <c r="E98" i="1"/>
  <c r="F97" i="1"/>
  <c r="G97" i="1" s="1"/>
  <c r="L95" i="1"/>
  <c r="M95" i="1" s="1"/>
  <c r="P95" i="1" s="1"/>
  <c r="N95" i="1"/>
  <c r="AF92" i="1"/>
  <c r="AG92" i="1" s="1"/>
  <c r="T94" i="1"/>
  <c r="O95" i="1"/>
  <c r="Y92" i="1"/>
  <c r="S95" i="1" l="1"/>
  <c r="T95" i="1"/>
  <c r="X95" i="1"/>
  <c r="AB95" i="1"/>
  <c r="AC95" i="1" s="1"/>
  <c r="AF93" i="1"/>
  <c r="AG93" i="1" s="1"/>
  <c r="AH93" i="1"/>
  <c r="F98" i="1"/>
  <c r="G98" i="1" s="1"/>
  <c r="E99" i="1"/>
  <c r="W94" i="1"/>
  <c r="AA94" i="1" s="1"/>
  <c r="AD94" i="1"/>
  <c r="AE94" i="1" s="1"/>
  <c r="Z93" i="1"/>
  <c r="U96" i="1"/>
  <c r="V96" i="1" s="1"/>
  <c r="L96" i="1"/>
  <c r="M96" i="1" s="1"/>
  <c r="P96" i="1" s="1"/>
  <c r="N96" i="1"/>
  <c r="O96" i="1" s="1"/>
  <c r="K97" i="1"/>
  <c r="J97" i="1"/>
  <c r="I97" i="1"/>
  <c r="Q97" i="1"/>
  <c r="R97" i="1" s="1"/>
  <c r="Y93" i="1"/>
  <c r="Y94" i="1" l="1"/>
  <c r="S96" i="1"/>
  <c r="T96" i="1"/>
  <c r="X96" i="1"/>
  <c r="AB96" i="1"/>
  <c r="AC96" i="1" s="1"/>
  <c r="K98" i="1"/>
  <c r="I98" i="1"/>
  <c r="Q98" i="1"/>
  <c r="R98" i="1" s="1"/>
  <c r="J98" i="1"/>
  <c r="AH94" i="1"/>
  <c r="Z94" i="1"/>
  <c r="W95" i="1"/>
  <c r="AA95" i="1" s="1"/>
  <c r="AD95" i="1"/>
  <c r="AE95" i="1" s="1"/>
  <c r="AF94" i="1"/>
  <c r="AG94" i="1" s="1"/>
  <c r="U97" i="1"/>
  <c r="V97" i="1" s="1"/>
  <c r="L97" i="1"/>
  <c r="M97" i="1" s="1"/>
  <c r="P97" i="1" s="1"/>
  <c r="E100" i="1"/>
  <c r="F99" i="1"/>
  <c r="G99" i="1" s="1"/>
  <c r="S97" i="1" l="1"/>
  <c r="T97" i="1"/>
  <c r="AH95" i="1"/>
  <c r="N98" i="1"/>
  <c r="L98" i="1"/>
  <c r="N97" i="1"/>
  <c r="O97" i="1" s="1"/>
  <c r="U98" i="1"/>
  <c r="V98" i="1" s="1"/>
  <c r="X97" i="1"/>
  <c r="AB97" i="1"/>
  <c r="AC97" i="1" s="1"/>
  <c r="K99" i="1"/>
  <c r="J99" i="1"/>
  <c r="Q99" i="1"/>
  <c r="R99" i="1" s="1"/>
  <c r="I99" i="1"/>
  <c r="Y95" i="1"/>
  <c r="M98" i="1"/>
  <c r="P98" i="1" s="1"/>
  <c r="S98" i="1" s="1"/>
  <c r="W96" i="1"/>
  <c r="AA96" i="1" s="1"/>
  <c r="AD96" i="1"/>
  <c r="AE96" i="1" s="1"/>
  <c r="E101" i="1"/>
  <c r="F100" i="1"/>
  <c r="G100" i="1" s="1"/>
  <c r="AF95" i="1"/>
  <c r="AG95" i="1" s="1"/>
  <c r="Z95" i="1"/>
  <c r="O98" i="1"/>
  <c r="Q100" i="1" l="1"/>
  <c r="R100" i="1" s="1"/>
  <c r="J100" i="1"/>
  <c r="K100" i="1"/>
  <c r="I100" i="1"/>
  <c r="X98" i="1"/>
  <c r="AB98" i="1"/>
  <c r="AC98" i="1" s="1"/>
  <c r="U99" i="1"/>
  <c r="V99" i="1" s="1"/>
  <c r="L99" i="1"/>
  <c r="N99" i="1" s="1"/>
  <c r="O99" i="1" s="1"/>
  <c r="Y96" i="1"/>
  <c r="E102" i="1"/>
  <c r="F101" i="1"/>
  <c r="G101" i="1" s="1"/>
  <c r="Z96" i="1"/>
  <c r="AH96" i="1"/>
  <c r="W97" i="1"/>
  <c r="AA97" i="1" s="1"/>
  <c r="AD97" i="1"/>
  <c r="AE97" i="1" s="1"/>
  <c r="AF96" i="1"/>
  <c r="AG96" i="1" s="1"/>
  <c r="M99" i="1"/>
  <c r="P99" i="1" s="1"/>
  <c r="S99" i="1" s="1"/>
  <c r="AH97" i="1"/>
  <c r="T98" i="1"/>
  <c r="X99" i="1" l="1"/>
  <c r="AB99" i="1"/>
  <c r="AC99" i="1" s="1"/>
  <c r="K101" i="1"/>
  <c r="J101" i="1"/>
  <c r="I101" i="1"/>
  <c r="Q101" i="1"/>
  <c r="R101" i="1" s="1"/>
  <c r="T99" i="1"/>
  <c r="W98" i="1"/>
  <c r="AA98" i="1" s="1"/>
  <c r="AD98" i="1"/>
  <c r="AE98" i="1" s="1"/>
  <c r="E103" i="1"/>
  <c r="F102" i="1"/>
  <c r="G102" i="1" s="1"/>
  <c r="Z97" i="1"/>
  <c r="L100" i="1"/>
  <c r="N100" i="1" s="1"/>
  <c r="O100" i="1" s="1"/>
  <c r="M100" i="1"/>
  <c r="P100" i="1" s="1"/>
  <c r="S100" i="1" s="1"/>
  <c r="AF97" i="1"/>
  <c r="AG97" i="1" s="1"/>
  <c r="Y97" i="1"/>
  <c r="U100" i="1"/>
  <c r="V100" i="1" s="1"/>
  <c r="Y98" i="1" l="1"/>
  <c r="L101" i="1"/>
  <c r="N101" i="1" s="1"/>
  <c r="O101" i="1" s="1"/>
  <c r="Z98" i="1"/>
  <c r="AH98" i="1"/>
  <c r="E104" i="1"/>
  <c r="F103" i="1"/>
  <c r="G103" i="1" s="1"/>
  <c r="W99" i="1"/>
  <c r="AA99" i="1" s="1"/>
  <c r="AD99" i="1"/>
  <c r="AE99" i="1" s="1"/>
  <c r="X100" i="1"/>
  <c r="AB100" i="1"/>
  <c r="AC100" i="1" s="1"/>
  <c r="AF98" i="1"/>
  <c r="AG98" i="1" s="1"/>
  <c r="U101" i="1"/>
  <c r="V101" i="1" s="1"/>
  <c r="T101" i="1"/>
  <c r="T100" i="1"/>
  <c r="K102" i="1"/>
  <c r="I102" i="1"/>
  <c r="Q102" i="1"/>
  <c r="R102" i="1" s="1"/>
  <c r="J102" i="1"/>
  <c r="M101" i="1"/>
  <c r="P101" i="1" s="1"/>
  <c r="S101" i="1" s="1"/>
  <c r="AH99" i="1" l="1"/>
  <c r="Z99" i="1"/>
  <c r="X101" i="1"/>
  <c r="AB101" i="1"/>
  <c r="AC101" i="1" s="1"/>
  <c r="K103" i="1"/>
  <c r="Q103" i="1"/>
  <c r="R103" i="1" s="1"/>
  <c r="J103" i="1"/>
  <c r="I103" i="1"/>
  <c r="L102" i="1"/>
  <c r="M102" i="1" s="1"/>
  <c r="P102" i="1" s="1"/>
  <c r="W100" i="1"/>
  <c r="AA100" i="1" s="1"/>
  <c r="AD100" i="1"/>
  <c r="AE100" i="1" s="1"/>
  <c r="W101" i="1"/>
  <c r="AA101" i="1" s="1"/>
  <c r="AD101" i="1"/>
  <c r="AE101" i="1" s="1"/>
  <c r="Y99" i="1"/>
  <c r="U102" i="1"/>
  <c r="V102" i="1" s="1"/>
  <c r="AF99" i="1"/>
  <c r="AG99" i="1" s="1"/>
  <c r="E105" i="1"/>
  <c r="F104" i="1"/>
  <c r="G104" i="1" s="1"/>
  <c r="AH100" i="1" l="1"/>
  <c r="S102" i="1"/>
  <c r="T102" i="1"/>
  <c r="Y100" i="1"/>
  <c r="E106" i="1"/>
  <c r="F105" i="1"/>
  <c r="G105" i="1" s="1"/>
  <c r="X102" i="1"/>
  <c r="AB102" i="1"/>
  <c r="AC102" i="1" s="1"/>
  <c r="AF100" i="1"/>
  <c r="AG100" i="1" s="1"/>
  <c r="L103" i="1"/>
  <c r="N103" i="1" s="1"/>
  <c r="O103" i="1" s="1"/>
  <c r="Z100" i="1"/>
  <c r="U103" i="1"/>
  <c r="V103" i="1" s="1"/>
  <c r="AH101" i="1"/>
  <c r="K104" i="1"/>
  <c r="J104" i="1"/>
  <c r="Q104" i="1"/>
  <c r="R104" i="1" s="1"/>
  <c r="I104" i="1"/>
  <c r="AF101" i="1"/>
  <c r="AG101" i="1" s="1"/>
  <c r="N102" i="1"/>
  <c r="O102" i="1" s="1"/>
  <c r="Z101" i="1"/>
  <c r="Y101" i="1"/>
  <c r="X103" i="1" l="1"/>
  <c r="AB103" i="1"/>
  <c r="AC103" i="1" s="1"/>
  <c r="M103" i="1"/>
  <c r="P103" i="1" s="1"/>
  <c r="L104" i="1"/>
  <c r="M104" i="1" s="1"/>
  <c r="P104" i="1" s="1"/>
  <c r="K105" i="1"/>
  <c r="Q105" i="1"/>
  <c r="R105" i="1" s="1"/>
  <c r="I105" i="1"/>
  <c r="J105" i="1"/>
  <c r="W102" i="1"/>
  <c r="AA102" i="1" s="1"/>
  <c r="AD102" i="1"/>
  <c r="AE102" i="1" s="1"/>
  <c r="U104" i="1"/>
  <c r="V104" i="1" s="1"/>
  <c r="E107" i="1"/>
  <c r="F106" i="1"/>
  <c r="G106" i="1" s="1"/>
  <c r="Z102" i="1" l="1"/>
  <c r="S104" i="1"/>
  <c r="T104" i="1"/>
  <c r="X104" i="1"/>
  <c r="AB104" i="1"/>
  <c r="AC104" i="1" s="1"/>
  <c r="N104" i="1"/>
  <c r="O104" i="1" s="1"/>
  <c r="S103" i="1"/>
  <c r="T103" i="1"/>
  <c r="L105" i="1"/>
  <c r="M105" i="1" s="1"/>
  <c r="P105" i="1" s="1"/>
  <c r="E108" i="1"/>
  <c r="F107" i="1"/>
  <c r="G107" i="1" s="1"/>
  <c r="AH102" i="1"/>
  <c r="U105" i="1"/>
  <c r="V105" i="1" s="1"/>
  <c r="AF102" i="1"/>
  <c r="AG102" i="1" s="1"/>
  <c r="K106" i="1"/>
  <c r="I106" i="1"/>
  <c r="Q106" i="1"/>
  <c r="R106" i="1" s="1"/>
  <c r="J106" i="1"/>
  <c r="Y102" i="1"/>
  <c r="S105" i="1" l="1"/>
  <c r="T105" i="1"/>
  <c r="W103" i="1"/>
  <c r="AD103" i="1"/>
  <c r="L106" i="1"/>
  <c r="N106" i="1" s="1"/>
  <c r="O106" i="1" s="1"/>
  <c r="X105" i="1"/>
  <c r="AB105" i="1"/>
  <c r="AC105" i="1" s="1"/>
  <c r="E109" i="1"/>
  <c r="F108" i="1"/>
  <c r="G108" i="1" s="1"/>
  <c r="U106" i="1"/>
  <c r="V106" i="1" s="1"/>
  <c r="W104" i="1"/>
  <c r="AA104" i="1" s="1"/>
  <c r="AD104" i="1"/>
  <c r="AE104" i="1" s="1"/>
  <c r="M106" i="1"/>
  <c r="P106" i="1" s="1"/>
  <c r="S106" i="1" s="1"/>
  <c r="K107" i="1"/>
  <c r="J107" i="1"/>
  <c r="I107" i="1"/>
  <c r="Q107" i="1"/>
  <c r="R107" i="1" s="1"/>
  <c r="N105" i="1"/>
  <c r="O105" i="1" s="1"/>
  <c r="Y104" i="1" l="1"/>
  <c r="X106" i="1"/>
  <c r="AB106" i="1"/>
  <c r="AC106" i="1" s="1"/>
  <c r="K108" i="1"/>
  <c r="Q108" i="1"/>
  <c r="R108" i="1" s="1"/>
  <c r="I108" i="1"/>
  <c r="J108" i="1"/>
  <c r="AA103" i="1"/>
  <c r="Y103" i="1"/>
  <c r="Z103" i="1"/>
  <c r="U107" i="1"/>
  <c r="V107" i="1" s="1"/>
  <c r="AE103" i="1"/>
  <c r="AH103" i="1"/>
  <c r="AF104" i="1"/>
  <c r="AG104" i="1" s="1"/>
  <c r="AH104" i="1"/>
  <c r="W105" i="1"/>
  <c r="AA105" i="1" s="1"/>
  <c r="AD105" i="1"/>
  <c r="AE105" i="1" s="1"/>
  <c r="T106" i="1"/>
  <c r="L107" i="1"/>
  <c r="N107" i="1" s="1"/>
  <c r="O107" i="1" s="1"/>
  <c r="Z104" i="1"/>
  <c r="E110" i="1"/>
  <c r="F109" i="1"/>
  <c r="G109" i="1" s="1"/>
  <c r="AF103" i="1" l="1"/>
  <c r="AG103" i="1" s="1"/>
  <c r="L108" i="1"/>
  <c r="N108" i="1"/>
  <c r="O108" i="1" s="1"/>
  <c r="X107" i="1"/>
  <c r="AB107" i="1"/>
  <c r="AC107" i="1" s="1"/>
  <c r="M108" i="1"/>
  <c r="P108" i="1" s="1"/>
  <c r="S108" i="1" s="1"/>
  <c r="W106" i="1"/>
  <c r="AA106" i="1" s="1"/>
  <c r="AD106" i="1"/>
  <c r="AE106" i="1" s="1"/>
  <c r="AF105" i="1"/>
  <c r="AG105" i="1" s="1"/>
  <c r="Z105" i="1"/>
  <c r="T108" i="1"/>
  <c r="U108" i="1"/>
  <c r="V108" i="1" s="1"/>
  <c r="M107" i="1"/>
  <c r="P107" i="1" s="1"/>
  <c r="F110" i="1"/>
  <c r="G110" i="1" s="1"/>
  <c r="E111" i="1"/>
  <c r="K109" i="1"/>
  <c r="Q109" i="1"/>
  <c r="R109" i="1" s="1"/>
  <c r="J109" i="1"/>
  <c r="I109" i="1"/>
  <c r="Y105" i="1"/>
  <c r="AH105" i="1"/>
  <c r="Z106" i="1" l="1"/>
  <c r="L109" i="1"/>
  <c r="N109" i="1" s="1"/>
  <c r="O109" i="1" s="1"/>
  <c r="U109" i="1"/>
  <c r="V109" i="1" s="1"/>
  <c r="W108" i="1"/>
  <c r="AA108" i="1" s="1"/>
  <c r="AF106" i="1"/>
  <c r="AG106" i="1" s="1"/>
  <c r="F111" i="1"/>
  <c r="G111" i="1" s="1"/>
  <c r="E112" i="1"/>
  <c r="Q110" i="1"/>
  <c r="R110" i="1" s="1"/>
  <c r="I110" i="1"/>
  <c r="J110" i="1"/>
  <c r="K110" i="1"/>
  <c r="X108" i="1"/>
  <c r="AB108" i="1"/>
  <c r="AC108" i="1" s="1"/>
  <c r="M109" i="1"/>
  <c r="P109" i="1" s="1"/>
  <c r="S109" i="1" s="1"/>
  <c r="AH106" i="1"/>
  <c r="S107" i="1"/>
  <c r="T107" i="1"/>
  <c r="Y106" i="1"/>
  <c r="L110" i="1" l="1"/>
  <c r="N110" i="1" s="1"/>
  <c r="O110" i="1" s="1"/>
  <c r="X109" i="1"/>
  <c r="AB109" i="1"/>
  <c r="AC109" i="1" s="1"/>
  <c r="T109" i="1"/>
  <c r="W107" i="1"/>
  <c r="AD107" i="1"/>
  <c r="Y108" i="1"/>
  <c r="Z108" i="1"/>
  <c r="M110" i="1"/>
  <c r="P110" i="1" s="1"/>
  <c r="S110" i="1" s="1"/>
  <c r="F112" i="1"/>
  <c r="G112" i="1" s="1"/>
  <c r="E113" i="1"/>
  <c r="AD108" i="1"/>
  <c r="AE108" i="1" s="1"/>
  <c r="U110" i="1"/>
  <c r="V110" i="1" s="1"/>
  <c r="K111" i="1"/>
  <c r="Q111" i="1"/>
  <c r="R111" i="1" s="1"/>
  <c r="I111" i="1"/>
  <c r="J111" i="1"/>
  <c r="AF108" i="1" l="1"/>
  <c r="AG108" i="1" s="1"/>
  <c r="AA107" i="1"/>
  <c r="Y107" i="1"/>
  <c r="Z107" i="1"/>
  <c r="W109" i="1"/>
  <c r="AA109" i="1" s="1"/>
  <c r="AD109" i="1"/>
  <c r="AE109" i="1" s="1"/>
  <c r="U111" i="1"/>
  <c r="V111" i="1" s="1"/>
  <c r="L111" i="1"/>
  <c r="M111" i="1" s="1"/>
  <c r="P111" i="1" s="1"/>
  <c r="T110" i="1"/>
  <c r="F113" i="1"/>
  <c r="G113" i="1" s="1"/>
  <c r="E114" i="1"/>
  <c r="X110" i="1"/>
  <c r="AB110" i="1"/>
  <c r="AC110" i="1" s="1"/>
  <c r="K112" i="1"/>
  <c r="Q112" i="1"/>
  <c r="R112" i="1" s="1"/>
  <c r="J112" i="1"/>
  <c r="I112" i="1"/>
  <c r="AE107" i="1"/>
  <c r="AH107" i="1"/>
  <c r="AH108" i="1"/>
  <c r="AH109" i="1" l="1"/>
  <c r="Y109" i="1"/>
  <c r="S111" i="1"/>
  <c r="T111" i="1"/>
  <c r="W110" i="1"/>
  <c r="AA110" i="1" s="1"/>
  <c r="AD110" i="1"/>
  <c r="AE110" i="1" s="1"/>
  <c r="U112" i="1"/>
  <c r="V112" i="1" s="1"/>
  <c r="AF109" i="1"/>
  <c r="AG109" i="1" s="1"/>
  <c r="Z109" i="1"/>
  <c r="L112" i="1"/>
  <c r="N112" i="1" s="1"/>
  <c r="O112" i="1" s="1"/>
  <c r="AF107" i="1"/>
  <c r="AG107" i="1" s="1"/>
  <c r="F114" i="1"/>
  <c r="G114" i="1" s="1"/>
  <c r="E115" i="1"/>
  <c r="N111" i="1"/>
  <c r="O111" i="1" s="1"/>
  <c r="X111" i="1"/>
  <c r="AB111" i="1"/>
  <c r="AC111" i="1" s="1"/>
  <c r="AH110" i="1"/>
  <c r="K113" i="1"/>
  <c r="J113" i="1"/>
  <c r="Q113" i="1"/>
  <c r="R113" i="1" s="1"/>
  <c r="I113" i="1"/>
  <c r="Y110" i="1" l="1"/>
  <c r="X112" i="1"/>
  <c r="AB112" i="1"/>
  <c r="AC112" i="1" s="1"/>
  <c r="Z110" i="1"/>
  <c r="E116" i="1"/>
  <c r="F115" i="1"/>
  <c r="G115" i="1" s="1"/>
  <c r="AF110" i="1"/>
  <c r="AG110" i="1" s="1"/>
  <c r="W111" i="1"/>
  <c r="AA111" i="1" s="1"/>
  <c r="AD111" i="1"/>
  <c r="AE111" i="1" s="1"/>
  <c r="U113" i="1"/>
  <c r="V113" i="1" s="1"/>
  <c r="M112" i="1"/>
  <c r="P112" i="1" s="1"/>
  <c r="L113" i="1"/>
  <c r="N113" i="1" s="1"/>
  <c r="O113" i="1" s="1"/>
  <c r="K114" i="1"/>
  <c r="Q114" i="1"/>
  <c r="R114" i="1" s="1"/>
  <c r="I114" i="1"/>
  <c r="J114" i="1"/>
  <c r="Y111" i="1" l="1"/>
  <c r="Z111" i="1"/>
  <c r="AF111" i="1"/>
  <c r="AG111" i="1" s="1"/>
  <c r="M113" i="1"/>
  <c r="P113" i="1" s="1"/>
  <c r="S112" i="1"/>
  <c r="T112" i="1"/>
  <c r="K115" i="1"/>
  <c r="Q115" i="1"/>
  <c r="R115" i="1" s="1"/>
  <c r="J115" i="1"/>
  <c r="I115" i="1"/>
  <c r="L114" i="1"/>
  <c r="N114" i="1" s="1"/>
  <c r="O114" i="1" s="1"/>
  <c r="M114" i="1"/>
  <c r="P114" i="1" s="1"/>
  <c r="S114" i="1" s="1"/>
  <c r="U114" i="1"/>
  <c r="V114" i="1" s="1"/>
  <c r="E117" i="1"/>
  <c r="F116" i="1"/>
  <c r="G116" i="1" s="1"/>
  <c r="X113" i="1"/>
  <c r="AB113" i="1"/>
  <c r="AC113" i="1" s="1"/>
  <c r="AH111" i="1"/>
  <c r="K116" i="1" l="1"/>
  <c r="I116" i="1"/>
  <c r="Q116" i="1"/>
  <c r="R116" i="1" s="1"/>
  <c r="J116" i="1"/>
  <c r="L115" i="1"/>
  <c r="N115" i="1"/>
  <c r="E118" i="1"/>
  <c r="F117" i="1"/>
  <c r="G117" i="1" s="1"/>
  <c r="U115" i="1"/>
  <c r="V115" i="1" s="1"/>
  <c r="S113" i="1"/>
  <c r="T113" i="1"/>
  <c r="T114" i="1"/>
  <c r="O115" i="1"/>
  <c r="X114" i="1"/>
  <c r="AB114" i="1"/>
  <c r="AC114" i="1" s="1"/>
  <c r="M115" i="1"/>
  <c r="P115" i="1" s="1"/>
  <c r="S115" i="1" s="1"/>
  <c r="W112" i="1"/>
  <c r="AD112" i="1"/>
  <c r="W114" i="1" l="1"/>
  <c r="AA114" i="1" s="1"/>
  <c r="AD114" i="1"/>
  <c r="AE114" i="1" s="1"/>
  <c r="K117" i="1"/>
  <c r="J117" i="1"/>
  <c r="I117" i="1"/>
  <c r="Q117" i="1"/>
  <c r="R117" i="1" s="1"/>
  <c r="X115" i="1"/>
  <c r="AB115" i="1"/>
  <c r="AC115" i="1" s="1"/>
  <c r="F118" i="1"/>
  <c r="G118" i="1" s="1"/>
  <c r="E119" i="1"/>
  <c r="U116" i="1"/>
  <c r="V116" i="1" s="1"/>
  <c r="AE112" i="1"/>
  <c r="AH112" i="1"/>
  <c r="AA112" i="1"/>
  <c r="Z112" i="1"/>
  <c r="Y112" i="1"/>
  <c r="T115" i="1"/>
  <c r="L116" i="1"/>
  <c r="N116" i="1" s="1"/>
  <c r="O116" i="1" s="1"/>
  <c r="W113" i="1"/>
  <c r="AD113" i="1"/>
  <c r="AH114" i="1" l="1"/>
  <c r="Y114" i="1"/>
  <c r="Z114" i="1"/>
  <c r="X116" i="1"/>
  <c r="AB116" i="1"/>
  <c r="AC116" i="1" s="1"/>
  <c r="L117" i="1"/>
  <c r="N117" i="1"/>
  <c r="AE113" i="1"/>
  <c r="AH113" i="1"/>
  <c r="M116" i="1"/>
  <c r="P116" i="1" s="1"/>
  <c r="AF112" i="1"/>
  <c r="AG112" i="1" s="1"/>
  <c r="O117" i="1"/>
  <c r="AA113" i="1"/>
  <c r="Z113" i="1"/>
  <c r="Y113" i="1"/>
  <c r="E120" i="1"/>
  <c r="F119" i="1"/>
  <c r="G119" i="1" s="1"/>
  <c r="U117" i="1"/>
  <c r="V117" i="1" s="1"/>
  <c r="AF114" i="1"/>
  <c r="AG114" i="1" s="1"/>
  <c r="W115" i="1"/>
  <c r="AA115" i="1" s="1"/>
  <c r="AD115" i="1"/>
  <c r="AE115" i="1" s="1"/>
  <c r="Q118" i="1"/>
  <c r="R118" i="1" s="1"/>
  <c r="K118" i="1"/>
  <c r="I118" i="1"/>
  <c r="J118" i="1"/>
  <c r="M117" i="1"/>
  <c r="P117" i="1" s="1"/>
  <c r="S117" i="1" s="1"/>
  <c r="X117" i="1" l="1"/>
  <c r="AB117" i="1"/>
  <c r="AC117" i="1" s="1"/>
  <c r="F120" i="1"/>
  <c r="G120" i="1" s="1"/>
  <c r="E121" i="1"/>
  <c r="AH115" i="1"/>
  <c r="T117" i="1"/>
  <c r="Y115" i="1"/>
  <c r="S116" i="1"/>
  <c r="T116" i="1"/>
  <c r="U118" i="1"/>
  <c r="V118" i="1" s="1"/>
  <c r="K119" i="1"/>
  <c r="Q119" i="1"/>
  <c r="R119" i="1" s="1"/>
  <c r="I119" i="1"/>
  <c r="J119" i="1"/>
  <c r="Z115" i="1"/>
  <c r="M118" i="1"/>
  <c r="P118" i="1" s="1"/>
  <c r="S118" i="1" s="1"/>
  <c r="L118" i="1"/>
  <c r="N118" i="1" s="1"/>
  <c r="O118" i="1" s="1"/>
  <c r="AF115" i="1"/>
  <c r="AG115" i="1" s="1"/>
  <c r="AF113" i="1"/>
  <c r="AG113" i="1" s="1"/>
  <c r="W117" i="1" l="1"/>
  <c r="AA117" i="1" s="1"/>
  <c r="AD117" i="1"/>
  <c r="AE117" i="1" s="1"/>
  <c r="E122" i="1"/>
  <c r="F121" i="1"/>
  <c r="G121" i="1" s="1"/>
  <c r="U119" i="1"/>
  <c r="V119" i="1" s="1"/>
  <c r="W116" i="1"/>
  <c r="AD116" i="1"/>
  <c r="K120" i="1"/>
  <c r="J120" i="1"/>
  <c r="I120" i="1"/>
  <c r="Q120" i="1"/>
  <c r="R120" i="1" s="1"/>
  <c r="T118" i="1"/>
  <c r="L119" i="1"/>
  <c r="M119" i="1" s="1"/>
  <c r="P119" i="1" s="1"/>
  <c r="N119" i="1"/>
  <c r="O119" i="1" s="1"/>
  <c r="X118" i="1"/>
  <c r="AB118" i="1"/>
  <c r="AC118" i="1" s="1"/>
  <c r="Z117" i="1"/>
  <c r="AH117" i="1" l="1"/>
  <c r="Y117" i="1"/>
  <c r="S119" i="1"/>
  <c r="T119" i="1"/>
  <c r="X119" i="1"/>
  <c r="AB119" i="1"/>
  <c r="AC119" i="1" s="1"/>
  <c r="E123" i="1"/>
  <c r="F122" i="1"/>
  <c r="G122" i="1" s="1"/>
  <c r="AA116" i="1"/>
  <c r="Y116" i="1"/>
  <c r="Z116" i="1"/>
  <c r="L120" i="1"/>
  <c r="N120" i="1" s="1"/>
  <c r="O120" i="1" s="1"/>
  <c r="W118" i="1"/>
  <c r="AA118" i="1" s="1"/>
  <c r="AD118" i="1"/>
  <c r="AE118" i="1" s="1"/>
  <c r="AF117" i="1"/>
  <c r="AG117" i="1" s="1"/>
  <c r="M120" i="1"/>
  <c r="P120" i="1" s="1"/>
  <c r="S120" i="1" s="1"/>
  <c r="U120" i="1"/>
  <c r="V120" i="1" s="1"/>
  <c r="AE116" i="1"/>
  <c r="AH116" i="1"/>
  <c r="K121" i="1"/>
  <c r="J121" i="1"/>
  <c r="Q121" i="1"/>
  <c r="R121" i="1" s="1"/>
  <c r="I121" i="1"/>
  <c r="Y118" i="1" l="1"/>
  <c r="U121" i="1"/>
  <c r="V121" i="1" s="1"/>
  <c r="AF116" i="1"/>
  <c r="AG116" i="1" s="1"/>
  <c r="AF118" i="1"/>
  <c r="AG118" i="1" s="1"/>
  <c r="X120" i="1"/>
  <c r="AB120" i="1"/>
  <c r="AC120" i="1" s="1"/>
  <c r="T120" i="1"/>
  <c r="K122" i="1"/>
  <c r="J122" i="1"/>
  <c r="Q122" i="1"/>
  <c r="R122" i="1" s="1"/>
  <c r="I122" i="1"/>
  <c r="W119" i="1"/>
  <c r="AA119" i="1" s="1"/>
  <c r="AD119" i="1"/>
  <c r="AE119" i="1" s="1"/>
  <c r="L121" i="1"/>
  <c r="N121" i="1" s="1"/>
  <c r="O121" i="1" s="1"/>
  <c r="AH118" i="1"/>
  <c r="Z118" i="1"/>
  <c r="E124" i="1"/>
  <c r="F123" i="1"/>
  <c r="G123" i="1" s="1"/>
  <c r="AH119" i="1" l="1"/>
  <c r="AF119" i="1"/>
  <c r="AG119" i="1" s="1"/>
  <c r="L122" i="1"/>
  <c r="M122" i="1" s="1"/>
  <c r="P122" i="1" s="1"/>
  <c r="Y119" i="1"/>
  <c r="X121" i="1"/>
  <c r="AB121" i="1"/>
  <c r="AC121" i="1" s="1"/>
  <c r="W120" i="1"/>
  <c r="AA120" i="1" s="1"/>
  <c r="AD120" i="1"/>
  <c r="AE120" i="1" s="1"/>
  <c r="U122" i="1"/>
  <c r="V122" i="1" s="1"/>
  <c r="K123" i="1"/>
  <c r="J123" i="1"/>
  <c r="I123" i="1"/>
  <c r="Q123" i="1"/>
  <c r="R123" i="1" s="1"/>
  <c r="M121" i="1"/>
  <c r="P121" i="1" s="1"/>
  <c r="F124" i="1"/>
  <c r="G124" i="1" s="1"/>
  <c r="E125" i="1"/>
  <c r="Z119" i="1"/>
  <c r="S122" i="1" l="1"/>
  <c r="T122" i="1"/>
  <c r="S121" i="1"/>
  <c r="T121" i="1"/>
  <c r="Y120" i="1"/>
  <c r="U123" i="1"/>
  <c r="V123" i="1" s="1"/>
  <c r="N122" i="1"/>
  <c r="O122" i="1" s="1"/>
  <c r="F125" i="1"/>
  <c r="G125" i="1" s="1"/>
  <c r="E126" i="1"/>
  <c r="X122" i="1"/>
  <c r="AB122" i="1"/>
  <c r="AC122" i="1" s="1"/>
  <c r="AH120" i="1"/>
  <c r="Z120" i="1"/>
  <c r="M123" i="1"/>
  <c r="P123" i="1" s="1"/>
  <c r="S123" i="1" s="1"/>
  <c r="K124" i="1"/>
  <c r="J124" i="1"/>
  <c r="I124" i="1"/>
  <c r="Q124" i="1"/>
  <c r="R124" i="1" s="1"/>
  <c r="L123" i="1"/>
  <c r="N123" i="1" s="1"/>
  <c r="O123" i="1" s="1"/>
  <c r="AF120" i="1"/>
  <c r="AG120" i="1" s="1"/>
  <c r="U124" i="1" l="1"/>
  <c r="V124" i="1" s="1"/>
  <c r="W121" i="1"/>
  <c r="AD121" i="1"/>
  <c r="T123" i="1"/>
  <c r="L124" i="1"/>
  <c r="M124" i="1" s="1"/>
  <c r="P124" i="1" s="1"/>
  <c r="F126" i="1"/>
  <c r="G126" i="1" s="1"/>
  <c r="E127" i="1"/>
  <c r="X123" i="1"/>
  <c r="AB123" i="1"/>
  <c r="AC123" i="1" s="1"/>
  <c r="W122" i="1"/>
  <c r="AA122" i="1" s="1"/>
  <c r="AD122" i="1"/>
  <c r="AE122" i="1" s="1"/>
  <c r="K125" i="1"/>
  <c r="Q125" i="1"/>
  <c r="R125" i="1" s="1"/>
  <c r="J125" i="1"/>
  <c r="I125" i="1"/>
  <c r="S124" i="1" l="1"/>
  <c r="T124" i="1"/>
  <c r="AE121" i="1"/>
  <c r="AH121" i="1"/>
  <c r="AH122" i="1"/>
  <c r="Q126" i="1"/>
  <c r="R126" i="1" s="1"/>
  <c r="I126" i="1"/>
  <c r="K126" i="1"/>
  <c r="J126" i="1"/>
  <c r="Z122" i="1"/>
  <c r="AA121" i="1"/>
  <c r="Y121" i="1"/>
  <c r="Z121" i="1"/>
  <c r="Y122" i="1"/>
  <c r="L125" i="1"/>
  <c r="M125" i="1" s="1"/>
  <c r="P125" i="1" s="1"/>
  <c r="N125" i="1"/>
  <c r="O125" i="1" s="1"/>
  <c r="N124" i="1"/>
  <c r="O124" i="1" s="1"/>
  <c r="W123" i="1"/>
  <c r="AA123" i="1" s="1"/>
  <c r="AD123" i="1"/>
  <c r="AE123" i="1" s="1"/>
  <c r="X124" i="1"/>
  <c r="AB124" i="1"/>
  <c r="AC124" i="1" s="1"/>
  <c r="U125" i="1"/>
  <c r="V125" i="1" s="1"/>
  <c r="AF122" i="1"/>
  <c r="AG122" i="1" s="1"/>
  <c r="E128" i="1"/>
  <c r="F127" i="1"/>
  <c r="G127" i="1" s="1"/>
  <c r="S125" i="1" l="1"/>
  <c r="T125" i="1"/>
  <c r="AF123" i="1"/>
  <c r="AG123" i="1" s="1"/>
  <c r="Y123" i="1"/>
  <c r="U126" i="1"/>
  <c r="V126" i="1" s="1"/>
  <c r="AF121" i="1"/>
  <c r="AG121" i="1" s="1"/>
  <c r="F128" i="1"/>
  <c r="G128" i="1" s="1"/>
  <c r="E129" i="1"/>
  <c r="X125" i="1"/>
  <c r="AB125" i="1"/>
  <c r="AC125" i="1" s="1"/>
  <c r="AH123" i="1"/>
  <c r="W124" i="1"/>
  <c r="AA124" i="1" s="1"/>
  <c r="AD124" i="1"/>
  <c r="AE124" i="1" s="1"/>
  <c r="L126" i="1"/>
  <c r="N126" i="1" s="1"/>
  <c r="O126" i="1" s="1"/>
  <c r="K127" i="1"/>
  <c r="I127" i="1"/>
  <c r="Q127" i="1"/>
  <c r="R127" i="1" s="1"/>
  <c r="J127" i="1"/>
  <c r="Z123" i="1"/>
  <c r="Y124" i="1" l="1"/>
  <c r="Z124" i="1"/>
  <c r="AH124" i="1"/>
  <c r="U127" i="1"/>
  <c r="V127" i="1" s="1"/>
  <c r="AF124" i="1"/>
  <c r="AG124" i="1" s="1"/>
  <c r="K128" i="1"/>
  <c r="J128" i="1"/>
  <c r="Q128" i="1"/>
  <c r="R128" i="1" s="1"/>
  <c r="I128" i="1"/>
  <c r="W125" i="1"/>
  <c r="AA125" i="1" s="1"/>
  <c r="AD125" i="1"/>
  <c r="AE125" i="1" s="1"/>
  <c r="F129" i="1"/>
  <c r="G129" i="1" s="1"/>
  <c r="E130" i="1"/>
  <c r="X126" i="1"/>
  <c r="AB126" i="1"/>
  <c r="AC126" i="1" s="1"/>
  <c r="M126" i="1"/>
  <c r="P126" i="1" s="1"/>
  <c r="L127" i="1"/>
  <c r="M127" i="1" s="1"/>
  <c r="P127" i="1" s="1"/>
  <c r="AH125" i="1" l="1"/>
  <c r="Y125" i="1"/>
  <c r="S127" i="1"/>
  <c r="T127" i="1"/>
  <c r="Z125" i="1"/>
  <c r="K129" i="1"/>
  <c r="J129" i="1"/>
  <c r="I129" i="1"/>
  <c r="Q129" i="1"/>
  <c r="R129" i="1" s="1"/>
  <c r="AF125" i="1"/>
  <c r="AG125" i="1" s="1"/>
  <c r="L128" i="1"/>
  <c r="N128" i="1" s="1"/>
  <c r="O128" i="1" s="1"/>
  <c r="S126" i="1"/>
  <c r="T126" i="1"/>
  <c r="E131" i="1"/>
  <c r="F130" i="1"/>
  <c r="G130" i="1" s="1"/>
  <c r="M128" i="1"/>
  <c r="P128" i="1" s="1"/>
  <c r="S128" i="1" s="1"/>
  <c r="X127" i="1"/>
  <c r="AB127" i="1"/>
  <c r="AC127" i="1" s="1"/>
  <c r="N127" i="1"/>
  <c r="O127" i="1" s="1"/>
  <c r="U128" i="1"/>
  <c r="V128" i="1" s="1"/>
  <c r="U129" i="1" l="1"/>
  <c r="V129" i="1" s="1"/>
  <c r="T128" i="1"/>
  <c r="E132" i="1"/>
  <c r="F131" i="1"/>
  <c r="G131" i="1" s="1"/>
  <c r="M129" i="1"/>
  <c r="P129" i="1" s="1"/>
  <c r="S129" i="1" s="1"/>
  <c r="W127" i="1"/>
  <c r="AA127" i="1" s="1"/>
  <c r="AD127" i="1"/>
  <c r="AE127" i="1" s="1"/>
  <c r="O129" i="1"/>
  <c r="K130" i="1"/>
  <c r="I130" i="1"/>
  <c r="Q130" i="1"/>
  <c r="R130" i="1" s="1"/>
  <c r="J130" i="1"/>
  <c r="X128" i="1"/>
  <c r="AB128" i="1"/>
  <c r="AC128" i="1" s="1"/>
  <c r="W126" i="1"/>
  <c r="AD126" i="1"/>
  <c r="L129" i="1"/>
  <c r="N129" i="1"/>
  <c r="AH127" i="1" l="1"/>
  <c r="AA126" i="1"/>
  <c r="Y126" i="1"/>
  <c r="Z126" i="1"/>
  <c r="F132" i="1"/>
  <c r="G132" i="1" s="1"/>
  <c r="E133" i="1"/>
  <c r="U130" i="1"/>
  <c r="V130" i="1" s="1"/>
  <c r="Y127" i="1"/>
  <c r="W128" i="1"/>
  <c r="AA128" i="1" s="1"/>
  <c r="AD128" i="1"/>
  <c r="AE128" i="1" s="1"/>
  <c r="K131" i="1"/>
  <c r="J131" i="1"/>
  <c r="I131" i="1"/>
  <c r="Q131" i="1"/>
  <c r="R131" i="1" s="1"/>
  <c r="X129" i="1"/>
  <c r="AB129" i="1"/>
  <c r="AC129" i="1" s="1"/>
  <c r="L130" i="1"/>
  <c r="M130" i="1" s="1"/>
  <c r="P130" i="1" s="1"/>
  <c r="N130" i="1"/>
  <c r="O130" i="1" s="1"/>
  <c r="Z127" i="1"/>
  <c r="AE126" i="1"/>
  <c r="AH126" i="1"/>
  <c r="AF127" i="1"/>
  <c r="AG127" i="1" s="1"/>
  <c r="T129" i="1"/>
  <c r="Z128" i="1" l="1"/>
  <c r="AH128" i="1"/>
  <c r="S130" i="1"/>
  <c r="T130" i="1"/>
  <c r="K132" i="1"/>
  <c r="J132" i="1"/>
  <c r="I132" i="1"/>
  <c r="Q132" i="1"/>
  <c r="R132" i="1" s="1"/>
  <c r="AF126" i="1"/>
  <c r="AG126" i="1" s="1"/>
  <c r="X130" i="1"/>
  <c r="AB130" i="1"/>
  <c r="AC130" i="1" s="1"/>
  <c r="W129" i="1"/>
  <c r="AA129" i="1" s="1"/>
  <c r="AD129" i="1"/>
  <c r="AE129" i="1" s="1"/>
  <c r="U131" i="1"/>
  <c r="V131" i="1" s="1"/>
  <c r="AF128" i="1"/>
  <c r="AG128" i="1" s="1"/>
  <c r="L131" i="1"/>
  <c r="M131" i="1" s="1"/>
  <c r="P131" i="1" s="1"/>
  <c r="Y128" i="1"/>
  <c r="E134" i="1"/>
  <c r="F133" i="1"/>
  <c r="G133" i="1" s="1"/>
  <c r="S131" i="1" l="1"/>
  <c r="T131" i="1"/>
  <c r="K133" i="1"/>
  <c r="Q133" i="1"/>
  <c r="R133" i="1" s="1"/>
  <c r="I133" i="1"/>
  <c r="J133" i="1"/>
  <c r="Z129" i="1"/>
  <c r="AH129" i="1"/>
  <c r="U132" i="1"/>
  <c r="V132" i="1" s="1"/>
  <c r="W130" i="1"/>
  <c r="AA130" i="1" s="1"/>
  <c r="AD130" i="1"/>
  <c r="AE130" i="1" s="1"/>
  <c r="AF129" i="1"/>
  <c r="AG129" i="1" s="1"/>
  <c r="L132" i="1"/>
  <c r="N132" i="1" s="1"/>
  <c r="O132" i="1" s="1"/>
  <c r="Y129" i="1"/>
  <c r="N131" i="1"/>
  <c r="O131" i="1" s="1"/>
  <c r="X131" i="1"/>
  <c r="AB131" i="1"/>
  <c r="AC131" i="1" s="1"/>
  <c r="F134" i="1"/>
  <c r="G134" i="1" s="1"/>
  <c r="E135" i="1"/>
  <c r="M132" i="1"/>
  <c r="P132" i="1" s="1"/>
  <c r="S132" i="1" s="1"/>
  <c r="Y130" i="1" l="1"/>
  <c r="Z130" i="1"/>
  <c r="X132" i="1"/>
  <c r="AB132" i="1"/>
  <c r="AC132" i="1" s="1"/>
  <c r="T132" i="1"/>
  <c r="L133" i="1"/>
  <c r="N133" i="1" s="1"/>
  <c r="O133" i="1" s="1"/>
  <c r="AF130" i="1"/>
  <c r="AG130" i="1" s="1"/>
  <c r="AH130" i="1"/>
  <c r="W131" i="1"/>
  <c r="AA131" i="1" s="1"/>
  <c r="AD131" i="1"/>
  <c r="AE131" i="1" s="1"/>
  <c r="E136" i="1"/>
  <c r="F135" i="1"/>
  <c r="G135" i="1" s="1"/>
  <c r="I134" i="1"/>
  <c r="Q134" i="1"/>
  <c r="R134" i="1" s="1"/>
  <c r="K134" i="1"/>
  <c r="J134" i="1"/>
  <c r="Z131" i="1"/>
  <c r="U133" i="1"/>
  <c r="V133" i="1" s="1"/>
  <c r="AH131" i="1" l="1"/>
  <c r="F136" i="1"/>
  <c r="G136" i="1" s="1"/>
  <c r="E137" i="1"/>
  <c r="AF131" i="1"/>
  <c r="AG131" i="1" s="1"/>
  <c r="M134" i="1"/>
  <c r="P134" i="1" s="1"/>
  <c r="S134" i="1" s="1"/>
  <c r="X133" i="1"/>
  <c r="AB133" i="1"/>
  <c r="AC133" i="1" s="1"/>
  <c r="L134" i="1"/>
  <c r="N134" i="1"/>
  <c r="O134" i="1" s="1"/>
  <c r="AD132" i="1"/>
  <c r="AE132" i="1" s="1"/>
  <c r="W132" i="1"/>
  <c r="AA132" i="1" s="1"/>
  <c r="Y131" i="1"/>
  <c r="T134" i="1"/>
  <c r="U134" i="1"/>
  <c r="V134" i="1" s="1"/>
  <c r="K135" i="1"/>
  <c r="Q135" i="1"/>
  <c r="R135" i="1" s="1"/>
  <c r="I135" i="1"/>
  <c r="J135" i="1"/>
  <c r="M133" i="1"/>
  <c r="P133" i="1" s="1"/>
  <c r="Z132" i="1"/>
  <c r="Y132" i="1" l="1"/>
  <c r="AF132" i="1"/>
  <c r="AG132" i="1" s="1"/>
  <c r="U135" i="1"/>
  <c r="V135" i="1" s="1"/>
  <c r="E138" i="1"/>
  <c r="F137" i="1"/>
  <c r="G137" i="1" s="1"/>
  <c r="S133" i="1"/>
  <c r="T133" i="1"/>
  <c r="AH132" i="1"/>
  <c r="W134" i="1"/>
  <c r="AA134" i="1" s="1"/>
  <c r="L135" i="1"/>
  <c r="M135" i="1" s="1"/>
  <c r="P135" i="1" s="1"/>
  <c r="X134" i="1"/>
  <c r="AB134" i="1"/>
  <c r="AC134" i="1" s="1"/>
  <c r="K136" i="1"/>
  <c r="I136" i="1"/>
  <c r="J136" i="1"/>
  <c r="Q136" i="1"/>
  <c r="R136" i="1" s="1"/>
  <c r="S135" i="1" l="1"/>
  <c r="T135" i="1"/>
  <c r="AD134" i="1"/>
  <c r="AE134" i="1" s="1"/>
  <c r="K137" i="1"/>
  <c r="I137" i="1"/>
  <c r="Q137" i="1"/>
  <c r="R137" i="1" s="1"/>
  <c r="J137" i="1"/>
  <c r="Z134" i="1"/>
  <c r="Y134" i="1"/>
  <c r="W133" i="1"/>
  <c r="AD133" i="1"/>
  <c r="F138" i="1"/>
  <c r="G138" i="1" s="1"/>
  <c r="E139" i="1"/>
  <c r="N135" i="1"/>
  <c r="O135" i="1" s="1"/>
  <c r="L136" i="1"/>
  <c r="M136" i="1" s="1"/>
  <c r="P136" i="1" s="1"/>
  <c r="N136" i="1"/>
  <c r="O136" i="1" s="1"/>
  <c r="U136" i="1"/>
  <c r="V136" i="1" s="1"/>
  <c r="X135" i="1"/>
  <c r="AB135" i="1"/>
  <c r="AC135" i="1" s="1"/>
  <c r="S136" i="1" l="1"/>
  <c r="T136" i="1"/>
  <c r="AA133" i="1"/>
  <c r="Z133" i="1"/>
  <c r="Y133" i="1"/>
  <c r="L137" i="1"/>
  <c r="N137" i="1"/>
  <c r="O137" i="1" s="1"/>
  <c r="U137" i="1"/>
  <c r="V137" i="1" s="1"/>
  <c r="AH134" i="1"/>
  <c r="Q138" i="1"/>
  <c r="R138" i="1" s="1"/>
  <c r="I138" i="1"/>
  <c r="J138" i="1"/>
  <c r="K138" i="1"/>
  <c r="M137" i="1"/>
  <c r="P137" i="1" s="1"/>
  <c r="S137" i="1" s="1"/>
  <c r="W135" i="1"/>
  <c r="AA135" i="1" s="1"/>
  <c r="AD135" i="1"/>
  <c r="AE135" i="1" s="1"/>
  <c r="AF134" i="1"/>
  <c r="AG134" i="1" s="1"/>
  <c r="E140" i="1"/>
  <c r="F139" i="1"/>
  <c r="G139" i="1" s="1"/>
  <c r="X136" i="1"/>
  <c r="AB136" i="1"/>
  <c r="AC136" i="1" s="1"/>
  <c r="AE133" i="1"/>
  <c r="AH133" i="1"/>
  <c r="AH135" i="1" l="1"/>
  <c r="K139" i="1"/>
  <c r="I139" i="1"/>
  <c r="Q139" i="1"/>
  <c r="R139" i="1" s="1"/>
  <c r="J139" i="1"/>
  <c r="F140" i="1"/>
  <c r="G140" i="1" s="1"/>
  <c r="E141" i="1"/>
  <c r="Z135" i="1"/>
  <c r="W136" i="1"/>
  <c r="AA136" i="1" s="1"/>
  <c r="AD136" i="1"/>
  <c r="AE136" i="1" s="1"/>
  <c r="AF133" i="1"/>
  <c r="AG133" i="1" s="1"/>
  <c r="X137" i="1"/>
  <c r="AB137" i="1"/>
  <c r="AC137" i="1" s="1"/>
  <c r="U138" i="1"/>
  <c r="V138" i="1" s="1"/>
  <c r="Y135" i="1"/>
  <c r="AF135" i="1"/>
  <c r="AG135" i="1" s="1"/>
  <c r="L138" i="1"/>
  <c r="M138" i="1" s="1"/>
  <c r="P138" i="1" s="1"/>
  <c r="T137" i="1"/>
  <c r="Y136" i="1" l="1"/>
  <c r="S138" i="1"/>
  <c r="T138" i="1"/>
  <c r="W137" i="1"/>
  <c r="AA137" i="1" s="1"/>
  <c r="AD137" i="1"/>
  <c r="AE137" i="1" s="1"/>
  <c r="AF136" i="1"/>
  <c r="AG136" i="1" s="1"/>
  <c r="K140" i="1"/>
  <c r="J140" i="1"/>
  <c r="Q140" i="1"/>
  <c r="R140" i="1" s="1"/>
  <c r="I140" i="1"/>
  <c r="U139" i="1"/>
  <c r="V139" i="1" s="1"/>
  <c r="Z136" i="1"/>
  <c r="AH136" i="1"/>
  <c r="N138" i="1"/>
  <c r="O138" i="1" s="1"/>
  <c r="E142" i="1"/>
  <c r="F141" i="1"/>
  <c r="G141" i="1" s="1"/>
  <c r="X138" i="1"/>
  <c r="AB138" i="1"/>
  <c r="AC138" i="1" s="1"/>
  <c r="L139" i="1"/>
  <c r="M139" i="1" s="1"/>
  <c r="P139" i="1" s="1"/>
  <c r="N139" i="1"/>
  <c r="O139" i="1" s="1"/>
  <c r="Y137" i="1" l="1"/>
  <c r="AH137" i="1"/>
  <c r="S139" i="1"/>
  <c r="T139" i="1"/>
  <c r="M140" i="1"/>
  <c r="P140" i="1" s="1"/>
  <c r="S140" i="1" s="1"/>
  <c r="Z137" i="1"/>
  <c r="U140" i="1"/>
  <c r="V140" i="1" s="1"/>
  <c r="W138" i="1"/>
  <c r="AA138" i="1" s="1"/>
  <c r="AD138" i="1"/>
  <c r="AE138" i="1" s="1"/>
  <c r="AH138" i="1"/>
  <c r="K141" i="1"/>
  <c r="Q141" i="1"/>
  <c r="R141" i="1" s="1"/>
  <c r="J141" i="1"/>
  <c r="I141" i="1"/>
  <c r="L140" i="1"/>
  <c r="N140" i="1"/>
  <c r="F142" i="1"/>
  <c r="G142" i="1" s="1"/>
  <c r="E143" i="1"/>
  <c r="X139" i="1"/>
  <c r="AB139" i="1"/>
  <c r="AC139" i="1" s="1"/>
  <c r="O140" i="1"/>
  <c r="AF137" i="1"/>
  <c r="AG137" i="1" s="1"/>
  <c r="E144" i="1" l="1"/>
  <c r="F143" i="1"/>
  <c r="G143" i="1" s="1"/>
  <c r="U141" i="1"/>
  <c r="V141" i="1" s="1"/>
  <c r="K142" i="1"/>
  <c r="J142" i="1"/>
  <c r="I142" i="1"/>
  <c r="Q142" i="1"/>
  <c r="R142" i="1" s="1"/>
  <c r="T140" i="1"/>
  <c r="W139" i="1"/>
  <c r="AA139" i="1" s="1"/>
  <c r="AD139" i="1"/>
  <c r="AE139" i="1" s="1"/>
  <c r="Y138" i="1"/>
  <c r="X140" i="1"/>
  <c r="AB140" i="1"/>
  <c r="AC140" i="1" s="1"/>
  <c r="Z138" i="1"/>
  <c r="L141" i="1"/>
  <c r="M141" i="1" s="1"/>
  <c r="P141" i="1" s="1"/>
  <c r="N141" i="1"/>
  <c r="O141" i="1" s="1"/>
  <c r="AF138" i="1"/>
  <c r="AG138" i="1" s="1"/>
  <c r="Z139" i="1" l="1"/>
  <c r="S141" i="1"/>
  <c r="T141" i="1"/>
  <c r="K143" i="1"/>
  <c r="Q143" i="1"/>
  <c r="R143" i="1" s="1"/>
  <c r="I143" i="1"/>
  <c r="J143" i="1"/>
  <c r="AF139" i="1"/>
  <c r="AG139" i="1" s="1"/>
  <c r="U142" i="1"/>
  <c r="V142" i="1" s="1"/>
  <c r="AH139" i="1"/>
  <c r="M142" i="1"/>
  <c r="P142" i="1" s="1"/>
  <c r="S142" i="1" s="1"/>
  <c r="F144" i="1"/>
  <c r="G144" i="1" s="1"/>
  <c r="E145" i="1"/>
  <c r="AH140" i="1"/>
  <c r="Y139" i="1"/>
  <c r="W140" i="1"/>
  <c r="AA140" i="1" s="1"/>
  <c r="AD140" i="1"/>
  <c r="AE140" i="1" s="1"/>
  <c r="N142" i="1"/>
  <c r="O142" i="1" s="1"/>
  <c r="L142" i="1"/>
  <c r="X141" i="1"/>
  <c r="AB141" i="1"/>
  <c r="AC141" i="1" s="1"/>
  <c r="Z140" i="1" l="1"/>
  <c r="U143" i="1"/>
  <c r="V143" i="1" s="1"/>
  <c r="W141" i="1"/>
  <c r="AA141" i="1" s="1"/>
  <c r="AD141" i="1"/>
  <c r="AE141" i="1" s="1"/>
  <c r="E146" i="1"/>
  <c r="F145" i="1"/>
  <c r="G145" i="1" s="1"/>
  <c r="T142" i="1"/>
  <c r="L143" i="1"/>
  <c r="N143" i="1" s="1"/>
  <c r="O143" i="1" s="1"/>
  <c r="K144" i="1"/>
  <c r="I144" i="1"/>
  <c r="Q144" i="1"/>
  <c r="R144" i="1" s="1"/>
  <c r="J144" i="1"/>
  <c r="X142" i="1"/>
  <c r="AB142" i="1"/>
  <c r="AC142" i="1" s="1"/>
  <c r="Y140" i="1"/>
  <c r="AF140" i="1"/>
  <c r="AG140" i="1" s="1"/>
  <c r="AH141" i="1" l="1"/>
  <c r="Y141" i="1"/>
  <c r="Z141" i="1"/>
  <c r="L144" i="1"/>
  <c r="M144" i="1" s="1"/>
  <c r="P144" i="1" s="1"/>
  <c r="N144" i="1"/>
  <c r="O144" i="1" s="1"/>
  <c r="K145" i="1"/>
  <c r="Q145" i="1"/>
  <c r="R145" i="1" s="1"/>
  <c r="J145" i="1"/>
  <c r="I145" i="1"/>
  <c r="M143" i="1"/>
  <c r="P143" i="1" s="1"/>
  <c r="U144" i="1"/>
  <c r="V144" i="1" s="1"/>
  <c r="F146" i="1"/>
  <c r="G146" i="1" s="1"/>
  <c r="E147" i="1"/>
  <c r="X143" i="1"/>
  <c r="AB143" i="1"/>
  <c r="AC143" i="1" s="1"/>
  <c r="W142" i="1"/>
  <c r="AA142" i="1" s="1"/>
  <c r="AD142" i="1"/>
  <c r="AE142" i="1" s="1"/>
  <c r="AF141" i="1"/>
  <c r="AG141" i="1" s="1"/>
  <c r="Z142" i="1" l="1"/>
  <c r="S144" i="1"/>
  <c r="T144" i="1"/>
  <c r="AF142" i="1"/>
  <c r="AG142" i="1" s="1"/>
  <c r="K146" i="1"/>
  <c r="J146" i="1"/>
  <c r="I146" i="1"/>
  <c r="Q146" i="1"/>
  <c r="R146" i="1" s="1"/>
  <c r="M145" i="1"/>
  <c r="P145" i="1" s="1"/>
  <c r="S145" i="1" s="1"/>
  <c r="X144" i="1"/>
  <c r="AB144" i="1"/>
  <c r="AC144" i="1" s="1"/>
  <c r="L145" i="1"/>
  <c r="N145" i="1" s="1"/>
  <c r="O145" i="1" s="1"/>
  <c r="Y142" i="1"/>
  <c r="U145" i="1"/>
  <c r="V145" i="1" s="1"/>
  <c r="AH142" i="1"/>
  <c r="F147" i="1"/>
  <c r="G147" i="1" s="1"/>
  <c r="E148" i="1"/>
  <c r="S143" i="1"/>
  <c r="T143" i="1"/>
  <c r="X145" i="1" l="1"/>
  <c r="AB145" i="1"/>
  <c r="AC145" i="1" s="1"/>
  <c r="W144" i="1"/>
  <c r="AA144" i="1" s="1"/>
  <c r="AD144" i="1"/>
  <c r="AE144" i="1" s="1"/>
  <c r="W143" i="1"/>
  <c r="AD143" i="1"/>
  <c r="Y144" i="1"/>
  <c r="T145" i="1"/>
  <c r="L146" i="1"/>
  <c r="M146" i="1" s="1"/>
  <c r="P146" i="1" s="1"/>
  <c r="F148" i="1"/>
  <c r="G148" i="1" s="1"/>
  <c r="E149" i="1"/>
  <c r="Q147" i="1"/>
  <c r="R147" i="1" s="1"/>
  <c r="K147" i="1"/>
  <c r="I147" i="1"/>
  <c r="J147" i="1"/>
  <c r="U146" i="1"/>
  <c r="V146" i="1" s="1"/>
  <c r="Z144" i="1" l="1"/>
  <c r="AH144" i="1"/>
  <c r="S146" i="1"/>
  <c r="T146" i="1"/>
  <c r="N146" i="1"/>
  <c r="O146" i="1" s="1"/>
  <c r="U147" i="1"/>
  <c r="V147" i="1" s="1"/>
  <c r="W145" i="1"/>
  <c r="AA145" i="1" s="1"/>
  <c r="AD145" i="1"/>
  <c r="AE145" i="1" s="1"/>
  <c r="AE143" i="1"/>
  <c r="AH143" i="1"/>
  <c r="M147" i="1"/>
  <c r="P147" i="1" s="1"/>
  <c r="S147" i="1" s="1"/>
  <c r="AF144" i="1"/>
  <c r="AG144" i="1" s="1"/>
  <c r="E150" i="1"/>
  <c r="F149" i="1"/>
  <c r="G149" i="1" s="1"/>
  <c r="X146" i="1"/>
  <c r="AB146" i="1"/>
  <c r="AC146" i="1" s="1"/>
  <c r="N147" i="1"/>
  <c r="O147" i="1" s="1"/>
  <c r="L147" i="1"/>
  <c r="K148" i="1"/>
  <c r="Q148" i="1"/>
  <c r="R148" i="1" s="1"/>
  <c r="J148" i="1"/>
  <c r="I148" i="1"/>
  <c r="AA143" i="1"/>
  <c r="Z143" i="1"/>
  <c r="Y143" i="1"/>
  <c r="K149" i="1" l="1"/>
  <c r="I149" i="1"/>
  <c r="Q149" i="1"/>
  <c r="R149" i="1" s="1"/>
  <c r="J149" i="1"/>
  <c r="AF145" i="1"/>
  <c r="AG145" i="1" s="1"/>
  <c r="U148" i="1"/>
  <c r="V148" i="1" s="1"/>
  <c r="F150" i="1"/>
  <c r="G150" i="1" s="1"/>
  <c r="E151" i="1"/>
  <c r="AH145" i="1"/>
  <c r="T147" i="1"/>
  <c r="W146" i="1"/>
  <c r="AA146" i="1" s="1"/>
  <c r="AD146" i="1"/>
  <c r="AE146" i="1" s="1"/>
  <c r="L148" i="1"/>
  <c r="N148" i="1" s="1"/>
  <c r="O148" i="1" s="1"/>
  <c r="Y145" i="1"/>
  <c r="Z145" i="1"/>
  <c r="M148" i="1"/>
  <c r="P148" i="1" s="1"/>
  <c r="S148" i="1" s="1"/>
  <c r="AF143" i="1"/>
  <c r="AG143" i="1" s="1"/>
  <c r="X147" i="1"/>
  <c r="AB147" i="1"/>
  <c r="AC147" i="1" s="1"/>
  <c r="AF146" i="1" l="1"/>
  <c r="AG146" i="1" s="1"/>
  <c r="T148" i="1"/>
  <c r="L149" i="1"/>
  <c r="N149" i="1" s="1"/>
  <c r="O149" i="1" s="1"/>
  <c r="AH146" i="1"/>
  <c r="X148" i="1"/>
  <c r="AB148" i="1"/>
  <c r="AC148" i="1" s="1"/>
  <c r="M149" i="1"/>
  <c r="P149" i="1" s="1"/>
  <c r="S149" i="1" s="1"/>
  <c r="E152" i="1"/>
  <c r="F151" i="1"/>
  <c r="G151" i="1" s="1"/>
  <c r="U149" i="1"/>
  <c r="V149" i="1" s="1"/>
  <c r="Y146" i="1"/>
  <c r="W147" i="1"/>
  <c r="AA147" i="1" s="1"/>
  <c r="AD147" i="1"/>
  <c r="AE147" i="1" s="1"/>
  <c r="Z146" i="1"/>
  <c r="K150" i="1"/>
  <c r="I150" i="1"/>
  <c r="Q150" i="1"/>
  <c r="R150" i="1" s="1"/>
  <c r="J150" i="1"/>
  <c r="Z147" i="1" l="1"/>
  <c r="K151" i="1"/>
  <c r="Q151" i="1"/>
  <c r="R151" i="1" s="1"/>
  <c r="J151" i="1"/>
  <c r="I151" i="1"/>
  <c r="U150" i="1"/>
  <c r="V150" i="1" s="1"/>
  <c r="AF147" i="1"/>
  <c r="AG147" i="1" s="1"/>
  <c r="X149" i="1"/>
  <c r="AB149" i="1"/>
  <c r="AC149" i="1" s="1"/>
  <c r="W148" i="1"/>
  <c r="AA148" i="1" s="1"/>
  <c r="AD148" i="1"/>
  <c r="AE148" i="1" s="1"/>
  <c r="Y147" i="1"/>
  <c r="L150" i="1"/>
  <c r="M150" i="1" s="1"/>
  <c r="P150" i="1" s="1"/>
  <c r="T149" i="1"/>
  <c r="E153" i="1"/>
  <c r="F152" i="1"/>
  <c r="G152" i="1" s="1"/>
  <c r="AH147" i="1"/>
  <c r="Y148" i="1" l="1"/>
  <c r="S150" i="1"/>
  <c r="T150" i="1"/>
  <c r="Z148" i="1"/>
  <c r="E154" i="1"/>
  <c r="F153" i="1"/>
  <c r="G153" i="1" s="1"/>
  <c r="AF148" i="1"/>
  <c r="AG148" i="1" s="1"/>
  <c r="U151" i="1"/>
  <c r="V151" i="1" s="1"/>
  <c r="K152" i="1"/>
  <c r="Q152" i="1"/>
  <c r="R152" i="1" s="1"/>
  <c r="J152" i="1"/>
  <c r="I152" i="1"/>
  <c r="N150" i="1"/>
  <c r="O150" i="1" s="1"/>
  <c r="W149" i="1"/>
  <c r="AA149" i="1" s="1"/>
  <c r="AD149" i="1"/>
  <c r="AE149" i="1" s="1"/>
  <c r="AH148" i="1"/>
  <c r="X150" i="1"/>
  <c r="AB150" i="1"/>
  <c r="AC150" i="1" s="1"/>
  <c r="L151" i="1"/>
  <c r="M151" i="1" s="1"/>
  <c r="P151" i="1" s="1"/>
  <c r="Y149" i="1" l="1"/>
  <c r="S151" i="1"/>
  <c r="T151" i="1"/>
  <c r="U152" i="1"/>
  <c r="V152" i="1" s="1"/>
  <c r="N151" i="1"/>
  <c r="O151" i="1" s="1"/>
  <c r="Z149" i="1"/>
  <c r="K153" i="1"/>
  <c r="J153" i="1"/>
  <c r="Q153" i="1"/>
  <c r="R153" i="1" s="1"/>
  <c r="I153" i="1"/>
  <c r="W150" i="1"/>
  <c r="AA150" i="1" s="1"/>
  <c r="AD150" i="1"/>
  <c r="AE150" i="1" s="1"/>
  <c r="AF149" i="1"/>
  <c r="AG149" i="1" s="1"/>
  <c r="L152" i="1"/>
  <c r="M152" i="1" s="1"/>
  <c r="P152" i="1" s="1"/>
  <c r="N152" i="1"/>
  <c r="O152" i="1" s="1"/>
  <c r="AH149" i="1"/>
  <c r="X151" i="1"/>
  <c r="AB151" i="1"/>
  <c r="AC151" i="1" s="1"/>
  <c r="E155" i="1"/>
  <c r="F154" i="1"/>
  <c r="G154" i="1" s="1"/>
  <c r="Z150" i="1" l="1"/>
  <c r="Y150" i="1"/>
  <c r="S152" i="1"/>
  <c r="T152" i="1"/>
  <c r="U153" i="1"/>
  <c r="V153" i="1" s="1"/>
  <c r="O153" i="1"/>
  <c r="W151" i="1"/>
  <c r="AA151" i="1" s="1"/>
  <c r="AD151" i="1"/>
  <c r="AE151" i="1" s="1"/>
  <c r="AF150" i="1"/>
  <c r="AG150" i="1" s="1"/>
  <c r="L153" i="1"/>
  <c r="N153" i="1"/>
  <c r="K154" i="1"/>
  <c r="I154" i="1"/>
  <c r="Q154" i="1"/>
  <c r="R154" i="1" s="1"/>
  <c r="J154" i="1"/>
  <c r="F155" i="1"/>
  <c r="G155" i="1" s="1"/>
  <c r="E156" i="1"/>
  <c r="AH150" i="1"/>
  <c r="M153" i="1"/>
  <c r="P153" i="1" s="1"/>
  <c r="S153" i="1" s="1"/>
  <c r="X152" i="1"/>
  <c r="AB152" i="1"/>
  <c r="AC152" i="1" s="1"/>
  <c r="AH151" i="1" l="1"/>
  <c r="Z151" i="1"/>
  <c r="Y151" i="1"/>
  <c r="E157" i="1"/>
  <c r="F156" i="1"/>
  <c r="G156" i="1" s="1"/>
  <c r="X153" i="1"/>
  <c r="AB153" i="1"/>
  <c r="AC153" i="1" s="1"/>
  <c r="Q155" i="1"/>
  <c r="R155" i="1" s="1"/>
  <c r="I155" i="1"/>
  <c r="K155" i="1"/>
  <c r="J155" i="1"/>
  <c r="L154" i="1"/>
  <c r="M154" i="1" s="1"/>
  <c r="P154" i="1" s="1"/>
  <c r="N154" i="1"/>
  <c r="O154" i="1" s="1"/>
  <c r="AF151" i="1"/>
  <c r="AG151" i="1" s="1"/>
  <c r="W152" i="1"/>
  <c r="AA152" i="1" s="1"/>
  <c r="AD152" i="1"/>
  <c r="AE152" i="1" s="1"/>
  <c r="U154" i="1"/>
  <c r="V154" i="1" s="1"/>
  <c r="T153" i="1"/>
  <c r="AH152" i="1" l="1"/>
  <c r="S154" i="1"/>
  <c r="T154" i="1"/>
  <c r="L155" i="1"/>
  <c r="N155" i="1"/>
  <c r="K156" i="1"/>
  <c r="Q156" i="1"/>
  <c r="R156" i="1" s="1"/>
  <c r="I156" i="1"/>
  <c r="J156" i="1"/>
  <c r="W153" i="1"/>
  <c r="AA153" i="1" s="1"/>
  <c r="AD153" i="1"/>
  <c r="AE153" i="1" s="1"/>
  <c r="AF152" i="1"/>
  <c r="AG152" i="1" s="1"/>
  <c r="O155" i="1"/>
  <c r="E158" i="1"/>
  <c r="F157" i="1"/>
  <c r="G157" i="1" s="1"/>
  <c r="M155" i="1"/>
  <c r="P155" i="1" s="1"/>
  <c r="S155" i="1" s="1"/>
  <c r="Y152" i="1"/>
  <c r="X154" i="1"/>
  <c r="AB154" i="1"/>
  <c r="AC154" i="1" s="1"/>
  <c r="U155" i="1"/>
  <c r="V155" i="1" s="1"/>
  <c r="T155" i="1"/>
  <c r="Z152" i="1"/>
  <c r="AH153" i="1" l="1"/>
  <c r="K157" i="1"/>
  <c r="I157" i="1"/>
  <c r="Q157" i="1"/>
  <c r="R157" i="1" s="1"/>
  <c r="J157" i="1"/>
  <c r="W154" i="1"/>
  <c r="AA154" i="1" s="1"/>
  <c r="AD154" i="1"/>
  <c r="AE154" i="1" s="1"/>
  <c r="W155" i="1"/>
  <c r="AA155" i="1" s="1"/>
  <c r="E159" i="1"/>
  <c r="F158" i="1"/>
  <c r="G158" i="1" s="1"/>
  <c r="L156" i="1"/>
  <c r="N156" i="1"/>
  <c r="O156" i="1" s="1"/>
  <c r="X155" i="1"/>
  <c r="AB155" i="1"/>
  <c r="AC155" i="1" s="1"/>
  <c r="Y153" i="1"/>
  <c r="M156" i="1"/>
  <c r="P156" i="1" s="1"/>
  <c r="S156" i="1" s="1"/>
  <c r="Z153" i="1"/>
  <c r="AF153" i="1"/>
  <c r="AG153" i="1" s="1"/>
  <c r="U156" i="1"/>
  <c r="V156" i="1" s="1"/>
  <c r="T156" i="1"/>
  <c r="AH154" i="1" l="1"/>
  <c r="Z154" i="1"/>
  <c r="Y154" i="1"/>
  <c r="W156" i="1"/>
  <c r="AA156" i="1" s="1"/>
  <c r="AD156" i="1"/>
  <c r="AE156" i="1" s="1"/>
  <c r="L157" i="1"/>
  <c r="N157" i="1"/>
  <c r="O157" i="1" s="1"/>
  <c r="X156" i="1"/>
  <c r="AB156" i="1"/>
  <c r="AC156" i="1" s="1"/>
  <c r="Z155" i="1"/>
  <c r="Y155" i="1"/>
  <c r="K158" i="1"/>
  <c r="J158" i="1"/>
  <c r="Q158" i="1"/>
  <c r="R158" i="1" s="1"/>
  <c r="I158" i="1"/>
  <c r="AF154" i="1"/>
  <c r="AG154" i="1" s="1"/>
  <c r="U157" i="1"/>
  <c r="V157" i="1" s="1"/>
  <c r="E160" i="1"/>
  <c r="F159" i="1"/>
  <c r="G159" i="1" s="1"/>
  <c r="M157" i="1"/>
  <c r="P157" i="1" s="1"/>
  <c r="S157" i="1" s="1"/>
  <c r="AD155" i="1"/>
  <c r="AE155" i="1" s="1"/>
  <c r="AF155" i="1" l="1"/>
  <c r="AG155" i="1" s="1"/>
  <c r="AF156" i="1"/>
  <c r="AG156" i="1" s="1"/>
  <c r="T157" i="1"/>
  <c r="M158" i="1"/>
  <c r="P158" i="1" s="1"/>
  <c r="S158" i="1" s="1"/>
  <c r="X157" i="1"/>
  <c r="AB157" i="1"/>
  <c r="AC157" i="1" s="1"/>
  <c r="U158" i="1"/>
  <c r="V158" i="1" s="1"/>
  <c r="K159" i="1"/>
  <c r="Q159" i="1"/>
  <c r="R159" i="1" s="1"/>
  <c r="I159" i="1"/>
  <c r="J159" i="1"/>
  <c r="N158" i="1"/>
  <c r="O158" i="1" s="1"/>
  <c r="L158" i="1"/>
  <c r="AH156" i="1"/>
  <c r="AH155" i="1"/>
  <c r="E161" i="1"/>
  <c r="F160" i="1"/>
  <c r="G160" i="1" s="1"/>
  <c r="Z156" i="1"/>
  <c r="Y156" i="1"/>
  <c r="F161" i="1" l="1"/>
  <c r="G161" i="1" s="1"/>
  <c r="E162" i="1"/>
  <c r="L159" i="1"/>
  <c r="N159" i="1" s="1"/>
  <c r="O159" i="1" s="1"/>
  <c r="T158" i="1"/>
  <c r="M159" i="1"/>
  <c r="P159" i="1" s="1"/>
  <c r="S159" i="1" s="1"/>
  <c r="X158" i="1"/>
  <c r="AB158" i="1"/>
  <c r="AC158" i="1" s="1"/>
  <c r="W157" i="1"/>
  <c r="AA157" i="1" s="1"/>
  <c r="AD157" i="1"/>
  <c r="AE157" i="1" s="1"/>
  <c r="K160" i="1"/>
  <c r="Q160" i="1"/>
  <c r="R160" i="1" s="1"/>
  <c r="J160" i="1"/>
  <c r="I160" i="1"/>
  <c r="U159" i="1"/>
  <c r="V159" i="1" s="1"/>
  <c r="T159" i="1"/>
  <c r="U160" i="1" l="1"/>
  <c r="V160" i="1" s="1"/>
  <c r="W158" i="1"/>
  <c r="AA158" i="1" s="1"/>
  <c r="AD158" i="1"/>
  <c r="AE158" i="1" s="1"/>
  <c r="E163" i="1"/>
  <c r="F162" i="1"/>
  <c r="G162" i="1" s="1"/>
  <c r="W159" i="1"/>
  <c r="AA159" i="1" s="1"/>
  <c r="AF157" i="1"/>
  <c r="AG157" i="1" s="1"/>
  <c r="X159" i="1"/>
  <c r="AB159" i="1"/>
  <c r="AC159" i="1" s="1"/>
  <c r="Y157" i="1"/>
  <c r="AH158" i="1"/>
  <c r="AH157" i="1"/>
  <c r="L160" i="1"/>
  <c r="M160" i="1" s="1"/>
  <c r="P160" i="1" s="1"/>
  <c r="Z157" i="1"/>
  <c r="K161" i="1"/>
  <c r="Q161" i="1"/>
  <c r="R161" i="1" s="1"/>
  <c r="J161" i="1"/>
  <c r="I161" i="1"/>
  <c r="S160" i="1" l="1"/>
  <c r="T160" i="1"/>
  <c r="Y158" i="1"/>
  <c r="N160" i="1"/>
  <c r="O160" i="1" s="1"/>
  <c r="K162" i="1"/>
  <c r="I162" i="1"/>
  <c r="J162" i="1"/>
  <c r="Q162" i="1"/>
  <c r="R162" i="1" s="1"/>
  <c r="L161" i="1"/>
  <c r="M161" i="1" s="1"/>
  <c r="P161" i="1" s="1"/>
  <c r="Z158" i="1"/>
  <c r="AD159" i="1"/>
  <c r="AE159" i="1" s="1"/>
  <c r="E164" i="1"/>
  <c r="F163" i="1"/>
  <c r="G163" i="1" s="1"/>
  <c r="U161" i="1"/>
  <c r="V161" i="1" s="1"/>
  <c r="Z159" i="1"/>
  <c r="Y159" i="1"/>
  <c r="AF158" i="1"/>
  <c r="AG158" i="1" s="1"/>
  <c r="X160" i="1"/>
  <c r="AB160" i="1"/>
  <c r="AC160" i="1" s="1"/>
  <c r="S161" i="1" l="1"/>
  <c r="T161" i="1"/>
  <c r="X161" i="1"/>
  <c r="AB161" i="1"/>
  <c r="AC161" i="1" s="1"/>
  <c r="AF159" i="1"/>
  <c r="AG159" i="1" s="1"/>
  <c r="AH159" i="1"/>
  <c r="U162" i="1"/>
  <c r="V162" i="1" s="1"/>
  <c r="T162" i="1"/>
  <c r="W160" i="1"/>
  <c r="AA160" i="1" s="1"/>
  <c r="AD160" i="1"/>
  <c r="AE160" i="1" s="1"/>
  <c r="K163" i="1"/>
  <c r="J163" i="1"/>
  <c r="I163" i="1"/>
  <c r="Q163" i="1"/>
  <c r="R163" i="1" s="1"/>
  <c r="L162" i="1"/>
  <c r="N162" i="1" s="1"/>
  <c r="O162" i="1" s="1"/>
  <c r="E165" i="1"/>
  <c r="F164" i="1"/>
  <c r="G164" i="1" s="1"/>
  <c r="N161" i="1"/>
  <c r="O161" i="1" s="1"/>
  <c r="M162" i="1"/>
  <c r="P162" i="1" s="1"/>
  <c r="S162" i="1" s="1"/>
  <c r="Y160" i="1" l="1"/>
  <c r="Z160" i="1"/>
  <c r="K164" i="1"/>
  <c r="J164" i="1"/>
  <c r="I164" i="1"/>
  <c r="Q164" i="1"/>
  <c r="R164" i="1" s="1"/>
  <c r="U163" i="1"/>
  <c r="V163" i="1" s="1"/>
  <c r="W162" i="1"/>
  <c r="AA162" i="1" s="1"/>
  <c r="E166" i="1"/>
  <c r="F165" i="1"/>
  <c r="G165" i="1" s="1"/>
  <c r="X162" i="1"/>
  <c r="AB162" i="1"/>
  <c r="AC162" i="1" s="1"/>
  <c r="W161" i="1"/>
  <c r="AA161" i="1" s="1"/>
  <c r="AD161" i="1"/>
  <c r="AE161" i="1" s="1"/>
  <c r="L163" i="1"/>
  <c r="N163" i="1" s="1"/>
  <c r="O163" i="1" s="1"/>
  <c r="AF160" i="1"/>
  <c r="AG160" i="1" s="1"/>
  <c r="AH160" i="1"/>
  <c r="Z161" i="1" l="1"/>
  <c r="Y162" i="1"/>
  <c r="Z162" i="1"/>
  <c r="F166" i="1"/>
  <c r="G166" i="1" s="1"/>
  <c r="E167" i="1"/>
  <c r="M164" i="1"/>
  <c r="P164" i="1" s="1"/>
  <c r="S164" i="1" s="1"/>
  <c r="AF161" i="1"/>
  <c r="AG161" i="1" s="1"/>
  <c r="M163" i="1"/>
  <c r="P163" i="1" s="1"/>
  <c r="X163" i="1"/>
  <c r="AB163" i="1"/>
  <c r="AC163" i="1" s="1"/>
  <c r="L164" i="1"/>
  <c r="N164" i="1" s="1"/>
  <c r="O164" i="1" s="1"/>
  <c r="AH161" i="1"/>
  <c r="Y161" i="1"/>
  <c r="K165" i="1"/>
  <c r="Q165" i="1"/>
  <c r="R165" i="1" s="1"/>
  <c r="I165" i="1"/>
  <c r="J165" i="1"/>
  <c r="AD162" i="1"/>
  <c r="AE162" i="1" s="1"/>
  <c r="T164" i="1"/>
  <c r="U164" i="1"/>
  <c r="V164" i="1" s="1"/>
  <c r="W164" i="1" l="1"/>
  <c r="AA164" i="1" s="1"/>
  <c r="AD164" i="1"/>
  <c r="AE164" i="1" s="1"/>
  <c r="U165" i="1"/>
  <c r="V165" i="1" s="1"/>
  <c r="K166" i="1"/>
  <c r="J166" i="1"/>
  <c r="Q166" i="1"/>
  <c r="R166" i="1" s="1"/>
  <c r="I166" i="1"/>
  <c r="AF162" i="1"/>
  <c r="AG162" i="1" s="1"/>
  <c r="L165" i="1"/>
  <c r="N165" i="1" s="1"/>
  <c r="O165" i="1" s="1"/>
  <c r="AH162" i="1"/>
  <c r="S163" i="1"/>
  <c r="T163" i="1"/>
  <c r="X164" i="1"/>
  <c r="AB164" i="1"/>
  <c r="AC164" i="1" s="1"/>
  <c r="E168" i="1"/>
  <c r="F167" i="1"/>
  <c r="G167" i="1" s="1"/>
  <c r="E169" i="1" l="1"/>
  <c r="F168" i="1"/>
  <c r="G168" i="1" s="1"/>
  <c r="W163" i="1"/>
  <c r="AD163" i="1"/>
  <c r="L166" i="1"/>
  <c r="M166" i="1" s="1"/>
  <c r="P166" i="1" s="1"/>
  <c r="N166" i="1"/>
  <c r="O166" i="1" s="1"/>
  <c r="M165" i="1"/>
  <c r="P165" i="1" s="1"/>
  <c r="AF164" i="1"/>
  <c r="AG164" i="1" s="1"/>
  <c r="AH164" i="1"/>
  <c r="K167" i="1"/>
  <c r="I167" i="1"/>
  <c r="J167" i="1"/>
  <c r="Q167" i="1"/>
  <c r="R167" i="1" s="1"/>
  <c r="Y164" i="1"/>
  <c r="Z164" i="1"/>
  <c r="U166" i="1"/>
  <c r="V166" i="1" s="1"/>
  <c r="X165" i="1"/>
  <c r="AB165" i="1"/>
  <c r="AC165" i="1" s="1"/>
  <c r="S166" i="1" l="1"/>
  <c r="T166" i="1"/>
  <c r="M167" i="1"/>
  <c r="P167" i="1" s="1"/>
  <c r="S167" i="1" s="1"/>
  <c r="U167" i="1"/>
  <c r="V167" i="1" s="1"/>
  <c r="X166" i="1"/>
  <c r="AB166" i="1"/>
  <c r="AC166" i="1" s="1"/>
  <c r="L167" i="1"/>
  <c r="N167" i="1" s="1"/>
  <c r="O167" i="1" s="1"/>
  <c r="S165" i="1"/>
  <c r="T165" i="1"/>
  <c r="AA163" i="1"/>
  <c r="Z163" i="1"/>
  <c r="Y163" i="1"/>
  <c r="K168" i="1"/>
  <c r="Q168" i="1"/>
  <c r="R168" i="1" s="1"/>
  <c r="J168" i="1"/>
  <c r="I168" i="1"/>
  <c r="AE163" i="1"/>
  <c r="AH163" i="1"/>
  <c r="E170" i="1"/>
  <c r="F169" i="1"/>
  <c r="G169" i="1" s="1"/>
  <c r="U168" i="1" l="1"/>
  <c r="V168" i="1" s="1"/>
  <c r="X167" i="1"/>
  <c r="AB167" i="1"/>
  <c r="AC167" i="1" s="1"/>
  <c r="W166" i="1"/>
  <c r="AA166" i="1" s="1"/>
  <c r="AD166" i="1"/>
  <c r="AE166" i="1" s="1"/>
  <c r="W165" i="1"/>
  <c r="AD165" i="1"/>
  <c r="AF163" i="1"/>
  <c r="AG163" i="1" s="1"/>
  <c r="K169" i="1"/>
  <c r="Q169" i="1"/>
  <c r="R169" i="1" s="1"/>
  <c r="J169" i="1"/>
  <c r="I169" i="1"/>
  <c r="E171" i="1"/>
  <c r="F170" i="1"/>
  <c r="G170" i="1" s="1"/>
  <c r="L168" i="1"/>
  <c r="M168" i="1" s="1"/>
  <c r="P168" i="1" s="1"/>
  <c r="N168" i="1"/>
  <c r="O168" i="1" s="1"/>
  <c r="T167" i="1"/>
  <c r="S168" i="1" l="1"/>
  <c r="T168" i="1"/>
  <c r="AA165" i="1"/>
  <c r="Z165" i="1"/>
  <c r="Y165" i="1"/>
  <c r="AF166" i="1"/>
  <c r="AG166" i="1" s="1"/>
  <c r="AH166" i="1"/>
  <c r="L169" i="1"/>
  <c r="M169" i="1" s="1"/>
  <c r="P169" i="1" s="1"/>
  <c r="N169" i="1"/>
  <c r="O169" i="1" s="1"/>
  <c r="Z166" i="1"/>
  <c r="E172" i="1"/>
  <c r="F171" i="1"/>
  <c r="G171" i="1" s="1"/>
  <c r="W167" i="1"/>
  <c r="AA167" i="1" s="1"/>
  <c r="AD167" i="1"/>
  <c r="AE167" i="1" s="1"/>
  <c r="J170" i="1"/>
  <c r="Q170" i="1"/>
  <c r="R170" i="1" s="1"/>
  <c r="K170" i="1"/>
  <c r="I170" i="1"/>
  <c r="U169" i="1"/>
  <c r="V169" i="1" s="1"/>
  <c r="AE165" i="1"/>
  <c r="AH165" i="1"/>
  <c r="Y166" i="1"/>
  <c r="X168" i="1"/>
  <c r="AB168" i="1"/>
  <c r="AC168" i="1" s="1"/>
  <c r="AH167" i="1" l="1"/>
  <c r="S169" i="1"/>
  <c r="T169" i="1"/>
  <c r="M170" i="1"/>
  <c r="P170" i="1" s="1"/>
  <c r="S170" i="1" s="1"/>
  <c r="AF167" i="1"/>
  <c r="AG167" i="1" s="1"/>
  <c r="K171" i="1"/>
  <c r="Q171" i="1"/>
  <c r="R171" i="1" s="1"/>
  <c r="J171" i="1"/>
  <c r="I171" i="1"/>
  <c r="AF165" i="1"/>
  <c r="AG165" i="1" s="1"/>
  <c r="E173" i="1"/>
  <c r="F172" i="1"/>
  <c r="G172" i="1" s="1"/>
  <c r="Y167" i="1"/>
  <c r="U170" i="1"/>
  <c r="V170" i="1" s="1"/>
  <c r="Z167" i="1"/>
  <c r="W168" i="1"/>
  <c r="AA168" i="1" s="1"/>
  <c r="AD168" i="1"/>
  <c r="AE168" i="1" s="1"/>
  <c r="X169" i="1"/>
  <c r="AB169" i="1"/>
  <c r="AC169" i="1" s="1"/>
  <c r="L170" i="1"/>
  <c r="N170" i="1"/>
  <c r="O170" i="1" s="1"/>
  <c r="Z168" i="1" l="1"/>
  <c r="AF168" i="1"/>
  <c r="AG168" i="1" s="1"/>
  <c r="E174" i="1"/>
  <c r="F173" i="1"/>
  <c r="G173" i="1" s="1"/>
  <c r="U171" i="1"/>
  <c r="V171" i="1" s="1"/>
  <c r="Y168" i="1"/>
  <c r="AH168" i="1"/>
  <c r="M171" i="1"/>
  <c r="P171" i="1" s="1"/>
  <c r="S171" i="1" s="1"/>
  <c r="W169" i="1"/>
  <c r="AA169" i="1" s="1"/>
  <c r="AD169" i="1"/>
  <c r="AE169" i="1" s="1"/>
  <c r="X170" i="1"/>
  <c r="AB170" i="1"/>
  <c r="AC170" i="1" s="1"/>
  <c r="T170" i="1"/>
  <c r="K172" i="1"/>
  <c r="Q172" i="1"/>
  <c r="R172" i="1" s="1"/>
  <c r="I172" i="1"/>
  <c r="J172" i="1"/>
  <c r="N171" i="1"/>
  <c r="O171" i="1" s="1"/>
  <c r="L171" i="1"/>
  <c r="AH169" i="1" l="1"/>
  <c r="K173" i="1"/>
  <c r="Q173" i="1"/>
  <c r="R173" i="1" s="1"/>
  <c r="I173" i="1"/>
  <c r="J173" i="1"/>
  <c r="L172" i="1"/>
  <c r="N172" i="1"/>
  <c r="T171" i="1"/>
  <c r="E175" i="1"/>
  <c r="F174" i="1"/>
  <c r="G174" i="1" s="1"/>
  <c r="Y169" i="1"/>
  <c r="X171" i="1"/>
  <c r="AB171" i="1"/>
  <c r="AC171" i="1" s="1"/>
  <c r="O172" i="1"/>
  <c r="W170" i="1"/>
  <c r="AA170" i="1" s="1"/>
  <c r="AD170" i="1"/>
  <c r="AE170" i="1" s="1"/>
  <c r="M172" i="1"/>
  <c r="P172" i="1" s="1"/>
  <c r="S172" i="1" s="1"/>
  <c r="U172" i="1"/>
  <c r="V172" i="1" s="1"/>
  <c r="Z169" i="1"/>
  <c r="AF169" i="1"/>
  <c r="AG169" i="1" s="1"/>
  <c r="Z170" i="1" l="1"/>
  <c r="AH170" i="1"/>
  <c r="E176" i="1"/>
  <c r="F175" i="1"/>
  <c r="G175" i="1" s="1"/>
  <c r="L173" i="1"/>
  <c r="N173" i="1" s="1"/>
  <c r="O173" i="1" s="1"/>
  <c r="W171" i="1"/>
  <c r="AA171" i="1" s="1"/>
  <c r="AD171" i="1"/>
  <c r="AE171" i="1" s="1"/>
  <c r="AF170" i="1"/>
  <c r="AG170" i="1" s="1"/>
  <c r="U173" i="1"/>
  <c r="V173" i="1" s="1"/>
  <c r="X172" i="1"/>
  <c r="AB172" i="1"/>
  <c r="AC172" i="1" s="1"/>
  <c r="T172" i="1"/>
  <c r="Y170" i="1"/>
  <c r="K174" i="1"/>
  <c r="Q174" i="1"/>
  <c r="R174" i="1" s="1"/>
  <c r="J174" i="1"/>
  <c r="I174" i="1"/>
  <c r="Y171" i="1" l="1"/>
  <c r="X173" i="1"/>
  <c r="AB173" i="1"/>
  <c r="AC173" i="1" s="1"/>
  <c r="AH171" i="1"/>
  <c r="K175" i="1"/>
  <c r="I175" i="1"/>
  <c r="Q175" i="1"/>
  <c r="R175" i="1" s="1"/>
  <c r="J175" i="1"/>
  <c r="AF171" i="1"/>
  <c r="AG171" i="1" s="1"/>
  <c r="L174" i="1"/>
  <c r="M174" i="1" s="1"/>
  <c r="P174" i="1" s="1"/>
  <c r="N174" i="1"/>
  <c r="O174" i="1" s="1"/>
  <c r="W172" i="1"/>
  <c r="AA172" i="1" s="1"/>
  <c r="AD172" i="1"/>
  <c r="AE172" i="1" s="1"/>
  <c r="U174" i="1"/>
  <c r="V174" i="1" s="1"/>
  <c r="Z171" i="1"/>
  <c r="M173" i="1"/>
  <c r="P173" i="1" s="1"/>
  <c r="F176" i="1"/>
  <c r="G176" i="1" s="1"/>
  <c r="E177" i="1"/>
  <c r="AH172" i="1" l="1"/>
  <c r="S174" i="1"/>
  <c r="T174" i="1"/>
  <c r="X174" i="1"/>
  <c r="AB174" i="1"/>
  <c r="AC174" i="1" s="1"/>
  <c r="Y172" i="1"/>
  <c r="U175" i="1"/>
  <c r="V175" i="1" s="1"/>
  <c r="K176" i="1"/>
  <c r="J176" i="1"/>
  <c r="I176" i="1"/>
  <c r="Q176" i="1"/>
  <c r="R176" i="1" s="1"/>
  <c r="S173" i="1"/>
  <c r="T173" i="1"/>
  <c r="E178" i="1"/>
  <c r="F177" i="1"/>
  <c r="G177" i="1" s="1"/>
  <c r="AF172" i="1"/>
  <c r="AG172" i="1" s="1"/>
  <c r="L175" i="1"/>
  <c r="N175" i="1" s="1"/>
  <c r="O175" i="1" s="1"/>
  <c r="Z172" i="1"/>
  <c r="X175" i="1" l="1"/>
  <c r="AB175" i="1"/>
  <c r="AC175" i="1" s="1"/>
  <c r="L176" i="1"/>
  <c r="N176" i="1"/>
  <c r="W173" i="1"/>
  <c r="AD173" i="1"/>
  <c r="M175" i="1"/>
  <c r="P175" i="1" s="1"/>
  <c r="O176" i="1"/>
  <c r="W174" i="1"/>
  <c r="AA174" i="1" s="1"/>
  <c r="AD174" i="1"/>
  <c r="AE174" i="1" s="1"/>
  <c r="K177" i="1"/>
  <c r="J177" i="1"/>
  <c r="Q177" i="1"/>
  <c r="R177" i="1" s="1"/>
  <c r="I177" i="1"/>
  <c r="M176" i="1"/>
  <c r="P176" i="1" s="1"/>
  <c r="S176" i="1" s="1"/>
  <c r="E179" i="1"/>
  <c r="F178" i="1"/>
  <c r="G178" i="1" s="1"/>
  <c r="U176" i="1"/>
  <c r="V176" i="1" s="1"/>
  <c r="AH174" i="1" l="1"/>
  <c r="Z174" i="1"/>
  <c r="Y174" i="1"/>
  <c r="L177" i="1"/>
  <c r="N177" i="1"/>
  <c r="Q178" i="1"/>
  <c r="R178" i="1" s="1"/>
  <c r="I178" i="1"/>
  <c r="J178" i="1"/>
  <c r="K178" i="1"/>
  <c r="X176" i="1"/>
  <c r="AB176" i="1"/>
  <c r="AC176" i="1" s="1"/>
  <c r="AF174" i="1"/>
  <c r="AG174" i="1" s="1"/>
  <c r="AE173" i="1"/>
  <c r="AH173" i="1"/>
  <c r="O177" i="1"/>
  <c r="S175" i="1"/>
  <c r="T175" i="1"/>
  <c r="E180" i="1"/>
  <c r="F179" i="1"/>
  <c r="G179" i="1" s="1"/>
  <c r="M177" i="1"/>
  <c r="P177" i="1" s="1"/>
  <c r="S177" i="1" s="1"/>
  <c r="T176" i="1"/>
  <c r="U177" i="1"/>
  <c r="V177" i="1" s="1"/>
  <c r="AA173" i="1"/>
  <c r="Z173" i="1"/>
  <c r="Y173" i="1"/>
  <c r="W175" i="1" l="1"/>
  <c r="AD175" i="1"/>
  <c r="X177" i="1"/>
  <c r="AB177" i="1"/>
  <c r="AC177" i="1" s="1"/>
  <c r="K179" i="1"/>
  <c r="I179" i="1"/>
  <c r="J179" i="1"/>
  <c r="Q179" i="1"/>
  <c r="R179" i="1" s="1"/>
  <c r="AF173" i="1"/>
  <c r="AG173" i="1" s="1"/>
  <c r="U178" i="1"/>
  <c r="V178" i="1" s="1"/>
  <c r="M178" i="1"/>
  <c r="P178" i="1" s="1"/>
  <c r="S178" i="1" s="1"/>
  <c r="T177" i="1"/>
  <c r="W176" i="1"/>
  <c r="AA176" i="1" s="1"/>
  <c r="AD176" i="1"/>
  <c r="AE176" i="1" s="1"/>
  <c r="F180" i="1"/>
  <c r="G180" i="1" s="1"/>
  <c r="E181" i="1"/>
  <c r="L178" i="1"/>
  <c r="N178" i="1"/>
  <c r="O178" i="1" s="1"/>
  <c r="Y176" i="1" l="1"/>
  <c r="U179" i="1"/>
  <c r="V179" i="1" s="1"/>
  <c r="AH176" i="1"/>
  <c r="Z176" i="1"/>
  <c r="N179" i="1"/>
  <c r="L179" i="1"/>
  <c r="AF176" i="1"/>
  <c r="AG176" i="1" s="1"/>
  <c r="E182" i="1"/>
  <c r="F181" i="1"/>
  <c r="G181" i="1" s="1"/>
  <c r="W177" i="1"/>
  <c r="AA177" i="1" s="1"/>
  <c r="AD177" i="1"/>
  <c r="AE177" i="1" s="1"/>
  <c r="T178" i="1"/>
  <c r="M179" i="1"/>
  <c r="P179" i="1" s="1"/>
  <c r="S179" i="1" s="1"/>
  <c r="AE175" i="1"/>
  <c r="AH175" i="1"/>
  <c r="K180" i="1"/>
  <c r="J180" i="1"/>
  <c r="I180" i="1"/>
  <c r="Q180" i="1"/>
  <c r="R180" i="1" s="1"/>
  <c r="X178" i="1"/>
  <c r="AB178" i="1"/>
  <c r="AC178" i="1" s="1"/>
  <c r="O179" i="1"/>
  <c r="AA175" i="1"/>
  <c r="Z175" i="1"/>
  <c r="Y175" i="1"/>
  <c r="Z177" i="1" l="1"/>
  <c r="U180" i="1"/>
  <c r="V180" i="1" s="1"/>
  <c r="E183" i="1"/>
  <c r="F182" i="1"/>
  <c r="G182" i="1" s="1"/>
  <c r="AF175" i="1"/>
  <c r="AG175" i="1" s="1"/>
  <c r="AH177" i="1"/>
  <c r="Y177" i="1"/>
  <c r="L180" i="1"/>
  <c r="N180" i="1" s="1"/>
  <c r="O180" i="1" s="1"/>
  <c r="T179" i="1"/>
  <c r="AF177" i="1"/>
  <c r="AG177" i="1" s="1"/>
  <c r="W178" i="1"/>
  <c r="AA178" i="1" s="1"/>
  <c r="AD178" i="1"/>
  <c r="AE178" i="1" s="1"/>
  <c r="K181" i="1"/>
  <c r="J181" i="1"/>
  <c r="Q181" i="1"/>
  <c r="R181" i="1" s="1"/>
  <c r="I181" i="1"/>
  <c r="X179" i="1"/>
  <c r="AB179" i="1"/>
  <c r="AC179" i="1" s="1"/>
  <c r="U181" i="1" l="1"/>
  <c r="V181" i="1" s="1"/>
  <c r="K182" i="1"/>
  <c r="I182" i="1"/>
  <c r="J182" i="1"/>
  <c r="Q182" i="1"/>
  <c r="R182" i="1" s="1"/>
  <c r="L181" i="1"/>
  <c r="M181" i="1" s="1"/>
  <c r="P181" i="1" s="1"/>
  <c r="N181" i="1"/>
  <c r="O181" i="1" s="1"/>
  <c r="AH178" i="1"/>
  <c r="E184" i="1"/>
  <c r="F183" i="1"/>
  <c r="G183" i="1" s="1"/>
  <c r="Y178" i="1"/>
  <c r="W179" i="1"/>
  <c r="AA179" i="1" s="1"/>
  <c r="AD179" i="1"/>
  <c r="AE179" i="1" s="1"/>
  <c r="M180" i="1"/>
  <c r="P180" i="1" s="1"/>
  <c r="AF178" i="1"/>
  <c r="AG178" i="1" s="1"/>
  <c r="Z178" i="1"/>
  <c r="X180" i="1"/>
  <c r="AB180" i="1"/>
  <c r="AC180" i="1" s="1"/>
  <c r="Y179" i="1" l="1"/>
  <c r="S181" i="1"/>
  <c r="T181" i="1"/>
  <c r="AF179" i="1"/>
  <c r="AG179" i="1" s="1"/>
  <c r="Z179" i="1"/>
  <c r="K183" i="1"/>
  <c r="Q183" i="1"/>
  <c r="R183" i="1" s="1"/>
  <c r="I183" i="1"/>
  <c r="J183" i="1"/>
  <c r="AH179" i="1"/>
  <c r="U182" i="1"/>
  <c r="V182" i="1" s="1"/>
  <c r="X181" i="1"/>
  <c r="AB181" i="1"/>
  <c r="AC181" i="1" s="1"/>
  <c r="F184" i="1"/>
  <c r="G184" i="1" s="1"/>
  <c r="E185" i="1"/>
  <c r="S180" i="1"/>
  <c r="T180" i="1"/>
  <c r="L182" i="1"/>
  <c r="M182" i="1" s="1"/>
  <c r="P182" i="1" s="1"/>
  <c r="S182" i="1" l="1"/>
  <c r="T182" i="1"/>
  <c r="W180" i="1"/>
  <c r="AD180" i="1"/>
  <c r="X182" i="1"/>
  <c r="AB182" i="1"/>
  <c r="AC182" i="1" s="1"/>
  <c r="U183" i="1"/>
  <c r="V183" i="1" s="1"/>
  <c r="F185" i="1"/>
  <c r="G185" i="1" s="1"/>
  <c r="E186" i="1"/>
  <c r="N182" i="1"/>
  <c r="O182" i="1" s="1"/>
  <c r="K184" i="1"/>
  <c r="J184" i="1"/>
  <c r="I184" i="1"/>
  <c r="Q184" i="1"/>
  <c r="R184" i="1" s="1"/>
  <c r="L183" i="1"/>
  <c r="N183" i="1"/>
  <c r="O183" i="1" s="1"/>
  <c r="W181" i="1"/>
  <c r="AA181" i="1" s="1"/>
  <c r="AD181" i="1"/>
  <c r="AE181" i="1" s="1"/>
  <c r="M183" i="1"/>
  <c r="P183" i="1" s="1"/>
  <c r="S183" i="1" s="1"/>
  <c r="AH181" i="1" l="1"/>
  <c r="Y181" i="1"/>
  <c r="AE180" i="1"/>
  <c r="AH180" i="1"/>
  <c r="AF181" i="1"/>
  <c r="AG181" i="1" s="1"/>
  <c r="U184" i="1"/>
  <c r="V184" i="1" s="1"/>
  <c r="T183" i="1"/>
  <c r="AA180" i="1"/>
  <c r="Z180" i="1"/>
  <c r="Y180" i="1"/>
  <c r="L184" i="1"/>
  <c r="M184" i="1" s="1"/>
  <c r="P184" i="1" s="1"/>
  <c r="N184" i="1"/>
  <c r="O184" i="1" s="1"/>
  <c r="K185" i="1"/>
  <c r="Q185" i="1"/>
  <c r="R185" i="1" s="1"/>
  <c r="I185" i="1"/>
  <c r="J185" i="1"/>
  <c r="X183" i="1"/>
  <c r="AB183" i="1"/>
  <c r="AC183" i="1" s="1"/>
  <c r="W182" i="1"/>
  <c r="AA182" i="1" s="1"/>
  <c r="AD182" i="1"/>
  <c r="AE182" i="1" s="1"/>
  <c r="F186" i="1"/>
  <c r="G186" i="1" s="1"/>
  <c r="E187" i="1"/>
  <c r="Z181" i="1"/>
  <c r="Z182" i="1"/>
  <c r="S184" i="1" l="1"/>
  <c r="T184" i="1"/>
  <c r="K186" i="1"/>
  <c r="Q186" i="1"/>
  <c r="R186" i="1" s="1"/>
  <c r="J186" i="1"/>
  <c r="I186" i="1"/>
  <c r="AF182" i="1"/>
  <c r="AG182" i="1" s="1"/>
  <c r="W183" i="1"/>
  <c r="AA183" i="1" s="1"/>
  <c r="AD183" i="1"/>
  <c r="AE183" i="1" s="1"/>
  <c r="U185" i="1"/>
  <c r="V185" i="1" s="1"/>
  <c r="X184" i="1"/>
  <c r="AB184" i="1"/>
  <c r="AC184" i="1" s="1"/>
  <c r="Y182" i="1"/>
  <c r="F187" i="1"/>
  <c r="G187" i="1" s="1"/>
  <c r="E188" i="1"/>
  <c r="AH182" i="1"/>
  <c r="N185" i="1"/>
  <c r="O185" i="1" s="1"/>
  <c r="L185" i="1"/>
  <c r="M185" i="1" s="1"/>
  <c r="P185" i="1" s="1"/>
  <c r="AF180" i="1"/>
  <c r="AG180" i="1" s="1"/>
  <c r="S185" i="1" l="1"/>
  <c r="T185" i="1"/>
  <c r="AF183" i="1"/>
  <c r="AG183" i="1" s="1"/>
  <c r="U186" i="1"/>
  <c r="V186" i="1" s="1"/>
  <c r="AH183" i="1"/>
  <c r="F188" i="1"/>
  <c r="G188" i="1" s="1"/>
  <c r="E189" i="1"/>
  <c r="Z183" i="1"/>
  <c r="W184" i="1"/>
  <c r="AA184" i="1" s="1"/>
  <c r="AD184" i="1"/>
  <c r="AE184" i="1" s="1"/>
  <c r="K187" i="1"/>
  <c r="Q187" i="1"/>
  <c r="R187" i="1" s="1"/>
  <c r="J187" i="1"/>
  <c r="I187" i="1"/>
  <c r="X185" i="1"/>
  <c r="AB185" i="1"/>
  <c r="AC185" i="1" s="1"/>
  <c r="Y183" i="1"/>
  <c r="N186" i="1"/>
  <c r="O186" i="1" s="1"/>
  <c r="L186" i="1"/>
  <c r="M186" i="1" s="1"/>
  <c r="P186" i="1" s="1"/>
  <c r="AH184" i="1" l="1"/>
  <c r="S186" i="1"/>
  <c r="T186" i="1"/>
  <c r="E190" i="1"/>
  <c r="F189" i="1"/>
  <c r="G189" i="1" s="1"/>
  <c r="U187" i="1"/>
  <c r="V187" i="1" s="1"/>
  <c r="Z184" i="1"/>
  <c r="X186" i="1"/>
  <c r="AB186" i="1"/>
  <c r="AC186" i="1" s="1"/>
  <c r="W185" i="1"/>
  <c r="AA185" i="1" s="1"/>
  <c r="AD185" i="1"/>
  <c r="AE185" i="1" s="1"/>
  <c r="L187" i="1"/>
  <c r="M187" i="1" s="1"/>
  <c r="P187" i="1" s="1"/>
  <c r="AF184" i="1"/>
  <c r="AG184" i="1" s="1"/>
  <c r="Y184" i="1"/>
  <c r="K188" i="1"/>
  <c r="J188" i="1"/>
  <c r="I188" i="1"/>
  <c r="Q188" i="1"/>
  <c r="R188" i="1" s="1"/>
  <c r="S187" i="1" l="1"/>
  <c r="T187" i="1"/>
  <c r="K189" i="1"/>
  <c r="Q189" i="1"/>
  <c r="R189" i="1" s="1"/>
  <c r="J189" i="1"/>
  <c r="I189" i="1"/>
  <c r="Y185" i="1"/>
  <c r="N187" i="1"/>
  <c r="O187" i="1" s="1"/>
  <c r="E191" i="1"/>
  <c r="F190" i="1"/>
  <c r="G190" i="1" s="1"/>
  <c r="AH185" i="1"/>
  <c r="L188" i="1"/>
  <c r="N188" i="1"/>
  <c r="O188" i="1" s="1"/>
  <c r="U188" i="1"/>
  <c r="V188" i="1" s="1"/>
  <c r="X187" i="1"/>
  <c r="AB187" i="1"/>
  <c r="AC187" i="1" s="1"/>
  <c r="W186" i="1"/>
  <c r="AA186" i="1" s="1"/>
  <c r="AD186" i="1"/>
  <c r="AE186" i="1" s="1"/>
  <c r="Y186" i="1"/>
  <c r="M188" i="1"/>
  <c r="P188" i="1" s="1"/>
  <c r="S188" i="1" s="1"/>
  <c r="AF185" i="1"/>
  <c r="AG185" i="1" s="1"/>
  <c r="Z185" i="1"/>
  <c r="K190" i="1" l="1"/>
  <c r="J190" i="1"/>
  <c r="Q190" i="1"/>
  <c r="R190" i="1" s="1"/>
  <c r="I190" i="1"/>
  <c r="U189" i="1"/>
  <c r="V189" i="1" s="1"/>
  <c r="Z186" i="1"/>
  <c r="E192" i="1"/>
  <c r="F191" i="1"/>
  <c r="G191" i="1" s="1"/>
  <c r="AF186" i="1"/>
  <c r="AG186" i="1" s="1"/>
  <c r="T188" i="1"/>
  <c r="AH186" i="1"/>
  <c r="W187" i="1"/>
  <c r="AA187" i="1" s="1"/>
  <c r="AD187" i="1"/>
  <c r="AE187" i="1" s="1"/>
  <c r="X188" i="1"/>
  <c r="AB188" i="1"/>
  <c r="AC188" i="1" s="1"/>
  <c r="N189" i="1"/>
  <c r="O189" i="1" s="1"/>
  <c r="L189" i="1"/>
  <c r="M189" i="1" s="1"/>
  <c r="P189" i="1" s="1"/>
  <c r="S189" i="1" l="1"/>
  <c r="T189" i="1"/>
  <c r="K191" i="1"/>
  <c r="Q191" i="1"/>
  <c r="R191" i="1" s="1"/>
  <c r="I191" i="1"/>
  <c r="J191" i="1"/>
  <c r="U190" i="1"/>
  <c r="V190" i="1" s="1"/>
  <c r="T190" i="1"/>
  <c r="F192" i="1"/>
  <c r="G192" i="1" s="1"/>
  <c r="E193" i="1"/>
  <c r="L190" i="1"/>
  <c r="N190" i="1" s="1"/>
  <c r="O190" i="1" s="1"/>
  <c r="Y187" i="1"/>
  <c r="X189" i="1"/>
  <c r="AB189" i="1"/>
  <c r="AC189" i="1" s="1"/>
  <c r="AF187" i="1"/>
  <c r="AG187" i="1" s="1"/>
  <c r="W188" i="1"/>
  <c r="AA188" i="1" s="1"/>
  <c r="AD188" i="1"/>
  <c r="AE188" i="1" s="1"/>
  <c r="Z187" i="1"/>
  <c r="M190" i="1"/>
  <c r="P190" i="1" s="1"/>
  <c r="S190" i="1" s="1"/>
  <c r="AH187" i="1"/>
  <c r="Y188" i="1" l="1"/>
  <c r="W190" i="1"/>
  <c r="AA190" i="1" s="1"/>
  <c r="Z188" i="1"/>
  <c r="E194" i="1"/>
  <c r="F193" i="1"/>
  <c r="G193" i="1" s="1"/>
  <c r="X190" i="1"/>
  <c r="AB190" i="1"/>
  <c r="AC190" i="1" s="1"/>
  <c r="AF188" i="1"/>
  <c r="AG188" i="1" s="1"/>
  <c r="U191" i="1"/>
  <c r="V191" i="1" s="1"/>
  <c r="K192" i="1"/>
  <c r="Q192" i="1"/>
  <c r="R192" i="1" s="1"/>
  <c r="I192" i="1"/>
  <c r="J192" i="1"/>
  <c r="L191" i="1"/>
  <c r="N191" i="1" s="1"/>
  <c r="O191" i="1" s="1"/>
  <c r="W189" i="1"/>
  <c r="AA189" i="1" s="1"/>
  <c r="AD189" i="1"/>
  <c r="AE189" i="1" s="1"/>
  <c r="AH188" i="1"/>
  <c r="M191" i="1"/>
  <c r="P191" i="1" s="1"/>
  <c r="S191" i="1" s="1"/>
  <c r="AH189" i="1" l="1"/>
  <c r="X191" i="1"/>
  <c r="AB191" i="1"/>
  <c r="AC191" i="1" s="1"/>
  <c r="E195" i="1"/>
  <c r="F194" i="1"/>
  <c r="G194" i="1" s="1"/>
  <c r="Z189" i="1"/>
  <c r="U192" i="1"/>
  <c r="V192" i="1" s="1"/>
  <c r="Z190" i="1"/>
  <c r="Y190" i="1"/>
  <c r="Y189" i="1"/>
  <c r="AD190" i="1"/>
  <c r="AE190" i="1" s="1"/>
  <c r="AF189" i="1"/>
  <c r="AG189" i="1" s="1"/>
  <c r="L192" i="1"/>
  <c r="M192" i="1" s="1"/>
  <c r="P192" i="1" s="1"/>
  <c r="T191" i="1"/>
  <c r="K193" i="1"/>
  <c r="Q193" i="1"/>
  <c r="R193" i="1" s="1"/>
  <c r="I193" i="1"/>
  <c r="J193" i="1"/>
  <c r="S192" i="1" l="1"/>
  <c r="T192" i="1"/>
  <c r="N192" i="1"/>
  <c r="O192" i="1" s="1"/>
  <c r="AH190" i="1"/>
  <c r="N193" i="1"/>
  <c r="L193" i="1"/>
  <c r="M193" i="1" s="1"/>
  <c r="P193" i="1" s="1"/>
  <c r="W191" i="1"/>
  <c r="AA191" i="1" s="1"/>
  <c r="AD191" i="1"/>
  <c r="AE191" i="1" s="1"/>
  <c r="U193" i="1"/>
  <c r="V193" i="1" s="1"/>
  <c r="AF190" i="1"/>
  <c r="AG190" i="1" s="1"/>
  <c r="X192" i="1"/>
  <c r="AB192" i="1"/>
  <c r="AC192" i="1" s="1"/>
  <c r="E196" i="1"/>
  <c r="F195" i="1"/>
  <c r="G195" i="1" s="1"/>
  <c r="O193" i="1"/>
  <c r="K194" i="1"/>
  <c r="J194" i="1"/>
  <c r="I194" i="1"/>
  <c r="Q194" i="1"/>
  <c r="R194" i="1" s="1"/>
  <c r="AH191" i="1" l="1"/>
  <c r="S193" i="1"/>
  <c r="T193" i="1"/>
  <c r="M194" i="1"/>
  <c r="P194" i="1" s="1"/>
  <c r="S194" i="1" s="1"/>
  <c r="X193" i="1"/>
  <c r="AB193" i="1"/>
  <c r="AC193" i="1" s="1"/>
  <c r="Y191" i="1"/>
  <c r="L194" i="1"/>
  <c r="N194" i="1" s="1"/>
  <c r="O194" i="1" s="1"/>
  <c r="Q195" i="1"/>
  <c r="R195" i="1" s="1"/>
  <c r="K195" i="1"/>
  <c r="J195" i="1"/>
  <c r="I195" i="1"/>
  <c r="W192" i="1"/>
  <c r="AA192" i="1" s="1"/>
  <c r="AD192" i="1"/>
  <c r="AE192" i="1" s="1"/>
  <c r="U194" i="1"/>
  <c r="V194" i="1" s="1"/>
  <c r="Z191" i="1"/>
  <c r="F196" i="1"/>
  <c r="G196" i="1" s="1"/>
  <c r="E197" i="1"/>
  <c r="AF191" i="1"/>
  <c r="AG191" i="1" s="1"/>
  <c r="F197" i="1" l="1"/>
  <c r="G197" i="1" s="1"/>
  <c r="E198" i="1"/>
  <c r="T194" i="1"/>
  <c r="AH192" i="1"/>
  <c r="U195" i="1"/>
  <c r="V195" i="1" s="1"/>
  <c r="K196" i="1"/>
  <c r="I196" i="1"/>
  <c r="Q196" i="1"/>
  <c r="R196" i="1" s="1"/>
  <c r="J196" i="1"/>
  <c r="X194" i="1"/>
  <c r="AB194" i="1"/>
  <c r="AC194" i="1" s="1"/>
  <c r="L195" i="1"/>
  <c r="M195" i="1" s="1"/>
  <c r="P195" i="1" s="1"/>
  <c r="Z192" i="1"/>
  <c r="W193" i="1"/>
  <c r="AA193" i="1" s="1"/>
  <c r="AD193" i="1"/>
  <c r="AE193" i="1" s="1"/>
  <c r="AF192" i="1"/>
  <c r="AG192" i="1" s="1"/>
  <c r="Y192" i="1"/>
  <c r="S195" i="1" l="1"/>
  <c r="T195" i="1"/>
  <c r="M196" i="1"/>
  <c r="P196" i="1" s="1"/>
  <c r="S196" i="1" s="1"/>
  <c r="W194" i="1"/>
  <c r="AA194" i="1" s="1"/>
  <c r="AD194" i="1"/>
  <c r="AE194" i="1" s="1"/>
  <c r="Z193" i="1"/>
  <c r="AH193" i="1"/>
  <c r="N195" i="1"/>
  <c r="O195" i="1" s="1"/>
  <c r="L196" i="1"/>
  <c r="N196" i="1" s="1"/>
  <c r="O196" i="1" s="1"/>
  <c r="Y193" i="1"/>
  <c r="E199" i="1"/>
  <c r="F198" i="1"/>
  <c r="G198" i="1" s="1"/>
  <c r="AF193" i="1"/>
  <c r="AG193" i="1" s="1"/>
  <c r="U196" i="1"/>
  <c r="V196" i="1" s="1"/>
  <c r="X195" i="1"/>
  <c r="AB195" i="1"/>
  <c r="AC195" i="1" s="1"/>
  <c r="K197" i="1"/>
  <c r="J197" i="1"/>
  <c r="I197" i="1"/>
  <c r="Q197" i="1"/>
  <c r="R197" i="1" s="1"/>
  <c r="Z194" i="1" l="1"/>
  <c r="Y194" i="1"/>
  <c r="E200" i="1"/>
  <c r="F199" i="1"/>
  <c r="G199" i="1" s="1"/>
  <c r="AH194" i="1"/>
  <c r="L197" i="1"/>
  <c r="M197" i="1" s="1"/>
  <c r="P197" i="1" s="1"/>
  <c r="N197" i="1"/>
  <c r="T196" i="1"/>
  <c r="AF194" i="1"/>
  <c r="AG194" i="1" s="1"/>
  <c r="W195" i="1"/>
  <c r="AA195" i="1" s="1"/>
  <c r="AD195" i="1"/>
  <c r="AE195" i="1" s="1"/>
  <c r="U197" i="1"/>
  <c r="V197" i="1" s="1"/>
  <c r="O197" i="1"/>
  <c r="X196" i="1"/>
  <c r="AB196" i="1"/>
  <c r="AC196" i="1" s="1"/>
  <c r="K198" i="1"/>
  <c r="Q198" i="1"/>
  <c r="R198" i="1" s="1"/>
  <c r="J198" i="1"/>
  <c r="I198" i="1"/>
  <c r="Z195" i="1" l="1"/>
  <c r="S197" i="1"/>
  <c r="T197" i="1"/>
  <c r="L198" i="1"/>
  <c r="N198" i="1"/>
  <c r="O198" i="1" s="1"/>
  <c r="AF195" i="1"/>
  <c r="AG195" i="1" s="1"/>
  <c r="W196" i="1"/>
  <c r="AA196" i="1" s="1"/>
  <c r="AD196" i="1"/>
  <c r="AE196" i="1" s="1"/>
  <c r="Y195" i="1"/>
  <c r="K199" i="1"/>
  <c r="J199" i="1"/>
  <c r="Q199" i="1"/>
  <c r="R199" i="1" s="1"/>
  <c r="I199" i="1"/>
  <c r="M198" i="1"/>
  <c r="P198" i="1" s="1"/>
  <c r="S198" i="1" s="1"/>
  <c r="U198" i="1"/>
  <c r="V198" i="1" s="1"/>
  <c r="E201" i="1"/>
  <c r="F200" i="1"/>
  <c r="G200" i="1" s="1"/>
  <c r="X197" i="1"/>
  <c r="AB197" i="1"/>
  <c r="AC197" i="1" s="1"/>
  <c r="AH195" i="1"/>
  <c r="AH196" i="1" l="1"/>
  <c r="K200" i="1"/>
  <c r="J200" i="1"/>
  <c r="Q200" i="1"/>
  <c r="R200" i="1" s="1"/>
  <c r="I200" i="1"/>
  <c r="E202" i="1"/>
  <c r="F201" i="1"/>
  <c r="G201" i="1" s="1"/>
  <c r="T198" i="1"/>
  <c r="U199" i="1"/>
  <c r="V199" i="1" s="1"/>
  <c r="AF196" i="1"/>
  <c r="AG196" i="1" s="1"/>
  <c r="Z196" i="1"/>
  <c r="W197" i="1"/>
  <c r="AA197" i="1" s="1"/>
  <c r="AD197" i="1"/>
  <c r="AE197" i="1" s="1"/>
  <c r="X198" i="1"/>
  <c r="AB198" i="1"/>
  <c r="AC198" i="1" s="1"/>
  <c r="L199" i="1"/>
  <c r="M199" i="1" s="1"/>
  <c r="P199" i="1" s="1"/>
  <c r="N199" i="1"/>
  <c r="O199" i="1" s="1"/>
  <c r="Y196" i="1"/>
  <c r="AH197" i="1" l="1"/>
  <c r="S199" i="1"/>
  <c r="T199" i="1"/>
  <c r="W198" i="1"/>
  <c r="AA198" i="1" s="1"/>
  <c r="AD198" i="1"/>
  <c r="AE198" i="1" s="1"/>
  <c r="AF197" i="1"/>
  <c r="AG197" i="1" s="1"/>
  <c r="Y197" i="1"/>
  <c r="K201" i="1"/>
  <c r="I201" i="1"/>
  <c r="Q201" i="1"/>
  <c r="R201" i="1" s="1"/>
  <c r="J201" i="1"/>
  <c r="U200" i="1"/>
  <c r="V200" i="1" s="1"/>
  <c r="Z197" i="1"/>
  <c r="E203" i="1"/>
  <c r="F202" i="1"/>
  <c r="G202" i="1" s="1"/>
  <c r="L200" i="1"/>
  <c r="M200" i="1" s="1"/>
  <c r="P200" i="1" s="1"/>
  <c r="X199" i="1"/>
  <c r="AB199" i="1"/>
  <c r="AC199" i="1" s="1"/>
  <c r="Z198" i="1" l="1"/>
  <c r="Y198" i="1"/>
  <c r="S200" i="1"/>
  <c r="T200" i="1"/>
  <c r="E204" i="1"/>
  <c r="F203" i="1"/>
  <c r="G203" i="1" s="1"/>
  <c r="AF198" i="1"/>
  <c r="AG198" i="1" s="1"/>
  <c r="N200" i="1"/>
  <c r="O200" i="1" s="1"/>
  <c r="L201" i="1"/>
  <c r="N201" i="1"/>
  <c r="X200" i="1"/>
  <c r="AB200" i="1"/>
  <c r="AC200" i="1" s="1"/>
  <c r="W199" i="1"/>
  <c r="AA199" i="1" s="1"/>
  <c r="AD199" i="1"/>
  <c r="AE199" i="1" s="1"/>
  <c r="Y199" i="1"/>
  <c r="O201" i="1"/>
  <c r="AH198" i="1"/>
  <c r="U201" i="1"/>
  <c r="V201" i="1" s="1"/>
  <c r="T201" i="1"/>
  <c r="AH199" i="1"/>
  <c r="K202" i="1"/>
  <c r="Q202" i="1"/>
  <c r="R202" i="1" s="1"/>
  <c r="I202" i="1"/>
  <c r="J202" i="1"/>
  <c r="M201" i="1"/>
  <c r="P201" i="1" s="1"/>
  <c r="S201" i="1" s="1"/>
  <c r="W201" i="1" l="1"/>
  <c r="AA201" i="1" s="1"/>
  <c r="U202" i="1"/>
  <c r="V202" i="1" s="1"/>
  <c r="X201" i="1"/>
  <c r="AB201" i="1"/>
  <c r="AC201" i="1" s="1"/>
  <c r="Z199" i="1"/>
  <c r="E205" i="1"/>
  <c r="F204" i="1"/>
  <c r="G204" i="1" s="1"/>
  <c r="K203" i="1"/>
  <c r="Q203" i="1"/>
  <c r="R203" i="1" s="1"/>
  <c r="I203" i="1"/>
  <c r="J203" i="1"/>
  <c r="AF199" i="1"/>
  <c r="AG199" i="1" s="1"/>
  <c r="W200" i="1"/>
  <c r="AA200" i="1" s="1"/>
  <c r="AD200" i="1"/>
  <c r="AE200" i="1" s="1"/>
  <c r="L202" i="1"/>
  <c r="N202" i="1" s="1"/>
  <c r="O202" i="1" s="1"/>
  <c r="Y200" i="1" l="1"/>
  <c r="K204" i="1"/>
  <c r="J204" i="1"/>
  <c r="I204" i="1"/>
  <c r="Q204" i="1"/>
  <c r="R204" i="1" s="1"/>
  <c r="X202" i="1"/>
  <c r="AB202" i="1"/>
  <c r="AC202" i="1" s="1"/>
  <c r="M202" i="1"/>
  <c r="P202" i="1" s="1"/>
  <c r="U203" i="1"/>
  <c r="V203" i="1" s="1"/>
  <c r="E206" i="1"/>
  <c r="F205" i="1"/>
  <c r="G205" i="1" s="1"/>
  <c r="AD201" i="1"/>
  <c r="AE201" i="1" s="1"/>
  <c r="AF200" i="1"/>
  <c r="AG200" i="1" s="1"/>
  <c r="L203" i="1"/>
  <c r="M203" i="1" s="1"/>
  <c r="P203" i="1" s="1"/>
  <c r="AH200" i="1"/>
  <c r="Z200" i="1"/>
  <c r="Z201" i="1"/>
  <c r="Y201" i="1"/>
  <c r="S203" i="1" l="1"/>
  <c r="T203" i="1"/>
  <c r="AF201" i="1"/>
  <c r="AG201" i="1" s="1"/>
  <c r="E207" i="1"/>
  <c r="F206" i="1"/>
  <c r="G206" i="1" s="1"/>
  <c r="S202" i="1"/>
  <c r="T202" i="1"/>
  <c r="U204" i="1"/>
  <c r="V204" i="1" s="1"/>
  <c r="N203" i="1"/>
  <c r="O203" i="1" s="1"/>
  <c r="AH201" i="1"/>
  <c r="L204" i="1"/>
  <c r="N204" i="1" s="1"/>
  <c r="O204" i="1" s="1"/>
  <c r="K205" i="1"/>
  <c r="I205" i="1"/>
  <c r="J205" i="1"/>
  <c r="Q205" i="1"/>
  <c r="R205" i="1" s="1"/>
  <c r="X203" i="1"/>
  <c r="AB203" i="1"/>
  <c r="AC203" i="1" s="1"/>
  <c r="L205" i="1" l="1"/>
  <c r="M205" i="1" s="1"/>
  <c r="P205" i="1" s="1"/>
  <c r="X204" i="1"/>
  <c r="AB204" i="1"/>
  <c r="AC204" i="1" s="1"/>
  <c r="J206" i="1"/>
  <c r="K206" i="1"/>
  <c r="Q206" i="1"/>
  <c r="R206" i="1" s="1"/>
  <c r="I206" i="1"/>
  <c r="W203" i="1"/>
  <c r="AA203" i="1" s="1"/>
  <c r="AD203" i="1"/>
  <c r="AE203" i="1" s="1"/>
  <c r="M204" i="1"/>
  <c r="P204" i="1" s="1"/>
  <c r="U205" i="1"/>
  <c r="V205" i="1" s="1"/>
  <c r="W202" i="1"/>
  <c r="AD202" i="1"/>
  <c r="E208" i="1"/>
  <c r="F207" i="1"/>
  <c r="G207" i="1" s="1"/>
  <c r="S205" i="1" l="1"/>
  <c r="T205" i="1"/>
  <c r="S204" i="1"/>
  <c r="T204" i="1"/>
  <c r="U206" i="1"/>
  <c r="V206" i="1" s="1"/>
  <c r="N205" i="1"/>
  <c r="O205" i="1" s="1"/>
  <c r="AA202" i="1"/>
  <c r="Z202" i="1"/>
  <c r="Y202" i="1"/>
  <c r="K207" i="1"/>
  <c r="Q207" i="1"/>
  <c r="R207" i="1" s="1"/>
  <c r="J207" i="1"/>
  <c r="I207" i="1"/>
  <c r="AF203" i="1"/>
  <c r="AG203" i="1" s="1"/>
  <c r="Z203" i="1"/>
  <c r="AE202" i="1"/>
  <c r="AH202" i="1"/>
  <c r="E209" i="1"/>
  <c r="F208" i="1"/>
  <c r="G208" i="1" s="1"/>
  <c r="X205" i="1"/>
  <c r="AB205" i="1"/>
  <c r="AC205" i="1" s="1"/>
  <c r="N206" i="1"/>
  <c r="O206" i="1" s="1"/>
  <c r="L206" i="1"/>
  <c r="M206" i="1" s="1"/>
  <c r="P206" i="1" s="1"/>
  <c r="Y203" i="1"/>
  <c r="AH203" i="1"/>
  <c r="S206" i="1" l="1"/>
  <c r="T206" i="1"/>
  <c r="W204" i="1"/>
  <c r="AD204" i="1"/>
  <c r="AF202" i="1"/>
  <c r="AG202" i="1" s="1"/>
  <c r="U207" i="1"/>
  <c r="V207" i="1" s="1"/>
  <c r="K208" i="1"/>
  <c r="I208" i="1"/>
  <c r="Q208" i="1"/>
  <c r="R208" i="1" s="1"/>
  <c r="J208" i="1"/>
  <c r="M207" i="1"/>
  <c r="P207" i="1" s="1"/>
  <c r="S207" i="1" s="1"/>
  <c r="X206" i="1"/>
  <c r="AB206" i="1"/>
  <c r="AC206" i="1" s="1"/>
  <c r="W205" i="1"/>
  <c r="AA205" i="1" s="1"/>
  <c r="AD205" i="1"/>
  <c r="AE205" i="1" s="1"/>
  <c r="E210" i="1"/>
  <c r="F209" i="1"/>
  <c r="G209" i="1" s="1"/>
  <c r="L207" i="1"/>
  <c r="N207" i="1"/>
  <c r="O207" i="1" s="1"/>
  <c r="AE204" i="1" l="1"/>
  <c r="AH204" i="1"/>
  <c r="X207" i="1"/>
  <c r="AB207" i="1"/>
  <c r="AC207" i="1" s="1"/>
  <c r="AA204" i="1"/>
  <c r="Z204" i="1"/>
  <c r="Y204" i="1"/>
  <c r="E211" i="1"/>
  <c r="F210" i="1"/>
  <c r="G210" i="1" s="1"/>
  <c r="U208" i="1"/>
  <c r="V208" i="1" s="1"/>
  <c r="T207" i="1"/>
  <c r="W206" i="1"/>
  <c r="AA206" i="1" s="1"/>
  <c r="AD206" i="1"/>
  <c r="AE206" i="1" s="1"/>
  <c r="AF205" i="1"/>
  <c r="AG205" i="1" s="1"/>
  <c r="Z205" i="1"/>
  <c r="K209" i="1"/>
  <c r="Q209" i="1"/>
  <c r="R209" i="1" s="1"/>
  <c r="J209" i="1"/>
  <c r="I209" i="1"/>
  <c r="L208" i="1"/>
  <c r="N208" i="1" s="1"/>
  <c r="O208" i="1" s="1"/>
  <c r="AH205" i="1"/>
  <c r="Y205" i="1"/>
  <c r="Y206" i="1" l="1"/>
  <c r="AF206" i="1"/>
  <c r="AG206" i="1" s="1"/>
  <c r="AH206" i="1"/>
  <c r="W207" i="1"/>
  <c r="AA207" i="1" s="1"/>
  <c r="AD207" i="1"/>
  <c r="AE207" i="1" s="1"/>
  <c r="X208" i="1"/>
  <c r="AB208" i="1"/>
  <c r="AC208" i="1" s="1"/>
  <c r="E212" i="1"/>
  <c r="F211" i="1"/>
  <c r="G211" i="1" s="1"/>
  <c r="L209" i="1"/>
  <c r="M209" i="1" s="1"/>
  <c r="P209" i="1" s="1"/>
  <c r="N209" i="1"/>
  <c r="O209" i="1" s="1"/>
  <c r="M208" i="1"/>
  <c r="P208" i="1" s="1"/>
  <c r="U209" i="1"/>
  <c r="V209" i="1" s="1"/>
  <c r="Z206" i="1"/>
  <c r="Q210" i="1"/>
  <c r="R210" i="1" s="1"/>
  <c r="K210" i="1"/>
  <c r="I210" i="1"/>
  <c r="J210" i="1"/>
  <c r="AF204" i="1"/>
  <c r="AG204" i="1" s="1"/>
  <c r="AH207" i="1" l="1"/>
  <c r="S209" i="1"/>
  <c r="T209" i="1"/>
  <c r="Z207" i="1"/>
  <c r="X209" i="1"/>
  <c r="AB209" i="1"/>
  <c r="AC209" i="1" s="1"/>
  <c r="U210" i="1"/>
  <c r="V210" i="1" s="1"/>
  <c r="F212" i="1"/>
  <c r="G212" i="1" s="1"/>
  <c r="E213" i="1"/>
  <c r="L210" i="1"/>
  <c r="N210" i="1" s="1"/>
  <c r="O210" i="1" s="1"/>
  <c r="S208" i="1"/>
  <c r="T208" i="1"/>
  <c r="K211" i="1"/>
  <c r="J211" i="1"/>
  <c r="I211" i="1"/>
  <c r="Q211" i="1"/>
  <c r="R211" i="1" s="1"/>
  <c r="AF207" i="1"/>
  <c r="AG207" i="1" s="1"/>
  <c r="Y207" i="1"/>
  <c r="U211" i="1" l="1"/>
  <c r="V211" i="1" s="1"/>
  <c r="W208" i="1"/>
  <c r="AD208" i="1"/>
  <c r="M210" i="1"/>
  <c r="P210" i="1" s="1"/>
  <c r="K212" i="1"/>
  <c r="J212" i="1"/>
  <c r="I212" i="1"/>
  <c r="Q212" i="1"/>
  <c r="R212" i="1" s="1"/>
  <c r="W209" i="1"/>
  <c r="AA209" i="1" s="1"/>
  <c r="AD209" i="1"/>
  <c r="AE209" i="1" s="1"/>
  <c r="X210" i="1"/>
  <c r="AB210" i="1"/>
  <c r="AC210" i="1" s="1"/>
  <c r="M211" i="1"/>
  <c r="P211" i="1" s="1"/>
  <c r="S211" i="1" s="1"/>
  <c r="E214" i="1"/>
  <c r="F213" i="1"/>
  <c r="G213" i="1" s="1"/>
  <c r="N211" i="1"/>
  <c r="O211" i="1" s="1"/>
  <c r="L211" i="1"/>
  <c r="AH209" i="1" l="1"/>
  <c r="AA208" i="1"/>
  <c r="Y208" i="1"/>
  <c r="Z208" i="1"/>
  <c r="L212" i="1"/>
  <c r="N212" i="1" s="1"/>
  <c r="O212" i="1" s="1"/>
  <c r="Z209" i="1"/>
  <c r="Y209" i="1"/>
  <c r="U212" i="1"/>
  <c r="V212" i="1" s="1"/>
  <c r="X211" i="1"/>
  <c r="AB211" i="1"/>
  <c r="AC211" i="1" s="1"/>
  <c r="AE208" i="1"/>
  <c r="AH208" i="1"/>
  <c r="K213" i="1"/>
  <c r="Q213" i="1"/>
  <c r="R213" i="1" s="1"/>
  <c r="I213" i="1"/>
  <c r="J213" i="1"/>
  <c r="E215" i="1"/>
  <c r="F214" i="1"/>
  <c r="G214" i="1" s="1"/>
  <c r="AF209" i="1"/>
  <c r="AG209" i="1" s="1"/>
  <c r="M212" i="1"/>
  <c r="P212" i="1" s="1"/>
  <c r="S212" i="1" s="1"/>
  <c r="S210" i="1"/>
  <c r="T210" i="1"/>
  <c r="T211" i="1"/>
  <c r="X212" i="1" l="1"/>
  <c r="AB212" i="1"/>
  <c r="AC212" i="1" s="1"/>
  <c r="U213" i="1"/>
  <c r="V213" i="1" s="1"/>
  <c r="F215" i="1"/>
  <c r="G215" i="1" s="1"/>
  <c r="E216" i="1"/>
  <c r="M213" i="1"/>
  <c r="P213" i="1" s="1"/>
  <c r="S213" i="1" s="1"/>
  <c r="AF208" i="1"/>
  <c r="AG208" i="1" s="1"/>
  <c r="K214" i="1"/>
  <c r="J214" i="1"/>
  <c r="Q214" i="1"/>
  <c r="R214" i="1" s="1"/>
  <c r="I214" i="1"/>
  <c r="W211" i="1"/>
  <c r="AA211" i="1" s="1"/>
  <c r="AD211" i="1"/>
  <c r="AE211" i="1" s="1"/>
  <c r="W210" i="1"/>
  <c r="AD210" i="1"/>
  <c r="L213" i="1"/>
  <c r="N213" i="1"/>
  <c r="O213" i="1" s="1"/>
  <c r="T212" i="1"/>
  <c r="AF211" i="1" l="1"/>
  <c r="AG211" i="1" s="1"/>
  <c r="X213" i="1"/>
  <c r="AB213" i="1"/>
  <c r="AC213" i="1" s="1"/>
  <c r="L214" i="1"/>
  <c r="N214" i="1" s="1"/>
  <c r="O214" i="1" s="1"/>
  <c r="Y211" i="1"/>
  <c r="F216" i="1"/>
  <c r="G216" i="1" s="1"/>
  <c r="E217" i="1"/>
  <c r="AE210" i="1"/>
  <c r="AH210" i="1"/>
  <c r="M214" i="1"/>
  <c r="P214" i="1" s="1"/>
  <c r="S214" i="1" s="1"/>
  <c r="Z211" i="1"/>
  <c r="K215" i="1"/>
  <c r="J215" i="1"/>
  <c r="Q215" i="1"/>
  <c r="R215" i="1" s="1"/>
  <c r="I215" i="1"/>
  <c r="AH212" i="1"/>
  <c r="T213" i="1"/>
  <c r="W212" i="1"/>
  <c r="AA212" i="1" s="1"/>
  <c r="AD212" i="1"/>
  <c r="AE212" i="1" s="1"/>
  <c r="AA210" i="1"/>
  <c r="Z210" i="1"/>
  <c r="Y210" i="1"/>
  <c r="U214" i="1"/>
  <c r="V214" i="1" s="1"/>
  <c r="T214" i="1"/>
  <c r="AH211" i="1"/>
  <c r="Z212" i="1"/>
  <c r="Y212" i="1"/>
  <c r="W214" i="1" l="1"/>
  <c r="AA214" i="1" s="1"/>
  <c r="AF210" i="1"/>
  <c r="AG210" i="1" s="1"/>
  <c r="X214" i="1"/>
  <c r="AB214" i="1"/>
  <c r="AC214" i="1" s="1"/>
  <c r="AF212" i="1"/>
  <c r="AG212" i="1" s="1"/>
  <c r="E218" i="1"/>
  <c r="F217" i="1"/>
  <c r="G217" i="1" s="1"/>
  <c r="U215" i="1"/>
  <c r="V215" i="1" s="1"/>
  <c r="W213" i="1"/>
  <c r="AA213" i="1" s="1"/>
  <c r="AD213" i="1"/>
  <c r="AE213" i="1" s="1"/>
  <c r="L215" i="1"/>
  <c r="M215" i="1" s="1"/>
  <c r="P215" i="1" s="1"/>
  <c r="K216" i="1"/>
  <c r="I216" i="1"/>
  <c r="Q216" i="1"/>
  <c r="R216" i="1" s="1"/>
  <c r="J216" i="1"/>
  <c r="S215" i="1" l="1"/>
  <c r="T215" i="1"/>
  <c r="U216" i="1"/>
  <c r="V216" i="1" s="1"/>
  <c r="Z213" i="1"/>
  <c r="K217" i="1"/>
  <c r="Q217" i="1"/>
  <c r="R217" i="1" s="1"/>
  <c r="I217" i="1"/>
  <c r="J217" i="1"/>
  <c r="AF213" i="1"/>
  <c r="AG213" i="1" s="1"/>
  <c r="X215" i="1"/>
  <c r="AB215" i="1"/>
  <c r="AC215" i="1" s="1"/>
  <c r="F218" i="1"/>
  <c r="G218" i="1" s="1"/>
  <c r="E219" i="1"/>
  <c r="AD214" i="1"/>
  <c r="AE214" i="1" s="1"/>
  <c r="AH213" i="1"/>
  <c r="L216" i="1"/>
  <c r="M216" i="1" s="1"/>
  <c r="P216" i="1" s="1"/>
  <c r="N215" i="1"/>
  <c r="O215" i="1" s="1"/>
  <c r="Y213" i="1"/>
  <c r="Y214" i="1"/>
  <c r="Z214" i="1"/>
  <c r="S216" i="1" l="1"/>
  <c r="T216" i="1"/>
  <c r="X216" i="1"/>
  <c r="AB216" i="1"/>
  <c r="AC216" i="1" s="1"/>
  <c r="N216" i="1"/>
  <c r="O216" i="1" s="1"/>
  <c r="E220" i="1"/>
  <c r="F219" i="1"/>
  <c r="G219" i="1" s="1"/>
  <c r="U217" i="1"/>
  <c r="V217" i="1" s="1"/>
  <c r="W215" i="1"/>
  <c r="AA215" i="1" s="1"/>
  <c r="AD215" i="1"/>
  <c r="AE215" i="1" s="1"/>
  <c r="AF214" i="1"/>
  <c r="AG214" i="1" s="1"/>
  <c r="K218" i="1"/>
  <c r="J218" i="1"/>
  <c r="Q218" i="1"/>
  <c r="R218" i="1" s="1"/>
  <c r="I218" i="1"/>
  <c r="AH214" i="1"/>
  <c r="L217" i="1"/>
  <c r="M217" i="1" s="1"/>
  <c r="P217" i="1" s="1"/>
  <c r="N217" i="1"/>
  <c r="O217" i="1" s="1"/>
  <c r="S217" i="1" l="1"/>
  <c r="T217" i="1"/>
  <c r="X217" i="1"/>
  <c r="AB217" i="1"/>
  <c r="AC217" i="1" s="1"/>
  <c r="AF215" i="1"/>
  <c r="AG215" i="1" s="1"/>
  <c r="Y215" i="1"/>
  <c r="AH215" i="1"/>
  <c r="K219" i="1"/>
  <c r="J219" i="1"/>
  <c r="Q219" i="1"/>
  <c r="R219" i="1" s="1"/>
  <c r="I219" i="1"/>
  <c r="Z215" i="1"/>
  <c r="W216" i="1"/>
  <c r="AA216" i="1" s="1"/>
  <c r="AD216" i="1"/>
  <c r="AE216" i="1" s="1"/>
  <c r="L218" i="1"/>
  <c r="N218" i="1" s="1"/>
  <c r="O218" i="1" s="1"/>
  <c r="U218" i="1"/>
  <c r="V218" i="1" s="1"/>
  <c r="F220" i="1"/>
  <c r="G220" i="1" s="1"/>
  <c r="E221" i="1"/>
  <c r="K220" i="1" l="1"/>
  <c r="J220" i="1"/>
  <c r="I220" i="1"/>
  <c r="Q220" i="1"/>
  <c r="R220" i="1" s="1"/>
  <c r="M218" i="1"/>
  <c r="P218" i="1" s="1"/>
  <c r="AH216" i="1"/>
  <c r="X218" i="1"/>
  <c r="AB218" i="1"/>
  <c r="AC218" i="1" s="1"/>
  <c r="U219" i="1"/>
  <c r="V219" i="1" s="1"/>
  <c r="L219" i="1"/>
  <c r="M219" i="1" s="1"/>
  <c r="P219" i="1" s="1"/>
  <c r="N219" i="1"/>
  <c r="O219" i="1" s="1"/>
  <c r="Z216" i="1"/>
  <c r="W217" i="1"/>
  <c r="AA217" i="1" s="1"/>
  <c r="AD217" i="1"/>
  <c r="AE217" i="1" s="1"/>
  <c r="AF216" i="1"/>
  <c r="AG216" i="1" s="1"/>
  <c r="E222" i="1"/>
  <c r="F221" i="1"/>
  <c r="G221" i="1" s="1"/>
  <c r="Y216" i="1"/>
  <c r="S219" i="1" l="1"/>
  <c r="T219" i="1"/>
  <c r="U220" i="1"/>
  <c r="V220" i="1" s="1"/>
  <c r="AF217" i="1"/>
  <c r="AG217" i="1" s="1"/>
  <c r="AH217" i="1"/>
  <c r="K221" i="1"/>
  <c r="J221" i="1"/>
  <c r="Q221" i="1"/>
  <c r="R221" i="1" s="1"/>
  <c r="I221" i="1"/>
  <c r="F222" i="1"/>
  <c r="G222" i="1" s="1"/>
  <c r="E223" i="1"/>
  <c r="Z217" i="1"/>
  <c r="S218" i="1"/>
  <c r="T218" i="1"/>
  <c r="N220" i="1"/>
  <c r="O220" i="1" s="1"/>
  <c r="L220" i="1"/>
  <c r="M220" i="1" s="1"/>
  <c r="P220" i="1" s="1"/>
  <c r="X219" i="1"/>
  <c r="AB219" i="1"/>
  <c r="AC219" i="1" s="1"/>
  <c r="Y217" i="1"/>
  <c r="S220" i="1" l="1"/>
  <c r="T220" i="1"/>
  <c r="K222" i="1"/>
  <c r="I222" i="1"/>
  <c r="Q222" i="1"/>
  <c r="R222" i="1" s="1"/>
  <c r="J222" i="1"/>
  <c r="X220" i="1"/>
  <c r="AB220" i="1"/>
  <c r="AC220" i="1" s="1"/>
  <c r="U221" i="1"/>
  <c r="V221" i="1" s="1"/>
  <c r="W219" i="1"/>
  <c r="AA219" i="1" s="1"/>
  <c r="AD219" i="1"/>
  <c r="AE219" i="1" s="1"/>
  <c r="W218" i="1"/>
  <c r="AD218" i="1"/>
  <c r="E224" i="1"/>
  <c r="F223" i="1"/>
  <c r="G223" i="1" s="1"/>
  <c r="L221" i="1"/>
  <c r="M221" i="1" s="1"/>
  <c r="P221" i="1" s="1"/>
  <c r="AH219" i="1" l="1"/>
  <c r="S221" i="1"/>
  <c r="T221" i="1"/>
  <c r="N221" i="1"/>
  <c r="O221" i="1" s="1"/>
  <c r="E225" i="1"/>
  <c r="F224" i="1"/>
  <c r="G224" i="1" s="1"/>
  <c r="AF219" i="1"/>
  <c r="AG219" i="1" s="1"/>
  <c r="L222" i="1"/>
  <c r="N222" i="1" s="1"/>
  <c r="O222" i="1" s="1"/>
  <c r="Z219" i="1"/>
  <c r="U222" i="1"/>
  <c r="V222" i="1" s="1"/>
  <c r="Y219" i="1"/>
  <c r="AE218" i="1"/>
  <c r="AH218" i="1"/>
  <c r="AA218" i="1"/>
  <c r="Z218" i="1"/>
  <c r="Y218" i="1"/>
  <c r="M222" i="1"/>
  <c r="P222" i="1" s="1"/>
  <c r="S222" i="1" s="1"/>
  <c r="W220" i="1"/>
  <c r="AA220" i="1" s="1"/>
  <c r="AD220" i="1"/>
  <c r="AE220" i="1" s="1"/>
  <c r="K223" i="1"/>
  <c r="Q223" i="1"/>
  <c r="R223" i="1" s="1"/>
  <c r="I223" i="1"/>
  <c r="J223" i="1"/>
  <c r="X221" i="1"/>
  <c r="AB221" i="1"/>
  <c r="AC221" i="1" s="1"/>
  <c r="Z220" i="1" l="1"/>
  <c r="AF218" i="1"/>
  <c r="AG218" i="1" s="1"/>
  <c r="AH220" i="1"/>
  <c r="F225" i="1"/>
  <c r="G225" i="1" s="1"/>
  <c r="E226" i="1"/>
  <c r="L223" i="1"/>
  <c r="M223" i="1" s="1"/>
  <c r="P223" i="1" s="1"/>
  <c r="U223" i="1"/>
  <c r="V223" i="1" s="1"/>
  <c r="Y220" i="1"/>
  <c r="T222" i="1"/>
  <c r="W221" i="1"/>
  <c r="AA221" i="1" s="1"/>
  <c r="AD221" i="1"/>
  <c r="AE221" i="1" s="1"/>
  <c r="AF220" i="1"/>
  <c r="AG220" i="1" s="1"/>
  <c r="X222" i="1"/>
  <c r="AB222" i="1"/>
  <c r="AC222" i="1" s="1"/>
  <c r="K224" i="1"/>
  <c r="I224" i="1"/>
  <c r="Q224" i="1"/>
  <c r="R224" i="1" s="1"/>
  <c r="J224" i="1"/>
  <c r="S223" i="1" l="1"/>
  <c r="T223" i="1"/>
  <c r="AF221" i="1"/>
  <c r="AG221" i="1" s="1"/>
  <c r="X223" i="1"/>
  <c r="AB223" i="1"/>
  <c r="AC223" i="1" s="1"/>
  <c r="Y221" i="1"/>
  <c r="AH221" i="1"/>
  <c r="F226" i="1"/>
  <c r="G226" i="1" s="1"/>
  <c r="E227" i="1"/>
  <c r="L224" i="1"/>
  <c r="N224" i="1" s="1"/>
  <c r="O224" i="1" s="1"/>
  <c r="U224" i="1"/>
  <c r="V224" i="1" s="1"/>
  <c r="Z222" i="1"/>
  <c r="W222" i="1"/>
  <c r="AA222" i="1" s="1"/>
  <c r="AD222" i="1"/>
  <c r="AE222" i="1" s="1"/>
  <c r="Z221" i="1"/>
  <c r="N223" i="1"/>
  <c r="O223" i="1" s="1"/>
  <c r="K225" i="1"/>
  <c r="I225" i="1"/>
  <c r="Q225" i="1"/>
  <c r="R225" i="1" s="1"/>
  <c r="J225" i="1"/>
  <c r="Y222" i="1" l="1"/>
  <c r="L225" i="1"/>
  <c r="N225" i="1" s="1"/>
  <c r="O225" i="1" s="1"/>
  <c r="M224" i="1"/>
  <c r="P224" i="1" s="1"/>
  <c r="X224" i="1"/>
  <c r="AB224" i="1"/>
  <c r="AC224" i="1" s="1"/>
  <c r="U225" i="1"/>
  <c r="V225" i="1" s="1"/>
  <c r="F227" i="1"/>
  <c r="G227" i="1" s="1"/>
  <c r="E228" i="1"/>
  <c r="AH222" i="1"/>
  <c r="AF222" i="1"/>
  <c r="AG222" i="1" s="1"/>
  <c r="K226" i="1"/>
  <c r="Q226" i="1"/>
  <c r="R226" i="1" s="1"/>
  <c r="J226" i="1"/>
  <c r="I226" i="1"/>
  <c r="W223" i="1"/>
  <c r="AA223" i="1" s="1"/>
  <c r="AD223" i="1"/>
  <c r="AE223" i="1" s="1"/>
  <c r="M225" i="1"/>
  <c r="P225" i="1" s="1"/>
  <c r="S225" i="1" s="1"/>
  <c r="Y223" i="1" l="1"/>
  <c r="AF223" i="1"/>
  <c r="AG223" i="1" s="1"/>
  <c r="L226" i="1"/>
  <c r="N226" i="1" s="1"/>
  <c r="O226" i="1" s="1"/>
  <c r="J227" i="1"/>
  <c r="K227" i="1"/>
  <c r="Q227" i="1"/>
  <c r="R227" i="1" s="1"/>
  <c r="I227" i="1"/>
  <c r="X225" i="1"/>
  <c r="AB225" i="1"/>
  <c r="AC225" i="1" s="1"/>
  <c r="S224" i="1"/>
  <c r="T224" i="1"/>
  <c r="Z223" i="1"/>
  <c r="U226" i="1"/>
  <c r="V226" i="1" s="1"/>
  <c r="AH223" i="1"/>
  <c r="T225" i="1"/>
  <c r="M226" i="1"/>
  <c r="P226" i="1" s="1"/>
  <c r="S226" i="1" s="1"/>
  <c r="F228" i="1"/>
  <c r="G228" i="1" s="1"/>
  <c r="E229" i="1"/>
  <c r="E230" i="1" l="1"/>
  <c r="F229" i="1"/>
  <c r="G229" i="1" s="1"/>
  <c r="U227" i="1"/>
  <c r="V227" i="1" s="1"/>
  <c r="W224" i="1"/>
  <c r="AD224" i="1"/>
  <c r="X226" i="1"/>
  <c r="AB226" i="1"/>
  <c r="AC226" i="1" s="1"/>
  <c r="L227" i="1"/>
  <c r="N227" i="1" s="1"/>
  <c r="O227" i="1" s="1"/>
  <c r="K228" i="1"/>
  <c r="Q228" i="1"/>
  <c r="R228" i="1" s="1"/>
  <c r="I228" i="1"/>
  <c r="J228" i="1"/>
  <c r="W225" i="1"/>
  <c r="AA225" i="1" s="1"/>
  <c r="AD225" i="1"/>
  <c r="AE225" i="1" s="1"/>
  <c r="T226" i="1"/>
  <c r="M227" i="1"/>
  <c r="P227" i="1" s="1"/>
  <c r="S227" i="1" s="1"/>
  <c r="AF225" i="1" l="1"/>
  <c r="AG225" i="1" s="1"/>
  <c r="U228" i="1"/>
  <c r="V228" i="1" s="1"/>
  <c r="AA224" i="1"/>
  <c r="Y224" i="1"/>
  <c r="Z224" i="1"/>
  <c r="Y225" i="1"/>
  <c r="X227" i="1"/>
  <c r="AB227" i="1"/>
  <c r="AC227" i="1" s="1"/>
  <c r="T227" i="1"/>
  <c r="K229" i="1"/>
  <c r="J229" i="1"/>
  <c r="Q229" i="1"/>
  <c r="R229" i="1" s="1"/>
  <c r="I229" i="1"/>
  <c r="AH225" i="1"/>
  <c r="L228" i="1"/>
  <c r="N228" i="1" s="1"/>
  <c r="O228" i="1" s="1"/>
  <c r="W226" i="1"/>
  <c r="AA226" i="1" s="1"/>
  <c r="AD226" i="1"/>
  <c r="AE226" i="1" s="1"/>
  <c r="AE224" i="1"/>
  <c r="AH224" i="1"/>
  <c r="Z225" i="1"/>
  <c r="F230" i="1"/>
  <c r="G230" i="1" s="1"/>
  <c r="E231" i="1"/>
  <c r="AF226" i="1" l="1"/>
  <c r="AG226" i="1" s="1"/>
  <c r="L229" i="1"/>
  <c r="N229" i="1" s="1"/>
  <c r="O229" i="1" s="1"/>
  <c r="Z226" i="1"/>
  <c r="X228" i="1"/>
  <c r="AB228" i="1"/>
  <c r="AC228" i="1" s="1"/>
  <c r="F231" i="1"/>
  <c r="G231" i="1" s="1"/>
  <c r="E232" i="1"/>
  <c r="AF224" i="1"/>
  <c r="AG224" i="1" s="1"/>
  <c r="M229" i="1"/>
  <c r="P229" i="1" s="1"/>
  <c r="S229" i="1" s="1"/>
  <c r="W227" i="1"/>
  <c r="AA227" i="1" s="1"/>
  <c r="AD227" i="1"/>
  <c r="AE227" i="1" s="1"/>
  <c r="K230" i="1"/>
  <c r="I230" i="1"/>
  <c r="Q230" i="1"/>
  <c r="R230" i="1" s="1"/>
  <c r="J230" i="1"/>
  <c r="M228" i="1"/>
  <c r="P228" i="1" s="1"/>
  <c r="U229" i="1"/>
  <c r="V229" i="1" s="1"/>
  <c r="T229" i="1"/>
  <c r="Y226" i="1"/>
  <c r="AH226" i="1"/>
  <c r="Z227" i="1" l="1"/>
  <c r="S228" i="1"/>
  <c r="T228" i="1"/>
  <c r="F232" i="1"/>
  <c r="G232" i="1" s="1"/>
  <c r="E233" i="1"/>
  <c r="AF227" i="1"/>
  <c r="AG227" i="1" s="1"/>
  <c r="W229" i="1"/>
  <c r="AA229" i="1" s="1"/>
  <c r="K231" i="1"/>
  <c r="I231" i="1"/>
  <c r="J231" i="1"/>
  <c r="Q231" i="1"/>
  <c r="R231" i="1" s="1"/>
  <c r="L230" i="1"/>
  <c r="N230" i="1" s="1"/>
  <c r="O230" i="1" s="1"/>
  <c r="U230" i="1"/>
  <c r="V230" i="1" s="1"/>
  <c r="X229" i="1"/>
  <c r="AB229" i="1"/>
  <c r="AC229" i="1" s="1"/>
  <c r="Y227" i="1"/>
  <c r="AH227" i="1"/>
  <c r="Y229" i="1" l="1"/>
  <c r="Z229" i="1"/>
  <c r="M230" i="1"/>
  <c r="P230" i="1" s="1"/>
  <c r="L231" i="1"/>
  <c r="N231" i="1" s="1"/>
  <c r="O231" i="1" s="1"/>
  <c r="M231" i="1"/>
  <c r="P231" i="1" s="1"/>
  <c r="S231" i="1" s="1"/>
  <c r="F233" i="1"/>
  <c r="G233" i="1" s="1"/>
  <c r="E234" i="1"/>
  <c r="W228" i="1"/>
  <c r="AD228" i="1"/>
  <c r="X230" i="1"/>
  <c r="AB230" i="1"/>
  <c r="AC230" i="1" s="1"/>
  <c r="U231" i="1"/>
  <c r="V231" i="1" s="1"/>
  <c r="AD229" i="1"/>
  <c r="AE229" i="1" s="1"/>
  <c r="K232" i="1"/>
  <c r="J232" i="1"/>
  <c r="Q232" i="1"/>
  <c r="R232" i="1" s="1"/>
  <c r="I232" i="1"/>
  <c r="X231" i="1" l="1"/>
  <c r="AB231" i="1"/>
  <c r="AC231" i="1" s="1"/>
  <c r="AA228" i="1"/>
  <c r="Y228" i="1"/>
  <c r="Z228" i="1"/>
  <c r="S230" i="1"/>
  <c r="T230" i="1"/>
  <c r="L232" i="1"/>
  <c r="N232" i="1" s="1"/>
  <c r="O232" i="1" s="1"/>
  <c r="AF229" i="1"/>
  <c r="AG229" i="1" s="1"/>
  <c r="E235" i="1"/>
  <c r="F234" i="1"/>
  <c r="G234" i="1" s="1"/>
  <c r="AH229" i="1"/>
  <c r="U232" i="1"/>
  <c r="V232" i="1" s="1"/>
  <c r="T231" i="1"/>
  <c r="AE228" i="1"/>
  <c r="AH228" i="1"/>
  <c r="K233" i="1"/>
  <c r="J233" i="1"/>
  <c r="Q233" i="1"/>
  <c r="R233" i="1" s="1"/>
  <c r="I233" i="1"/>
  <c r="U233" i="1" l="1"/>
  <c r="V233" i="1" s="1"/>
  <c r="AF228" i="1"/>
  <c r="AG228" i="1" s="1"/>
  <c r="M232" i="1"/>
  <c r="P232" i="1" s="1"/>
  <c r="K234" i="1"/>
  <c r="I234" i="1"/>
  <c r="J234" i="1"/>
  <c r="Q234" i="1"/>
  <c r="R234" i="1" s="1"/>
  <c r="W230" i="1"/>
  <c r="AD230" i="1"/>
  <c r="L233" i="1"/>
  <c r="M233" i="1" s="1"/>
  <c r="P233" i="1" s="1"/>
  <c r="N233" i="1"/>
  <c r="O233" i="1" s="1"/>
  <c r="W231" i="1"/>
  <c r="AA231" i="1" s="1"/>
  <c r="AD231" i="1"/>
  <c r="AE231" i="1" s="1"/>
  <c r="E236" i="1"/>
  <c r="F235" i="1"/>
  <c r="G235" i="1" s="1"/>
  <c r="X232" i="1"/>
  <c r="AB232" i="1"/>
  <c r="AC232" i="1" s="1"/>
  <c r="Z231" i="1" l="1"/>
  <c r="S233" i="1"/>
  <c r="T233" i="1"/>
  <c r="AF231" i="1"/>
  <c r="AG231" i="1" s="1"/>
  <c r="AE230" i="1"/>
  <c r="AH230" i="1"/>
  <c r="AA230" i="1"/>
  <c r="Z230" i="1"/>
  <c r="Y230" i="1"/>
  <c r="AH231" i="1"/>
  <c r="K235" i="1"/>
  <c r="I235" i="1"/>
  <c r="J235" i="1"/>
  <c r="Q235" i="1"/>
  <c r="R235" i="1" s="1"/>
  <c r="S232" i="1"/>
  <c r="T232" i="1"/>
  <c r="X233" i="1"/>
  <c r="AB233" i="1"/>
  <c r="AC233" i="1" s="1"/>
  <c r="U234" i="1"/>
  <c r="V234" i="1" s="1"/>
  <c r="Y231" i="1"/>
  <c r="E237" i="1"/>
  <c r="F236" i="1"/>
  <c r="G236" i="1" s="1"/>
  <c r="L234" i="1"/>
  <c r="M234" i="1" s="1"/>
  <c r="P234" i="1" s="1"/>
  <c r="S234" i="1" l="1"/>
  <c r="T234" i="1"/>
  <c r="K236" i="1"/>
  <c r="Q236" i="1"/>
  <c r="R236" i="1" s="1"/>
  <c r="J236" i="1"/>
  <c r="I236" i="1"/>
  <c r="U235" i="1"/>
  <c r="V235" i="1" s="1"/>
  <c r="N234" i="1"/>
  <c r="O234" i="1" s="1"/>
  <c r="E238" i="1"/>
  <c r="F237" i="1"/>
  <c r="G237" i="1" s="1"/>
  <c r="L235" i="1"/>
  <c r="N235" i="1" s="1"/>
  <c r="O235" i="1" s="1"/>
  <c r="W233" i="1"/>
  <c r="AA233" i="1" s="1"/>
  <c r="AD233" i="1"/>
  <c r="AE233" i="1" s="1"/>
  <c r="W232" i="1"/>
  <c r="AD232" i="1"/>
  <c r="X234" i="1"/>
  <c r="AB234" i="1"/>
  <c r="AC234" i="1" s="1"/>
  <c r="AF230" i="1"/>
  <c r="AG230" i="1" s="1"/>
  <c r="AF233" i="1" l="1"/>
  <c r="AG233" i="1" s="1"/>
  <c r="K237" i="1"/>
  <c r="Q237" i="1"/>
  <c r="R237" i="1" s="1"/>
  <c r="I237" i="1"/>
  <c r="J237" i="1"/>
  <c r="X235" i="1"/>
  <c r="AB235" i="1"/>
  <c r="AC235" i="1" s="1"/>
  <c r="U236" i="1"/>
  <c r="V236" i="1" s="1"/>
  <c r="Z233" i="1"/>
  <c r="E239" i="1"/>
  <c r="F238" i="1"/>
  <c r="G238" i="1" s="1"/>
  <c r="AH233" i="1"/>
  <c r="W234" i="1"/>
  <c r="AA234" i="1" s="1"/>
  <c r="AD234" i="1"/>
  <c r="AE234" i="1" s="1"/>
  <c r="AE232" i="1"/>
  <c r="AH232" i="1"/>
  <c r="M235" i="1"/>
  <c r="P235" i="1" s="1"/>
  <c r="Y233" i="1"/>
  <c r="AA232" i="1"/>
  <c r="Y232" i="1"/>
  <c r="Z232" i="1"/>
  <c r="L236" i="1"/>
  <c r="N236" i="1" s="1"/>
  <c r="O236" i="1" s="1"/>
  <c r="Y234" i="1" l="1"/>
  <c r="Z234" i="1"/>
  <c r="M236" i="1"/>
  <c r="P236" i="1" s="1"/>
  <c r="U237" i="1"/>
  <c r="V237" i="1" s="1"/>
  <c r="AF232" i="1"/>
  <c r="AG232" i="1" s="1"/>
  <c r="AH234" i="1"/>
  <c r="X236" i="1"/>
  <c r="AB236" i="1"/>
  <c r="AC236" i="1" s="1"/>
  <c r="L237" i="1"/>
  <c r="N237" i="1" s="1"/>
  <c r="O237" i="1" s="1"/>
  <c r="AF234" i="1"/>
  <c r="AG234" i="1" s="1"/>
  <c r="K238" i="1"/>
  <c r="Q238" i="1"/>
  <c r="R238" i="1" s="1"/>
  <c r="I238" i="1"/>
  <c r="J238" i="1"/>
  <c r="S235" i="1"/>
  <c r="T235" i="1"/>
  <c r="E240" i="1"/>
  <c r="F239" i="1"/>
  <c r="G239" i="1" s="1"/>
  <c r="M237" i="1"/>
  <c r="P237" i="1" s="1"/>
  <c r="S237" i="1" s="1"/>
  <c r="K239" i="1" l="1"/>
  <c r="J239" i="1"/>
  <c r="I239" i="1"/>
  <c r="Q239" i="1"/>
  <c r="R239" i="1" s="1"/>
  <c r="L238" i="1"/>
  <c r="N238" i="1" s="1"/>
  <c r="O238" i="1" s="1"/>
  <c r="T237" i="1"/>
  <c r="X237" i="1"/>
  <c r="AB237" i="1"/>
  <c r="AC237" i="1" s="1"/>
  <c r="U238" i="1"/>
  <c r="V238" i="1" s="1"/>
  <c r="E241" i="1"/>
  <c r="F240" i="1"/>
  <c r="G240" i="1" s="1"/>
  <c r="W235" i="1"/>
  <c r="AD235" i="1"/>
  <c r="S236" i="1"/>
  <c r="T236" i="1"/>
  <c r="AE235" i="1" l="1"/>
  <c r="AH235" i="1"/>
  <c r="F241" i="1"/>
  <c r="G241" i="1" s="1"/>
  <c r="W237" i="1"/>
  <c r="AA237" i="1" s="1"/>
  <c r="AD237" i="1"/>
  <c r="AE237" i="1" s="1"/>
  <c r="U239" i="1"/>
  <c r="V239" i="1" s="1"/>
  <c r="AA235" i="1"/>
  <c r="Z235" i="1"/>
  <c r="Y235" i="1"/>
  <c r="X238" i="1"/>
  <c r="AB238" i="1"/>
  <c r="AC238" i="1" s="1"/>
  <c r="L239" i="1"/>
  <c r="M239" i="1" s="1"/>
  <c r="P239" i="1" s="1"/>
  <c r="W236" i="1"/>
  <c r="AD236" i="1"/>
  <c r="K240" i="1"/>
  <c r="J240" i="1"/>
  <c r="I240" i="1"/>
  <c r="Q240" i="1"/>
  <c r="R240" i="1" s="1"/>
  <c r="M238" i="1"/>
  <c r="P238" i="1" s="1"/>
  <c r="AH237" i="1" l="1"/>
  <c r="S239" i="1"/>
  <c r="T239" i="1"/>
  <c r="AE236" i="1"/>
  <c r="AH236" i="1"/>
  <c r="AF237" i="1"/>
  <c r="AG237" i="1" s="1"/>
  <c r="AA236" i="1"/>
  <c r="Z236" i="1"/>
  <c r="Y236" i="1"/>
  <c r="K241" i="1"/>
  <c r="J241" i="1"/>
  <c r="I241" i="1"/>
  <c r="Q241" i="1"/>
  <c r="R241" i="1" s="1"/>
  <c r="U240" i="1"/>
  <c r="V240" i="1" s="1"/>
  <c r="S238" i="1"/>
  <c r="T238" i="1"/>
  <c r="L240" i="1"/>
  <c r="M240" i="1" s="1"/>
  <c r="P240" i="1" s="1"/>
  <c r="N239" i="1"/>
  <c r="O239" i="1" s="1"/>
  <c r="Z237" i="1"/>
  <c r="X239" i="1"/>
  <c r="AB239" i="1"/>
  <c r="AC239" i="1" s="1"/>
  <c r="Y237" i="1"/>
  <c r="AF235" i="1"/>
  <c r="AG235" i="1" s="1"/>
  <c r="S240" i="1" l="1"/>
  <c r="T240" i="1"/>
  <c r="U241" i="1"/>
  <c r="V241" i="1" s="1"/>
  <c r="N240" i="1"/>
  <c r="O240" i="1" s="1"/>
  <c r="M241" i="1"/>
  <c r="P241" i="1" s="1"/>
  <c r="S241" i="1" s="1"/>
  <c r="AF236" i="1"/>
  <c r="AG236" i="1" s="1"/>
  <c r="L241" i="1"/>
  <c r="N241" i="1"/>
  <c r="O241" i="1" s="1"/>
  <c r="W239" i="1"/>
  <c r="AA239" i="1" s="1"/>
  <c r="AD239" i="1"/>
  <c r="AE239" i="1" s="1"/>
  <c r="W238" i="1"/>
  <c r="AD238" i="1"/>
  <c r="X240" i="1"/>
  <c r="AB240" i="1"/>
  <c r="AC240" i="1" s="1"/>
  <c r="AE238" i="1" l="1"/>
  <c r="AH238" i="1"/>
  <c r="AA238" i="1"/>
  <c r="Z238" i="1"/>
  <c r="Y238" i="1"/>
  <c r="T241" i="1"/>
  <c r="Z239" i="1"/>
  <c r="AH239" i="1"/>
  <c r="AF239" i="1"/>
  <c r="AG239" i="1" s="1"/>
  <c r="Y239" i="1"/>
  <c r="W240" i="1"/>
  <c r="AA240" i="1" s="1"/>
  <c r="AD240" i="1"/>
  <c r="AE240" i="1" s="1"/>
  <c r="X241" i="1"/>
  <c r="AB241" i="1"/>
  <c r="AC241" i="1" s="1"/>
  <c r="Y240" i="1" l="1"/>
  <c r="AF240" i="1"/>
  <c r="AG240" i="1" s="1"/>
  <c r="Z240" i="1"/>
  <c r="AH240" i="1"/>
  <c r="W241" i="1"/>
  <c r="AA241" i="1" s="1"/>
  <c r="AD241" i="1"/>
  <c r="AE241" i="1" s="1"/>
  <c r="AF238" i="1"/>
  <c r="AG238" i="1" s="1"/>
  <c r="AH241" i="1" l="1"/>
  <c r="AF241" i="1"/>
  <c r="AG241" i="1" s="1"/>
  <c r="Z241" i="1"/>
  <c r="Y241" i="1"/>
</calcChain>
</file>

<file path=xl/sharedStrings.xml><?xml version="1.0" encoding="utf-8"?>
<sst xmlns="http://schemas.openxmlformats.org/spreadsheetml/2006/main" count="35" uniqueCount="34">
  <si>
    <t>Latitude (+ to N)</t>
  </si>
  <si>
    <t>Date</t>
  </si>
  <si>
    <t>Julian Day</t>
  </si>
  <si>
    <t>Julian Century</t>
  </si>
  <si>
    <t>Eccent Earth Orbit</t>
  </si>
  <si>
    <t>Sun Eq of Ctr</t>
  </si>
  <si>
    <t>Sun Rad Vector (AUs)</t>
  </si>
  <si>
    <t>Sun Declin (deg)</t>
  </si>
  <si>
    <t>var y</t>
  </si>
  <si>
    <t>Eq of Time (minutes)</t>
  </si>
  <si>
    <t>HA Sunrise (deg)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</si>
  <si>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</si>
  <si>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</si>
  <si>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</si>
  <si>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</si>
  <si>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</si>
  <si>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</si>
  <si>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</si>
  <si>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Longitude (+ to E)</t>
  </si>
  <si>
    <t>Time Zone (+ to E)</t>
  </si>
  <si>
    <t>NOAA Solar Calculations - Change any of the highlighted cells to get solar position data for that location and date.</t>
  </si>
  <si>
    <t>Geom Mean Long Sun (deg)</t>
  </si>
  <si>
    <t>Geom Mean Anom Sun (deg)</t>
  </si>
  <si>
    <t>Sun True Long (deg)</t>
  </si>
  <si>
    <t>Sun True Anom (deg)</t>
  </si>
  <si>
    <t>Sun App Long (deg)</t>
  </si>
  <si>
    <t>Mean Obliq Ecliptic (deg)</t>
  </si>
  <si>
    <t>Obliq Corr (deg)</t>
  </si>
  <si>
    <t>Sun Rt Ascen (deg)</t>
  </si>
  <si>
    <t>Solar Noon (LST)</t>
  </si>
  <si>
    <t>Sunrise Time (LST)</t>
  </si>
  <si>
    <t>Sunset Time (LST)</t>
  </si>
  <si>
    <t>Sunlight Duration (minutes)</t>
  </si>
  <si>
    <t>Time (past local midnight)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</si>
</sst>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6" formatCode="h:mm:ss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66" fontId="0" fillId="0" borderId="0" xfId="0" applyNumberFormat="1"/>
    <xf numFmtId="0" fontId="0" fillId="0" borderId="0" xfId="0" applyNumberFormat="1"/>
    <xf numFmtId="0" fontId="1" fillId="0" borderId="0" xfId="0" applyFont="1" applyFill="1" applyAlignment="1">
      <alignment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Azimuth vs. Elevation Angle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Calculations!$AG$2:$AG$241</c:f>
              <c:numCache>
                <c:formatCode>General</c:formatCode>
                <c:ptCount val="240"/>
                <c:pt idx="0">
                  <c:v>-0.54461422289375871</c:v>
                </c:pt>
                <c:pt idx="1">
                  <c:v>-0.72353157727804562</c:v>
                </c:pt>
                <c:pt idx="2">
                  <c:v>-0.87350422815625117</c:v>
                </c:pt>
                <c:pt idx="3">
                  <c:v>-0.99951492044747825</c:v>
                </c:pt>
                <c:pt idx="4">
                  <c:v>-1.1043113138454874</c:v>
                </c:pt>
                <c:pt idx="5">
                  <c:v>-1.189509171748214</c:v>
                </c:pt>
                <c:pt idx="6">
                  <c:v>-1.2560986988344605</c:v>
                </c:pt>
                <c:pt idx="7">
                  <c:v>-1.304697939677842</c:v>
                </c:pt>
                <c:pt idx="8">
                  <c:v>-1.3356871642454857</c:v>
                </c:pt>
                <c:pt idx="9">
                  <c:v>-1.3492818064643841</c:v>
                </c:pt>
                <c:pt idx="10">
                  <c:v>-1.3455703002955584</c:v>
                </c:pt>
                <c:pt idx="11">
                  <c:v>-1.324528852858248</c:v>
                </c:pt>
                <c:pt idx="12">
                  <c:v>-1.2860175143242982</c:v>
                </c:pt>
                <c:pt idx="13">
                  <c:v>-1.2297564045560723</c:v>
                </c:pt>
                <c:pt idx="14">
                  <c:v>-1.1552748992441517</c:v>
                </c:pt>
                <c:pt idx="15">
                  <c:v>-1.0618168020421861</c:v>
                </c:pt>
                <c:pt idx="16">
                  <c:v>-0.94816483509522165</c:v>
                </c:pt>
                <c:pt idx="17">
                  <c:v>-0.81230256339111118</c:v>
                </c:pt>
                <c:pt idx="18">
                  <c:v>-0.65071581735461081</c:v>
                </c:pt>
                <c:pt idx="19">
                  <c:v>-0.45679756562658086</c:v>
                </c:pt>
                <c:pt idx="20">
                  <c:v>-0.2166586281840655</c:v>
                </c:pt>
                <c:pt idx="21">
                  <c:v>4.0850572721762068E-2</c:v>
                </c:pt>
                <c:pt idx="22">
                  <c:v>0.19238173309661821</c:v>
                </c:pt>
                <c:pt idx="23">
                  <c:v>0.35826832052693636</c:v>
                </c:pt>
                <c:pt idx="24">
                  <c:v>0.53875674164369014</c:v>
                </c:pt>
                <c:pt idx="25">
                  <c:v>0.73404606211800627</c:v>
                </c:pt>
                <c:pt idx="26">
                  <c:v>0.94428060360080246</c:v>
                </c:pt>
                <c:pt idx="27">
                  <c:v>1.1695441701843141</c:v>
                </c:pt>
                <c:pt idx="28">
                  <c:v>1.4098562032945205</c:v>
                </c:pt>
                <c:pt idx="29">
                  <c:v>1.6651701450503262</c:v>
                </c:pt>
                <c:pt idx="30">
                  <c:v>1.9353742672488177</c:v>
                </c:pt>
                <c:pt idx="31">
                  <c:v>2.2202951958415098</c:v>
                </c:pt>
                <c:pt idx="32">
                  <c:v>2.5197043302181816</c:v>
                </c:pt>
                <c:pt idx="33">
                  <c:v>2.8333273228771332</c:v>
                </c:pt>
                <c:pt idx="34">
                  <c:v>3.1608567485394543</c:v>
                </c:pt>
                <c:pt idx="35">
                  <c:v>3.5019680536046556</c:v>
                </c:pt>
                <c:pt idx="36">
                  <c:v>3.8563388365409175</c:v>
                </c:pt>
                <c:pt idx="37">
                  <c:v>4.2236714690849215</c:v>
                </c:pt>
                <c:pt idx="38">
                  <c:v>4.6037190261661021</c:v>
                </c:pt>
                <c:pt idx="39">
                  <c:v>4.9963144511179856</c:v>
                </c:pt>
                <c:pt idx="40">
                  <c:v>5.401793954131314</c:v>
                </c:pt>
                <c:pt idx="41">
                  <c:v>5.8185462716742729</c:v>
                </c:pt>
                <c:pt idx="42">
                  <c:v>6.2466552703307272</c:v>
                </c:pt>
                <c:pt idx="43">
                  <c:v>6.685816406569538</c:v>
                </c:pt>
                <c:pt idx="44">
                  <c:v>7.1357264234075375</c:v>
                </c:pt>
                <c:pt idx="45">
                  <c:v>7.5960813822344901</c:v>
                </c:pt>
                <c:pt idx="46">
                  <c:v>8.06657660016959</c:v>
                </c:pt>
                <c:pt idx="47">
                  <c:v>8.546907095413232</c:v>
                </c:pt>
                <c:pt idx="48">
                  <c:v>9.0367680422508396</c:v>
                </c:pt>
                <c:pt idx="49">
                  <c:v>9.5358550899616841</c:v>
                </c:pt>
                <c:pt idx="50">
                  <c:v>10.043864530858798</c:v>
                </c:pt>
                <c:pt idx="51">
                  <c:v>10.560493343582637</c:v>
                </c:pt>
                <c:pt idx="52">
                  <c:v>11.085439145601958</c:v>
                </c:pt>
                <c:pt idx="53">
                  <c:v>11.61840008401086</c:v>
                </c:pt>
                <c:pt idx="54">
                  <c:v>12.159074687161109</c:v>
                </c:pt>
                <c:pt idx="55">
                  <c:v>12.707161692440955</c:v>
                </c:pt>
                <c:pt idx="56">
                  <c:v>13.262359860761057</c:v>
                </c:pt>
                <c:pt idx="57">
                  <c:v>13.82436778380915</c:v>
                </c:pt>
                <c:pt idx="58">
                  <c:v>14.392883687975317</c:v>
                </c:pt>
                <c:pt idx="59">
                  <c:v>14.967605236401205</c:v>
                </c:pt>
                <c:pt idx="60">
                  <c:v>15.548229329997067</c:v>
                </c:pt>
                <c:pt idx="61">
                  <c:v>16.134451906992755</c:v>
                </c:pt>
                <c:pt idx="62">
                  <c:v>16.725967740485192</c:v>
                </c:pt>
                <c:pt idx="63">
                  <c:v>17.322470233231634</c:v>
                </c:pt>
                <c:pt idx="64">
                  <c:v>17.923651208496043</c:v>
                </c:pt>
                <c:pt idx="65">
                  <c:v>18.529200696322707</c:v>
                </c:pt>
                <c:pt idx="66">
                  <c:v>19.138806714029776</c:v>
                </c:pt>
                <c:pt idx="67">
                  <c:v>19.752155040458906</c:v>
                </c:pt>
                <c:pt idx="68">
                  <c:v>20.368928982968075</c:v>
                </c:pt>
                <c:pt idx="69">
                  <c:v>20.988809136936869</c:v>
                </c:pt>
                <c:pt idx="70">
                  <c:v>21.611473137012261</c:v>
                </c:pt>
                <c:pt idx="71">
                  <c:v>22.23659540012229</c:v>
                </c:pt>
                <c:pt idx="72">
                  <c:v>22.863846859739489</c:v>
                </c:pt>
                <c:pt idx="73">
                  <c:v>23.492894691688996</c:v>
                </c:pt>
                <c:pt idx="74">
                  <c:v>24.123402031249704</c:v>
                </c:pt>
                <c:pt idx="75">
                  <c:v>24.7550276821142</c:v>
                </c:pt>
                <c:pt idx="76">
                  <c:v>25.387425817319333</c:v>
                </c:pt>
                <c:pt idx="77">
                  <c:v>26.020245672795578</c:v>
                </c:pt>
                <c:pt idx="78">
                  <c:v>26.653131234353779</c:v>
                </c:pt>
                <c:pt idx="79">
                  <c:v>27.2857209187306</c:v>
                </c:pt>
                <c:pt idx="80">
                  <c:v>27.91764725012526</c:v>
                </c:pt>
                <c:pt idx="81">
                  <c:v>28.548536533189456</c:v>
                </c:pt>
                <c:pt idx="82">
                  <c:v>29.178008524374597</c:v>
                </c:pt>
                <c:pt idx="83">
                  <c:v>29.805676103100364</c:v>
                </c:pt>
                <c:pt idx="84">
                  <c:v>30.43114494520049</c:v>
                </c:pt>
                <c:pt idx="85">
                  <c:v>31.054013200715712</c:v>
                </c:pt>
                <c:pt idx="86">
                  <c:v>31.673871179148207</c:v>
                </c:pt>
                <c:pt idx="87">
                  <c:v>32.290301044969517</c:v>
                </c:pt>
                <c:pt idx="88">
                  <c:v>32.902876527275438</c:v>
                </c:pt>
                <c:pt idx="89">
                  <c:v>33.511162647222285</c:v>
                </c:pt>
                <c:pt idx="90">
                  <c:v>34.114715468028244</c:v>
                </c:pt>
                <c:pt idx="91">
                  <c:v>34.713081872211248</c:v>
                </c:pt>
                <c:pt idx="92">
                  <c:v>35.305799371633043</c:v>
                </c:pt>
                <c:pt idx="93">
                  <c:v>35.892395956451018</c:v>
                </c:pt>
                <c:pt idx="94">
                  <c:v>36.472389989265373</c:v>
                </c:pt>
                <c:pt idx="95">
                  <c:v>37.045290151890633</c:v>
                </c:pt>
                <c:pt idx="96">
                  <c:v>37.610595452075358</c:v>
                </c:pt>
                <c:pt idx="97">
                  <c:v>38.167795298680772</c:v>
                </c:pt>
                <c:pt idx="98">
                  <c:v>38.716369653670384</c:v>
                </c:pt>
                <c:pt idx="99">
                  <c:v>39.255789270341282</c:v>
                </c:pt>
                <c:pt idx="100">
                  <c:v>39.785516026946937</c:v>
                </c:pt>
                <c:pt idx="101">
                  <c:v>40.305003365737861</c:v>
                </c:pt>
                <c:pt idx="102">
                  <c:v>40.813696846939813</c:v>
                </c:pt>
                <c:pt idx="103">
                  <c:v>41.311034827743377</c:v>
                </c:pt>
                <c:pt idx="104">
                  <c:v>41.796449275519208</c:v>
                </c:pt>
                <c:pt idx="105">
                  <c:v>42.269366724555091</c:v>
                </c:pt>
                <c:pt idx="106">
                  <c:v>42.729209384323823</c:v>
                </c:pt>
                <c:pt idx="107">
                  <c:v>43.17539640652538</c:v>
                </c:pt>
                <c:pt idx="108">
                  <c:v>43.607345316699202</c:v>
                </c:pt>
                <c:pt idx="109">
                  <c:v>44.024473614113006</c:v>
                </c:pt>
                <c:pt idx="110">
                  <c:v>44.426200541899732</c:v>
                </c:pt>
                <c:pt idx="111">
                  <c:v>44.811949026314217</c:v>
                </c:pt>
                <c:pt idx="112">
                  <c:v>45.181147781497039</c:v>
                </c:pt>
                <c:pt idx="113">
                  <c:v>45.533233572289141</c:v>
                </c:pt>
                <c:pt idx="114">
                  <c:v>45.867653624426865</c:v>
                </c:pt>
                <c:pt idx="115">
                  <c:v>46.183868167040728</c:v>
                </c:pt>
                <c:pt idx="116">
                  <c:v>46.481353088687925</c:v>
                </c:pt>
                <c:pt idx="117">
                  <c:v>46.759602683527532</c:v>
                </c:pt>
                <c:pt idx="118">
                  <c:v>47.018132460508333</c:v>
                </c:pt>
                <c:pt idx="119">
                  <c:v>47.25648198412555</c:v>
                </c:pt>
                <c:pt idx="120">
                  <c:v>47.474217712104256</c:v>
                </c:pt>
                <c:pt idx="121">
                  <c:v>47.67093579204581</c:v>
                </c:pt>
                <c:pt idx="122">
                  <c:v>47.846264776970735</c:v>
                </c:pt>
                <c:pt idx="123">
                  <c:v>47.999868218235811</c:v>
                </c:pt>
                <c:pt idx="124">
                  <c:v>48.131447093756314</c:v>
                </c:pt>
                <c:pt idx="125">
                  <c:v>48.240742030378577</c:v>
                </c:pt>
                <c:pt idx="126">
                  <c:v>48.327535280902431</c:v>
                </c:pt>
                <c:pt idx="127">
                  <c:v>48.391652419544542</c:v>
                </c:pt>
                <c:pt idx="128">
                  <c:v>48.43296372368664</c:v>
                </c:pt>
                <c:pt idx="129">
                  <c:v>48.451385215227255</c:v>
                </c:pt>
                <c:pt idx="130">
                  <c:v>48.44687934093988</c:v>
                </c:pt>
                <c:pt idx="131">
                  <c:v>48.419455278309222</c:v>
                </c:pt>
                <c:pt idx="132">
                  <c:v>48.369168860655464</c:v>
                </c:pt>
                <c:pt idx="133">
                  <c:v>48.296122123084153</c:v>
                </c:pt>
                <c:pt idx="134">
                  <c:v>48.20046247835257</c:v>
                </c:pt>
                <c:pt idx="135">
                  <c:v>48.082381539043077</c:v>
                </c:pt>
                <c:pt idx="136">
                  <c:v>47.942113609115871</c:v>
                </c:pt>
                <c:pt idx="137">
                  <c:v>47.779933873810911</c:v>
                </c:pt>
                <c:pt idx="138">
                  <c:v>47.596156321743997</c:v>
                </c:pt>
                <c:pt idx="139">
                  <c:v>47.391131436895201</c:v>
                </c:pt>
                <c:pt idx="140">
                  <c:v>47.165243700709993</c:v>
                </c:pt>
                <c:pt idx="141">
                  <c:v>46.918908946060796</c:v>
                </c:pt>
                <c:pt idx="142">
                  <c:v>46.652571604930984</c:v>
                </c:pt>
                <c:pt idx="143">
                  <c:v>46.366701891013648</c:v>
                </c:pt>
                <c:pt idx="144">
                  <c:v>46.061792956449402</c:v>
                </c:pt>
                <c:pt idx="145">
                  <c:v>45.738358059529894</c:v>
                </c:pt>
                <c:pt idx="146">
                  <c:v>45.396927776723082</c:v>
                </c:pt>
                <c:pt idx="147">
                  <c:v>45.038047288895413</c:v>
                </c:pt>
                <c:pt idx="148">
                  <c:v>44.662273767311561</c:v>
                </c:pt>
                <c:pt idx="149">
                  <c:v>44.270173881092212</c:v>
                </c:pt>
                <c:pt idx="150">
                  <c:v>43.862321443328305</c:v>
                </c:pt>
                <c:pt idx="151">
                  <c:v>43.439295209250254</c:v>
                </c:pt>
                <c:pt idx="152">
                  <c:v>43.001676835826174</c:v>
                </c:pt>
                <c:pt idx="153">
                  <c:v>42.550049008580203</c:v>
                </c:pt>
                <c:pt idx="154">
                  <c:v>42.084993738424359</c:v>
                </c:pt>
                <c:pt idx="155">
                  <c:v>41.607090828120988</c:v>
                </c:pt>
                <c:pt idx="156">
                  <c:v>41.116916505951494</c:v>
                </c:pt>
                <c:pt idx="157">
                  <c:v>40.615042221714447</c:v>
                </c:pt>
                <c:pt idx="158">
                  <c:v>40.102033598947607</c:v>
                </c:pt>
                <c:pt idx="159">
                  <c:v>39.578449535535881</c:v>
                </c:pt>
                <c:pt idx="160">
                  <c:v>39.044841444357878</c:v>
                </c:pt>
                <c:pt idx="161">
                  <c:v>38.501752624496028</c:v>
                </c:pt>
                <c:pt idx="162">
                  <c:v>37.949717753612127</c:v>
                </c:pt>
                <c:pt idx="163">
                  <c:v>37.389262491425448</c:v>
                </c:pt>
                <c:pt idx="164">
                  <c:v>36.820903184744644</c:v>
                </c:pt>
                <c:pt idx="165">
                  <c:v>36.24514666417376</c:v>
                </c:pt>
                <c:pt idx="166">
                  <c:v>35.662490123356655</c:v>
                </c:pt>
                <c:pt idx="167">
                  <c:v>35.07342107173325</c:v>
                </c:pt>
                <c:pt idx="168">
                  <c:v>34.478417352232064</c:v>
                </c:pt>
                <c:pt idx="169">
                  <c:v>33.877947216133002</c:v>
                </c:pt>
                <c:pt idx="170">
                  <c:v>33.272469447394734</c:v>
                </c:pt>
                <c:pt idx="171">
                  <c:v>32.662433529835702</c:v>
                </c:pt>
                <c:pt idx="172">
                  <c:v>32.048279850557812</c:v>
                </c:pt>
                <c:pt idx="173">
                  <c:v>31.430439934109309</c:v>
                </c:pt>
                <c:pt idx="174">
                  <c:v>30.809336701849563</c:v>
                </c:pt>
                <c:pt idx="175">
                  <c:v>30.18538475205677</c:v>
                </c:pt>
                <c:pt idx="176">
                  <c:v>29.558990656229557</c:v>
                </c:pt>
                <c:pt idx="177">
                  <c:v>28.930553268064312</c:v>
                </c:pt>
                <c:pt idx="178">
                  <c:v>28.300464041436175</c:v>
                </c:pt>
                <c:pt idx="179">
                  <c:v>27.669107354684847</c:v>
                </c:pt>
                <c:pt idx="180">
                  <c:v>27.036860838296704</c:v>
                </c:pt>
                <c:pt idx="181">
                  <c:v>26.404095703918387</c:v>
                </c:pt>
                <c:pt idx="182">
                  <c:v>25.771177072623129</c:v>
                </c:pt>
                <c:pt idx="183">
                  <c:v>25.138464300628403</c:v>
                </c:pt>
                <c:pt idx="184">
                  <c:v>24.506311301238362</c:v>
                </c:pt>
                <c:pt idx="185">
                  <c:v>23.875066861503214</c:v>
                </c:pt>
                <c:pt idx="186">
                  <c:v>23.245074952874763</c:v>
                </c:pt>
                <c:pt idx="187">
                  <c:v>22.616675034747416</c:v>
                </c:pt>
                <c:pt idx="188">
                  <c:v>21.990202350533441</c:v>
                </c:pt>
                <c:pt idx="189">
                  <c:v>21.365988215507183</c:v>
                </c:pt>
                <c:pt idx="190">
                  <c:v>20.744360296384063</c:v>
                </c:pt>
                <c:pt idx="191">
                  <c:v>20.125642882172667</c:v>
                </c:pt>
                <c:pt idx="192">
                  <c:v>19.510157146548359</c:v>
                </c:pt>
                <c:pt idx="193">
                  <c:v>18.898221401564324</c:v>
                </c:pt>
                <c:pt idx="194">
                  <c:v>18.290151343212703</c:v>
                </c:pt>
                <c:pt idx="195">
                  <c:v>17.686260288925769</c:v>
                </c:pt>
                <c:pt idx="196">
                  <c:v>17.086859407723338</c:v>
                </c:pt>
                <c:pt idx="197">
                  <c:v>16.492257943528777</c:v>
                </c:pt>
                <c:pt idx="198">
                  <c:v>15.90276343230156</c:v>
                </c:pt>
                <c:pt idx="199">
                  <c:v>15.318681914024664</c:v>
                </c:pt>
                <c:pt idx="200">
                  <c:v>14.740318140202239</c:v>
                </c:pt>
                <c:pt idx="201">
                  <c:v>14.167975778078405</c:v>
                </c:pt>
                <c:pt idx="202">
                  <c:v>13.60195761224033</c:v>
                </c:pt>
                <c:pt idx="203">
                  <c:v>13.0425657446493</c:v>
                </c:pt>
                <c:pt idx="204">
                  <c:v>12.49010179333929</c:v>
                </c:pt>
                <c:pt idx="205">
                  <c:v>11.944867089980653</c:v>
                </c:pt>
                <c:pt idx="206">
                  <c:v>11.407162875106861</c:v>
                </c:pt>
                <c:pt idx="207">
                  <c:v>10.877290488854538</c:v>
                </c:pt>
                <c:pt idx="208">
                  <c:v>10.355551552415513</c:v>
                </c:pt>
                <c:pt idx="209">
                  <c:v>9.8422481326885212</c:v>
                </c:pt>
                <c:pt idx="210">
                  <c:v>9.3376828777125471</c:v>
                </c:pt>
                <c:pt idx="211">
                  <c:v>8.8421591049659085</c:v>
                </c:pt>
                <c:pt idx="212">
                  <c:v>8.355980817332</c:v>
                </c:pt>
                <c:pt idx="213">
                  <c:v>7.8794526149444639</c:v>
                </c:pt>
                <c:pt idx="214">
                  <c:v>7.4128794700413367</c:v>
                </c:pt>
                <c:pt idx="215">
                  <c:v>6.9565663485012719</c:v>
                </c:pt>
                <c:pt idx="216">
                  <c:v>6.5108177293387541</c:v>
                </c:pt>
                <c:pt idx="217">
                  <c:v>6.0759372687595805</c:v>
                </c:pt>
                <c:pt idx="218">
                  <c:v>5.6522283692949911</c:v>
                </c:pt>
                <c:pt idx="219">
                  <c:v>5.2399977082481595</c:v>
                </c:pt>
                <c:pt idx="220">
                  <c:v>4.8393207032712473</c:v>
                </c:pt>
                <c:pt idx="221">
                  <c:v>4.4516184280885751</c:v>
                </c:pt>
                <c:pt idx="222">
                  <c:v>4.0765182395998769</c:v>
                </c:pt>
                <c:pt idx="223">
                  <c:v>3.7142226170052837</c:v>
                </c:pt>
                <c:pt idx="224">
                  <c:v>3.3650020314069691</c:v>
                </c:pt>
                <c:pt idx="225">
                  <c:v>3.0291670367725443</c:v>
                </c:pt>
                <c:pt idx="226">
                  <c:v>2.7070436305751731</c:v>
                </c:pt>
                <c:pt idx="227">
                  <c:v>2.3989519413605818</c:v>
                </c:pt>
                <c:pt idx="228">
                  <c:v>2.1051882587743642</c:v>
                </c:pt>
                <c:pt idx="229">
                  <c:v>1.8260103802330812</c:v>
                </c:pt>
                <c:pt idx="230">
                  <c:v>1.5616262075474667</c:v>
                </c:pt>
                <c:pt idx="231">
                  <c:v>1.3121854875437327</c:v>
                </c:pt>
                <c:pt idx="232">
                  <c:v>1.077774552871771</c:v>
                </c:pt>
                <c:pt idx="233">
                  <c:v>0.85841388394451013</c:v>
                </c:pt>
                <c:pt idx="234">
                  <c:v>0.65405828019575107</c:v>
                </c:pt>
                <c:pt idx="235">
                  <c:v>0.46459939964018354</c:v>
                </c:pt>
                <c:pt idx="236">
                  <c:v>0.28987040002342923</c:v>
                </c:pt>
                <c:pt idx="237">
                  <c:v>0.12965239353758629</c:v>
                </c:pt>
                <c:pt idx="238">
                  <c:v>-3.9041820481335199E-2</c:v>
                </c:pt>
                <c:pt idx="239">
                  <c:v>-0.32091835783148237</c:v>
                </c:pt>
              </c:numCache>
            </c:numRef>
          </c:xVal>
          <c:yVal>
            <c:numRef>
              <c:f>Calculations!$AH$2:$AH$241</c:f>
              <c:numCache>
                <c:formatCode>General</c:formatCode>
                <c:ptCount val="240"/>
                <c:pt idx="0">
                  <c:v>347.24118968642915</c:v>
                </c:pt>
                <c:pt idx="1">
                  <c:v>348.61100623683427</c:v>
                </c:pt>
                <c:pt idx="2">
                  <c:v>349.98223435893453</c:v>
                </c:pt>
                <c:pt idx="3">
                  <c:v>351.35471692816964</c:v>
                </c:pt>
                <c:pt idx="4">
                  <c:v>352.72829178191841</c:v>
                </c:pt>
                <c:pt idx="5">
                  <c:v>354.10279236524502</c:v>
                </c:pt>
                <c:pt idx="6">
                  <c:v>355.47804839614037</c:v>
                </c:pt>
                <c:pt idx="7">
                  <c:v>356.85388654819167</c:v>
                </c:pt>
                <c:pt idx="8">
                  <c:v>358.23013114695084</c:v>
                </c:pt>
                <c:pt idx="9">
                  <c:v>359.6066048776014</c:v>
                </c:pt>
                <c:pt idx="10">
                  <c:v>0.98312949994226528</c:v>
                </c:pt>
                <c:pt idx="11">
                  <c:v>2.3595265680806961</c:v>
                </c:pt>
                <c:pt idx="12">
                  <c:v>3.735618150727646</c:v>
                </c:pt>
                <c:pt idx="13">
                  <c:v>5.111227549444493</c:v>
                </c:pt>
                <c:pt idx="14">
                  <c:v>6.4861800107307772</c:v>
                </c:pt>
                <c:pt idx="15">
                  <c:v>7.8603034293729479</c:v>
                </c:pt>
                <c:pt idx="16">
                  <c:v>9.2334290392675484</c:v>
                </c:pt>
                <c:pt idx="17">
                  <c:v>10.605392088877011</c:v>
                </c:pt>
                <c:pt idx="18">
                  <c:v>11.976032498628342</c:v>
                </c:pt>
                <c:pt idx="19">
                  <c:v>13.345195496952158</c:v>
                </c:pt>
                <c:pt idx="20">
                  <c:v>14.712732233166435</c:v>
                </c:pt>
                <c:pt idx="21">
                  <c:v>16.078500364184265</c:v>
                </c:pt>
                <c:pt idx="22">
                  <c:v>17.442364613769257</c:v>
                </c:pt>
                <c:pt idx="23">
                  <c:v>18.804197301842805</c:v>
                </c:pt>
                <c:pt idx="24">
                  <c:v>20.163878843111661</c:v>
                </c:pt>
                <c:pt idx="25">
                  <c:v>21.521298213093246</c:v>
                </c:pt>
                <c:pt idx="26">
                  <c:v>22.876353381382273</c:v>
                </c:pt>
                <c:pt idx="27">
                  <c:v>24.228951710815636</c:v>
                </c:pt>
                <c:pt idx="28">
                  <c:v>25.579010322952399</c:v>
                </c:pt>
                <c:pt idx="29">
                  <c:v>26.926456429089626</c:v>
                </c:pt>
                <c:pt idx="30">
                  <c:v>28.271227627748942</c:v>
                </c:pt>
                <c:pt idx="31">
                  <c:v>29.613272168534081</c:v>
                </c:pt>
                <c:pt idx="32">
                  <c:v>30.952549183302381</c:v>
                </c:pt>
                <c:pt idx="33">
                  <c:v>32.289028885804782</c:v>
                </c:pt>
                <c:pt idx="34">
                  <c:v>33.622692740353557</c:v>
                </c:pt>
                <c:pt idx="35">
                  <c:v>34.953533601527567</c:v>
                </c:pt>
                <c:pt idx="36">
                  <c:v>36.281555825649093</c:v>
                </c:pt>
                <c:pt idx="37">
                  <c:v>37.60677535634909</c:v>
                </c:pt>
                <c:pt idx="38">
                  <c:v>38.929219785202235</c:v>
                </c:pt>
                <c:pt idx="39">
                  <c:v>40.248928389945149</c:v>
                </c:pt>
                <c:pt idx="40">
                  <c:v>41.565952151411693</c:v>
                </c:pt>
                <c:pt idx="41">
                  <c:v>42.880353751810446</c:v>
                </c:pt>
                <c:pt idx="42">
                  <c:v>44.192207555546872</c:v>
                </c:pt>
                <c:pt idx="43">
                  <c:v>45.50159957523806</c:v>
                </c:pt>
                <c:pt idx="44">
                  <c:v>46.808627424120004</c:v>
                </c:pt>
                <c:pt idx="45">
                  <c:v>48.113400257418789</c:v>
                </c:pt>
                <c:pt idx="46">
                  <c:v>49.416038703965683</c:v>
                </c:pt>
                <c:pt idx="47">
                  <c:v>50.716674790050774</c:v>
                </c:pt>
                <c:pt idx="48">
                  <c:v>52.015451857429923</c:v>
                </c:pt>
                <c:pt idx="49">
                  <c:v>53.312524476541171</c:v>
                </c:pt>
                <c:pt idx="50">
                  <c:v>54.608058357119035</c:v>
                </c:pt>
                <c:pt idx="51">
                  <c:v>55.902230256901419</c:v>
                </c:pt>
                <c:pt idx="52">
                  <c:v>57.19522789040559</c:v>
                </c:pt>
                <c:pt idx="53">
                  <c:v>58.487249838223192</c:v>
                </c:pt>
                <c:pt idx="54">
                  <c:v>59.77850545854443</c:v>
                </c:pt>
                <c:pt idx="55">
                  <c:v>61.069214801082921</c:v>
                </c:pt>
                <c:pt idx="56">
                  <c:v>62.359608524816508</c:v>
                </c:pt>
                <c:pt idx="57">
                  <c:v>63.649927819405889</c:v>
                </c:pt>
                <c:pt idx="58">
                  <c:v>64.940424331384747</c:v>
                </c:pt>
                <c:pt idx="59">
                  <c:v>66.23136009464713</c:v>
                </c:pt>
                <c:pt idx="60">
                  <c:v>67.52300746594824</c:v>
                </c:pt>
                <c:pt idx="61">
                  <c:v>68.815649064732725</c:v>
                </c:pt>
                <c:pt idx="62">
                  <c:v>70.109577717162495</c:v>
                </c:pt>
                <c:pt idx="63">
                  <c:v>71.405096404014785</c:v>
                </c:pt>
                <c:pt idx="64">
                  <c:v>72.702518211138113</c:v>
                </c:pt>
                <c:pt idx="65">
                  <c:v>74.002166282143776</c:v>
                </c:pt>
                <c:pt idx="66">
                  <c:v>75.304373771394694</c:v>
                </c:pt>
                <c:pt idx="67">
                  <c:v>76.609483796490167</c:v>
                </c:pt>
                <c:pt idx="68">
                  <c:v>77.917849387773401</c:v>
                </c:pt>
                <c:pt idx="69">
                  <c:v>79.229833433492047</c:v>
                </c:pt>
                <c:pt idx="70">
                  <c:v>80.545808617531748</c:v>
                </c:pt>
                <c:pt idx="71">
                  <c:v>81.86615734770885</c:v>
                </c:pt>
                <c:pt idx="72">
                  <c:v>83.191271670844287</c:v>
                </c:pt>
                <c:pt idx="73">
                  <c:v>84.521553171870778</c:v>
                </c:pt>
                <c:pt idx="74">
                  <c:v>85.857412852399875</c:v>
                </c:pt>
                <c:pt idx="75">
                  <c:v>87.199270985139947</c:v>
                </c:pt>
                <c:pt idx="76">
                  <c:v>88.547556938844764</c:v>
                </c:pt>
                <c:pt idx="77">
                  <c:v>89.902708968763193</c:v>
                </c:pt>
                <c:pt idx="78">
                  <c:v>91.265173967042642</c:v>
                </c:pt>
                <c:pt idx="79">
                  <c:v>92.635407166203663</c:v>
                </c:pt>
                <c:pt idx="80">
                  <c:v>94.013871789502446</c:v>
                </c:pt>
                <c:pt idx="81">
                  <c:v>95.40103863996859</c:v>
                </c:pt>
                <c:pt idx="82">
                  <c:v>96.797385620769546</c:v>
                </c:pt>
                <c:pt idx="83">
                  <c:v>98.20339717745378</c:v>
                </c:pt>
                <c:pt idx="84">
                  <c:v>99.619563653495845</c:v>
                </c:pt>
                <c:pt idx="85">
                  <c:v>101.04638054845975</c:v>
                </c:pt>
                <c:pt idx="86">
                  <c:v>102.48434766901437</c:v>
                </c:pt>
                <c:pt idx="87">
                  <c:v>103.93396816097908</c:v>
                </c:pt>
                <c:pt idx="88">
                  <c:v>105.39574741161368</c:v>
                </c:pt>
                <c:pt idx="89">
                  <c:v>106.87019180943332</c:v>
                </c:pt>
                <c:pt idx="90">
                  <c:v>108.35780735006915</c:v>
                </c:pt>
                <c:pt idx="91">
                  <c:v>109.85909807519778</c:v>
                </c:pt>
                <c:pt idx="92">
                  <c:v>111.37456433246524</c:v>
                </c:pt>
                <c:pt idx="93">
                  <c:v>112.9047008446272</c:v>
                </c:pt>
                <c:pt idx="94">
                  <c:v>114.44999457580627</c:v>
                </c:pt>
                <c:pt idx="95">
                  <c:v>116.01092238508306</c:v>
                </c:pt>
                <c:pt idx="96">
                  <c:v>117.58794845732075</c:v>
                </c:pt>
                <c:pt idx="97">
                  <c:v>119.18152150451158</c:v>
                </c:pt>
                <c:pt idx="98">
                  <c:v>120.79207173153196</c:v>
                </c:pt>
                <c:pt idx="99">
                  <c:v>122.42000756470418</c:v>
                </c:pt>
                <c:pt idx="100">
                  <c:v>124.06571214333985</c:v>
                </c:pt>
                <c:pt idx="101">
                  <c:v>125.72953958031081</c:v>
                </c:pt>
                <c:pt idx="102">
                  <c:v>127.41181100084754</c:v>
                </c:pt>
                <c:pt idx="103">
                  <c:v>129.11281037615078</c:v>
                </c:pt>
                <c:pt idx="104">
                  <c:v>130.83278017302575</c:v>
                </c:pt>
                <c:pt idx="105">
                  <c:v>132.57191684961992</c:v>
                </c:pt>
                <c:pt idx="106">
                  <c:v>134.33036623355275</c:v>
                </c:pt>
                <c:pt idx="107">
                  <c:v>136.1082188280476</c:v>
                </c:pt>
                <c:pt idx="108">
                  <c:v>137.9055051004467</c:v>
                </c:pt>
                <c:pt idx="109">
                  <c:v>139.72219081539976</c:v>
                </c:pt>
                <c:pt idx="110">
                  <c:v>141.55817248556275</c:v>
                </c:pt>
                <c:pt idx="111">
                  <c:v>143.41327301926549</c:v>
                </c:pt>
                <c:pt idx="112">
                  <c:v>145.28723765428623</c:v>
                </c:pt>
                <c:pt idx="113">
                  <c:v>147.17973027147696</c:v>
                </c:pt>
                <c:pt idx="114">
                  <c:v>149.09033018888601</c:v>
                </c:pt>
                <c:pt idx="115">
                  <c:v>151.01852953782992</c:v>
                </c:pt>
                <c:pt idx="116">
                  <c:v>152.96373132460531</c:v>
                </c:pt>
                <c:pt idx="117">
                  <c:v>154.92524827668592</c:v>
                </c:pt>
                <c:pt idx="118">
                  <c:v>156.90230256811844</c:v>
                </c:pt>
                <c:pt idx="119">
                  <c:v>158.89402650689499</c:v>
                </c:pt>
                <c:pt idx="120">
                  <c:v>160.89946425551238</c:v>
                </c:pt>
                <c:pt idx="121">
                  <c:v>162.91757463671013</c:v>
                </c:pt>
                <c:pt idx="122">
                  <c:v>164.94723505664933</c:v>
                </c:pt>
                <c:pt idx="123">
                  <c:v>166.98724655387002</c:v>
                </c:pt>
                <c:pt idx="124">
                  <c:v>169.03633995486302</c:v>
                </c:pt>
                <c:pt idx="125">
                  <c:v>171.09318309109221</c:v>
                </c:pt>
                <c:pt idx="126">
                  <c:v>173.15638900180352</c:v>
                </c:pt>
                <c:pt idx="127">
                  <c:v>175.22452502135968</c:v>
                </c:pt>
                <c:pt idx="128">
                  <c:v>177.296122621731</c:v>
                </c:pt>
                <c:pt idx="129">
                  <c:v>179.36968786004934</c:v>
                </c:pt>
                <c:pt idx="130">
                  <c:v>181.44371226011822</c:v>
                </c:pt>
                <c:pt idx="131">
                  <c:v>183.51668394518589</c:v>
                </c:pt>
                <c:pt idx="132">
                  <c:v>185.58709882909514</c:v>
                </c:pt>
                <c:pt idx="133">
                  <c:v>187.65347167316057</c:v>
                </c:pt>
                <c:pt idx="134">
                  <c:v>189.7143468182943</c:v>
                </c:pt>
                <c:pt idx="135">
                  <c:v>191.7683084144426</c:v>
                </c:pt>
                <c:pt idx="136">
                  <c:v>193.81398998329124</c:v>
                </c:pt>
                <c:pt idx="137">
                  <c:v>195.85008317196022</c:v>
                </c:pt>
                <c:pt idx="138">
                  <c:v>197.87534557964753</c:v>
                </c:pt>
                <c:pt idx="139">
                  <c:v>199.8886075647633</c:v>
                </c:pt>
                <c:pt idx="140">
                  <c:v>201.88877797017284</c:v>
                </c:pt>
                <c:pt idx="141">
                  <c:v>203.87484873032139</c:v>
                </c:pt>
                <c:pt idx="142">
                  <c:v>205.84589835357514</c:v>
                </c:pt>
                <c:pt idx="143">
                  <c:v>207.80109429642317</c:v>
                </c:pt>
                <c:pt idx="144">
                  <c:v>209.73969427115028</c:v>
                </c:pt>
                <c:pt idx="145">
                  <c:v>211.66104654598132</c:v>
                </c:pt>
                <c:pt idx="146">
                  <c:v>213.56458931475984</c:v>
                </c:pt>
                <c:pt idx="147">
                  <c:v>215.44984922324778</c:v>
                </c:pt>
                <c:pt idx="148">
                  <c:v>217.31643914962453</c:v>
                </c:pt>
                <c:pt idx="149">
                  <c:v>219.16405533950785</c:v>
                </c:pt>
                <c:pt idx="150">
                  <c:v>220.9924739994207</c:v>
                </c:pt>
                <c:pt idx="151">
                  <c:v>222.80154744953978</c:v>
                </c:pt>
                <c:pt idx="152">
                  <c:v>224.59119993399659</c:v>
                </c:pt>
                <c:pt idx="153">
                  <c:v>226.3614231813541</c:v>
                </c:pt>
                <c:pt idx="154">
                  <c:v>228.11227179972735</c:v>
                </c:pt>
                <c:pt idx="155">
                  <c:v>229.84385858464918</c:v>
                </c:pt>
                <c:pt idx="156">
                  <c:v>231.55634980715843</c:v>
                </c:pt>
                <c:pt idx="157">
                  <c:v>233.24996054258088</c:v>
                </c:pt>
                <c:pt idx="158">
                  <c:v>234.92495008965869</c:v>
                </c:pt>
                <c:pt idx="159">
                  <c:v>236.58161752296928</c:v>
                </c:pt>
                <c:pt idx="160">
                  <c:v>238.22029741156487</c:v>
                </c:pt>
                <c:pt idx="161">
                  <c:v>239.84135573109259</c:v>
                </c:pt>
                <c:pt idx="162">
                  <c:v>241.44518598797484</c:v>
                </c:pt>
                <c:pt idx="163">
                  <c:v>243.03220556996339</c:v>
                </c:pt>
                <c:pt idx="164">
                  <c:v>244.60285233022864</c:v>
                </c:pt>
                <c:pt idx="165">
                  <c:v>246.15758140931592</c:v>
                </c:pt>
                <c:pt idx="166">
                  <c:v>247.69686229385923</c:v>
                </c:pt>
                <c:pt idx="167">
                  <c:v>249.22117610870268</c:v>
                </c:pt>
                <c:pt idx="168">
                  <c:v>250.73101313646004</c:v>
                </c:pt>
                <c:pt idx="169">
                  <c:v>252.2268705555681</c:v>
                </c:pt>
                <c:pt idx="170">
                  <c:v>253.70925038781479</c:v>
                </c:pt>
                <c:pt idx="171">
                  <c:v>255.1786576435365</c:v>
                </c:pt>
                <c:pt idx="172">
                  <c:v>256.63559865359025</c:v>
                </c:pt>
                <c:pt idx="173">
                  <c:v>258.08057957510118</c:v>
                </c:pt>
                <c:pt idx="174">
                  <c:v>259.5141050594425</c:v>
                </c:pt>
                <c:pt idx="175">
                  <c:v>260.93667706930142</c:v>
                </c:pt>
                <c:pt idx="176">
                  <c:v>262.34879383350028</c:v>
                </c:pt>
                <c:pt idx="177">
                  <c:v>263.7509489269712</c:v>
                </c:pt>
                <c:pt idx="178">
                  <c:v>265.14363046530707</c:v>
                </c:pt>
                <c:pt idx="179">
                  <c:v>266.52732040224708</c:v>
                </c:pt>
                <c:pt idx="180">
                  <c:v>267.9024939205608</c:v>
                </c:pt>
                <c:pt idx="181">
                  <c:v>269.26961890602598</c:v>
                </c:pt>
                <c:pt idx="182">
                  <c:v>270.62915549566389</c:v>
                </c:pt>
                <c:pt idx="183">
                  <c:v>271.98155569200708</c:v>
                </c:pt>
                <c:pt idx="184">
                  <c:v>273.32726303495747</c:v>
                </c:pt>
                <c:pt idx="185">
                  <c:v>274.66671232472561</c:v>
                </c:pt>
                <c:pt idx="186">
                  <c:v>276.00032938843367</c:v>
                </c:pt>
                <c:pt idx="187">
                  <c:v>277.3285308850343</c:v>
                </c:pt>
                <c:pt idx="188">
                  <c:v>278.65172414223019</c:v>
                </c:pt>
                <c:pt idx="189">
                  <c:v>279.97030702108378</c:v>
                </c:pt>
                <c:pt idx="190">
                  <c:v>281.28466780299721</c:v>
                </c:pt>
                <c:pt idx="191">
                  <c:v>282.59518509567761</c:v>
                </c:pt>
                <c:pt idx="192">
                  <c:v>283.9022277536497</c:v>
                </c:pt>
                <c:pt idx="193">
                  <c:v>285.20615481074964</c:v>
                </c:pt>
                <c:pt idx="194">
                  <c:v>286.50731542093638</c:v>
                </c:pt>
                <c:pt idx="195">
                  <c:v>287.80604880554705</c:v>
                </c:pt>
                <c:pt idx="196">
                  <c:v>289.10268420417094</c:v>
                </c:pt>
                <c:pt idx="197">
                  <c:v>290.3975408274199</c:v>
                </c:pt>
                <c:pt idx="198">
                  <c:v>291.69092781015604</c:v>
                </c:pt>
                <c:pt idx="199">
                  <c:v>292.983144163215</c:v>
                </c:pt>
                <c:pt idx="200">
                  <c:v>294.27447872318203</c:v>
                </c:pt>
                <c:pt idx="201">
                  <c:v>295.56521009859159</c:v>
                </c:pt>
                <c:pt idx="202">
                  <c:v>296.85560661259456</c:v>
                </c:pt>
                <c:pt idx="203">
                  <c:v>298.14592624090153</c:v>
                </c:pt>
                <c:pt idx="204">
                  <c:v>299.43641654546201</c:v>
                </c:pt>
                <c:pt idx="205">
                  <c:v>300.72731460308717</c:v>
                </c:pt>
                <c:pt idx="206">
                  <c:v>302.01884692985294</c:v>
                </c:pt>
                <c:pt idx="207">
                  <c:v>303.31122940085083</c:v>
                </c:pt>
                <c:pt idx="208">
                  <c:v>304.60466716647193</c:v>
                </c:pt>
                <c:pt idx="209">
                  <c:v>305.89935456512387</c:v>
                </c:pt>
                <c:pt idx="210">
                  <c:v>307.1954750338565</c:v>
                </c:pt>
                <c:pt idx="211">
                  <c:v>308.49320101726153</c:v>
                </c:pt>
                <c:pt idx="212">
                  <c:v>309.79269387593473</c:v>
                </c:pt>
                <c:pt idx="213">
                  <c:v>311.09410379592953</c:v>
                </c:pt>
                <c:pt idx="214">
                  <c:v>312.39756969996006</c:v>
                </c:pt>
                <c:pt idx="215">
                  <c:v>313.70321916249623</c:v>
                </c:pt>
                <c:pt idx="216">
                  <c:v>315.01116832957393</c:v>
                </c:pt>
                <c:pt idx="217">
                  <c:v>316.32152184568793</c:v>
                </c:pt>
                <c:pt idx="218">
                  <c:v>317.63437278876927</c:v>
                </c:pt>
                <c:pt idx="219">
                  <c:v>318.94980261577246</c:v>
                </c:pt>
                <c:pt idx="220">
                  <c:v>320.26788111999917</c:v>
                </c:pt>
                <c:pt idx="221">
                  <c:v>321.58866640278552</c:v>
                </c:pt>
                <c:pt idx="222">
                  <c:v>322.91220486074587</c:v>
                </c:pt>
                <c:pt idx="223">
                  <c:v>324.23853119123225</c:v>
                </c:pt>
                <c:pt idx="224">
                  <c:v>325.56766841719798</c:v>
                </c:pt>
                <c:pt idx="225">
                  <c:v>326.89962793406085</c:v>
                </c:pt>
                <c:pt idx="226">
                  <c:v>328.23440957982876</c:v>
                </c:pt>
                <c:pt idx="227">
                  <c:v>329.57200173047352</c:v>
                </c:pt>
                <c:pt idx="228">
                  <c:v>330.91238142245072</c:v>
                </c:pt>
                <c:pt idx="229">
                  <c:v>332.2555145033304</c:v>
                </c:pt>
                <c:pt idx="230">
                  <c:v>333.60135581265797</c:v>
                </c:pt>
                <c:pt idx="231">
                  <c:v>334.9498493935435</c:v>
                </c:pt>
                <c:pt idx="232">
                  <c:v>336.30092873677256</c:v>
                </c:pt>
                <c:pt idx="233">
                  <c:v>337.65451705754265</c:v>
                </c:pt>
                <c:pt idx="234">
                  <c:v>339.01052760619137</c:v>
                </c:pt>
                <c:pt idx="235">
                  <c:v>340.36886401254787</c:v>
                </c:pt>
                <c:pt idx="236">
                  <c:v>341.72942066477276</c:v>
                </c:pt>
                <c:pt idx="237">
                  <c:v>343.09208312179356</c:v>
                </c:pt>
                <c:pt idx="238">
                  <c:v>344.45672855964733</c:v>
                </c:pt>
                <c:pt idx="239">
                  <c:v>345.82322625026671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2-404B-9ED8-8C930FDE2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68232"/>
        <c:axId val="1"/>
      </c:scatterChart>
      <c:valAx>
        <c:axId val="545968232"/>
        <c:scaling>
          <c:orientation val="minMax"/>
          <c:max val="9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  <c:max val="3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5968232"/>
        <c:crosses val="autoZero"/>
        <c:crossBetween val="midCat"/>
        <c:majorUnit val="45"/>
        <c:minorUnit val="10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Sun Declination (deg)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Calculations!$T$2:$T$241</c:f>
              <c:numCache>
                <c:formatCode>General</c:formatCode>
                <c:ptCount val="240"/>
                <c:pt idx="0">
                  <c:v>23.438312159513938</c:v>
                </c:pt>
                <c:pt idx="1">
                  <c:v>23.438318543809537</c:v>
                </c:pt>
                <c:pt idx="2">
                  <c:v>23.438324808479081</c:v>
                </c:pt>
                <c:pt idx="3">
                  <c:v>23.438330953521305</c:v>
                </c:pt>
                <c:pt idx="4">
                  <c:v>23.438336978937734</c:v>
                </c:pt>
                <c:pt idx="5">
                  <c:v>23.438342884727174</c:v>
                </c:pt>
                <c:pt idx="6">
                  <c:v>23.438348670891102</c:v>
                </c:pt>
                <c:pt idx="7">
                  <c:v>23.438354337428375</c:v>
                </c:pt>
                <c:pt idx="8">
                  <c:v>23.4383598843404</c:v>
                </c:pt>
                <c:pt idx="9">
                  <c:v>23.438365311626107</c:v>
                </c:pt>
                <c:pt idx="10">
                  <c:v>23.438370619286854</c:v>
                </c:pt>
                <c:pt idx="11">
                  <c:v>23.438375807321616</c:v>
                </c:pt>
                <c:pt idx="12">
                  <c:v>23.438380875731699</c:v>
                </c:pt>
                <c:pt idx="13">
                  <c:v>23.438385824516143</c:v>
                </c:pt>
                <c:pt idx="14">
                  <c:v>23.438390653676198</c:v>
                </c:pt>
                <c:pt idx="15">
                  <c:v>23.438395363211473</c:v>
                </c:pt>
                <c:pt idx="16">
                  <c:v>23.438399953121611</c:v>
                </c:pt>
                <c:pt idx="17">
                  <c:v>23.438404423407807</c:v>
                </c:pt>
                <c:pt idx="18">
                  <c:v>23.43840877406922</c:v>
                </c:pt>
                <c:pt idx="19">
                  <c:v>23.438413005106984</c:v>
                </c:pt>
                <c:pt idx="20">
                  <c:v>23.438417116520316</c:v>
                </c:pt>
                <c:pt idx="21">
                  <c:v>23.438421108310301</c:v>
                </c:pt>
                <c:pt idx="22">
                  <c:v>23.438424980476206</c:v>
                </c:pt>
                <c:pt idx="23">
                  <c:v>23.438428733019066</c:v>
                </c:pt>
                <c:pt idx="24">
                  <c:v>23.438432365938208</c:v>
                </c:pt>
                <c:pt idx="25">
                  <c:v>23.438435879234611</c:v>
                </c:pt>
                <c:pt idx="26">
                  <c:v>23.438439272907662</c:v>
                </c:pt>
                <c:pt idx="27">
                  <c:v>23.438442546958282</c:v>
                </c:pt>
                <c:pt idx="28">
                  <c:v>23.438445701385906</c:v>
                </c:pt>
                <c:pt idx="29">
                  <c:v>23.438448736191415</c:v>
                </c:pt>
                <c:pt idx="30">
                  <c:v>23.438451651374621</c:v>
                </c:pt>
                <c:pt idx="31">
                  <c:v>23.438454446935392</c:v>
                </c:pt>
                <c:pt idx="32">
                  <c:v>23.438457122874514</c:v>
                </c:pt>
                <c:pt idx="33">
                  <c:v>23.438459679191574</c:v>
                </c:pt>
                <c:pt idx="34">
                  <c:v>23.438462115887322</c:v>
                </c:pt>
                <c:pt idx="35">
                  <c:v>23.438464432961378</c:v>
                </c:pt>
                <c:pt idx="36">
                  <c:v>23.438466630414435</c:v>
                </c:pt>
                <c:pt idx="37">
                  <c:v>23.438468708246187</c:v>
                </c:pt>
                <c:pt idx="38">
                  <c:v>23.438470666457263</c:v>
                </c:pt>
                <c:pt idx="39">
                  <c:v>23.438472505047425</c:v>
                </c:pt>
                <c:pt idx="40">
                  <c:v>23.438474224017249</c:v>
                </c:pt>
                <c:pt idx="41">
                  <c:v>23.438475823366524</c:v>
                </c:pt>
                <c:pt idx="42">
                  <c:v>23.438477303095809</c:v>
                </c:pt>
                <c:pt idx="43">
                  <c:v>23.438478663204936</c:v>
                </c:pt>
                <c:pt idx="44">
                  <c:v>23.4384799036944</c:v>
                </c:pt>
                <c:pt idx="45">
                  <c:v>23.438481024564229</c:v>
                </c:pt>
                <c:pt idx="46">
                  <c:v>23.438482025814501</c:v>
                </c:pt>
                <c:pt idx="47">
                  <c:v>23.438482907445614</c:v>
                </c:pt>
                <c:pt idx="48">
                  <c:v>23.438483669457572</c:v>
                </c:pt>
                <c:pt idx="49">
                  <c:v>23.438484311850726</c:v>
                </c:pt>
                <c:pt idx="50">
                  <c:v>23.438484834625118</c:v>
                </c:pt>
                <c:pt idx="51">
                  <c:v>23.438485237781055</c:v>
                </c:pt>
                <c:pt idx="52">
                  <c:v>23.438485521318629</c:v>
                </c:pt>
                <c:pt idx="53">
                  <c:v>23.438485685238106</c:v>
                </c:pt>
                <c:pt idx="54">
                  <c:v>23.438485729539632</c:v>
                </c:pt>
                <c:pt idx="55">
                  <c:v>23.438485654223413</c:v>
                </c:pt>
                <c:pt idx="56">
                  <c:v>23.438485459289655</c:v>
                </c:pt>
                <c:pt idx="57">
                  <c:v>23.438485144738522</c:v>
                </c:pt>
                <c:pt idx="58">
                  <c:v>23.438484710570247</c:v>
                </c:pt>
                <c:pt idx="59">
                  <c:v>23.438484156784963</c:v>
                </c:pt>
                <c:pt idx="60">
                  <c:v>23.438483483382878</c:v>
                </c:pt>
                <c:pt idx="61">
                  <c:v>23.438482690364303</c:v>
                </c:pt>
                <c:pt idx="62">
                  <c:v>23.438481777729251</c:v>
                </c:pt>
                <c:pt idx="63">
                  <c:v>23.438480745478135</c:v>
                </c:pt>
                <c:pt idx="64">
                  <c:v>23.4384795936109</c:v>
                </c:pt>
                <c:pt idx="65">
                  <c:v>23.438478322128027</c:v>
                </c:pt>
                <c:pt idx="66">
                  <c:v>23.438476931029424</c:v>
                </c:pt>
                <c:pt idx="67">
                  <c:v>23.438475420315594</c:v>
                </c:pt>
                <c:pt idx="68">
                  <c:v>23.438473789986428</c:v>
                </c:pt>
                <c:pt idx="69">
                  <c:v>23.438472040042463</c:v>
                </c:pt>
                <c:pt idx="70">
                  <c:v>23.438470170483527</c:v>
                </c:pt>
                <c:pt idx="71">
                  <c:v>23.438468181310242</c:v>
                </c:pt>
                <c:pt idx="72">
                  <c:v>23.438466072522374</c:v>
                </c:pt>
                <c:pt idx="73">
                  <c:v>23.438463844120591</c:v>
                </c:pt>
                <c:pt idx="74">
                  <c:v>23.438461496104601</c:v>
                </c:pt>
                <c:pt idx="75">
                  <c:v>23.438459028474874</c:v>
                </c:pt>
                <c:pt idx="76">
                  <c:v>23.438456441231892</c:v>
                </c:pt>
                <c:pt idx="77">
                  <c:v>23.438453734375301</c:v>
                </c:pt>
                <c:pt idx="78">
                  <c:v>23.438450907905903</c:v>
                </c:pt>
                <c:pt idx="79">
                  <c:v>23.4384479618233</c:v>
                </c:pt>
                <c:pt idx="80">
                  <c:v>23.438444896128335</c:v>
                </c:pt>
                <c:pt idx="81">
                  <c:v>23.438441710820552</c:v>
                </c:pt>
                <c:pt idx="82">
                  <c:v>23.438438405900875</c:v>
                </c:pt>
                <c:pt idx="83">
                  <c:v>23.43843498136879</c:v>
                </c:pt>
                <c:pt idx="84">
                  <c:v>23.438431437225258</c:v>
                </c:pt>
                <c:pt idx="85">
                  <c:v>23.438427773469716</c:v>
                </c:pt>
                <c:pt idx="86">
                  <c:v>23.438423990103203</c:v>
                </c:pt>
                <c:pt idx="87">
                  <c:v>23.438420087125074</c:v>
                </c:pt>
                <c:pt idx="88">
                  <c:v>23.438416064536444</c:v>
                </c:pt>
                <c:pt idx="89">
                  <c:v>23.43841192233662</c:v>
                </c:pt>
                <c:pt idx="90">
                  <c:v>23.438407660526263</c:v>
                </c:pt>
                <c:pt idx="91">
                  <c:v>23.438403279106097</c:v>
                </c:pt>
                <c:pt idx="92">
                  <c:v>23.438398778075364</c:v>
                </c:pt>
                <c:pt idx="93">
                  <c:v>23.438394157435287</c:v>
                </c:pt>
                <c:pt idx="94">
                  <c:v>23.438389417185075</c:v>
                </c:pt>
                <c:pt idx="95">
                  <c:v>23.438384557325985</c:v>
                </c:pt>
                <c:pt idx="96">
                  <c:v>23.43837957785718</c:v>
                </c:pt>
                <c:pt idx="97">
                  <c:v>23.438374478779977</c:v>
                </c:pt>
                <c:pt idx="98">
                  <c:v>23.438369260093502</c:v>
                </c:pt>
                <c:pt idx="99">
                  <c:v>23.438363921799109</c:v>
                </c:pt>
                <c:pt idx="100">
                  <c:v>23.438358463895845</c:v>
                </c:pt>
                <c:pt idx="101">
                  <c:v>23.438352886385164</c:v>
                </c:pt>
                <c:pt idx="102">
                  <c:v>23.43834718926605</c:v>
                </c:pt>
                <c:pt idx="103">
                  <c:v>23.438341372540016</c:v>
                </c:pt>
                <c:pt idx="104">
                  <c:v>23.438335436205975</c:v>
                </c:pt>
                <c:pt idx="105">
                  <c:v>23.438329380264808</c:v>
                </c:pt>
                <c:pt idx="106">
                  <c:v>23.438323204717463</c:v>
                </c:pt>
                <c:pt idx="107">
                  <c:v>23.438316909562779</c:v>
                </c:pt>
                <c:pt idx="108">
                  <c:v>23.438310494802394</c:v>
                </c:pt>
                <c:pt idx="109">
                  <c:v>23.438303960435125</c:v>
                </c:pt>
                <c:pt idx="110">
                  <c:v>23.438297306462665</c:v>
                </c:pt>
                <c:pt idx="111">
                  <c:v>23.438290532883755</c:v>
                </c:pt>
                <c:pt idx="112">
                  <c:v>23.438283639700156</c:v>
                </c:pt>
                <c:pt idx="113">
                  <c:v>23.438276626910564</c:v>
                </c:pt>
                <c:pt idx="114">
                  <c:v>23.438269494516799</c:v>
                </c:pt>
                <c:pt idx="115">
                  <c:v>23.438262242517492</c:v>
                </c:pt>
                <c:pt idx="116">
                  <c:v>23.438254870914506</c:v>
                </c:pt>
                <c:pt idx="117">
                  <c:v>23.438247379706439</c:v>
                </c:pt>
                <c:pt idx="118">
                  <c:v>23.438239768895215</c:v>
                </c:pt>
                <c:pt idx="119">
                  <c:v>23.438232038479374</c:v>
                </c:pt>
                <c:pt idx="120">
                  <c:v>23.438224188460012</c:v>
                </c:pt>
                <c:pt idx="121">
                  <c:v>23.43821621883826</c:v>
                </c:pt>
                <c:pt idx="122">
                  <c:v>23.438208129612594</c:v>
                </c:pt>
                <c:pt idx="123">
                  <c:v>23.43819992078506</c:v>
                </c:pt>
                <c:pt idx="124">
                  <c:v>23.438191592354073</c:v>
                </c:pt>
                <c:pt idx="125">
                  <c:v>23.438183144321751</c:v>
                </c:pt>
                <c:pt idx="126">
                  <c:v>23.438174576686453</c:v>
                </c:pt>
                <c:pt idx="127">
                  <c:v>23.43816588945035</c:v>
                </c:pt>
                <c:pt idx="128">
                  <c:v>23.438157082611731</c:v>
                </c:pt>
                <c:pt idx="129">
                  <c:v>23.438148156172851</c:v>
                </c:pt>
                <c:pt idx="130">
                  <c:v>23.438139110131939</c:v>
                </c:pt>
                <c:pt idx="131">
                  <c:v>23.438129944491294</c:v>
                </c:pt>
                <c:pt idx="132">
                  <c:v>23.438120659249098</c:v>
                </c:pt>
                <c:pt idx="133">
                  <c:v>23.438111254407705</c:v>
                </c:pt>
                <c:pt idx="134">
                  <c:v>23.438101729965254</c:v>
                </c:pt>
                <c:pt idx="135">
                  <c:v>23.438092085923056</c:v>
                </c:pt>
                <c:pt idx="136">
                  <c:v>23.438082322282472</c:v>
                </c:pt>
                <c:pt idx="137">
                  <c:v>23.438072439041555</c:v>
                </c:pt>
                <c:pt idx="138">
                  <c:v>23.438062436202806</c:v>
                </c:pt>
                <c:pt idx="139">
                  <c:v>23.438052313764228</c:v>
                </c:pt>
                <c:pt idx="140">
                  <c:v>23.438042071728358</c:v>
                </c:pt>
                <c:pt idx="141">
                  <c:v>23.438031710093153</c:v>
                </c:pt>
                <c:pt idx="142">
                  <c:v>23.438021228861214</c:v>
                </c:pt>
                <c:pt idx="143">
                  <c:v>23.438010628030447</c:v>
                </c:pt>
                <c:pt idx="144">
                  <c:v>23.437999907603494</c:v>
                </c:pt>
                <c:pt idx="145">
                  <c:v>23.437989067578215</c:v>
                </c:pt>
                <c:pt idx="146">
                  <c:v>23.437978107957314</c:v>
                </c:pt>
                <c:pt idx="147">
                  <c:v>23.437967028738598</c:v>
                </c:pt>
                <c:pt idx="148">
                  <c:v>23.437955829924814</c:v>
                </c:pt>
                <c:pt idx="149">
                  <c:v>23.437944511513734</c:v>
                </c:pt>
                <c:pt idx="150">
                  <c:v>23.437933073506862</c:v>
                </c:pt>
                <c:pt idx="151">
                  <c:v>23.437921515905778</c:v>
                </c:pt>
                <c:pt idx="152">
                  <c:v>23.437909838708162</c:v>
                </c:pt>
                <c:pt idx="153">
                  <c:v>23.437898041916899</c:v>
                </c:pt>
                <c:pt idx="154">
                  <c:v>23.437886125529623</c:v>
                </c:pt>
                <c:pt idx="155">
                  <c:v>23.437874089549286</c:v>
                </c:pt>
                <c:pt idx="156">
                  <c:v>23.437861933973455</c:v>
                </c:pt>
                <c:pt idx="157">
                  <c:v>23.437849658805135</c:v>
                </c:pt>
                <c:pt idx="158">
                  <c:v>23.43783726404185</c:v>
                </c:pt>
                <c:pt idx="159">
                  <c:v>23.437824749686651</c:v>
                </c:pt>
                <c:pt idx="160">
                  <c:v>23.437812115737028</c:v>
                </c:pt>
                <c:pt idx="161">
                  <c:v>23.437799362196067</c:v>
                </c:pt>
                <c:pt idx="162">
                  <c:v>23.437786489061203</c:v>
                </c:pt>
                <c:pt idx="163">
                  <c:v>23.437773496335602</c:v>
                </c:pt>
                <c:pt idx="164">
                  <c:v>23.437760384016638</c:v>
                </c:pt>
                <c:pt idx="165">
                  <c:v>23.437747152106031</c:v>
                </c:pt>
                <c:pt idx="166">
                  <c:v>23.437733800605571</c:v>
                </c:pt>
                <c:pt idx="167">
                  <c:v>23.437720329512562</c:v>
                </c:pt>
                <c:pt idx="168">
                  <c:v>23.43770673883029</c:v>
                </c:pt>
                <c:pt idx="169">
                  <c:v>23.437693028556001</c:v>
                </c:pt>
                <c:pt idx="170">
                  <c:v>23.437679198693054</c:v>
                </c:pt>
                <c:pt idx="171">
                  <c:v>23.437665249238655</c:v>
                </c:pt>
                <c:pt idx="172">
                  <c:v>23.437651180196184</c:v>
                </c:pt>
                <c:pt idx="173">
                  <c:v>23.437636991562805</c:v>
                </c:pt>
                <c:pt idx="174">
                  <c:v>23.437622683341967</c:v>
                </c:pt>
                <c:pt idx="175">
                  <c:v>23.437608255530773</c:v>
                </c:pt>
                <c:pt idx="176">
                  <c:v>23.437593708132738</c:v>
                </c:pt>
                <c:pt idx="177">
                  <c:v>23.437579041144897</c:v>
                </c:pt>
                <c:pt idx="178">
                  <c:v>23.43756425457082</c:v>
                </c:pt>
                <c:pt idx="179">
                  <c:v>23.437549348407504</c:v>
                </c:pt>
                <c:pt idx="180">
                  <c:v>23.437534322656891</c:v>
                </c:pt>
                <c:pt idx="181">
                  <c:v>23.437519177320961</c:v>
                </c:pt>
                <c:pt idx="182">
                  <c:v>23.437503912396632</c:v>
                </c:pt>
                <c:pt idx="183">
                  <c:v>23.437488527887623</c:v>
                </c:pt>
                <c:pt idx="184">
                  <c:v>23.437473023790783</c:v>
                </c:pt>
                <c:pt idx="185">
                  <c:v>23.437457400109881</c:v>
                </c:pt>
                <c:pt idx="186">
                  <c:v>23.437441656841724</c:v>
                </c:pt>
                <c:pt idx="187">
                  <c:v>23.43742579399013</c:v>
                </c:pt>
                <c:pt idx="188">
                  <c:v>23.437409811551845</c:v>
                </c:pt>
                <c:pt idx="189">
                  <c:v>23.437393709530763</c:v>
                </c:pt>
                <c:pt idx="190">
                  <c:v>23.437377487923573</c:v>
                </c:pt>
                <c:pt idx="191">
                  <c:v>23.437361146734212</c:v>
                </c:pt>
                <c:pt idx="192">
                  <c:v>23.437344685959332</c:v>
                </c:pt>
                <c:pt idx="193">
                  <c:v>23.437328105602912</c:v>
                </c:pt>
                <c:pt idx="194">
                  <c:v>23.437311405661561</c:v>
                </c:pt>
                <c:pt idx="195">
                  <c:v>23.437294586137416</c:v>
                </c:pt>
                <c:pt idx="196">
                  <c:v>23.437277647032701</c:v>
                </c:pt>
                <c:pt idx="197">
                  <c:v>23.437260588343936</c:v>
                </c:pt>
                <c:pt idx="198">
                  <c:v>23.43724341007524</c:v>
                </c:pt>
                <c:pt idx="199">
                  <c:v>23.437226112223083</c:v>
                </c:pt>
                <c:pt idx="200">
                  <c:v>23.437208694791646</c:v>
                </c:pt>
                <c:pt idx="201">
                  <c:v>23.437191157777345</c:v>
                </c:pt>
                <c:pt idx="202">
                  <c:v>23.437173501184407</c:v>
                </c:pt>
                <c:pt idx="203">
                  <c:v>23.437155725009216</c:v>
                </c:pt>
                <c:pt idx="204">
                  <c:v>23.437137829256038</c:v>
                </c:pt>
                <c:pt idx="205">
                  <c:v>23.437119813921214</c:v>
                </c:pt>
                <c:pt idx="206">
                  <c:v>23.437101679009064</c:v>
                </c:pt>
                <c:pt idx="207">
                  <c:v>23.437083424515858</c:v>
                </c:pt>
                <c:pt idx="208">
                  <c:v>23.437065050446009</c:v>
                </c:pt>
                <c:pt idx="209">
                  <c:v>23.4370465567957</c:v>
                </c:pt>
                <c:pt idx="210">
                  <c:v>23.437027943567312</c:v>
                </c:pt>
                <c:pt idx="211">
                  <c:v>23.437009210763271</c:v>
                </c:pt>
                <c:pt idx="212">
                  <c:v>23.436990358379717</c:v>
                </c:pt>
                <c:pt idx="213">
                  <c:v>23.43697138642116</c:v>
                </c:pt>
                <c:pt idx="214">
                  <c:v>23.436952294883699</c:v>
                </c:pt>
                <c:pt idx="215">
                  <c:v>23.43693308377193</c:v>
                </c:pt>
                <c:pt idx="216">
                  <c:v>23.436913753081878</c:v>
                </c:pt>
                <c:pt idx="217">
                  <c:v>23.436894302818178</c:v>
                </c:pt>
                <c:pt idx="218">
                  <c:v>23.436874732976825</c:v>
                </c:pt>
                <c:pt idx="219">
                  <c:v>23.43685504356251</c:v>
                </c:pt>
                <c:pt idx="220">
                  <c:v>23.436835234571163</c:v>
                </c:pt>
                <c:pt idx="221">
                  <c:v>23.436815306007539</c:v>
                </c:pt>
                <c:pt idx="222">
                  <c:v>23.436795257867512</c:v>
                </c:pt>
                <c:pt idx="223">
                  <c:v>23.436775090155894</c:v>
                </c:pt>
                <c:pt idx="224">
                  <c:v>23.436754802868521</c:v>
                </c:pt>
                <c:pt idx="225">
                  <c:v>23.436734396007946</c:v>
                </c:pt>
                <c:pt idx="226">
                  <c:v>23.436713869576813</c:v>
                </c:pt>
                <c:pt idx="227">
                  <c:v>23.436693223570881</c:v>
                </c:pt>
                <c:pt idx="228">
                  <c:v>23.43667245799509</c:v>
                </c:pt>
                <c:pt idx="229">
                  <c:v>23.436651572845129</c:v>
                </c:pt>
                <c:pt idx="230">
                  <c:v>23.436630568126002</c:v>
                </c:pt>
                <c:pt idx="231">
                  <c:v>23.436609443833351</c:v>
                </c:pt>
                <c:pt idx="232">
                  <c:v>23.436588199972245</c:v>
                </c:pt>
                <c:pt idx="233">
                  <c:v>23.436566836538262</c:v>
                </c:pt>
                <c:pt idx="234">
                  <c:v>23.436545353536527</c:v>
                </c:pt>
                <c:pt idx="235">
                  <c:v>23.436523750962568</c:v>
                </c:pt>
                <c:pt idx="236">
                  <c:v>23.436502028821565</c:v>
                </c:pt>
                <c:pt idx="237">
                  <c:v>23.436480187108987</c:v>
                </c:pt>
                <c:pt idx="238">
                  <c:v>23.436458225830087</c:v>
                </c:pt>
                <c:pt idx="239">
                  <c:v>23.436436144980263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3-4CE4-BF25-B65FFB296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967248"/>
        <c:axId val="1"/>
      </c:lineChart>
      <c:catAx>
        <c:axId val="54596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59672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Elevation vs. Hour of Day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Calculations!$AG$1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marker>
            <c:symbol val="none"/>
          </c:marker>
          <c:xVal>
            <c:numRef>
              <c:f>Calculations!$E$2:$E$241</c:f>
              <c:numCache>
                <c:formatCode>h:mm:ss;@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Calculations!$AG$2:$AG$241</c:f>
              <c:numCache>
                <c:formatCode>General</c:formatCode>
                <c:ptCount val="240"/>
                <c:pt idx="0">
                  <c:v>-0.54461422289375871</c:v>
                </c:pt>
                <c:pt idx="1">
                  <c:v>-0.72353157727804562</c:v>
                </c:pt>
                <c:pt idx="2">
                  <c:v>-0.87350422815625117</c:v>
                </c:pt>
                <c:pt idx="3">
                  <c:v>-0.99951492044747825</c:v>
                </c:pt>
                <c:pt idx="4">
                  <c:v>-1.1043113138454874</c:v>
                </c:pt>
                <c:pt idx="5">
                  <c:v>-1.189509171748214</c:v>
                </c:pt>
                <c:pt idx="6">
                  <c:v>-1.2560986988344605</c:v>
                </c:pt>
                <c:pt idx="7">
                  <c:v>-1.304697939677842</c:v>
                </c:pt>
                <c:pt idx="8">
                  <c:v>-1.3356871642454857</c:v>
                </c:pt>
                <c:pt idx="9">
                  <c:v>-1.3492818064643841</c:v>
                </c:pt>
                <c:pt idx="10">
                  <c:v>-1.3455703002955584</c:v>
                </c:pt>
                <c:pt idx="11">
                  <c:v>-1.324528852858248</c:v>
                </c:pt>
                <c:pt idx="12">
                  <c:v>-1.2860175143242982</c:v>
                </c:pt>
                <c:pt idx="13">
                  <c:v>-1.2297564045560723</c:v>
                </c:pt>
                <c:pt idx="14">
                  <c:v>-1.1552748992441517</c:v>
                </c:pt>
                <c:pt idx="15">
                  <c:v>-1.0618168020421861</c:v>
                </c:pt>
                <c:pt idx="16">
                  <c:v>-0.94816483509522165</c:v>
                </c:pt>
                <c:pt idx="17">
                  <c:v>-0.81230256339111118</c:v>
                </c:pt>
                <c:pt idx="18">
                  <c:v>-0.65071581735461081</c:v>
                </c:pt>
                <c:pt idx="19">
                  <c:v>-0.45679756562658086</c:v>
                </c:pt>
                <c:pt idx="20">
                  <c:v>-0.2166586281840655</c:v>
                </c:pt>
                <c:pt idx="21">
                  <c:v>4.0850572721762068E-2</c:v>
                </c:pt>
                <c:pt idx="22">
                  <c:v>0.19238173309661821</c:v>
                </c:pt>
                <c:pt idx="23">
                  <c:v>0.35826832052693636</c:v>
                </c:pt>
                <c:pt idx="24">
                  <c:v>0.53875674164369014</c:v>
                </c:pt>
                <c:pt idx="25">
                  <c:v>0.73404606211800627</c:v>
                </c:pt>
                <c:pt idx="26">
                  <c:v>0.94428060360080246</c:v>
                </c:pt>
                <c:pt idx="27">
                  <c:v>1.1695441701843141</c:v>
                </c:pt>
                <c:pt idx="28">
                  <c:v>1.4098562032945205</c:v>
                </c:pt>
                <c:pt idx="29">
                  <c:v>1.6651701450503262</c:v>
                </c:pt>
                <c:pt idx="30">
                  <c:v>1.9353742672488177</c:v>
                </c:pt>
                <c:pt idx="31">
                  <c:v>2.2202951958415098</c:v>
                </c:pt>
                <c:pt idx="32">
                  <c:v>2.5197043302181816</c:v>
                </c:pt>
                <c:pt idx="33">
                  <c:v>2.8333273228771332</c:v>
                </c:pt>
                <c:pt idx="34">
                  <c:v>3.1608567485394543</c:v>
                </c:pt>
                <c:pt idx="35">
                  <c:v>3.5019680536046556</c:v>
                </c:pt>
                <c:pt idx="36">
                  <c:v>3.8563388365409175</c:v>
                </c:pt>
                <c:pt idx="37">
                  <c:v>4.2236714690849215</c:v>
                </c:pt>
                <c:pt idx="38">
                  <c:v>4.6037190261661021</c:v>
                </c:pt>
                <c:pt idx="39">
                  <c:v>4.9963144511179856</c:v>
                </c:pt>
                <c:pt idx="40">
                  <c:v>5.401793954131314</c:v>
                </c:pt>
                <c:pt idx="41">
                  <c:v>5.8185462716742729</c:v>
                </c:pt>
                <c:pt idx="42">
                  <c:v>6.2466552703307272</c:v>
                </c:pt>
                <c:pt idx="43">
                  <c:v>6.685816406569538</c:v>
                </c:pt>
                <c:pt idx="44">
                  <c:v>7.1357264234075375</c:v>
                </c:pt>
                <c:pt idx="45">
                  <c:v>7.5960813822344901</c:v>
                </c:pt>
                <c:pt idx="46">
                  <c:v>8.06657660016959</c:v>
                </c:pt>
                <c:pt idx="47">
                  <c:v>8.546907095413232</c:v>
                </c:pt>
                <c:pt idx="48">
                  <c:v>9.0367680422508396</c:v>
                </c:pt>
                <c:pt idx="49">
                  <c:v>9.5358550899616841</c:v>
                </c:pt>
                <c:pt idx="50">
                  <c:v>10.043864530858798</c:v>
                </c:pt>
                <c:pt idx="51">
                  <c:v>10.560493343582637</c:v>
                </c:pt>
                <c:pt idx="52">
                  <c:v>11.085439145601958</c:v>
                </c:pt>
                <c:pt idx="53">
                  <c:v>11.61840008401086</c:v>
                </c:pt>
                <c:pt idx="54">
                  <c:v>12.159074687161109</c:v>
                </c:pt>
                <c:pt idx="55">
                  <c:v>12.707161692440955</c:v>
                </c:pt>
                <c:pt idx="56">
                  <c:v>13.262359860761057</c:v>
                </c:pt>
                <c:pt idx="57">
                  <c:v>13.82436778380915</c:v>
                </c:pt>
                <c:pt idx="58">
                  <c:v>14.392883687975317</c:v>
                </c:pt>
                <c:pt idx="59">
                  <c:v>14.967605236401205</c:v>
                </c:pt>
                <c:pt idx="60">
                  <c:v>15.548229329997067</c:v>
                </c:pt>
                <c:pt idx="61">
                  <c:v>16.134451906992755</c:v>
                </c:pt>
                <c:pt idx="62">
                  <c:v>16.725967740485192</c:v>
                </c:pt>
                <c:pt idx="63">
                  <c:v>17.322470233231634</c:v>
                </c:pt>
                <c:pt idx="64">
                  <c:v>17.923651208496043</c:v>
                </c:pt>
                <c:pt idx="65">
                  <c:v>18.529200696322707</c:v>
                </c:pt>
                <c:pt idx="66">
                  <c:v>19.138806714029776</c:v>
                </c:pt>
                <c:pt idx="67">
                  <c:v>19.752155040458906</c:v>
                </c:pt>
                <c:pt idx="68">
                  <c:v>20.368928982968075</c:v>
                </c:pt>
                <c:pt idx="69">
                  <c:v>20.988809136936869</c:v>
                </c:pt>
                <c:pt idx="70">
                  <c:v>21.611473137012261</c:v>
                </c:pt>
                <c:pt idx="71">
                  <c:v>22.23659540012229</c:v>
                </c:pt>
                <c:pt idx="72">
                  <c:v>22.863846859739489</c:v>
                </c:pt>
                <c:pt idx="73">
                  <c:v>23.492894691688996</c:v>
                </c:pt>
                <c:pt idx="74">
                  <c:v>24.123402031249704</c:v>
                </c:pt>
                <c:pt idx="75">
                  <c:v>24.7550276821142</c:v>
                </c:pt>
                <c:pt idx="76">
                  <c:v>25.387425817319333</c:v>
                </c:pt>
                <c:pt idx="77">
                  <c:v>26.020245672795578</c:v>
                </c:pt>
                <c:pt idx="78">
                  <c:v>26.653131234353779</c:v>
                </c:pt>
                <c:pt idx="79">
                  <c:v>27.2857209187306</c:v>
                </c:pt>
                <c:pt idx="80">
                  <c:v>27.91764725012526</c:v>
                </c:pt>
                <c:pt idx="81">
                  <c:v>28.548536533189456</c:v>
                </c:pt>
                <c:pt idx="82">
                  <c:v>29.178008524374597</c:v>
                </c:pt>
                <c:pt idx="83">
                  <c:v>29.805676103100364</c:v>
                </c:pt>
                <c:pt idx="84">
                  <c:v>30.43114494520049</c:v>
                </c:pt>
                <c:pt idx="85">
                  <c:v>31.054013200715712</c:v>
                </c:pt>
                <c:pt idx="86">
                  <c:v>31.673871179148207</c:v>
                </c:pt>
                <c:pt idx="87">
                  <c:v>32.290301044969517</c:v>
                </c:pt>
                <c:pt idx="88">
                  <c:v>32.902876527275438</c:v>
                </c:pt>
                <c:pt idx="89">
                  <c:v>33.511162647222285</c:v>
                </c:pt>
                <c:pt idx="90">
                  <c:v>34.114715468028244</c:v>
                </c:pt>
                <c:pt idx="91">
                  <c:v>34.713081872211248</c:v>
                </c:pt>
                <c:pt idx="92">
                  <c:v>35.305799371633043</c:v>
                </c:pt>
                <c:pt idx="93">
                  <c:v>35.892395956451018</c:v>
                </c:pt>
                <c:pt idx="94">
                  <c:v>36.472389989265373</c:v>
                </c:pt>
                <c:pt idx="95">
                  <c:v>37.045290151890633</c:v>
                </c:pt>
                <c:pt idx="96">
                  <c:v>37.610595452075358</c:v>
                </c:pt>
                <c:pt idx="97">
                  <c:v>38.167795298680772</c:v>
                </c:pt>
                <c:pt idx="98">
                  <c:v>38.716369653670384</c:v>
                </c:pt>
                <c:pt idx="99">
                  <c:v>39.255789270341282</c:v>
                </c:pt>
                <c:pt idx="100">
                  <c:v>39.785516026946937</c:v>
                </c:pt>
                <c:pt idx="101">
                  <c:v>40.305003365737861</c:v>
                </c:pt>
                <c:pt idx="102">
                  <c:v>40.813696846939813</c:v>
                </c:pt>
                <c:pt idx="103">
                  <c:v>41.311034827743377</c:v>
                </c:pt>
                <c:pt idx="104">
                  <c:v>41.796449275519208</c:v>
                </c:pt>
                <c:pt idx="105">
                  <c:v>42.269366724555091</c:v>
                </c:pt>
                <c:pt idx="106">
                  <c:v>42.729209384323823</c:v>
                </c:pt>
                <c:pt idx="107">
                  <c:v>43.17539640652538</c:v>
                </c:pt>
                <c:pt idx="108">
                  <c:v>43.607345316699202</c:v>
                </c:pt>
                <c:pt idx="109">
                  <c:v>44.024473614113006</c:v>
                </c:pt>
                <c:pt idx="110">
                  <c:v>44.426200541899732</c:v>
                </c:pt>
                <c:pt idx="111">
                  <c:v>44.811949026314217</c:v>
                </c:pt>
                <c:pt idx="112">
                  <c:v>45.181147781497039</c:v>
                </c:pt>
                <c:pt idx="113">
                  <c:v>45.533233572289141</c:v>
                </c:pt>
                <c:pt idx="114">
                  <c:v>45.867653624426865</c:v>
                </c:pt>
                <c:pt idx="115">
                  <c:v>46.183868167040728</c:v>
                </c:pt>
                <c:pt idx="116">
                  <c:v>46.481353088687925</c:v>
                </c:pt>
                <c:pt idx="117">
                  <c:v>46.759602683527532</c:v>
                </c:pt>
                <c:pt idx="118">
                  <c:v>47.018132460508333</c:v>
                </c:pt>
                <c:pt idx="119">
                  <c:v>47.25648198412555</c:v>
                </c:pt>
                <c:pt idx="120">
                  <c:v>47.474217712104256</c:v>
                </c:pt>
                <c:pt idx="121">
                  <c:v>47.67093579204581</c:v>
                </c:pt>
                <c:pt idx="122">
                  <c:v>47.846264776970735</c:v>
                </c:pt>
                <c:pt idx="123">
                  <c:v>47.999868218235811</c:v>
                </c:pt>
                <c:pt idx="124">
                  <c:v>48.131447093756314</c:v>
                </c:pt>
                <c:pt idx="125">
                  <c:v>48.240742030378577</c:v>
                </c:pt>
                <c:pt idx="126">
                  <c:v>48.327535280902431</c:v>
                </c:pt>
                <c:pt idx="127">
                  <c:v>48.391652419544542</c:v>
                </c:pt>
                <c:pt idx="128">
                  <c:v>48.43296372368664</c:v>
                </c:pt>
                <c:pt idx="129">
                  <c:v>48.451385215227255</c:v>
                </c:pt>
                <c:pt idx="130">
                  <c:v>48.44687934093988</c:v>
                </c:pt>
                <c:pt idx="131">
                  <c:v>48.419455278309222</c:v>
                </c:pt>
                <c:pt idx="132">
                  <c:v>48.369168860655464</c:v>
                </c:pt>
                <c:pt idx="133">
                  <c:v>48.296122123084153</c:v>
                </c:pt>
                <c:pt idx="134">
                  <c:v>48.20046247835257</c:v>
                </c:pt>
                <c:pt idx="135">
                  <c:v>48.082381539043077</c:v>
                </c:pt>
                <c:pt idx="136">
                  <c:v>47.942113609115871</c:v>
                </c:pt>
                <c:pt idx="137">
                  <c:v>47.779933873810911</c:v>
                </c:pt>
                <c:pt idx="138">
                  <c:v>47.596156321743997</c:v>
                </c:pt>
                <c:pt idx="139">
                  <c:v>47.391131436895201</c:v>
                </c:pt>
                <c:pt idx="140">
                  <c:v>47.165243700709993</c:v>
                </c:pt>
                <c:pt idx="141">
                  <c:v>46.918908946060796</c:v>
                </c:pt>
                <c:pt idx="142">
                  <c:v>46.652571604930984</c:v>
                </c:pt>
                <c:pt idx="143">
                  <c:v>46.366701891013648</c:v>
                </c:pt>
                <c:pt idx="144">
                  <c:v>46.061792956449402</c:v>
                </c:pt>
                <c:pt idx="145">
                  <c:v>45.738358059529894</c:v>
                </c:pt>
                <c:pt idx="146">
                  <c:v>45.396927776723082</c:v>
                </c:pt>
                <c:pt idx="147">
                  <c:v>45.038047288895413</c:v>
                </c:pt>
                <c:pt idx="148">
                  <c:v>44.662273767311561</c:v>
                </c:pt>
                <c:pt idx="149">
                  <c:v>44.270173881092212</c:v>
                </c:pt>
                <c:pt idx="150">
                  <c:v>43.862321443328305</c:v>
                </c:pt>
                <c:pt idx="151">
                  <c:v>43.439295209250254</c:v>
                </c:pt>
                <c:pt idx="152">
                  <c:v>43.001676835826174</c:v>
                </c:pt>
                <c:pt idx="153">
                  <c:v>42.550049008580203</c:v>
                </c:pt>
                <c:pt idx="154">
                  <c:v>42.084993738424359</c:v>
                </c:pt>
                <c:pt idx="155">
                  <c:v>41.607090828120988</c:v>
                </c:pt>
                <c:pt idx="156">
                  <c:v>41.116916505951494</c:v>
                </c:pt>
                <c:pt idx="157">
                  <c:v>40.615042221714447</c:v>
                </c:pt>
                <c:pt idx="158">
                  <c:v>40.102033598947607</c:v>
                </c:pt>
                <c:pt idx="159">
                  <c:v>39.578449535535881</c:v>
                </c:pt>
                <c:pt idx="160">
                  <c:v>39.044841444357878</c:v>
                </c:pt>
                <c:pt idx="161">
                  <c:v>38.501752624496028</c:v>
                </c:pt>
                <c:pt idx="162">
                  <c:v>37.949717753612127</c:v>
                </c:pt>
                <c:pt idx="163">
                  <c:v>37.389262491425448</c:v>
                </c:pt>
                <c:pt idx="164">
                  <c:v>36.820903184744644</c:v>
                </c:pt>
                <c:pt idx="165">
                  <c:v>36.24514666417376</c:v>
                </c:pt>
                <c:pt idx="166">
                  <c:v>35.662490123356655</c:v>
                </c:pt>
                <c:pt idx="167">
                  <c:v>35.07342107173325</c:v>
                </c:pt>
                <c:pt idx="168">
                  <c:v>34.478417352232064</c:v>
                </c:pt>
                <c:pt idx="169">
                  <c:v>33.877947216133002</c:v>
                </c:pt>
                <c:pt idx="170">
                  <c:v>33.272469447394734</c:v>
                </c:pt>
                <c:pt idx="171">
                  <c:v>32.662433529835702</c:v>
                </c:pt>
                <c:pt idx="172">
                  <c:v>32.048279850557812</c:v>
                </c:pt>
                <c:pt idx="173">
                  <c:v>31.430439934109309</c:v>
                </c:pt>
                <c:pt idx="174">
                  <c:v>30.809336701849563</c:v>
                </c:pt>
                <c:pt idx="175">
                  <c:v>30.18538475205677</c:v>
                </c:pt>
                <c:pt idx="176">
                  <c:v>29.558990656229557</c:v>
                </c:pt>
                <c:pt idx="177">
                  <c:v>28.930553268064312</c:v>
                </c:pt>
                <c:pt idx="178">
                  <c:v>28.300464041436175</c:v>
                </c:pt>
                <c:pt idx="179">
                  <c:v>27.669107354684847</c:v>
                </c:pt>
                <c:pt idx="180">
                  <c:v>27.036860838296704</c:v>
                </c:pt>
                <c:pt idx="181">
                  <c:v>26.404095703918387</c:v>
                </c:pt>
                <c:pt idx="182">
                  <c:v>25.771177072623129</c:v>
                </c:pt>
                <c:pt idx="183">
                  <c:v>25.138464300628403</c:v>
                </c:pt>
                <c:pt idx="184">
                  <c:v>24.506311301238362</c:v>
                </c:pt>
                <c:pt idx="185">
                  <c:v>23.875066861503214</c:v>
                </c:pt>
                <c:pt idx="186">
                  <c:v>23.245074952874763</c:v>
                </c:pt>
                <c:pt idx="187">
                  <c:v>22.616675034747416</c:v>
                </c:pt>
                <c:pt idx="188">
                  <c:v>21.990202350533441</c:v>
                </c:pt>
                <c:pt idx="189">
                  <c:v>21.365988215507183</c:v>
                </c:pt>
                <c:pt idx="190">
                  <c:v>20.744360296384063</c:v>
                </c:pt>
                <c:pt idx="191">
                  <c:v>20.125642882172667</c:v>
                </c:pt>
                <c:pt idx="192">
                  <c:v>19.510157146548359</c:v>
                </c:pt>
                <c:pt idx="193">
                  <c:v>18.898221401564324</c:v>
                </c:pt>
                <c:pt idx="194">
                  <c:v>18.290151343212703</c:v>
                </c:pt>
                <c:pt idx="195">
                  <c:v>17.686260288925769</c:v>
                </c:pt>
                <c:pt idx="196">
                  <c:v>17.086859407723338</c:v>
                </c:pt>
                <c:pt idx="197">
                  <c:v>16.492257943528777</c:v>
                </c:pt>
                <c:pt idx="198">
                  <c:v>15.90276343230156</c:v>
                </c:pt>
                <c:pt idx="199">
                  <c:v>15.318681914024664</c:v>
                </c:pt>
                <c:pt idx="200">
                  <c:v>14.740318140202239</c:v>
                </c:pt>
                <c:pt idx="201">
                  <c:v>14.167975778078405</c:v>
                </c:pt>
                <c:pt idx="202">
                  <c:v>13.60195761224033</c:v>
                </c:pt>
                <c:pt idx="203">
                  <c:v>13.0425657446493</c:v>
                </c:pt>
                <c:pt idx="204">
                  <c:v>12.49010179333929</c:v>
                </c:pt>
                <c:pt idx="205">
                  <c:v>11.944867089980653</c:v>
                </c:pt>
                <c:pt idx="206">
                  <c:v>11.407162875106861</c:v>
                </c:pt>
                <c:pt idx="207">
                  <c:v>10.877290488854538</c:v>
                </c:pt>
                <c:pt idx="208">
                  <c:v>10.355551552415513</c:v>
                </c:pt>
                <c:pt idx="209">
                  <c:v>9.8422481326885212</c:v>
                </c:pt>
                <c:pt idx="210">
                  <c:v>9.3376828777125471</c:v>
                </c:pt>
                <c:pt idx="211">
                  <c:v>8.8421591049659085</c:v>
                </c:pt>
                <c:pt idx="212">
                  <c:v>8.355980817332</c:v>
                </c:pt>
                <c:pt idx="213">
                  <c:v>7.8794526149444639</c:v>
                </c:pt>
                <c:pt idx="214">
                  <c:v>7.4128794700413367</c:v>
                </c:pt>
                <c:pt idx="215">
                  <c:v>6.9565663485012719</c:v>
                </c:pt>
                <c:pt idx="216">
                  <c:v>6.5108177293387541</c:v>
                </c:pt>
                <c:pt idx="217">
                  <c:v>6.0759372687595805</c:v>
                </c:pt>
                <c:pt idx="218">
                  <c:v>5.6522283692949911</c:v>
                </c:pt>
                <c:pt idx="219">
                  <c:v>5.2399977082481595</c:v>
                </c:pt>
                <c:pt idx="220">
                  <c:v>4.8393207032712473</c:v>
                </c:pt>
                <c:pt idx="221">
                  <c:v>4.4516184280885751</c:v>
                </c:pt>
                <c:pt idx="222">
                  <c:v>4.0765182395998769</c:v>
                </c:pt>
                <c:pt idx="223">
                  <c:v>3.7142226170052837</c:v>
                </c:pt>
                <c:pt idx="224">
                  <c:v>3.3650020314069691</c:v>
                </c:pt>
                <c:pt idx="225">
                  <c:v>3.0291670367725443</c:v>
                </c:pt>
                <c:pt idx="226">
                  <c:v>2.7070436305751731</c:v>
                </c:pt>
                <c:pt idx="227">
                  <c:v>2.3989519413605818</c:v>
                </c:pt>
                <c:pt idx="228">
                  <c:v>2.1051882587743642</c:v>
                </c:pt>
                <c:pt idx="229">
                  <c:v>1.8260103802330812</c:v>
                </c:pt>
                <c:pt idx="230">
                  <c:v>1.5616262075474667</c:v>
                </c:pt>
                <c:pt idx="231">
                  <c:v>1.3121854875437327</c:v>
                </c:pt>
                <c:pt idx="232">
                  <c:v>1.077774552871771</c:v>
                </c:pt>
                <c:pt idx="233">
                  <c:v>0.85841388394451013</c:v>
                </c:pt>
                <c:pt idx="234">
                  <c:v>0.65405828019575107</c:v>
                </c:pt>
                <c:pt idx="235">
                  <c:v>0.46459939964018354</c:v>
                </c:pt>
                <c:pt idx="236">
                  <c:v>0.28987040002342923</c:v>
                </c:pt>
                <c:pt idx="237">
                  <c:v>0.12965239353758629</c:v>
                </c:pt>
                <c:pt idx="238">
                  <c:v>-3.9041820481335199E-2</c:v>
                </c:pt>
                <c:pt idx="239">
                  <c:v>-0.32091835783148237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7-4026-BE27-ECE59630E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62000"/>
        <c:axId val="1"/>
      </c:scatterChart>
      <c:valAx>
        <c:axId val="545962000"/>
        <c:scaling>
          <c:orientation val="minMax"/>
          <c:max val="1"/>
          <c:min val="0"/>
        </c:scaling>
        <c:delete val="0"/>
        <c:axPos val="b"/>
        <c:numFmt formatCode="h:mm:ss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0.25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59620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0</xdr:colOff>
      <xdr:row>21</xdr:row>
      <xdr:rowOff>0</xdr:rowOff>
    </xdr:to>
    <xdr:graphicFrame macro="">
      <xdr:nvGraphicFramePr>
        <xdr:cNvPr id="1076" name="Chart 3">
          <a:extLst>
            <a:ext uri="{FF2B5EF4-FFF2-40B4-BE49-F238E27FC236}">
              <a16:creationId xmlns:a16="http://schemas.microsoft.com/office/drawing/2014/main" id="{5C13EEE5-D72F-4C90-B8CE-1B92A9160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0</xdr:colOff>
      <xdr:row>34</xdr:row>
      <xdr:rowOff>0</xdr:rowOff>
    </xdr:to>
    <xdr:graphicFrame macro="">
      <xdr:nvGraphicFramePr>
        <xdr:cNvPr id="1077" name="Chart 4">
          <a:extLst>
            <a:ext uri="{FF2B5EF4-FFF2-40B4-BE49-F238E27FC236}">
              <a16:creationId xmlns:a16="http://schemas.microsoft.com/office/drawing/2014/main" id="{8B81436F-B223-4932-B89A-C498DA2E9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0</xdr:colOff>
      <xdr:row>47</xdr:row>
      <xdr:rowOff>9525</xdr:rowOff>
    </xdr:to>
    <xdr:graphicFrame macro="">
      <xdr:nvGraphicFramePr>
        <xdr:cNvPr id="1078" name="Chart 5">
          <a:extLst>
            <a:ext uri="{FF2B5EF4-FFF2-40B4-BE49-F238E27FC236}">
              <a16:creationId xmlns:a16="http://schemas.microsoft.com/office/drawing/2014/main" id="{D043DECE-9E2E-4E48-A895-BF76A3F9F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abSelected="1" topLeftCell="D1" workbookViewId="0">
      <selection activeCell="W2" sqref="W2"/>
    </sheetView>
  </sheetViews>
  <sheetFormatPr defaultRowHeight="14.25" x14ac:dyDescent="0.45"/>
  <cols>
    <col min="1" max="1" width="16.3984375" customWidth="1"/>
    <col min="2" max="2" width="10.73046875" bestFit="1" customWidth="1"/>
    <col min="3" max="3" width="15.86328125" customWidth="1"/>
    <col min="4" max="4" width="10.3984375" customWidth="1"/>
    <col min="5" max="5" width="10" customWidth="1"/>
    <col min="6" max="6" width="11" customWidth="1"/>
    <col min="7" max="7" width="10.59765625" bestFit="1" customWidth="1"/>
    <col min="8" max="8" width="2.59765625" customWidth="1"/>
    <col min="22" max="22" width="10" customWidth="1"/>
    <col min="27" max="27" width="9.86328125" customWidth="1"/>
  </cols>
  <sheetData>
    <row r="1" spans="1:34" ht="85.5" x14ac:dyDescent="0.45">
      <c r="A1" s="10" t="s">
        <v>20</v>
      </c>
      <c r="B1" s="11"/>
      <c r="C1" s="11"/>
      <c r="D1" s="1" t="s">
        <v>1</v>
      </c>
      <c r="E1" s="1" t="s">
        <v>33</v>
      </c>
      <c r="F1" s="1" t="s">
        <v>2</v>
      </c>
      <c r="G1" s="1" t="s">
        <v>3</v>
      </c>
      <c r="H1" s="1"/>
      <c r="I1" s="1" t="s">
        <v>21</v>
      </c>
      <c r="J1" s="1" t="s">
        <v>22</v>
      </c>
      <c r="K1" s="1" t="s">
        <v>4</v>
      </c>
      <c r="L1" s="1" t="s">
        <v>5</v>
      </c>
      <c r="M1" s="1" t="s">
        <v>23</v>
      </c>
      <c r="N1" s="1" t="s">
        <v>24</v>
      </c>
      <c r="O1" s="1" t="s">
        <v>6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</row>
    <row r="2" spans="1:34" x14ac:dyDescent="0.45">
      <c r="A2" s="7"/>
      <c r="B2" s="7"/>
      <c r="D2" s="2">
        <f>$B$7</f>
        <v>40350</v>
      </c>
      <c r="E2" s="8">
        <f>0.1/24</f>
        <v>4.1666666666666666E-3</v>
      </c>
      <c r="F2" s="3">
        <f>D2+2415018.5+E2-$B$5/24</f>
        <v>2455368.7541666669</v>
      </c>
      <c r="G2" s="4">
        <f>(F2-2451545)/36525</f>
        <v>0.1046886835500858</v>
      </c>
      <c r="I2">
        <f>MOD(280.46646+G2*(36000.76983 + G2*0.0003032),360)</f>
        <v>89.339663615333848</v>
      </c>
      <c r="J2">
        <f>357.52911+G2*(35999.05029 - 0.0001537*G2)</f>
        <v>4126.2222922289257</v>
      </c>
      <c r="K2">
        <f>0.016708634-G2*(0.000042037+0.0000001267*G2)</f>
        <v>1.6704231813213021E-2</v>
      </c>
      <c r="L2">
        <f>SIN(RADIANS(J2))*(1.914602-G2*(0.004817+0.000014*G2))+SIN(RADIANS(2*J2))*(0.019993-0.000101*G2)+SIN(RADIANS(3*J2))*0.000289</f>
        <v>0.44679991817588655</v>
      </c>
      <c r="M2">
        <f>I2+L2</f>
        <v>89.786463533509732</v>
      </c>
      <c r="N2">
        <f>J2+L2</f>
        <v>4126.6690921471018</v>
      </c>
      <c r="O2">
        <f>(1.000001018*(1-K2*K2))/(1+K2*COS(RADIANS(N2)))</f>
        <v>1.0162400849544417</v>
      </c>
      <c r="P2">
        <f>M2-0.00569-0.00478*SIN(RADIANS(125.04-1934.136*G2))</f>
        <v>89.785439181486282</v>
      </c>
      <c r="Q2">
        <f>23+(26+((21.448-G2*(46.815+G2*(0.00059-G2*0.001813))))/60)/60</f>
        <v>23.437929720803758</v>
      </c>
      <c r="R2">
        <f>Q2+0.00256*COS(RADIANS(125.04-1934.136*G2))</f>
        <v>23.438486329354372</v>
      </c>
      <c r="S2">
        <f t="shared" ref="S2:S65" si="0">DEGREES(ATAN2(COS(RADIANS(P2)),COS(RADIANS(R2))*SIN(RADIANS(P2))))</f>
        <v>89.766143304280277</v>
      </c>
      <c r="T2">
        <f>DEGREES(ASIN(SIN(RADIANS(R2))*SIN(RADIANS(P2))))</f>
        <v>23.438312159513938</v>
      </c>
      <c r="U2">
        <f>TAN(RADIANS(R2/2))*TAN(RADIANS(R2/2))</f>
        <v>4.3031490107254274E-2</v>
      </c>
      <c r="V2">
        <f>4*DEGREES(U2*SIN(2*RADIANS(I2))-2*K2*SIN(RADIANS(J2))+4*K2*U2*SIN(RADIANS(J2))*COS(2*RADIANS(I2))-0.5*U2*U2*SIN(4*RADIANS(I2))-1.25*K2*K2*SIN(2*RADIANS(J2)))</f>
        <v>-1.7063078407232208</v>
      </c>
      <c r="W2">
        <f>DEGREES(ACOS(COS(RADIANS(90.833))/(COS(RADIANS($B$3))*COS(RADIANS(T2)))-TAN(RADIANS($B$3))*TAN(RADIANS(T2))))</f>
        <v>165.28644362492668</v>
      </c>
      <c r="X2" s="8">
        <f>(720-4*$B$4-V2+$B$5*60)/1440</f>
        <v>0.54285160266716892</v>
      </c>
      <c r="Y2" s="8">
        <f>X2-W2*4/1440</f>
        <v>8.3722592597928136E-2</v>
      </c>
      <c r="Z2" s="8">
        <f>X2+W2*4/1440</f>
        <v>1.0019806127364097</v>
      </c>
      <c r="AA2" s="9">
        <f>8*W2</f>
        <v>1322.2915489994134</v>
      </c>
      <c r="AB2">
        <f>MOD(E2*1440+V2+4*$B$4-60*$B$5,1440)</f>
        <v>1384.2936921592768</v>
      </c>
      <c r="AC2">
        <f>IF(AB2/4&lt;0,AB2/4+180,AB2/4-180)</f>
        <v>166.0734230398192</v>
      </c>
      <c r="AD2">
        <f>DEGREES(ACOS(SIN(RADIANS($B$3))*SIN(RADIANS(T2))+COS(RADIANS($B$3))*COS(RADIANS(T2))*COS(RADIANS(AC2))))</f>
        <v>90.908483270056493</v>
      </c>
      <c r="AE2">
        <f>90-AD2</f>
        <v>-0.9084832700564931</v>
      </c>
      <c r="AF2">
        <f>IF(AE2&gt;85,0,IF(AE2&gt;5,58.1/TAN(RADIANS(AE2))-0.07/POWER(TAN(RADIANS(AE2)),3)+0.000086/POWER(TAN(RADIANS(AE2)),5),IF(AE2&gt;-0.575,1735+AE2*(-518.2+AE2*(103.4+AE2*(-12.79+AE2*0.711))),-20.772/TAN(RADIANS(AE2)))))/3600</f>
        <v>0.36386904716273433</v>
      </c>
      <c r="AG2">
        <f>AE2+AF2</f>
        <v>-0.54461422289375871</v>
      </c>
      <c r="AH2">
        <f>IF(AC2&gt;0,MOD(DEGREES(ACOS(((SIN(RADIANS($B$3))*COS(RADIANS(AD2)))-SIN(RADIANS(T2)))/(COS(RADIANS($B$3))*SIN(RADIANS(AD2)))))+180,360),MOD(540-DEGREES(ACOS(((SIN(RADIANS($B$3))*COS(RADIANS(AD2)))-SIN(RADIANS(T2)))/(COS(RADIANS($B$3))*SIN(RADIANS(AD2))))),360))</f>
        <v>347.24118968642915</v>
      </c>
    </row>
    <row r="3" spans="1:34" x14ac:dyDescent="0.45">
      <c r="A3" t="s">
        <v>0</v>
      </c>
      <c r="B3" s="5">
        <v>65</v>
      </c>
      <c r="D3" s="2">
        <f t="shared" ref="D3:D66" si="1">$B$7</f>
        <v>40350</v>
      </c>
      <c r="E3" s="8">
        <f>E2+0.1/24</f>
        <v>8.3333333333333332E-3</v>
      </c>
      <c r="F3" s="3">
        <f t="shared" ref="F3:F66" si="2">D3+2415018.5+E3-$B$5/24</f>
        <v>2455368.7583333333</v>
      </c>
      <c r="G3" s="4">
        <f t="shared" ref="G3:G66" si="3">(F3-2451545)/36525</f>
        <v>0.10468879762719513</v>
      </c>
      <c r="I3">
        <f t="shared" ref="I3:I66" si="4">MOD(280.46646+G3*(36000.76983 + G3*0.0003032),360)</f>
        <v>89.343770479096293</v>
      </c>
      <c r="J3">
        <f t="shared" ref="J3:J66" si="5">357.52911+G3*(35999.05029 - 0.0001537*G3)</f>
        <v>4126.2263988965169</v>
      </c>
      <c r="K3">
        <f t="shared" ref="K3:K66" si="6">0.016708634-G3*(0.000042037+0.0000001267*G3)</f>
        <v>1.6704231808414537E-2</v>
      </c>
      <c r="L3">
        <f t="shared" ref="L3:L66" si="7">SIN(RADIANS(J3))*(1.914602-G3*(0.004817+0.000014*G3))+SIN(RADIANS(2*J3))*(0.019993-0.000101*G3)+SIN(RADIANS(3*J3))*0.000289</f>
        <v>0.44666916459741962</v>
      </c>
      <c r="M3">
        <f t="shared" ref="M3:M66" si="8">I3+L3</f>
        <v>89.790439643693716</v>
      </c>
      <c r="N3">
        <f t="shared" ref="N3:N66" si="9">J3+L3</f>
        <v>4126.6730680611145</v>
      </c>
      <c r="O3">
        <f t="shared" ref="O3:O66" si="10">(1.000001018*(1-K3*K3))/(1+K3*COS(RADIANS(N3)))</f>
        <v>1.0162403610090882</v>
      </c>
      <c r="P3">
        <f t="shared" ref="P3:P66" si="11">M3-0.00569-0.00478*SIN(RADIANS(125.04-1934.136*G3))</f>
        <v>89.789415295672441</v>
      </c>
      <c r="Q3">
        <f t="shared" ref="Q3:Q66" si="12">23+(26+((21.448-G3*(46.815+G3*(0.00059-G3*0.001813))))/60)/60</f>
        <v>23.437929719320277</v>
      </c>
      <c r="R3">
        <f t="shared" ref="R3:R66" si="13">Q3+0.00256*COS(RADIANS(125.04-1934.136*G3))</f>
        <v>23.438486318248408</v>
      </c>
      <c r="S3">
        <f t="shared" si="0"/>
        <v>89.770476990864864</v>
      </c>
      <c r="T3">
        <f t="shared" ref="T3:T66" si="14">DEGREES(ASIN(SIN(RADIANS(R3))*SIN(RADIANS(P3))))</f>
        <v>23.438318543809537</v>
      </c>
      <c r="U3">
        <f t="shared" ref="U3:U66" si="15">TAN(RADIANS(R3/2))*TAN(RADIANS(R3/2))</f>
        <v>4.3031490065314676E-2</v>
      </c>
      <c r="V3">
        <f t="shared" ref="V3:V66" si="16">4*DEGREES(U3*SIN(2*RADIANS(I3))-2*K3*SIN(RADIANS(J3))+4*K3*U3*SIN(RADIANS(J3))*COS(2*RADIANS(I3))-0.5*U3*U3*SIN(4*RADIANS(I3))-1.25*K3*K3*SIN(2*RADIANS(J3)))</f>
        <v>-1.707213848525855</v>
      </c>
      <c r="W3">
        <f t="shared" ref="W3:W66" si="17">DEGREES(ACOS(COS(RADIANS(90.833))/(COS(RADIANS($B$3))*COS(RADIANS(T3)))-TAN(RADIANS($B$3))*TAN(RADIANS(T3))))</f>
        <v>165.28650807016908</v>
      </c>
      <c r="X3" s="8">
        <f t="shared" ref="X3:X66" si="18">(720-4*$B$4-V3+$B$5*60)/1440</f>
        <v>0.54285223183925413</v>
      </c>
      <c r="Y3" s="8">
        <f t="shared" ref="Y3:Y66" si="19">X3-W3*4/1440</f>
        <v>8.3723042755451116E-2</v>
      </c>
      <c r="Z3" s="8">
        <f t="shared" ref="Z3:Z66" si="20">X3+W3*4/1440</f>
        <v>1.0019814209230571</v>
      </c>
      <c r="AA3" s="9">
        <f t="shared" ref="AA3:AA66" si="21">8*W3</f>
        <v>1322.2920645613526</v>
      </c>
      <c r="AB3">
        <f t="shared" ref="AB3:AB66" si="22">MOD(E3*1440+V3+4*$B$4-60*$B$5,1440)</f>
        <v>1390.292786151474</v>
      </c>
      <c r="AC3">
        <f t="shared" ref="AC3:AC66" si="23">IF(AB3/4&lt;0,AB3/4+180,AB3/4-180)</f>
        <v>167.57319653786851</v>
      </c>
      <c r="AD3">
        <f t="shared" ref="AD3:AD66" si="24">DEGREES(ACOS(SIN(RADIANS($B$3))*SIN(RADIANS(T3))+COS(RADIANS($B$3))*COS(RADIANS(T3))*COS(RADIANS(AC3))))</f>
        <v>91.04105567622986</v>
      </c>
      <c r="AE3">
        <f t="shared" ref="AE3:AE66" si="25">90-AD3</f>
        <v>-1.0410556762298597</v>
      </c>
      <c r="AF3">
        <f t="shared" ref="AF3:AF66" si="26">IF(AE3&gt;85,0,IF(AE3&gt;5,58.1/TAN(RADIANS(AE3))-0.07/POWER(TAN(RADIANS(AE3)),3)+0.000086/POWER(TAN(RADIANS(AE3)),5),IF(AE3&gt;-0.575,1735+AE3*(-518.2+AE3*(103.4+AE3*(-12.79+AE3*0.711))),-20.772/TAN(RADIANS(AE3)))))/3600</f>
        <v>0.3175240989518141</v>
      </c>
      <c r="AG3">
        <f t="shared" ref="AG3:AG66" si="27">AE3+AF3</f>
        <v>-0.72353157727804562</v>
      </c>
      <c r="AH3">
        <f t="shared" ref="AH3:AH66" si="28">IF(AC3&gt;0,MOD(DEGREES(ACOS(((SIN(RADIANS($B$3))*COS(RADIANS(AD3)))-SIN(RADIANS(T3)))/(COS(RADIANS($B$3))*SIN(RADIANS(AD3)))))+180,360),MOD(540-DEGREES(ACOS(((SIN(RADIANS($B$3))*COS(RADIANS(AD3)))-SIN(RADIANS(T3)))/(COS(RADIANS($B$3))*SIN(RADIANS(AD3))))),360))</f>
        <v>348.61100623683427</v>
      </c>
    </row>
    <row r="4" spans="1:34" x14ac:dyDescent="0.45">
      <c r="A4" t="s">
        <v>18</v>
      </c>
      <c r="B4" s="5">
        <v>-105</v>
      </c>
      <c r="D4" s="2">
        <f t="shared" si="1"/>
        <v>40350</v>
      </c>
      <c r="E4" s="8">
        <f t="shared" ref="E4:E67" si="29">E3+0.1/24</f>
        <v>1.2500000000000001E-2</v>
      </c>
      <c r="F4" s="3">
        <f t="shared" si="2"/>
        <v>2455368.7625000002</v>
      </c>
      <c r="G4" s="4">
        <f t="shared" si="3"/>
        <v>0.10468891170431721</v>
      </c>
      <c r="I4">
        <f t="shared" si="4"/>
        <v>89.347877343318487</v>
      </c>
      <c r="J4">
        <f t="shared" si="5"/>
        <v>4126.2305055645684</v>
      </c>
      <c r="K4">
        <f t="shared" si="6"/>
        <v>1.6704231803616049E-2</v>
      </c>
      <c r="L4">
        <f t="shared" si="7"/>
        <v>0.44653840884429657</v>
      </c>
      <c r="M4">
        <f t="shared" si="8"/>
        <v>89.794415752162777</v>
      </c>
      <c r="N4">
        <f t="shared" si="9"/>
        <v>4126.6770439734128</v>
      </c>
      <c r="O4">
        <f t="shared" si="10"/>
        <v>1.0162406369829093</v>
      </c>
      <c r="P4">
        <f t="shared" si="11"/>
        <v>89.79339140814362</v>
      </c>
      <c r="Q4">
        <f t="shared" si="12"/>
        <v>23.437929717836798</v>
      </c>
      <c r="R4">
        <f t="shared" si="13"/>
        <v>23.438486307142441</v>
      </c>
      <c r="S4">
        <f t="shared" si="0"/>
        <v>89.774810675995028</v>
      </c>
      <c r="T4">
        <f t="shared" si="14"/>
        <v>23.438324808479081</v>
      </c>
      <c r="U4">
        <f t="shared" si="15"/>
        <v>4.3031490023375071E-2</v>
      </c>
      <c r="V4">
        <f t="shared" si="16"/>
        <v>-1.7081198489327127</v>
      </c>
      <c r="W4">
        <f t="shared" si="17"/>
        <v>165.28657130814008</v>
      </c>
      <c r="X4" s="8">
        <f t="shared" si="18"/>
        <v>0.54285286100620322</v>
      </c>
      <c r="Y4" s="8">
        <f t="shared" si="19"/>
        <v>8.3723496261369657E-2</v>
      </c>
      <c r="Z4" s="8">
        <f t="shared" si="20"/>
        <v>1.0019822257510369</v>
      </c>
      <c r="AA4" s="9">
        <f t="shared" si="21"/>
        <v>1322.2925704651207</v>
      </c>
      <c r="AB4">
        <f t="shared" si="22"/>
        <v>1396.2918801510673</v>
      </c>
      <c r="AC4">
        <f t="shared" si="23"/>
        <v>169.07297003776682</v>
      </c>
      <c r="AD4">
        <f t="shared" si="24"/>
        <v>91.158765951892647</v>
      </c>
      <c r="AE4">
        <f t="shared" si="25"/>
        <v>-1.1587659518926472</v>
      </c>
      <c r="AF4">
        <f t="shared" si="26"/>
        <v>0.28526172373639602</v>
      </c>
      <c r="AG4">
        <f t="shared" si="27"/>
        <v>-0.87350422815625117</v>
      </c>
      <c r="AH4">
        <f t="shared" si="28"/>
        <v>349.98223435893453</v>
      </c>
    </row>
    <row r="5" spans="1:34" x14ac:dyDescent="0.45">
      <c r="A5" t="s">
        <v>19</v>
      </c>
      <c r="B5" s="5">
        <v>-6</v>
      </c>
      <c r="D5" s="2">
        <f t="shared" si="1"/>
        <v>40350</v>
      </c>
      <c r="E5" s="8">
        <f t="shared" si="29"/>
        <v>1.6666666666666666E-2</v>
      </c>
      <c r="F5" s="3">
        <f t="shared" si="2"/>
        <v>2455368.7666666666</v>
      </c>
      <c r="G5" s="4">
        <f t="shared" si="3"/>
        <v>0.10468902578142654</v>
      </c>
      <c r="I5">
        <f t="shared" si="4"/>
        <v>89.351984207081841</v>
      </c>
      <c r="J5">
        <f t="shared" si="5"/>
        <v>4126.2346122321605</v>
      </c>
      <c r="K5">
        <f t="shared" si="6"/>
        <v>1.6704231798817564E-2</v>
      </c>
      <c r="L5">
        <f t="shared" si="7"/>
        <v>0.4464076509464211</v>
      </c>
      <c r="M5">
        <f t="shared" si="8"/>
        <v>89.798391858028268</v>
      </c>
      <c r="N5">
        <f t="shared" si="9"/>
        <v>4126.6810198831072</v>
      </c>
      <c r="O5">
        <f t="shared" si="10"/>
        <v>1.0162409128758418</v>
      </c>
      <c r="P5">
        <f t="shared" si="11"/>
        <v>89.797367518011157</v>
      </c>
      <c r="Q5">
        <f t="shared" si="12"/>
        <v>23.43792971635332</v>
      </c>
      <c r="R5">
        <f t="shared" si="13"/>
        <v>23.438486296036462</v>
      </c>
      <c r="S5">
        <f t="shared" si="0"/>
        <v>89.779144358694325</v>
      </c>
      <c r="T5">
        <f t="shared" si="14"/>
        <v>23.438330953521305</v>
      </c>
      <c r="U5">
        <f t="shared" si="15"/>
        <v>4.3031489981435418E-2</v>
      </c>
      <c r="V5">
        <f t="shared" si="16"/>
        <v>-1.7090258417127644</v>
      </c>
      <c r="W5">
        <f t="shared" si="17"/>
        <v>165.28663333881121</v>
      </c>
      <c r="X5" s="8">
        <f t="shared" si="18"/>
        <v>0.542853490167856</v>
      </c>
      <c r="Y5" s="8">
        <f t="shared" si="19"/>
        <v>8.3723953115602656E-2</v>
      </c>
      <c r="Z5" s="8">
        <f t="shared" si="20"/>
        <v>1.0019830272201093</v>
      </c>
      <c r="AA5" s="9">
        <f t="shared" si="21"/>
        <v>1322.2930667104897</v>
      </c>
      <c r="AB5">
        <f t="shared" si="22"/>
        <v>1402.2909741582871</v>
      </c>
      <c r="AC5">
        <f t="shared" si="23"/>
        <v>170.57274353957177</v>
      </c>
      <c r="AD5">
        <f t="shared" si="24"/>
        <v>91.261532192065573</v>
      </c>
      <c r="AE5">
        <f t="shared" si="25"/>
        <v>-1.2615321920655731</v>
      </c>
      <c r="AF5">
        <f t="shared" si="26"/>
        <v>0.26201727161809485</v>
      </c>
      <c r="AG5">
        <f t="shared" si="27"/>
        <v>-0.99951492044747825</v>
      </c>
      <c r="AH5">
        <f t="shared" si="28"/>
        <v>351.35471692816964</v>
      </c>
    </row>
    <row r="6" spans="1:34" x14ac:dyDescent="0.45">
      <c r="D6" s="2">
        <f t="shared" si="1"/>
        <v>40350</v>
      </c>
      <c r="E6" s="8">
        <f t="shared" si="29"/>
        <v>2.0833333333333332E-2</v>
      </c>
      <c r="F6" s="3">
        <f t="shared" si="2"/>
        <v>2455368.7708333335</v>
      </c>
      <c r="G6" s="4">
        <f t="shared" si="3"/>
        <v>0.10468913985854862</v>
      </c>
      <c r="I6">
        <f t="shared" si="4"/>
        <v>89.356091071304036</v>
      </c>
      <c r="J6">
        <f t="shared" si="5"/>
        <v>4126.238718900212</v>
      </c>
      <c r="K6">
        <f t="shared" si="6"/>
        <v>1.670423179401908E-2</v>
      </c>
      <c r="L6">
        <f t="shared" si="7"/>
        <v>0.44627689087518418</v>
      </c>
      <c r="M6">
        <f t="shared" si="8"/>
        <v>89.802367962179218</v>
      </c>
      <c r="N6">
        <f t="shared" si="9"/>
        <v>4126.6849957910872</v>
      </c>
      <c r="O6">
        <f t="shared" si="10"/>
        <v>1.0162411886879463</v>
      </c>
      <c r="P6">
        <f t="shared" si="11"/>
        <v>89.801343626164083</v>
      </c>
      <c r="Q6">
        <f t="shared" si="12"/>
        <v>23.437929714869838</v>
      </c>
      <c r="R6">
        <f t="shared" si="13"/>
        <v>23.438486284930473</v>
      </c>
      <c r="S6">
        <f t="shared" si="0"/>
        <v>89.783478039923907</v>
      </c>
      <c r="T6">
        <f t="shared" si="14"/>
        <v>23.438336978937734</v>
      </c>
      <c r="U6">
        <f t="shared" si="15"/>
        <v>4.3031489939495723E-2</v>
      </c>
      <c r="V6">
        <f t="shared" si="16"/>
        <v>-1.7099318270398789</v>
      </c>
      <c r="W6">
        <f t="shared" si="17"/>
        <v>165.28669416218276</v>
      </c>
      <c r="X6" s="8">
        <f t="shared" si="18"/>
        <v>0.54285411932433314</v>
      </c>
      <c r="Y6" s="8">
        <f t="shared" si="19"/>
        <v>8.3724413318269908E-2</v>
      </c>
      <c r="Z6" s="8">
        <f t="shared" si="20"/>
        <v>1.0019838253303963</v>
      </c>
      <c r="AA6" s="9">
        <f t="shared" si="21"/>
        <v>1322.293553297462</v>
      </c>
      <c r="AB6">
        <f t="shared" si="22"/>
        <v>1408.2900681729602</v>
      </c>
      <c r="AC6">
        <f t="shared" si="23"/>
        <v>172.07251704324005</v>
      </c>
      <c r="AD6">
        <f t="shared" si="24"/>
        <v>91.349282623857633</v>
      </c>
      <c r="AE6">
        <f t="shared" si="25"/>
        <v>-1.3492826238576328</v>
      </c>
      <c r="AF6">
        <f t="shared" si="26"/>
        <v>0.24497131001214542</v>
      </c>
      <c r="AG6">
        <f t="shared" si="27"/>
        <v>-1.1043113138454874</v>
      </c>
      <c r="AH6">
        <f t="shared" si="28"/>
        <v>352.72829178191841</v>
      </c>
    </row>
    <row r="7" spans="1:34" x14ac:dyDescent="0.45">
      <c r="A7" t="s">
        <v>1</v>
      </c>
      <c r="B7" s="6">
        <v>40350</v>
      </c>
      <c r="D7" s="2">
        <f t="shared" si="1"/>
        <v>40350</v>
      </c>
      <c r="E7" s="8">
        <f t="shared" si="29"/>
        <v>2.4999999999999998E-2</v>
      </c>
      <c r="F7" s="3">
        <f t="shared" si="2"/>
        <v>2455368.7749999999</v>
      </c>
      <c r="G7" s="4">
        <f t="shared" si="3"/>
        <v>0.10468925393565795</v>
      </c>
      <c r="I7">
        <f t="shared" si="4"/>
        <v>89.360197935066481</v>
      </c>
      <c r="J7">
        <f t="shared" si="5"/>
        <v>4126.2428255678042</v>
      </c>
      <c r="K7">
        <f t="shared" si="6"/>
        <v>1.6704231789220592E-2</v>
      </c>
      <c r="L7">
        <f t="shared" si="7"/>
        <v>0.44614612866046421</v>
      </c>
      <c r="M7">
        <f t="shared" si="8"/>
        <v>89.806344063726939</v>
      </c>
      <c r="N7">
        <f t="shared" si="9"/>
        <v>4126.6889716964643</v>
      </c>
      <c r="O7">
        <f t="shared" si="10"/>
        <v>1.01624146441916</v>
      </c>
      <c r="P7">
        <f t="shared" si="11"/>
        <v>89.805319731713709</v>
      </c>
      <c r="Q7">
        <f t="shared" si="12"/>
        <v>23.43792971338636</v>
      </c>
      <c r="R7">
        <f t="shared" si="13"/>
        <v>23.438486273824481</v>
      </c>
      <c r="S7">
        <f t="shared" si="0"/>
        <v>89.787811718707317</v>
      </c>
      <c r="T7">
        <f t="shared" si="14"/>
        <v>23.438342884727174</v>
      </c>
      <c r="U7">
        <f t="shared" si="15"/>
        <v>4.3031489897556029E-2</v>
      </c>
      <c r="V7">
        <f t="shared" si="16"/>
        <v>-1.7108378046829305</v>
      </c>
      <c r="W7">
        <f t="shared" si="17"/>
        <v>165.28675377822759</v>
      </c>
      <c r="X7" s="8">
        <f t="shared" si="18"/>
        <v>0.54285474847547432</v>
      </c>
      <c r="Y7" s="8">
        <f t="shared" si="19"/>
        <v>8.3724876869286591E-2</v>
      </c>
      <c r="Z7" s="8">
        <f t="shared" si="20"/>
        <v>1.001984620081662</v>
      </c>
      <c r="AA7" s="9">
        <f t="shared" si="21"/>
        <v>1322.2940302258207</v>
      </c>
      <c r="AB7">
        <f t="shared" si="22"/>
        <v>1414.2891621953172</v>
      </c>
      <c r="AC7">
        <f t="shared" si="23"/>
        <v>173.5722905488293</v>
      </c>
      <c r="AD7">
        <f t="shared" si="24"/>
        <v>91.421955763532495</v>
      </c>
      <c r="AE7">
        <f t="shared" si="25"/>
        <v>-1.4219557635324946</v>
      </c>
      <c r="AF7">
        <f t="shared" si="26"/>
        <v>0.23244659178428059</v>
      </c>
      <c r="AG7">
        <f t="shared" si="27"/>
        <v>-1.189509171748214</v>
      </c>
      <c r="AH7">
        <f t="shared" si="28"/>
        <v>354.10279236524502</v>
      </c>
    </row>
    <row r="8" spans="1:34" x14ac:dyDescent="0.45">
      <c r="D8" s="2">
        <f t="shared" si="1"/>
        <v>40350</v>
      </c>
      <c r="E8" s="8">
        <f t="shared" si="29"/>
        <v>2.9166666666666664E-2</v>
      </c>
      <c r="F8" s="3">
        <f t="shared" si="2"/>
        <v>2455368.7791666668</v>
      </c>
      <c r="G8" s="4">
        <f t="shared" si="3"/>
        <v>0.10468936801278003</v>
      </c>
      <c r="I8">
        <f t="shared" si="4"/>
        <v>89.36430479928913</v>
      </c>
      <c r="J8">
        <f t="shared" si="5"/>
        <v>4126.2469322358547</v>
      </c>
      <c r="K8">
        <f t="shared" si="6"/>
        <v>1.6704231784422107E-2</v>
      </c>
      <c r="L8">
        <f t="shared" si="7"/>
        <v>0.44601536427367722</v>
      </c>
      <c r="M8">
        <f t="shared" si="8"/>
        <v>89.810320163562807</v>
      </c>
      <c r="N8">
        <f t="shared" si="9"/>
        <v>4126.6929476001287</v>
      </c>
      <c r="O8">
        <f t="shared" si="10"/>
        <v>1.0162417400695427</v>
      </c>
      <c r="P8">
        <f t="shared" si="11"/>
        <v>89.80929583555141</v>
      </c>
      <c r="Q8">
        <f t="shared" si="12"/>
        <v>23.437929711902878</v>
      </c>
      <c r="R8">
        <f t="shared" si="13"/>
        <v>23.438486262718474</v>
      </c>
      <c r="S8">
        <f t="shared" si="0"/>
        <v>89.792145396008209</v>
      </c>
      <c r="T8">
        <f t="shared" si="14"/>
        <v>23.438348670891102</v>
      </c>
      <c r="U8">
        <f t="shared" si="15"/>
        <v>4.3031489855616258E-2</v>
      </c>
      <c r="V8">
        <f t="shared" si="16"/>
        <v>-1.7117437748167055</v>
      </c>
      <c r="W8">
        <f t="shared" si="17"/>
        <v>165.28681218694601</v>
      </c>
      <c r="X8" s="8">
        <f t="shared" si="18"/>
        <v>0.54285537762140057</v>
      </c>
      <c r="Y8" s="8">
        <f t="shared" si="19"/>
        <v>8.3725343768772775E-2</v>
      </c>
      <c r="Z8" s="8">
        <f t="shared" si="20"/>
        <v>1.0019854114740283</v>
      </c>
      <c r="AA8" s="9">
        <f t="shared" si="21"/>
        <v>1322.2944974955681</v>
      </c>
      <c r="AB8">
        <f t="shared" si="22"/>
        <v>1420.2882562251834</v>
      </c>
      <c r="AC8">
        <f t="shared" si="23"/>
        <v>175.07206405629586</v>
      </c>
      <c r="AD8">
        <f t="shared" si="24"/>
        <v>91.479500552367043</v>
      </c>
      <c r="AE8">
        <f t="shared" si="25"/>
        <v>-1.4795005523670426</v>
      </c>
      <c r="AF8">
        <f t="shared" si="26"/>
        <v>0.22340185353258205</v>
      </c>
      <c r="AG8">
        <f t="shared" si="27"/>
        <v>-1.2560986988344605</v>
      </c>
      <c r="AH8">
        <f t="shared" si="28"/>
        <v>355.47804839614037</v>
      </c>
    </row>
    <row r="9" spans="1:34" x14ac:dyDescent="0.45">
      <c r="D9" s="2">
        <f t="shared" si="1"/>
        <v>40350</v>
      </c>
      <c r="E9" s="8">
        <f t="shared" si="29"/>
        <v>3.3333333333333333E-2</v>
      </c>
      <c r="F9" s="3">
        <f t="shared" si="2"/>
        <v>2455368.7833333332</v>
      </c>
      <c r="G9" s="4">
        <f t="shared" si="3"/>
        <v>0.10468948208988937</v>
      </c>
      <c r="I9">
        <f t="shared" si="4"/>
        <v>89.368411663052484</v>
      </c>
      <c r="J9">
        <f t="shared" si="5"/>
        <v>4126.2510389034469</v>
      </c>
      <c r="K9">
        <f t="shared" si="6"/>
        <v>1.6704231779623619E-2</v>
      </c>
      <c r="L9">
        <f t="shared" si="7"/>
        <v>0.44588459774465095</v>
      </c>
      <c r="M9">
        <f t="shared" si="8"/>
        <v>89.814296260797136</v>
      </c>
      <c r="N9">
        <f t="shared" si="9"/>
        <v>4126.6969235011911</v>
      </c>
      <c r="O9">
        <f t="shared" si="10"/>
        <v>1.0162420156390322</v>
      </c>
      <c r="P9">
        <f t="shared" si="11"/>
        <v>89.813271936787501</v>
      </c>
      <c r="Q9">
        <f t="shared" si="12"/>
        <v>23.4379297104194</v>
      </c>
      <c r="R9">
        <f t="shared" si="13"/>
        <v>23.438486251612463</v>
      </c>
      <c r="S9">
        <f t="shared" si="0"/>
        <v>89.796479070849102</v>
      </c>
      <c r="T9">
        <f t="shared" si="14"/>
        <v>23.438354337428375</v>
      </c>
      <c r="U9">
        <f t="shared" si="15"/>
        <v>4.3031489813676493E-2</v>
      </c>
      <c r="V9">
        <f t="shared" si="16"/>
        <v>-1.712649737209534</v>
      </c>
      <c r="W9">
        <f t="shared" si="17"/>
        <v>165.28686938831194</v>
      </c>
      <c r="X9" s="8">
        <f t="shared" si="18"/>
        <v>0.54285600676195112</v>
      </c>
      <c r="Y9" s="8">
        <f t="shared" si="19"/>
        <v>8.3725814016640143E-2</v>
      </c>
      <c r="Z9" s="8">
        <f t="shared" si="20"/>
        <v>1.0019861995072621</v>
      </c>
      <c r="AA9" s="9">
        <f t="shared" si="21"/>
        <v>1322.2949551064955</v>
      </c>
      <c r="AB9">
        <f t="shared" si="22"/>
        <v>1426.2873502627904</v>
      </c>
      <c r="AC9">
        <f t="shared" si="23"/>
        <v>176.57183756569759</v>
      </c>
      <c r="AD9">
        <f t="shared" si="24"/>
        <v>91.52187647044704</v>
      </c>
      <c r="AE9">
        <f t="shared" si="25"/>
        <v>-1.5218764704470402</v>
      </c>
      <c r="AF9">
        <f t="shared" si="26"/>
        <v>0.2171785307691983</v>
      </c>
      <c r="AG9">
        <f t="shared" si="27"/>
        <v>-1.304697939677842</v>
      </c>
      <c r="AH9">
        <f t="shared" si="28"/>
        <v>356.85388654819167</v>
      </c>
    </row>
    <row r="10" spans="1:34" x14ac:dyDescent="0.45">
      <c r="D10" s="2">
        <f t="shared" si="1"/>
        <v>40350</v>
      </c>
      <c r="E10" s="8">
        <f t="shared" si="29"/>
        <v>3.7499999999999999E-2</v>
      </c>
      <c r="F10" s="3">
        <f t="shared" si="2"/>
        <v>2455368.7875000001</v>
      </c>
      <c r="G10" s="4">
        <f t="shared" si="3"/>
        <v>0.10468959616701144</v>
      </c>
      <c r="I10">
        <f t="shared" si="4"/>
        <v>89.372518527274678</v>
      </c>
      <c r="J10">
        <f t="shared" si="5"/>
        <v>4126.2551455714984</v>
      </c>
      <c r="K10">
        <f t="shared" si="6"/>
        <v>1.6704231774825135E-2</v>
      </c>
      <c r="L10">
        <f t="shared" si="7"/>
        <v>0.44575382904480021</v>
      </c>
      <c r="M10">
        <f t="shared" si="8"/>
        <v>89.818272356319483</v>
      </c>
      <c r="N10">
        <f t="shared" si="9"/>
        <v>4126.7008994005428</v>
      </c>
      <c r="O10">
        <f t="shared" si="10"/>
        <v>1.0162422911276883</v>
      </c>
      <c r="P10">
        <f t="shared" si="11"/>
        <v>89.817248036311554</v>
      </c>
      <c r="Q10">
        <f t="shared" si="12"/>
        <v>23.437929708935918</v>
      </c>
      <c r="R10">
        <f t="shared" si="13"/>
        <v>23.438486240506439</v>
      </c>
      <c r="S10">
        <f t="shared" si="0"/>
        <v>89.800812744191703</v>
      </c>
      <c r="T10">
        <f t="shared" si="14"/>
        <v>23.4383598843404</v>
      </c>
      <c r="U10">
        <f t="shared" si="15"/>
        <v>4.303148977173666E-2</v>
      </c>
      <c r="V10">
        <f t="shared" si="16"/>
        <v>-1.7135556920355393</v>
      </c>
      <c r="W10">
        <f t="shared" si="17"/>
        <v>165.28692538232571</v>
      </c>
      <c r="X10" s="8">
        <f t="shared" si="18"/>
        <v>0.54285663589724686</v>
      </c>
      <c r="Y10" s="8">
        <f t="shared" si="19"/>
        <v>8.3726287613008821E-2</v>
      </c>
      <c r="Z10" s="8">
        <f t="shared" si="20"/>
        <v>1.0019869841814848</v>
      </c>
      <c r="AA10" s="9">
        <f t="shared" si="21"/>
        <v>1322.2954030586056</v>
      </c>
      <c r="AB10">
        <f t="shared" si="22"/>
        <v>1432.2864443079645</v>
      </c>
      <c r="AC10">
        <f t="shared" si="23"/>
        <v>178.07161107699113</v>
      </c>
      <c r="AD10">
        <f t="shared" si="24"/>
        <v>91.549053627560099</v>
      </c>
      <c r="AE10">
        <f t="shared" si="25"/>
        <v>-1.5490536275600988</v>
      </c>
      <c r="AF10">
        <f t="shared" si="26"/>
        <v>0.21336646331461298</v>
      </c>
      <c r="AG10">
        <f t="shared" si="27"/>
        <v>-1.3356871642454857</v>
      </c>
      <c r="AH10">
        <f t="shared" si="28"/>
        <v>358.23013114695084</v>
      </c>
    </row>
    <row r="11" spans="1:34" x14ac:dyDescent="0.45">
      <c r="D11" s="2">
        <f t="shared" si="1"/>
        <v>40350</v>
      </c>
      <c r="E11" s="8">
        <f t="shared" si="29"/>
        <v>4.1666666666666664E-2</v>
      </c>
      <c r="F11" s="3">
        <f t="shared" si="2"/>
        <v>2455368.7916666665</v>
      </c>
      <c r="G11" s="4">
        <f t="shared" si="3"/>
        <v>0.10468971024412078</v>
      </c>
      <c r="I11">
        <f t="shared" si="4"/>
        <v>89.376625391037578</v>
      </c>
      <c r="J11">
        <f t="shared" si="5"/>
        <v>4126.2592522390905</v>
      </c>
      <c r="K11">
        <f t="shared" si="6"/>
        <v>1.670423177002665E-2</v>
      </c>
      <c r="L11">
        <f t="shared" si="7"/>
        <v>0.44562305820400572</v>
      </c>
      <c r="M11">
        <f t="shared" si="8"/>
        <v>89.822248449241584</v>
      </c>
      <c r="N11">
        <f t="shared" si="9"/>
        <v>4126.7048752972942</v>
      </c>
      <c r="O11">
        <f t="shared" si="10"/>
        <v>1.0162425665354484</v>
      </c>
      <c r="P11">
        <f t="shared" si="11"/>
        <v>89.82122413323529</v>
      </c>
      <c r="Q11">
        <f t="shared" si="12"/>
        <v>23.43792970745244</v>
      </c>
      <c r="R11">
        <f t="shared" si="13"/>
        <v>23.438486229400414</v>
      </c>
      <c r="S11">
        <f t="shared" si="0"/>
        <v>89.805146415059966</v>
      </c>
      <c r="T11">
        <f t="shared" si="14"/>
        <v>23.438365311626107</v>
      </c>
      <c r="U11">
        <f t="shared" si="15"/>
        <v>4.3031489729796847E-2</v>
      </c>
      <c r="V11">
        <f t="shared" si="16"/>
        <v>-1.7144616390637752</v>
      </c>
      <c r="W11">
        <f t="shared" si="17"/>
        <v>165.28698016896254</v>
      </c>
      <c r="X11" s="8">
        <f t="shared" si="18"/>
        <v>0.54285726502712761</v>
      </c>
      <c r="Y11" s="8">
        <f t="shared" si="19"/>
        <v>8.3726764557787214E-2</v>
      </c>
      <c r="Z11" s="8">
        <f t="shared" si="20"/>
        <v>1.001987765496468</v>
      </c>
      <c r="AA11" s="9">
        <f t="shared" si="21"/>
        <v>1322.2958413517003</v>
      </c>
      <c r="AB11">
        <f t="shared" si="22"/>
        <v>1438.2855383609362</v>
      </c>
      <c r="AC11">
        <f t="shared" si="23"/>
        <v>179.57138459023406</v>
      </c>
      <c r="AD11">
        <f t="shared" si="24"/>
        <v>91.561012830610608</v>
      </c>
      <c r="AE11">
        <f t="shared" si="25"/>
        <v>-1.5610128306106077</v>
      </c>
      <c r="AF11">
        <f t="shared" si="26"/>
        <v>0.2117310241462235</v>
      </c>
      <c r="AG11">
        <f t="shared" si="27"/>
        <v>-1.3492818064643841</v>
      </c>
      <c r="AH11">
        <f t="shared" si="28"/>
        <v>359.6066048776014</v>
      </c>
    </row>
    <row r="12" spans="1:34" x14ac:dyDescent="0.45">
      <c r="D12" s="2">
        <f t="shared" si="1"/>
        <v>40350</v>
      </c>
      <c r="E12" s="8">
        <f t="shared" si="29"/>
        <v>4.583333333333333E-2</v>
      </c>
      <c r="F12" s="3">
        <f t="shared" si="2"/>
        <v>2455368.7958333334</v>
      </c>
      <c r="G12" s="4">
        <f t="shared" si="3"/>
        <v>0.10468982432124285</v>
      </c>
      <c r="I12">
        <f t="shared" si="4"/>
        <v>89.380732255259318</v>
      </c>
      <c r="J12">
        <f t="shared" si="5"/>
        <v>4126.2633589071411</v>
      </c>
      <c r="K12">
        <f t="shared" si="6"/>
        <v>1.6704231765228162E-2</v>
      </c>
      <c r="L12">
        <f t="shared" si="7"/>
        <v>0.44549228519368134</v>
      </c>
      <c r="M12">
        <f t="shared" si="8"/>
        <v>89.826224540452998</v>
      </c>
      <c r="N12">
        <f t="shared" si="9"/>
        <v>4126.7088511923348</v>
      </c>
      <c r="O12">
        <f t="shared" si="10"/>
        <v>1.0162428418623726</v>
      </c>
      <c r="P12">
        <f t="shared" si="11"/>
        <v>89.825200228448253</v>
      </c>
      <c r="Q12">
        <f t="shared" si="12"/>
        <v>23.437929705968958</v>
      </c>
      <c r="R12">
        <f t="shared" si="13"/>
        <v>23.438486218294376</v>
      </c>
      <c r="S12">
        <f t="shared" si="0"/>
        <v>89.809480084415625</v>
      </c>
      <c r="T12">
        <f t="shared" si="14"/>
        <v>23.438370619286854</v>
      </c>
      <c r="U12">
        <f t="shared" si="15"/>
        <v>4.3031489687856965E-2</v>
      </c>
      <c r="V12">
        <f t="shared" si="16"/>
        <v>-1.7153675784683604</v>
      </c>
      <c r="W12">
        <f t="shared" si="17"/>
        <v>165.28703374822277</v>
      </c>
      <c r="X12" s="8">
        <f t="shared" si="18"/>
        <v>0.54285789415171415</v>
      </c>
      <c r="Y12" s="8">
        <f t="shared" si="19"/>
        <v>8.3727244851095339E-2</v>
      </c>
      <c r="Z12" s="8">
        <f t="shared" si="20"/>
        <v>1.001988543452333</v>
      </c>
      <c r="AA12" s="9">
        <f t="shared" si="21"/>
        <v>1322.2962699857821</v>
      </c>
      <c r="AB12">
        <f t="shared" si="22"/>
        <v>4.2846324215316258</v>
      </c>
      <c r="AC12">
        <f t="shared" si="23"/>
        <v>-178.92884189461711</v>
      </c>
      <c r="AD12">
        <f t="shared" si="24"/>
        <v>91.55774562704714</v>
      </c>
      <c r="AE12">
        <f t="shared" si="25"/>
        <v>-1.5577456270471401</v>
      </c>
      <c r="AF12">
        <f t="shared" si="26"/>
        <v>0.21217532675158171</v>
      </c>
      <c r="AG12">
        <f t="shared" si="27"/>
        <v>-1.3455703002955584</v>
      </c>
      <c r="AH12">
        <f t="shared" si="28"/>
        <v>0.98312949994226528</v>
      </c>
    </row>
    <row r="13" spans="1:34" x14ac:dyDescent="0.45">
      <c r="D13" s="2">
        <f t="shared" si="1"/>
        <v>40350</v>
      </c>
      <c r="E13" s="8">
        <f t="shared" si="29"/>
        <v>4.9999999999999996E-2</v>
      </c>
      <c r="F13" s="3">
        <f t="shared" si="2"/>
        <v>2455368.7999999998</v>
      </c>
      <c r="G13" s="4">
        <f t="shared" si="3"/>
        <v>0.10468993839835219</v>
      </c>
      <c r="I13">
        <f t="shared" si="4"/>
        <v>89.384839119023127</v>
      </c>
      <c r="J13">
        <f t="shared" si="5"/>
        <v>4126.2674655747333</v>
      </c>
      <c r="K13">
        <f t="shared" si="6"/>
        <v>1.6704231760429678E-2</v>
      </c>
      <c r="L13">
        <f t="shared" si="7"/>
        <v>0.44536151004365704</v>
      </c>
      <c r="M13">
        <f t="shared" si="8"/>
        <v>89.83020062906678</v>
      </c>
      <c r="N13">
        <f t="shared" si="9"/>
        <v>4126.712827084777</v>
      </c>
      <c r="O13">
        <f t="shared" si="10"/>
        <v>1.0162431171083981</v>
      </c>
      <c r="P13">
        <f t="shared" si="11"/>
        <v>89.829176321063528</v>
      </c>
      <c r="Q13">
        <f t="shared" si="12"/>
        <v>23.43792970448548</v>
      </c>
      <c r="R13">
        <f t="shared" si="13"/>
        <v>23.438486207188333</v>
      </c>
      <c r="S13">
        <f t="shared" si="0"/>
        <v>89.813813751284158</v>
      </c>
      <c r="T13">
        <f t="shared" si="14"/>
        <v>23.438375807321616</v>
      </c>
      <c r="U13">
        <f t="shared" si="15"/>
        <v>4.3031489645917069E-2</v>
      </c>
      <c r="V13">
        <f t="shared" si="16"/>
        <v>-1.7162735100186155</v>
      </c>
      <c r="W13">
        <f t="shared" si="17"/>
        <v>165.28708612008282</v>
      </c>
      <c r="X13" s="8">
        <f t="shared" si="18"/>
        <v>0.54285852327084627</v>
      </c>
      <c r="Y13" s="8">
        <f t="shared" si="19"/>
        <v>8.3727728492838438E-2</v>
      </c>
      <c r="Z13" s="8">
        <f t="shared" si="20"/>
        <v>1.0019893180488542</v>
      </c>
      <c r="AA13" s="9">
        <f t="shared" si="21"/>
        <v>1322.2966889606626</v>
      </c>
      <c r="AB13">
        <f t="shared" si="22"/>
        <v>10.283726489981404</v>
      </c>
      <c r="AC13">
        <f t="shared" si="23"/>
        <v>-177.42906837750465</v>
      </c>
      <c r="AD13">
        <f t="shared" si="24"/>
        <v>91.539254324034289</v>
      </c>
      <c r="AE13">
        <f t="shared" si="25"/>
        <v>-1.5392543240342889</v>
      </c>
      <c r="AF13">
        <f t="shared" si="26"/>
        <v>0.21472547117604099</v>
      </c>
      <c r="AG13">
        <f t="shared" si="27"/>
        <v>-1.324528852858248</v>
      </c>
      <c r="AH13">
        <f t="shared" si="28"/>
        <v>2.3595265680806961</v>
      </c>
    </row>
    <row r="14" spans="1:34" x14ac:dyDescent="0.45">
      <c r="D14" s="2">
        <f t="shared" si="1"/>
        <v>40350</v>
      </c>
      <c r="E14" s="8">
        <f t="shared" si="29"/>
        <v>5.4166666666666662E-2</v>
      </c>
      <c r="F14" s="3">
        <f t="shared" si="2"/>
        <v>2455368.8041666667</v>
      </c>
      <c r="G14" s="4">
        <f t="shared" si="3"/>
        <v>0.10469005247547428</v>
      </c>
      <c r="I14">
        <f t="shared" si="4"/>
        <v>89.388945983245321</v>
      </c>
      <c r="J14">
        <f t="shared" si="5"/>
        <v>4126.2715722427847</v>
      </c>
      <c r="K14">
        <f t="shared" si="6"/>
        <v>1.670423175563119E-2</v>
      </c>
      <c r="L14">
        <f t="shared" si="7"/>
        <v>0.4452307327253196</v>
      </c>
      <c r="M14">
        <f t="shared" si="8"/>
        <v>89.834176715970642</v>
      </c>
      <c r="N14">
        <f t="shared" si="9"/>
        <v>4126.7168029755103</v>
      </c>
      <c r="O14">
        <f t="shared" si="10"/>
        <v>1.0162433922735854</v>
      </c>
      <c r="P14">
        <f t="shared" si="11"/>
        <v>89.833152411968811</v>
      </c>
      <c r="Q14">
        <f t="shared" si="12"/>
        <v>23.437929703001998</v>
      </c>
      <c r="R14">
        <f t="shared" si="13"/>
        <v>23.438486196082277</v>
      </c>
      <c r="S14">
        <f t="shared" si="0"/>
        <v>89.818147416625237</v>
      </c>
      <c r="T14">
        <f t="shared" si="14"/>
        <v>23.438380875731699</v>
      </c>
      <c r="U14">
        <f t="shared" si="15"/>
        <v>4.3031489603977124E-2</v>
      </c>
      <c r="V14">
        <f t="shared" si="16"/>
        <v>-1.717179433887901</v>
      </c>
      <c r="W14">
        <f t="shared" si="17"/>
        <v>165.28713728454289</v>
      </c>
      <c r="X14" s="8">
        <f t="shared" si="18"/>
        <v>0.54285915238464433</v>
      </c>
      <c r="Y14" s="8">
        <f t="shared" si="19"/>
        <v>8.3728215483136303E-2</v>
      </c>
      <c r="Z14" s="8">
        <f t="shared" si="20"/>
        <v>1.0019900892861524</v>
      </c>
      <c r="AA14" s="9">
        <f t="shared" si="21"/>
        <v>1322.2970982763431</v>
      </c>
      <c r="AB14">
        <f t="shared" si="22"/>
        <v>16.282820566112093</v>
      </c>
      <c r="AC14">
        <f t="shared" si="23"/>
        <v>-175.92929485847196</v>
      </c>
      <c r="AD14">
        <f t="shared" si="24"/>
        <v>91.505551983210339</v>
      </c>
      <c r="AE14">
        <f t="shared" si="25"/>
        <v>-1.5055519832103386</v>
      </c>
      <c r="AF14">
        <f t="shared" si="26"/>
        <v>0.21953446888604031</v>
      </c>
      <c r="AG14">
        <f t="shared" si="27"/>
        <v>-1.2860175143242982</v>
      </c>
      <c r="AH14">
        <f t="shared" si="28"/>
        <v>3.735618150727646</v>
      </c>
    </row>
    <row r="15" spans="1:34" x14ac:dyDescent="0.45">
      <c r="D15" s="2">
        <f t="shared" si="1"/>
        <v>40350</v>
      </c>
      <c r="E15" s="8">
        <f t="shared" si="29"/>
        <v>5.8333333333333327E-2</v>
      </c>
      <c r="F15" s="3">
        <f t="shared" si="2"/>
        <v>2455368.8083333331</v>
      </c>
      <c r="G15" s="4">
        <f t="shared" si="3"/>
        <v>0.10469016655258361</v>
      </c>
      <c r="I15">
        <f t="shared" si="4"/>
        <v>89.393052847007766</v>
      </c>
      <c r="J15">
        <f t="shared" si="5"/>
        <v>4126.275678910376</v>
      </c>
      <c r="K15">
        <f t="shared" si="6"/>
        <v>1.6704231750832705E-2</v>
      </c>
      <c r="L15">
        <f t="shared" si="7"/>
        <v>0.44509995326862944</v>
      </c>
      <c r="M15">
        <f t="shared" si="8"/>
        <v>89.83815280027639</v>
      </c>
      <c r="N15">
        <f t="shared" si="9"/>
        <v>4126.7207788636442</v>
      </c>
      <c r="O15">
        <f t="shared" si="10"/>
        <v>1.0162436673578712</v>
      </c>
      <c r="P15">
        <f t="shared" si="11"/>
        <v>89.837128500275924</v>
      </c>
      <c r="Q15">
        <f t="shared" si="12"/>
        <v>23.43792970151852</v>
      </c>
      <c r="R15">
        <f t="shared" si="13"/>
        <v>23.438486184976217</v>
      </c>
      <c r="S15">
        <f t="shared" si="0"/>
        <v>89.822481079462946</v>
      </c>
      <c r="T15">
        <f t="shared" si="14"/>
        <v>23.438385824516143</v>
      </c>
      <c r="U15">
        <f t="shared" si="15"/>
        <v>4.3031489562037173E-2</v>
      </c>
      <c r="V15">
        <f t="shared" si="16"/>
        <v>-1.718085349845601</v>
      </c>
      <c r="W15">
        <f t="shared" si="17"/>
        <v>165.28718724158088</v>
      </c>
      <c r="X15" s="8">
        <f t="shared" si="18"/>
        <v>0.54285978149294833</v>
      </c>
      <c r="Y15" s="8">
        <f t="shared" si="19"/>
        <v>8.3728705821890348E-2</v>
      </c>
      <c r="Z15" s="8">
        <f t="shared" si="20"/>
        <v>1.0019908571640064</v>
      </c>
      <c r="AA15" s="9">
        <f t="shared" si="21"/>
        <v>1322.297497932647</v>
      </c>
      <c r="AB15">
        <f t="shared" si="22"/>
        <v>22.281914650154363</v>
      </c>
      <c r="AC15">
        <f t="shared" si="23"/>
        <v>-174.42952133746141</v>
      </c>
      <c r="AD15">
        <f t="shared" si="24"/>
        <v>91.456662391083697</v>
      </c>
      <c r="AE15">
        <f t="shared" si="25"/>
        <v>-1.4566623910836967</v>
      </c>
      <c r="AF15">
        <f t="shared" si="26"/>
        <v>0.22690598652762436</v>
      </c>
      <c r="AG15">
        <f t="shared" si="27"/>
        <v>-1.2297564045560723</v>
      </c>
      <c r="AH15">
        <f t="shared" si="28"/>
        <v>5.111227549444493</v>
      </c>
    </row>
    <row r="16" spans="1:34" x14ac:dyDescent="0.45">
      <c r="D16" s="2">
        <f t="shared" si="1"/>
        <v>40350</v>
      </c>
      <c r="E16" s="8">
        <f t="shared" si="29"/>
        <v>6.2499999999999993E-2</v>
      </c>
      <c r="F16" s="3">
        <f t="shared" si="2"/>
        <v>2455368.8125</v>
      </c>
      <c r="G16" s="4">
        <f t="shared" si="3"/>
        <v>0.10469028062970569</v>
      </c>
      <c r="I16">
        <f t="shared" si="4"/>
        <v>89.397159711230415</v>
      </c>
      <c r="J16">
        <f t="shared" si="5"/>
        <v>4126.2797855784274</v>
      </c>
      <c r="K16">
        <f t="shared" si="6"/>
        <v>1.6704231746034217E-2</v>
      </c>
      <c r="L16">
        <f t="shared" si="7"/>
        <v>0.44496917164489513</v>
      </c>
      <c r="M16">
        <f t="shared" si="8"/>
        <v>89.842128882875315</v>
      </c>
      <c r="N16">
        <f t="shared" si="9"/>
        <v>4126.724754750072</v>
      </c>
      <c r="O16">
        <f t="shared" si="10"/>
        <v>1.0162439423613161</v>
      </c>
      <c r="P16">
        <f t="shared" si="11"/>
        <v>89.841104586876128</v>
      </c>
      <c r="Q16">
        <f t="shared" si="12"/>
        <v>23.437929700035038</v>
      </c>
      <c r="R16">
        <f t="shared" si="13"/>
        <v>23.438486173870146</v>
      </c>
      <c r="S16">
        <f t="shared" si="0"/>
        <v>89.826814740760881</v>
      </c>
      <c r="T16">
        <f t="shared" si="14"/>
        <v>23.438390653676198</v>
      </c>
      <c r="U16">
        <f t="shared" si="15"/>
        <v>4.3031489520097173E-2</v>
      </c>
      <c r="V16">
        <f t="shared" si="16"/>
        <v>-1.7189912580660398</v>
      </c>
      <c r="W16">
        <f t="shared" si="17"/>
        <v>165.28723599119698</v>
      </c>
      <c r="X16" s="8">
        <f t="shared" si="18"/>
        <v>0.54286041059587931</v>
      </c>
      <c r="Y16" s="8">
        <f t="shared" si="19"/>
        <v>8.3729199509221031E-2</v>
      </c>
      <c r="Z16" s="8">
        <f t="shared" si="20"/>
        <v>1.0019916216825375</v>
      </c>
      <c r="AA16" s="9">
        <f t="shared" si="21"/>
        <v>1322.2978879295758</v>
      </c>
      <c r="AB16">
        <f t="shared" si="22"/>
        <v>28.281008741933931</v>
      </c>
      <c r="AC16">
        <f t="shared" si="23"/>
        <v>-172.92974781451653</v>
      </c>
      <c r="AD16">
        <f t="shared" si="24"/>
        <v>91.392620005266238</v>
      </c>
      <c r="AE16">
        <f t="shared" si="25"/>
        <v>-1.3926200052662381</v>
      </c>
      <c r="AF16">
        <f t="shared" si="26"/>
        <v>0.23734510602208642</v>
      </c>
      <c r="AG16">
        <f t="shared" si="27"/>
        <v>-1.1552748992441517</v>
      </c>
      <c r="AH16">
        <f t="shared" si="28"/>
        <v>6.4861800107307772</v>
      </c>
    </row>
    <row r="17" spans="4:34" x14ac:dyDescent="0.45">
      <c r="D17" s="2">
        <f t="shared" si="1"/>
        <v>40350</v>
      </c>
      <c r="E17" s="8">
        <f t="shared" si="29"/>
        <v>6.6666666666666666E-2</v>
      </c>
      <c r="F17" s="3">
        <f t="shared" si="2"/>
        <v>2455368.8166666669</v>
      </c>
      <c r="G17" s="4">
        <f t="shared" si="3"/>
        <v>0.10469039470682776</v>
      </c>
      <c r="I17">
        <f t="shared" si="4"/>
        <v>89.401266575452155</v>
      </c>
      <c r="J17">
        <f t="shared" si="5"/>
        <v>4126.283892246478</v>
      </c>
      <c r="K17">
        <f t="shared" si="6"/>
        <v>1.6704231741235732E-2</v>
      </c>
      <c r="L17">
        <f t="shared" si="7"/>
        <v>0.44483838786942703</v>
      </c>
      <c r="M17">
        <f t="shared" si="8"/>
        <v>89.846104963321579</v>
      </c>
      <c r="N17">
        <f t="shared" si="9"/>
        <v>4126.7287306343478</v>
      </c>
      <c r="O17">
        <f t="shared" si="10"/>
        <v>1.0162442172838881</v>
      </c>
      <c r="P17">
        <f t="shared" si="11"/>
        <v>89.845080671323601</v>
      </c>
      <c r="Q17">
        <f t="shared" si="12"/>
        <v>23.43792969855156</v>
      </c>
      <c r="R17">
        <f t="shared" si="13"/>
        <v>23.438486162764068</v>
      </c>
      <c r="S17">
        <f t="shared" si="0"/>
        <v>89.831148400025285</v>
      </c>
      <c r="T17">
        <f t="shared" si="14"/>
        <v>23.438395363211473</v>
      </c>
      <c r="U17">
        <f t="shared" si="15"/>
        <v>4.3031489478157152E-2</v>
      </c>
      <c r="V17">
        <f t="shared" si="16"/>
        <v>-1.7198971584190008</v>
      </c>
      <c r="W17">
        <f t="shared" si="17"/>
        <v>165.28728353337524</v>
      </c>
      <c r="X17" s="8">
        <f t="shared" si="18"/>
        <v>0.54286103969334643</v>
      </c>
      <c r="Y17" s="8">
        <f t="shared" si="19"/>
        <v>8.3729696545081833E-2</v>
      </c>
      <c r="Z17" s="8">
        <f t="shared" si="20"/>
        <v>1.0019923828416111</v>
      </c>
      <c r="AA17" s="9">
        <f t="shared" si="21"/>
        <v>1322.298268267002</v>
      </c>
      <c r="AB17">
        <f t="shared" si="22"/>
        <v>34.28010284158097</v>
      </c>
      <c r="AC17">
        <f t="shared" si="23"/>
        <v>-171.42997428960476</v>
      </c>
      <c r="AD17">
        <f t="shared" si="24"/>
        <v>91.313469876917125</v>
      </c>
      <c r="AE17">
        <f t="shared" si="25"/>
        <v>-1.3134698769171251</v>
      </c>
      <c r="AF17">
        <f t="shared" si="26"/>
        <v>0.25165307487493904</v>
      </c>
      <c r="AG17">
        <f t="shared" si="27"/>
        <v>-1.0618168020421861</v>
      </c>
      <c r="AH17">
        <f t="shared" si="28"/>
        <v>7.8603034293729479</v>
      </c>
    </row>
    <row r="18" spans="4:34" x14ac:dyDescent="0.45">
      <c r="D18" s="2">
        <f t="shared" si="1"/>
        <v>40350</v>
      </c>
      <c r="E18" s="8">
        <f t="shared" si="29"/>
        <v>7.0833333333333331E-2</v>
      </c>
      <c r="F18" s="3">
        <f t="shared" si="2"/>
        <v>2455368.8208333333</v>
      </c>
      <c r="G18" s="4">
        <f t="shared" si="3"/>
        <v>0.1046905087839371</v>
      </c>
      <c r="I18">
        <f t="shared" si="4"/>
        <v>89.405373439215964</v>
      </c>
      <c r="J18">
        <f t="shared" si="5"/>
        <v>4126.2879989140702</v>
      </c>
      <c r="K18">
        <f t="shared" si="6"/>
        <v>1.6704231736437248E-2</v>
      </c>
      <c r="L18">
        <f t="shared" si="7"/>
        <v>0.44470760195743303</v>
      </c>
      <c r="M18">
        <f t="shared" si="8"/>
        <v>89.850081041173397</v>
      </c>
      <c r="N18">
        <f t="shared" si="9"/>
        <v>4126.732706516028</v>
      </c>
      <c r="O18">
        <f t="shared" si="10"/>
        <v>1.0162444921255551</v>
      </c>
      <c r="P18">
        <f t="shared" si="11"/>
        <v>89.849056753176569</v>
      </c>
      <c r="Q18">
        <f t="shared" si="12"/>
        <v>23.437929697068082</v>
      </c>
      <c r="R18">
        <f t="shared" si="13"/>
        <v>23.438486151657983</v>
      </c>
      <c r="S18">
        <f t="shared" si="0"/>
        <v>89.835482056766779</v>
      </c>
      <c r="T18">
        <f t="shared" si="14"/>
        <v>23.438399953121611</v>
      </c>
      <c r="U18">
        <f t="shared" si="15"/>
        <v>4.3031489436217089E-2</v>
      </c>
      <c r="V18">
        <f t="shared" si="16"/>
        <v>-1.7208030507752918</v>
      </c>
      <c r="W18">
        <f t="shared" si="17"/>
        <v>165.2873298681003</v>
      </c>
      <c r="X18" s="8">
        <f t="shared" si="18"/>
        <v>0.54286166878526054</v>
      </c>
      <c r="Y18" s="8">
        <f t="shared" si="19"/>
        <v>8.3730196929426348E-2</v>
      </c>
      <c r="Z18" s="8">
        <f t="shared" si="20"/>
        <v>1.0019931406410947</v>
      </c>
      <c r="AA18" s="9">
        <f t="shared" si="21"/>
        <v>1322.2986389448024</v>
      </c>
      <c r="AB18">
        <f t="shared" si="22"/>
        <v>40.279196949224684</v>
      </c>
      <c r="AC18">
        <f t="shared" si="23"/>
        <v>-169.93020076269383</v>
      </c>
      <c r="AD18">
        <f t="shared" si="24"/>
        <v>91.219267549935651</v>
      </c>
      <c r="AE18">
        <f t="shared" si="25"/>
        <v>-1.2192675499356511</v>
      </c>
      <c r="AF18">
        <f t="shared" si="26"/>
        <v>0.27110271484042942</v>
      </c>
      <c r="AG18">
        <f t="shared" si="27"/>
        <v>-0.94816483509522165</v>
      </c>
      <c r="AH18">
        <f t="shared" si="28"/>
        <v>9.2334290392675484</v>
      </c>
    </row>
    <row r="19" spans="4:34" x14ac:dyDescent="0.45">
      <c r="D19" s="2">
        <f t="shared" si="1"/>
        <v>40350</v>
      </c>
      <c r="E19" s="8">
        <f t="shared" si="29"/>
        <v>7.4999999999999997E-2</v>
      </c>
      <c r="F19" s="3">
        <f t="shared" si="2"/>
        <v>2455368.8250000002</v>
      </c>
      <c r="G19" s="4">
        <f t="shared" si="3"/>
        <v>0.10469062286105917</v>
      </c>
      <c r="I19">
        <f t="shared" si="4"/>
        <v>89.409480303437249</v>
      </c>
      <c r="J19">
        <f t="shared" si="5"/>
        <v>4126.2921055821216</v>
      </c>
      <c r="K19">
        <f t="shared" si="6"/>
        <v>1.670423173163876E-2</v>
      </c>
      <c r="L19">
        <f t="shared" si="7"/>
        <v>0.44457681388032383</v>
      </c>
      <c r="M19">
        <f t="shared" si="8"/>
        <v>89.854057117317566</v>
      </c>
      <c r="N19">
        <f t="shared" si="9"/>
        <v>4126.7366823960019</v>
      </c>
      <c r="O19">
        <f t="shared" si="10"/>
        <v>1.0162447668863772</v>
      </c>
      <c r="P19">
        <f t="shared" si="11"/>
        <v>89.853032833321819</v>
      </c>
      <c r="Q19">
        <f t="shared" si="12"/>
        <v>23.4379296955846</v>
      </c>
      <c r="R19">
        <f t="shared" si="13"/>
        <v>23.438486140551888</v>
      </c>
      <c r="S19">
        <f t="shared" si="0"/>
        <v>89.83981571194407</v>
      </c>
      <c r="T19">
        <f t="shared" si="14"/>
        <v>23.438404423407807</v>
      </c>
      <c r="U19">
        <f t="shared" si="15"/>
        <v>4.3031489394276999E-2</v>
      </c>
      <c r="V19">
        <f t="shared" si="16"/>
        <v>-1.7217089353080492</v>
      </c>
      <c r="W19">
        <f t="shared" si="17"/>
        <v>165.28737499537294</v>
      </c>
      <c r="X19" s="8">
        <f t="shared" si="18"/>
        <v>0.54286229787174167</v>
      </c>
      <c r="Y19" s="8">
        <f t="shared" si="19"/>
        <v>8.373070066237237E-2</v>
      </c>
      <c r="Z19" s="8">
        <f t="shared" si="20"/>
        <v>1.0019938950811109</v>
      </c>
      <c r="AA19" s="9">
        <f t="shared" si="21"/>
        <v>1322.2989999629835</v>
      </c>
      <c r="AB19">
        <f t="shared" si="22"/>
        <v>46.278291064691985</v>
      </c>
      <c r="AC19">
        <f t="shared" si="23"/>
        <v>-168.430427233827</v>
      </c>
      <c r="AD19">
        <f t="shared" si="24"/>
        <v>91.110078937600235</v>
      </c>
      <c r="AE19">
        <f t="shared" si="25"/>
        <v>-1.1100789376002353</v>
      </c>
      <c r="AF19">
        <f t="shared" si="26"/>
        <v>0.29777637420912412</v>
      </c>
      <c r="AG19">
        <f t="shared" si="27"/>
        <v>-0.81230256339111118</v>
      </c>
      <c r="AH19">
        <f t="shared" si="28"/>
        <v>10.605392088877011</v>
      </c>
    </row>
    <row r="20" spans="4:34" x14ac:dyDescent="0.45">
      <c r="D20" s="2">
        <f t="shared" si="1"/>
        <v>40350</v>
      </c>
      <c r="E20" s="8">
        <f t="shared" si="29"/>
        <v>7.9166666666666663E-2</v>
      </c>
      <c r="F20" s="3">
        <f t="shared" si="2"/>
        <v>2455368.8291666666</v>
      </c>
      <c r="G20" s="4">
        <f t="shared" si="3"/>
        <v>0.10469073693816851</v>
      </c>
      <c r="I20">
        <f t="shared" si="4"/>
        <v>89.413587167200603</v>
      </c>
      <c r="J20">
        <f t="shared" si="5"/>
        <v>4126.2962122497138</v>
      </c>
      <c r="K20">
        <f t="shared" si="6"/>
        <v>1.6704231726840275E-2</v>
      </c>
      <c r="L20">
        <f t="shared" si="7"/>
        <v>0.44444602366798425</v>
      </c>
      <c r="M20">
        <f t="shared" si="8"/>
        <v>89.858033190868582</v>
      </c>
      <c r="N20">
        <f t="shared" si="9"/>
        <v>4126.740658273382</v>
      </c>
      <c r="O20">
        <f t="shared" si="10"/>
        <v>1.016245041566292</v>
      </c>
      <c r="P20">
        <f t="shared" si="11"/>
        <v>89.85700891087383</v>
      </c>
      <c r="Q20">
        <f t="shared" si="12"/>
        <v>23.437929694101122</v>
      </c>
      <c r="R20">
        <f t="shared" si="13"/>
        <v>23.438486129445788</v>
      </c>
      <c r="S20">
        <f t="shared" si="0"/>
        <v>89.844149364584169</v>
      </c>
      <c r="T20">
        <f t="shared" si="14"/>
        <v>23.43840877406922</v>
      </c>
      <c r="U20">
        <f t="shared" si="15"/>
        <v>4.3031489352336888E-2</v>
      </c>
      <c r="V20">
        <f t="shared" si="16"/>
        <v>-1.7226148117873148</v>
      </c>
      <c r="W20">
        <f t="shared" si="17"/>
        <v>165.28741891517342</v>
      </c>
      <c r="X20" s="8">
        <f t="shared" si="18"/>
        <v>0.54286292695263005</v>
      </c>
      <c r="Y20" s="8">
        <f t="shared" si="19"/>
        <v>8.3731207743814984E-2</v>
      </c>
      <c r="Z20" s="8">
        <f t="shared" si="20"/>
        <v>1.0019946461614451</v>
      </c>
      <c r="AA20" s="9">
        <f t="shared" si="21"/>
        <v>1322.2993513213873</v>
      </c>
      <c r="AB20">
        <f t="shared" si="22"/>
        <v>52.277385188212691</v>
      </c>
      <c r="AC20">
        <f t="shared" si="23"/>
        <v>-166.93065370294681</v>
      </c>
      <c r="AD20">
        <f t="shared" si="24"/>
        <v>90.985980177478865</v>
      </c>
      <c r="AE20">
        <f t="shared" si="25"/>
        <v>-0.98598017747886502</v>
      </c>
      <c r="AF20">
        <f t="shared" si="26"/>
        <v>0.3352643601242542</v>
      </c>
      <c r="AG20">
        <f t="shared" si="27"/>
        <v>-0.65071581735461081</v>
      </c>
      <c r="AH20">
        <f t="shared" si="28"/>
        <v>11.976032498628342</v>
      </c>
    </row>
    <row r="21" spans="4:34" x14ac:dyDescent="0.45">
      <c r="D21" s="2">
        <f t="shared" si="1"/>
        <v>40350</v>
      </c>
      <c r="E21" s="8">
        <f t="shared" si="29"/>
        <v>8.3333333333333329E-2</v>
      </c>
      <c r="F21" s="3">
        <f t="shared" si="2"/>
        <v>2455368.8333333335</v>
      </c>
      <c r="G21" s="4">
        <f t="shared" si="3"/>
        <v>0.10469085101529059</v>
      </c>
      <c r="I21">
        <f t="shared" si="4"/>
        <v>89.417694031423252</v>
      </c>
      <c r="J21">
        <f t="shared" si="5"/>
        <v>4126.3003189177643</v>
      </c>
      <c r="K21">
        <f t="shared" si="6"/>
        <v>1.6704231722041787E-2</v>
      </c>
      <c r="L21">
        <f t="shared" si="7"/>
        <v>0.44431523129182443</v>
      </c>
      <c r="M21">
        <f t="shared" si="8"/>
        <v>89.862009262715077</v>
      </c>
      <c r="N21">
        <f t="shared" si="9"/>
        <v>4126.7446341490559</v>
      </c>
      <c r="O21">
        <f t="shared" si="10"/>
        <v>1.0162453161653588</v>
      </c>
      <c r="P21">
        <f t="shared" si="11"/>
        <v>89.860984986721263</v>
      </c>
      <c r="Q21">
        <f t="shared" si="12"/>
        <v>23.43792969261764</v>
      </c>
      <c r="R21">
        <f t="shared" si="13"/>
        <v>23.438486118339675</v>
      </c>
      <c r="S21">
        <f t="shared" si="0"/>
        <v>89.848483015647801</v>
      </c>
      <c r="T21">
        <f t="shared" si="14"/>
        <v>23.438413005106984</v>
      </c>
      <c r="U21">
        <f t="shared" si="15"/>
        <v>4.3031489310396728E-2</v>
      </c>
      <c r="V21">
        <f t="shared" si="16"/>
        <v>-1.7235206803868701</v>
      </c>
      <c r="W21">
        <f t="shared" si="17"/>
        <v>165.28746162750249</v>
      </c>
      <c r="X21" s="8">
        <f t="shared" si="18"/>
        <v>0.54286355602804648</v>
      </c>
      <c r="Y21" s="8">
        <f t="shared" si="19"/>
        <v>8.3731718173872871E-2</v>
      </c>
      <c r="Z21" s="8">
        <f t="shared" si="20"/>
        <v>1.0019953938822201</v>
      </c>
      <c r="AA21" s="9">
        <f t="shared" si="21"/>
        <v>1322.29969302002</v>
      </c>
      <c r="AB21">
        <f t="shared" si="22"/>
        <v>58.276479319613145</v>
      </c>
      <c r="AC21">
        <f t="shared" si="23"/>
        <v>-165.43088017009671</v>
      </c>
      <c r="AD21">
        <f t="shared" si="24"/>
        <v>90.847057465625326</v>
      </c>
      <c r="AE21">
        <f t="shared" si="25"/>
        <v>-0.84705746562532624</v>
      </c>
      <c r="AF21">
        <f t="shared" si="26"/>
        <v>0.39025989999874539</v>
      </c>
      <c r="AG21">
        <f t="shared" si="27"/>
        <v>-0.45679756562658086</v>
      </c>
      <c r="AH21">
        <f t="shared" si="28"/>
        <v>13.345195496952158</v>
      </c>
    </row>
    <row r="22" spans="4:34" x14ac:dyDescent="0.45">
      <c r="D22" s="2">
        <f t="shared" si="1"/>
        <v>40350</v>
      </c>
      <c r="E22" s="8">
        <f t="shared" si="29"/>
        <v>8.7499999999999994E-2</v>
      </c>
      <c r="F22" s="3">
        <f t="shared" si="2"/>
        <v>2455368.8374999999</v>
      </c>
      <c r="G22" s="4">
        <f t="shared" si="3"/>
        <v>0.10469096509239992</v>
      </c>
      <c r="I22">
        <f t="shared" si="4"/>
        <v>89.421800895186152</v>
      </c>
      <c r="J22">
        <f t="shared" si="5"/>
        <v>4126.3044255853574</v>
      </c>
      <c r="K22">
        <f t="shared" si="6"/>
        <v>1.6704231717243303E-2</v>
      </c>
      <c r="L22">
        <f t="shared" si="7"/>
        <v>0.44418443678165209</v>
      </c>
      <c r="M22">
        <f t="shared" si="8"/>
        <v>89.865985331967806</v>
      </c>
      <c r="N22">
        <f t="shared" si="9"/>
        <v>4126.7486100221395</v>
      </c>
      <c r="O22">
        <f t="shared" si="10"/>
        <v>1.0162455906835162</v>
      </c>
      <c r="P22">
        <f t="shared" si="11"/>
        <v>89.864961059974874</v>
      </c>
      <c r="Q22">
        <f t="shared" si="12"/>
        <v>23.437929691134162</v>
      </c>
      <c r="R22">
        <f t="shared" si="13"/>
        <v>23.438486107233558</v>
      </c>
      <c r="S22">
        <f t="shared" si="0"/>
        <v>89.852816664157885</v>
      </c>
      <c r="T22">
        <f t="shared" si="14"/>
        <v>23.438417116520316</v>
      </c>
      <c r="U22">
        <f t="shared" si="15"/>
        <v>4.3031489268456576E-2</v>
      </c>
      <c r="V22">
        <f t="shared" si="16"/>
        <v>-1.7244265408751154</v>
      </c>
      <c r="W22">
        <f t="shared" si="17"/>
        <v>165.28750313234164</v>
      </c>
      <c r="X22" s="8">
        <f t="shared" si="18"/>
        <v>0.54286418509782997</v>
      </c>
      <c r="Y22" s="8">
        <f t="shared" si="19"/>
        <v>8.3732231952436509E-2</v>
      </c>
      <c r="Z22" s="8">
        <f t="shared" si="20"/>
        <v>1.0019961382432234</v>
      </c>
      <c r="AA22" s="9">
        <f t="shared" si="21"/>
        <v>1322.3000250587331</v>
      </c>
      <c r="AB22">
        <f t="shared" si="22"/>
        <v>64.275573459124871</v>
      </c>
      <c r="AC22">
        <f t="shared" si="23"/>
        <v>-163.93110663521878</v>
      </c>
      <c r="AD22">
        <f t="shared" si="24"/>
        <v>90.693406871131018</v>
      </c>
      <c r="AE22">
        <f t="shared" si="25"/>
        <v>-0.69340687113101751</v>
      </c>
      <c r="AF22">
        <f t="shared" si="26"/>
        <v>0.47674824294695201</v>
      </c>
      <c r="AG22">
        <f t="shared" si="27"/>
        <v>-0.2166586281840655</v>
      </c>
      <c r="AH22">
        <f t="shared" si="28"/>
        <v>14.712732233166435</v>
      </c>
    </row>
    <row r="23" spans="4:34" x14ac:dyDescent="0.45">
      <c r="D23" s="2">
        <f t="shared" si="1"/>
        <v>40350</v>
      </c>
      <c r="E23" s="8">
        <f t="shared" si="29"/>
        <v>9.166666666666666E-2</v>
      </c>
      <c r="F23" s="3">
        <f t="shared" si="2"/>
        <v>2455368.8416666668</v>
      </c>
      <c r="G23" s="4">
        <f t="shared" si="3"/>
        <v>0.104691079169522</v>
      </c>
      <c r="I23">
        <f t="shared" si="4"/>
        <v>89.425907759407892</v>
      </c>
      <c r="J23">
        <f t="shared" si="5"/>
        <v>4126.308532253408</v>
      </c>
      <c r="K23">
        <f t="shared" si="6"/>
        <v>1.6704231712444815E-2</v>
      </c>
      <c r="L23">
        <f t="shared" si="7"/>
        <v>0.44405364010895404</v>
      </c>
      <c r="M23">
        <f t="shared" si="8"/>
        <v>89.869961399516839</v>
      </c>
      <c r="N23">
        <f t="shared" si="9"/>
        <v>4126.7525858935169</v>
      </c>
      <c r="O23">
        <f t="shared" si="10"/>
        <v>1.0162458651208233</v>
      </c>
      <c r="P23">
        <f t="shared" si="11"/>
        <v>89.868937131524703</v>
      </c>
      <c r="Q23">
        <f t="shared" si="12"/>
        <v>23.43792968965068</v>
      </c>
      <c r="R23">
        <f t="shared" si="13"/>
        <v>23.438486096127427</v>
      </c>
      <c r="S23">
        <f t="shared" si="0"/>
        <v>89.85715031107668</v>
      </c>
      <c r="T23">
        <f t="shared" si="14"/>
        <v>23.438421108310301</v>
      </c>
      <c r="U23">
        <f t="shared" si="15"/>
        <v>4.3031489226516347E-2</v>
      </c>
      <c r="V23">
        <f t="shared" si="16"/>
        <v>-1.7253323934266693</v>
      </c>
      <c r="W23">
        <f t="shared" si="17"/>
        <v>165.28754342969168</v>
      </c>
      <c r="X23" s="8">
        <f t="shared" si="18"/>
        <v>0.54286481416210186</v>
      </c>
      <c r="Y23" s="8">
        <f t="shared" si="19"/>
        <v>8.3732749079624968E-2</v>
      </c>
      <c r="Z23" s="8">
        <f t="shared" si="20"/>
        <v>1.0019968792445788</v>
      </c>
      <c r="AA23" s="9">
        <f t="shared" si="21"/>
        <v>1322.3003474375334</v>
      </c>
      <c r="AB23">
        <f t="shared" si="22"/>
        <v>70.274667606573303</v>
      </c>
      <c r="AC23">
        <f t="shared" si="23"/>
        <v>-162.43133309835667</v>
      </c>
      <c r="AD23">
        <f t="shared" si="24"/>
        <v>90.525134132314307</v>
      </c>
      <c r="AE23">
        <f t="shared" si="25"/>
        <v>-0.52513413231430661</v>
      </c>
      <c r="AF23">
        <f t="shared" si="26"/>
        <v>0.56598470503606868</v>
      </c>
      <c r="AG23">
        <f t="shared" si="27"/>
        <v>4.0850572721762068E-2</v>
      </c>
      <c r="AH23">
        <f t="shared" si="28"/>
        <v>16.078500364184265</v>
      </c>
    </row>
    <row r="24" spans="4:34" x14ac:dyDescent="0.45">
      <c r="D24" s="2">
        <f t="shared" si="1"/>
        <v>40350</v>
      </c>
      <c r="E24" s="8">
        <f t="shared" si="29"/>
        <v>9.5833333333333326E-2</v>
      </c>
      <c r="F24" s="3">
        <f t="shared" si="2"/>
        <v>2455368.8458333332</v>
      </c>
      <c r="G24" s="4">
        <f t="shared" si="3"/>
        <v>0.10469119324663133</v>
      </c>
      <c r="I24">
        <f t="shared" si="4"/>
        <v>89.430014623171246</v>
      </c>
      <c r="J24">
        <f t="shared" si="5"/>
        <v>4126.3126389210001</v>
      </c>
      <c r="K24">
        <f t="shared" si="6"/>
        <v>1.670423170764633E-2</v>
      </c>
      <c r="L24">
        <f t="shared" si="7"/>
        <v>0.44392284130353943</v>
      </c>
      <c r="M24">
        <f t="shared" si="8"/>
        <v>89.873937464474778</v>
      </c>
      <c r="N24">
        <f t="shared" si="9"/>
        <v>4126.756561762304</v>
      </c>
      <c r="O24">
        <f t="shared" si="10"/>
        <v>1.0162461394772178</v>
      </c>
      <c r="P24">
        <f t="shared" si="11"/>
        <v>89.872913200483367</v>
      </c>
      <c r="Q24">
        <f t="shared" si="12"/>
        <v>23.437929688167202</v>
      </c>
      <c r="R24">
        <f t="shared" si="13"/>
        <v>23.438486085021292</v>
      </c>
      <c r="S24">
        <f t="shared" si="0"/>
        <v>89.861483955429136</v>
      </c>
      <c r="T24">
        <f t="shared" si="14"/>
        <v>23.438424980476206</v>
      </c>
      <c r="U24">
        <f t="shared" si="15"/>
        <v>4.3031489184576083E-2</v>
      </c>
      <c r="V24">
        <f t="shared" si="16"/>
        <v>-1.7262382378105807</v>
      </c>
      <c r="W24">
        <f t="shared" si="17"/>
        <v>165.28758251953522</v>
      </c>
      <c r="X24" s="8">
        <f t="shared" si="18"/>
        <v>0.54286544322070174</v>
      </c>
      <c r="Y24" s="8">
        <f t="shared" si="19"/>
        <v>8.3733269555326117E-2</v>
      </c>
      <c r="Z24" s="8">
        <f t="shared" si="20"/>
        <v>1.0019976168860774</v>
      </c>
      <c r="AA24" s="9">
        <f t="shared" si="21"/>
        <v>1322.3006601562818</v>
      </c>
      <c r="AB24">
        <f t="shared" si="22"/>
        <v>76.273761762189451</v>
      </c>
      <c r="AC24">
        <f t="shared" si="23"/>
        <v>-160.93155955945264</v>
      </c>
      <c r="AD24">
        <f t="shared" si="24"/>
        <v>90.342354435822472</v>
      </c>
      <c r="AE24">
        <f t="shared" si="25"/>
        <v>-0.34235443582247171</v>
      </c>
      <c r="AF24">
        <f t="shared" si="26"/>
        <v>0.53473616891908993</v>
      </c>
      <c r="AG24">
        <f t="shared" si="27"/>
        <v>0.19238173309661821</v>
      </c>
      <c r="AH24">
        <f t="shared" si="28"/>
        <v>17.442364613769257</v>
      </c>
    </row>
    <row r="25" spans="4:34" x14ac:dyDescent="0.45">
      <c r="D25" s="2">
        <f t="shared" si="1"/>
        <v>40350</v>
      </c>
      <c r="E25" s="8">
        <f t="shared" si="29"/>
        <v>9.9999999999999992E-2</v>
      </c>
      <c r="F25" s="3">
        <f t="shared" si="2"/>
        <v>2455368.85</v>
      </c>
      <c r="G25" s="4">
        <f t="shared" si="3"/>
        <v>0.10469130732375341</v>
      </c>
      <c r="I25">
        <f t="shared" si="4"/>
        <v>89.43412148739344</v>
      </c>
      <c r="J25">
        <f t="shared" si="5"/>
        <v>4126.3167455890507</v>
      </c>
      <c r="K25">
        <f t="shared" si="6"/>
        <v>1.6704231702847842E-2</v>
      </c>
      <c r="L25">
        <f t="shared" si="7"/>
        <v>0.44379204033684194</v>
      </c>
      <c r="M25">
        <f t="shared" si="8"/>
        <v>89.877913527730286</v>
      </c>
      <c r="N25">
        <f t="shared" si="9"/>
        <v>4126.7605376293877</v>
      </c>
      <c r="O25">
        <f t="shared" si="10"/>
        <v>1.0162464137527596</v>
      </c>
      <c r="P25">
        <f t="shared" si="11"/>
        <v>89.876889267739543</v>
      </c>
      <c r="Q25">
        <f t="shared" si="12"/>
        <v>23.43792968668372</v>
      </c>
      <c r="R25">
        <f t="shared" si="13"/>
        <v>23.438486073915147</v>
      </c>
      <c r="S25">
        <f t="shared" si="0"/>
        <v>89.865817598176051</v>
      </c>
      <c r="T25">
        <f t="shared" si="14"/>
        <v>23.438428733019066</v>
      </c>
      <c r="U25">
        <f t="shared" si="15"/>
        <v>4.3031489142635812E-2</v>
      </c>
      <c r="V25">
        <f t="shared" si="16"/>
        <v>-1.72714407420075</v>
      </c>
      <c r="W25">
        <f t="shared" si="17"/>
        <v>165.28762040187303</v>
      </c>
      <c r="X25" s="8">
        <f t="shared" si="18"/>
        <v>0.54286607227375061</v>
      </c>
      <c r="Y25" s="8">
        <f t="shared" si="19"/>
        <v>8.3733793379658861E-2</v>
      </c>
      <c r="Z25" s="8">
        <f t="shared" si="20"/>
        <v>1.0019983511678423</v>
      </c>
      <c r="AA25" s="9">
        <f t="shared" si="21"/>
        <v>1322.3009632149842</v>
      </c>
      <c r="AB25">
        <f t="shared" si="22"/>
        <v>82.272855925799263</v>
      </c>
      <c r="AC25">
        <f t="shared" si="23"/>
        <v>-159.43178601855018</v>
      </c>
      <c r="AD25">
        <f t="shared" si="24"/>
        <v>90.145192180141436</v>
      </c>
      <c r="AE25">
        <f t="shared" si="25"/>
        <v>-0.14519218014143576</v>
      </c>
      <c r="AF25">
        <f t="shared" si="26"/>
        <v>0.50346050066837211</v>
      </c>
      <c r="AG25">
        <f t="shared" si="27"/>
        <v>0.35826832052693636</v>
      </c>
      <c r="AH25">
        <f t="shared" si="28"/>
        <v>18.804197301842805</v>
      </c>
    </row>
    <row r="26" spans="4:34" x14ac:dyDescent="0.45">
      <c r="D26" s="2">
        <f t="shared" si="1"/>
        <v>40350</v>
      </c>
      <c r="E26" s="8">
        <f t="shared" si="29"/>
        <v>0.10416666666666666</v>
      </c>
      <c r="F26" s="3">
        <f t="shared" si="2"/>
        <v>2455368.8541666665</v>
      </c>
      <c r="G26" s="4">
        <f t="shared" si="3"/>
        <v>0.10469142140086274</v>
      </c>
      <c r="I26">
        <f t="shared" si="4"/>
        <v>89.438228351156795</v>
      </c>
      <c r="J26">
        <f t="shared" si="5"/>
        <v>4126.3208522566429</v>
      </c>
      <c r="K26">
        <f t="shared" si="6"/>
        <v>1.6704231698049358E-2</v>
      </c>
      <c r="L26">
        <f t="shared" si="7"/>
        <v>0.44366123723869771</v>
      </c>
      <c r="M26">
        <f t="shared" si="8"/>
        <v>89.881889588395495</v>
      </c>
      <c r="N26">
        <f t="shared" si="9"/>
        <v>4126.7645134938812</v>
      </c>
      <c r="O26">
        <f t="shared" si="10"/>
        <v>1.0162466879473864</v>
      </c>
      <c r="P26">
        <f t="shared" si="11"/>
        <v>89.880865332405335</v>
      </c>
      <c r="Q26">
        <f t="shared" si="12"/>
        <v>23.437929685200242</v>
      </c>
      <c r="R26">
        <f t="shared" si="13"/>
        <v>23.438486062808998</v>
      </c>
      <c r="S26">
        <f t="shared" si="0"/>
        <v>89.870151238341762</v>
      </c>
      <c r="T26">
        <f t="shared" si="14"/>
        <v>23.438432365938208</v>
      </c>
      <c r="U26">
        <f t="shared" si="15"/>
        <v>4.3031489100695521E-2</v>
      </c>
      <c r="V26">
        <f t="shared" si="16"/>
        <v>-1.7280499023661773</v>
      </c>
      <c r="W26">
        <f t="shared" si="17"/>
        <v>165.28765707668916</v>
      </c>
      <c r="X26" s="8">
        <f t="shared" si="18"/>
        <v>0.54286670132108761</v>
      </c>
      <c r="Y26" s="8">
        <f t="shared" si="19"/>
        <v>8.3734320552506625E-2</v>
      </c>
      <c r="Z26" s="8">
        <f t="shared" si="20"/>
        <v>1.0019990820896685</v>
      </c>
      <c r="AA26" s="9">
        <f t="shared" si="21"/>
        <v>1322.3012566135133</v>
      </c>
      <c r="AB26">
        <f t="shared" si="22"/>
        <v>88.271950097633862</v>
      </c>
      <c r="AC26">
        <f t="shared" si="23"/>
        <v>-157.93201247559153</v>
      </c>
      <c r="AD26">
        <f t="shared" si="24"/>
        <v>89.933780724940519</v>
      </c>
      <c r="AE26">
        <f t="shared" si="25"/>
        <v>6.621927505948122E-2</v>
      </c>
      <c r="AF26">
        <f t="shared" si="26"/>
        <v>0.47253746658420892</v>
      </c>
      <c r="AG26">
        <f t="shared" si="27"/>
        <v>0.53875674164369014</v>
      </c>
      <c r="AH26">
        <f t="shared" si="28"/>
        <v>20.163878843111661</v>
      </c>
    </row>
    <row r="27" spans="4:34" x14ac:dyDescent="0.45">
      <c r="D27" s="2">
        <f t="shared" si="1"/>
        <v>40350</v>
      </c>
      <c r="E27" s="8">
        <f t="shared" si="29"/>
        <v>0.10833333333333332</v>
      </c>
      <c r="F27" s="3">
        <f t="shared" si="2"/>
        <v>2455368.8583333334</v>
      </c>
      <c r="G27" s="4">
        <f t="shared" si="3"/>
        <v>0.10469153547798482</v>
      </c>
      <c r="I27">
        <f t="shared" si="4"/>
        <v>89.442335215378534</v>
      </c>
      <c r="J27">
        <f t="shared" si="5"/>
        <v>4126.3249589246943</v>
      </c>
      <c r="K27">
        <f t="shared" si="6"/>
        <v>1.6704231693250873E-2</v>
      </c>
      <c r="L27">
        <f t="shared" si="7"/>
        <v>0.44353043198048769</v>
      </c>
      <c r="M27">
        <f t="shared" si="8"/>
        <v>89.885865647359026</v>
      </c>
      <c r="N27">
        <f t="shared" si="9"/>
        <v>4126.7684893566748</v>
      </c>
      <c r="O27">
        <f t="shared" si="10"/>
        <v>1.0162469620611581</v>
      </c>
      <c r="P27">
        <f t="shared" si="11"/>
        <v>89.884841395369392</v>
      </c>
      <c r="Q27">
        <f t="shared" si="12"/>
        <v>23.43792968371676</v>
      </c>
      <c r="R27">
        <f t="shared" si="13"/>
        <v>23.438486051702835</v>
      </c>
      <c r="S27">
        <f t="shared" si="0"/>
        <v>89.874484876887053</v>
      </c>
      <c r="T27">
        <f t="shared" si="14"/>
        <v>23.438435879234611</v>
      </c>
      <c r="U27">
        <f t="shared" si="15"/>
        <v>4.3031489058755173E-2</v>
      </c>
      <c r="V27">
        <f t="shared" si="16"/>
        <v>-1.728955722480531</v>
      </c>
      <c r="W27">
        <f t="shared" si="17"/>
        <v>165.28769254398426</v>
      </c>
      <c r="X27" s="8">
        <f t="shared" si="18"/>
        <v>0.54286733036283374</v>
      </c>
      <c r="Y27" s="8">
        <f t="shared" si="19"/>
        <v>8.3734851073988592E-2</v>
      </c>
      <c r="Z27" s="8">
        <f t="shared" si="20"/>
        <v>1.0019998096516789</v>
      </c>
      <c r="AA27" s="9">
        <f t="shared" si="21"/>
        <v>1322.3015403518741</v>
      </c>
      <c r="AB27">
        <f t="shared" si="22"/>
        <v>94.271044277519422</v>
      </c>
      <c r="AC27">
        <f t="shared" si="23"/>
        <v>-156.43223893062014</v>
      </c>
      <c r="AD27">
        <f t="shared" si="24"/>
        <v>89.708262127904135</v>
      </c>
      <c r="AE27">
        <f t="shared" si="25"/>
        <v>0.29173787209586521</v>
      </c>
      <c r="AF27">
        <f t="shared" si="26"/>
        <v>0.442308190022141</v>
      </c>
      <c r="AG27">
        <f t="shared" si="27"/>
        <v>0.73404606211800627</v>
      </c>
      <c r="AH27">
        <f t="shared" si="28"/>
        <v>21.521298213093246</v>
      </c>
    </row>
    <row r="28" spans="4:34" x14ac:dyDescent="0.45">
      <c r="D28" s="2">
        <f t="shared" si="1"/>
        <v>40350</v>
      </c>
      <c r="E28" s="8">
        <f t="shared" si="29"/>
        <v>0.11249999999999999</v>
      </c>
      <c r="F28" s="3">
        <f t="shared" si="2"/>
        <v>2455368.8624999998</v>
      </c>
      <c r="G28" s="4">
        <f t="shared" si="3"/>
        <v>0.10469164955509415</v>
      </c>
      <c r="I28">
        <f t="shared" si="4"/>
        <v>89.446442079141434</v>
      </c>
      <c r="J28">
        <f t="shared" si="5"/>
        <v>4126.3290655922856</v>
      </c>
      <c r="K28">
        <f t="shared" si="6"/>
        <v>1.6704231688452385E-2</v>
      </c>
      <c r="L28">
        <f t="shared" si="7"/>
        <v>0.44339962459217869</v>
      </c>
      <c r="M28">
        <f t="shared" si="8"/>
        <v>89.889841703733609</v>
      </c>
      <c r="N28">
        <f t="shared" si="9"/>
        <v>4126.7724652168781</v>
      </c>
      <c r="O28">
        <f t="shared" si="10"/>
        <v>1.016247236094012</v>
      </c>
      <c r="P28">
        <f t="shared" si="11"/>
        <v>89.88881745574443</v>
      </c>
      <c r="Q28">
        <f t="shared" si="12"/>
        <v>23.437929682233282</v>
      </c>
      <c r="R28">
        <f t="shared" si="13"/>
        <v>23.438486040596668</v>
      </c>
      <c r="S28">
        <f t="shared" si="0"/>
        <v>89.878818512836972</v>
      </c>
      <c r="T28">
        <f t="shared" si="14"/>
        <v>23.438439272907662</v>
      </c>
      <c r="U28">
        <f t="shared" si="15"/>
        <v>4.3031489016814813E-2</v>
      </c>
      <c r="V28">
        <f t="shared" si="16"/>
        <v>-1.7298615343135564</v>
      </c>
      <c r="W28">
        <f t="shared" si="17"/>
        <v>165.28772680374354</v>
      </c>
      <c r="X28" s="8">
        <f t="shared" si="18"/>
        <v>0.54286795939882893</v>
      </c>
      <c r="Y28" s="8">
        <f t="shared" si="19"/>
        <v>8.3735384943985747E-2</v>
      </c>
      <c r="Z28" s="8">
        <f t="shared" si="20"/>
        <v>1.0020005338536722</v>
      </c>
      <c r="AA28" s="9">
        <f t="shared" si="21"/>
        <v>1322.3018144299483</v>
      </c>
      <c r="AB28">
        <f t="shared" si="22"/>
        <v>100.27013846568639</v>
      </c>
      <c r="AC28">
        <f t="shared" si="23"/>
        <v>-154.9324653835784</v>
      </c>
      <c r="AD28">
        <f t="shared" si="24"/>
        <v>89.468786870571805</v>
      </c>
      <c r="AE28">
        <f t="shared" si="25"/>
        <v>0.53121312942819543</v>
      </c>
      <c r="AF28">
        <f t="shared" si="26"/>
        <v>0.41306747417260697</v>
      </c>
      <c r="AG28">
        <f t="shared" si="27"/>
        <v>0.94428060360080246</v>
      </c>
      <c r="AH28">
        <f t="shared" si="28"/>
        <v>22.876353381382273</v>
      </c>
    </row>
    <row r="29" spans="4:34" x14ac:dyDescent="0.45">
      <c r="D29" s="2">
        <f t="shared" si="1"/>
        <v>40350</v>
      </c>
      <c r="E29" s="8">
        <f t="shared" si="29"/>
        <v>0.11666666666666665</v>
      </c>
      <c r="F29" s="3">
        <f t="shared" si="2"/>
        <v>2455368.8666666667</v>
      </c>
      <c r="G29" s="4">
        <f t="shared" si="3"/>
        <v>0.10469176363221623</v>
      </c>
      <c r="I29">
        <f t="shared" si="4"/>
        <v>89.450548943364083</v>
      </c>
      <c r="J29">
        <f t="shared" si="5"/>
        <v>4126.3331722603371</v>
      </c>
      <c r="K29">
        <f t="shared" si="6"/>
        <v>1.6704231683653901E-2</v>
      </c>
      <c r="L29">
        <f t="shared" si="7"/>
        <v>0.44326881504507276</v>
      </c>
      <c r="M29">
        <f t="shared" si="8"/>
        <v>89.893817758409156</v>
      </c>
      <c r="N29">
        <f t="shared" si="9"/>
        <v>4126.7764410753825</v>
      </c>
      <c r="O29">
        <f t="shared" si="10"/>
        <v>1.0162475100460084</v>
      </c>
      <c r="P29">
        <f t="shared" si="11"/>
        <v>89.892793514420362</v>
      </c>
      <c r="Q29">
        <f t="shared" si="12"/>
        <v>23.437929680749804</v>
      </c>
      <c r="R29">
        <f t="shared" si="13"/>
        <v>23.438486029490491</v>
      </c>
      <c r="S29">
        <f t="shared" si="0"/>
        <v>89.883152147153638</v>
      </c>
      <c r="T29">
        <f t="shared" si="14"/>
        <v>23.438442546958282</v>
      </c>
      <c r="U29">
        <f t="shared" si="15"/>
        <v>4.303148897487441E-2</v>
      </c>
      <c r="V29">
        <f t="shared" si="16"/>
        <v>-1.7307673380390596</v>
      </c>
      <c r="W29">
        <f t="shared" si="17"/>
        <v>165.28775985596778</v>
      </c>
      <c r="X29" s="8">
        <f t="shared" si="18"/>
        <v>0.54286858842919372</v>
      </c>
      <c r="Y29" s="8">
        <f t="shared" si="19"/>
        <v>8.373592216261655E-2</v>
      </c>
      <c r="Z29" s="8">
        <f t="shared" si="20"/>
        <v>1.0020012546957708</v>
      </c>
      <c r="AA29" s="9">
        <f t="shared" si="21"/>
        <v>1322.3020788477422</v>
      </c>
      <c r="AB29">
        <f t="shared" si="22"/>
        <v>106.2692326619609</v>
      </c>
      <c r="AC29">
        <f t="shared" si="23"/>
        <v>-153.43269183450977</v>
      </c>
      <c r="AD29">
        <f t="shared" si="24"/>
        <v>89.215513574936594</v>
      </c>
      <c r="AE29">
        <f t="shared" si="25"/>
        <v>0.78448642506340605</v>
      </c>
      <c r="AF29">
        <f t="shared" si="26"/>
        <v>0.38505774512090812</v>
      </c>
      <c r="AG29">
        <f t="shared" si="27"/>
        <v>1.1695441701843141</v>
      </c>
      <c r="AH29">
        <f t="shared" si="28"/>
        <v>24.228951710815636</v>
      </c>
    </row>
    <row r="30" spans="4:34" x14ac:dyDescent="0.45">
      <c r="D30" s="2">
        <f t="shared" si="1"/>
        <v>40350</v>
      </c>
      <c r="E30" s="8">
        <f t="shared" si="29"/>
        <v>0.12083333333333332</v>
      </c>
      <c r="F30" s="3">
        <f t="shared" si="2"/>
        <v>2455368.8708333331</v>
      </c>
      <c r="G30" s="4">
        <f t="shared" si="3"/>
        <v>0.10469187770932556</v>
      </c>
      <c r="I30">
        <f t="shared" si="4"/>
        <v>89.454655807127438</v>
      </c>
      <c r="J30">
        <f t="shared" si="5"/>
        <v>4126.3372789279292</v>
      </c>
      <c r="K30">
        <f t="shared" si="6"/>
        <v>1.6704231678855413E-2</v>
      </c>
      <c r="L30">
        <f t="shared" si="7"/>
        <v>0.44313800336908582</v>
      </c>
      <c r="M30">
        <f t="shared" si="8"/>
        <v>89.897793810496523</v>
      </c>
      <c r="N30">
        <f t="shared" si="9"/>
        <v>4126.7804169312985</v>
      </c>
      <c r="O30">
        <f t="shared" si="10"/>
        <v>1.0162477839170843</v>
      </c>
      <c r="P30">
        <f t="shared" si="11"/>
        <v>89.896769570508042</v>
      </c>
      <c r="Q30">
        <f t="shared" si="12"/>
        <v>23.437929679266322</v>
      </c>
      <c r="R30">
        <f t="shared" si="13"/>
        <v>23.438486018384307</v>
      </c>
      <c r="S30">
        <f t="shared" si="0"/>
        <v>89.887485778860054</v>
      </c>
      <c r="T30">
        <f t="shared" si="14"/>
        <v>23.438445701385906</v>
      </c>
      <c r="U30">
        <f t="shared" si="15"/>
        <v>4.3031488932933987E-2</v>
      </c>
      <c r="V30">
        <f t="shared" si="16"/>
        <v>-1.7316731334259055</v>
      </c>
      <c r="W30">
        <f t="shared" si="17"/>
        <v>165.28779170064323</v>
      </c>
      <c r="X30" s="8">
        <f t="shared" si="18"/>
        <v>0.54286921745376793</v>
      </c>
      <c r="Y30" s="8">
        <f t="shared" si="19"/>
        <v>8.3736462729758987E-2</v>
      </c>
      <c r="Z30" s="8">
        <f t="shared" si="20"/>
        <v>1.0020019721777769</v>
      </c>
      <c r="AA30" s="9">
        <f t="shared" si="21"/>
        <v>1322.3023336051458</v>
      </c>
      <c r="AB30">
        <f t="shared" si="22"/>
        <v>112.26832686657406</v>
      </c>
      <c r="AC30">
        <f t="shared" si="23"/>
        <v>-151.93291828335649</v>
      </c>
      <c r="AD30">
        <f t="shared" si="24"/>
        <v>88.948608712360425</v>
      </c>
      <c r="AE30">
        <f t="shared" si="25"/>
        <v>1.051391287639575</v>
      </c>
      <c r="AF30">
        <f t="shared" si="26"/>
        <v>0.35846491565494548</v>
      </c>
      <c r="AG30">
        <f t="shared" si="27"/>
        <v>1.4098562032945205</v>
      </c>
      <c r="AH30">
        <f t="shared" si="28"/>
        <v>25.579010322952399</v>
      </c>
    </row>
    <row r="31" spans="4:34" x14ac:dyDescent="0.45">
      <c r="D31" s="2">
        <f t="shared" si="1"/>
        <v>40350</v>
      </c>
      <c r="E31" s="8">
        <f t="shared" si="29"/>
        <v>0.12499999999999999</v>
      </c>
      <c r="F31" s="3">
        <f t="shared" si="2"/>
        <v>2455368.875</v>
      </c>
      <c r="G31" s="4">
        <f t="shared" si="3"/>
        <v>0.10469199178644764</v>
      </c>
      <c r="I31">
        <f t="shared" si="4"/>
        <v>89.458762671348723</v>
      </c>
      <c r="J31">
        <f t="shared" si="5"/>
        <v>4126.3413855959798</v>
      </c>
      <c r="K31">
        <f t="shared" si="6"/>
        <v>1.6704231674056928E-2</v>
      </c>
      <c r="L31">
        <f t="shared" si="7"/>
        <v>0.4430071895356229</v>
      </c>
      <c r="M31">
        <f t="shared" si="8"/>
        <v>89.901769860884343</v>
      </c>
      <c r="N31">
        <f t="shared" si="9"/>
        <v>4126.7843927855156</v>
      </c>
      <c r="O31">
        <f t="shared" si="10"/>
        <v>1.0162480577073001</v>
      </c>
      <c r="P31">
        <f t="shared" si="11"/>
        <v>89.900745624896103</v>
      </c>
      <c r="Q31">
        <f t="shared" si="12"/>
        <v>23.437929677782844</v>
      </c>
      <c r="R31">
        <f t="shared" si="13"/>
        <v>23.438486007278112</v>
      </c>
      <c r="S31">
        <f t="shared" si="0"/>
        <v>89.891819408916973</v>
      </c>
      <c r="T31">
        <f t="shared" si="14"/>
        <v>23.438448736191415</v>
      </c>
      <c r="U31">
        <f t="shared" si="15"/>
        <v>4.3031488890993522E-2</v>
      </c>
      <c r="V31">
        <f t="shared" si="16"/>
        <v>-1.7325789206478697</v>
      </c>
      <c r="W31">
        <f t="shared" si="17"/>
        <v>165.28782233777082</v>
      </c>
      <c r="X31" s="8">
        <f t="shared" si="18"/>
        <v>0.54286984647267222</v>
      </c>
      <c r="Y31" s="8">
        <f t="shared" si="19"/>
        <v>8.3737006645531076E-2</v>
      </c>
      <c r="Z31" s="8">
        <f t="shared" si="20"/>
        <v>1.0020026862998135</v>
      </c>
      <c r="AA31" s="9">
        <f t="shared" si="21"/>
        <v>1322.3025787021666</v>
      </c>
      <c r="AB31">
        <f t="shared" si="22"/>
        <v>118.26742107935209</v>
      </c>
      <c r="AC31">
        <f t="shared" si="23"/>
        <v>-150.43314473016198</v>
      </c>
      <c r="AD31">
        <f t="shared" si="24"/>
        <v>88.668246306596657</v>
      </c>
      <c r="AE31">
        <f t="shared" si="25"/>
        <v>1.3317536934033427</v>
      </c>
      <c r="AF31">
        <f t="shared" si="26"/>
        <v>0.33341645164698364</v>
      </c>
      <c r="AG31">
        <f t="shared" si="27"/>
        <v>1.6651701450503262</v>
      </c>
      <c r="AH31">
        <f t="shared" si="28"/>
        <v>26.926456429089626</v>
      </c>
    </row>
    <row r="32" spans="4:34" x14ac:dyDescent="0.45">
      <c r="D32" s="2">
        <f t="shared" si="1"/>
        <v>40350</v>
      </c>
      <c r="E32" s="8">
        <f t="shared" si="29"/>
        <v>0.12916666666666665</v>
      </c>
      <c r="F32" s="3">
        <f t="shared" si="2"/>
        <v>2455368.8791666669</v>
      </c>
      <c r="G32" s="4">
        <f t="shared" si="3"/>
        <v>0.10469210586356972</v>
      </c>
      <c r="I32">
        <f t="shared" si="4"/>
        <v>89.462869535571372</v>
      </c>
      <c r="J32">
        <f t="shared" si="5"/>
        <v>4126.3454922640312</v>
      </c>
      <c r="K32">
        <f t="shared" si="6"/>
        <v>1.670423166925844E-2</v>
      </c>
      <c r="L32">
        <f t="shared" si="7"/>
        <v>0.44287637355989451</v>
      </c>
      <c r="M32">
        <f t="shared" si="8"/>
        <v>89.905745909131269</v>
      </c>
      <c r="N32">
        <f t="shared" si="9"/>
        <v>4126.7883686375908</v>
      </c>
      <c r="O32">
        <f t="shared" si="10"/>
        <v>1.0162483314166235</v>
      </c>
      <c r="P32">
        <f t="shared" si="11"/>
        <v>89.904721677143215</v>
      </c>
      <c r="Q32">
        <f t="shared" si="12"/>
        <v>23.437929676299362</v>
      </c>
      <c r="R32">
        <f t="shared" si="13"/>
        <v>23.438485996171909</v>
      </c>
      <c r="S32">
        <f t="shared" si="0"/>
        <v>89.896153036835472</v>
      </c>
      <c r="T32">
        <f t="shared" si="14"/>
        <v>23.438451651374621</v>
      </c>
      <c r="U32">
        <f t="shared" si="15"/>
        <v>4.3031488849053029E-2</v>
      </c>
      <c r="V32">
        <f t="shared" si="16"/>
        <v>-1.7334846995759252</v>
      </c>
      <c r="W32">
        <f t="shared" si="17"/>
        <v>165.28785176734124</v>
      </c>
      <c r="X32" s="8">
        <f t="shared" si="18"/>
        <v>0.54287047548581657</v>
      </c>
      <c r="Y32" s="8">
        <f t="shared" si="19"/>
        <v>8.3737553909868701E-2</v>
      </c>
      <c r="Z32" s="8">
        <f t="shared" si="20"/>
        <v>1.0020033970617646</v>
      </c>
      <c r="AA32" s="9">
        <f t="shared" si="21"/>
        <v>1322.3028141387299</v>
      </c>
      <c r="AB32">
        <f t="shared" si="22"/>
        <v>124.26651530042403</v>
      </c>
      <c r="AC32">
        <f t="shared" si="23"/>
        <v>-148.93337117489398</v>
      </c>
      <c r="AD32">
        <f t="shared" si="24"/>
        <v>88.374607632465398</v>
      </c>
      <c r="AE32">
        <f t="shared" si="25"/>
        <v>1.6253923675346016</v>
      </c>
      <c r="AF32">
        <f t="shared" si="26"/>
        <v>0.30998189971421602</v>
      </c>
      <c r="AG32">
        <f t="shared" si="27"/>
        <v>1.9353742672488177</v>
      </c>
      <c r="AH32">
        <f t="shared" si="28"/>
        <v>28.271227627748942</v>
      </c>
    </row>
    <row r="33" spans="4:34" x14ac:dyDescent="0.45">
      <c r="D33" s="2">
        <f t="shared" si="1"/>
        <v>40350</v>
      </c>
      <c r="E33" s="8">
        <f t="shared" si="29"/>
        <v>0.13333333333333333</v>
      </c>
      <c r="F33" s="3">
        <f t="shared" si="2"/>
        <v>2455368.8833333333</v>
      </c>
      <c r="G33" s="4">
        <f t="shared" si="3"/>
        <v>0.10469221994067905</v>
      </c>
      <c r="I33">
        <f t="shared" si="4"/>
        <v>89.466976399334271</v>
      </c>
      <c r="J33">
        <f t="shared" si="5"/>
        <v>4126.3495989316234</v>
      </c>
      <c r="K33">
        <f t="shared" si="6"/>
        <v>1.6704231664459956E-2</v>
      </c>
      <c r="L33">
        <f t="shared" si="7"/>
        <v>0.44274555545718997</v>
      </c>
      <c r="M33">
        <f t="shared" si="8"/>
        <v>89.909721954791465</v>
      </c>
      <c r="N33">
        <f t="shared" si="9"/>
        <v>4126.7923444870803</v>
      </c>
      <c r="O33">
        <f t="shared" si="10"/>
        <v>1.0162486050450232</v>
      </c>
      <c r="P33">
        <f t="shared" si="11"/>
        <v>89.90869772680351</v>
      </c>
      <c r="Q33">
        <f t="shared" si="12"/>
        <v>23.437929674815884</v>
      </c>
      <c r="R33">
        <f t="shared" si="13"/>
        <v>23.4384859850657</v>
      </c>
      <c r="S33">
        <f t="shared" si="0"/>
        <v>89.900486662121807</v>
      </c>
      <c r="T33">
        <f t="shared" si="14"/>
        <v>23.438454446935392</v>
      </c>
      <c r="U33">
        <f t="shared" si="15"/>
        <v>4.3031488807112502E-2</v>
      </c>
      <c r="V33">
        <f t="shared" si="16"/>
        <v>-1.7343904700797659</v>
      </c>
      <c r="W33">
        <f t="shared" si="17"/>
        <v>165.28787998934575</v>
      </c>
      <c r="X33" s="8">
        <f t="shared" si="18"/>
        <v>0.54287110449311093</v>
      </c>
      <c r="Y33" s="8">
        <f t="shared" si="19"/>
        <v>8.3738104522706081E-2</v>
      </c>
      <c r="Z33" s="8">
        <f t="shared" si="20"/>
        <v>1.0020041044635157</v>
      </c>
      <c r="AA33" s="9">
        <f t="shared" si="21"/>
        <v>1322.303039914766</v>
      </c>
      <c r="AB33">
        <f t="shared" si="22"/>
        <v>130.26560952992023</v>
      </c>
      <c r="AC33">
        <f t="shared" si="23"/>
        <v>-147.43359761751995</v>
      </c>
      <c r="AD33">
        <f t="shared" si="24"/>
        <v>88.067880911926579</v>
      </c>
      <c r="AE33">
        <f t="shared" si="25"/>
        <v>1.9321190880734207</v>
      </c>
      <c r="AF33">
        <f t="shared" si="26"/>
        <v>0.28817610776808905</v>
      </c>
      <c r="AG33">
        <f t="shared" si="27"/>
        <v>2.2202951958415098</v>
      </c>
      <c r="AH33">
        <f t="shared" si="28"/>
        <v>29.613272168534081</v>
      </c>
    </row>
    <row r="34" spans="4:34" x14ac:dyDescent="0.45">
      <c r="D34" s="2">
        <f t="shared" si="1"/>
        <v>40350</v>
      </c>
      <c r="E34" s="8">
        <f t="shared" si="29"/>
        <v>0.13750000000000001</v>
      </c>
      <c r="F34" s="3">
        <f t="shared" si="2"/>
        <v>2455368.8875000002</v>
      </c>
      <c r="G34" s="4">
        <f t="shared" si="3"/>
        <v>0.10469233401780113</v>
      </c>
      <c r="I34">
        <f t="shared" si="4"/>
        <v>89.47108326355692</v>
      </c>
      <c r="J34">
        <f t="shared" si="5"/>
        <v>4126.3537055996749</v>
      </c>
      <c r="K34">
        <f t="shared" si="6"/>
        <v>1.6704231659661468E-2</v>
      </c>
      <c r="L34">
        <f t="shared" si="7"/>
        <v>0.442614735198887</v>
      </c>
      <c r="M34">
        <f t="shared" si="8"/>
        <v>89.913697998755808</v>
      </c>
      <c r="N34">
        <f t="shared" si="9"/>
        <v>4126.7963203348736</v>
      </c>
      <c r="O34">
        <f t="shared" si="10"/>
        <v>1.0162488785925583</v>
      </c>
      <c r="P34">
        <f t="shared" si="11"/>
        <v>89.912673774767896</v>
      </c>
      <c r="Q34">
        <f t="shared" si="12"/>
        <v>23.437929673332402</v>
      </c>
      <c r="R34">
        <f t="shared" si="13"/>
        <v>23.43848597395948</v>
      </c>
      <c r="S34">
        <f t="shared" si="0"/>
        <v>89.90482028573912</v>
      </c>
      <c r="T34">
        <f t="shared" si="14"/>
        <v>23.438457122874514</v>
      </c>
      <c r="U34">
        <f t="shared" si="15"/>
        <v>4.3031488765171946E-2</v>
      </c>
      <c r="V34">
        <f t="shared" si="16"/>
        <v>-1.7352962323338545</v>
      </c>
      <c r="W34">
        <f t="shared" si="17"/>
        <v>165.28790700378545</v>
      </c>
      <c r="X34" s="8">
        <f t="shared" si="18"/>
        <v>0.54287173349467632</v>
      </c>
      <c r="Y34" s="8">
        <f t="shared" si="19"/>
        <v>8.3738658484161177E-2</v>
      </c>
      <c r="Z34" s="8">
        <f t="shared" si="20"/>
        <v>1.0020048085051916</v>
      </c>
      <c r="AA34" s="9">
        <f t="shared" si="21"/>
        <v>1322.3032560302836</v>
      </c>
      <c r="AB34">
        <f t="shared" si="22"/>
        <v>136.26470376766616</v>
      </c>
      <c r="AC34">
        <f t="shared" si="23"/>
        <v>-145.93382405808347</v>
      </c>
      <c r="AD34">
        <f t="shared" si="24"/>
        <v>87.748261009129436</v>
      </c>
      <c r="AE34">
        <f t="shared" si="25"/>
        <v>2.2517389908705638</v>
      </c>
      <c r="AF34">
        <f t="shared" si="26"/>
        <v>0.26796533934761801</v>
      </c>
      <c r="AG34">
        <f t="shared" si="27"/>
        <v>2.5197043302181816</v>
      </c>
      <c r="AH34">
        <f t="shared" si="28"/>
        <v>30.952549183302381</v>
      </c>
    </row>
    <row r="35" spans="4:34" x14ac:dyDescent="0.45">
      <c r="D35" s="2">
        <f t="shared" si="1"/>
        <v>40350</v>
      </c>
      <c r="E35" s="8">
        <f t="shared" si="29"/>
        <v>0.14166666666666669</v>
      </c>
      <c r="F35" s="3">
        <f t="shared" si="2"/>
        <v>2455368.8916666666</v>
      </c>
      <c r="G35" s="4">
        <f t="shared" si="3"/>
        <v>0.10469244809491046</v>
      </c>
      <c r="I35">
        <f t="shared" si="4"/>
        <v>89.475190127319365</v>
      </c>
      <c r="J35">
        <f t="shared" si="5"/>
        <v>4126.3578122672661</v>
      </c>
      <c r="K35">
        <f t="shared" si="6"/>
        <v>1.6704231654862983E-2</v>
      </c>
      <c r="L35">
        <f t="shared" si="7"/>
        <v>0.44248391281490379</v>
      </c>
      <c r="M35">
        <f t="shared" si="8"/>
        <v>89.917674040134273</v>
      </c>
      <c r="N35">
        <f t="shared" si="9"/>
        <v>4126.8002961800812</v>
      </c>
      <c r="O35">
        <f t="shared" si="10"/>
        <v>1.0162491520591672</v>
      </c>
      <c r="P35">
        <f t="shared" si="11"/>
        <v>89.916649820146333</v>
      </c>
      <c r="Q35">
        <f t="shared" si="12"/>
        <v>23.437929671848924</v>
      </c>
      <c r="R35">
        <f t="shared" si="13"/>
        <v>23.438485962853257</v>
      </c>
      <c r="S35">
        <f t="shared" si="0"/>
        <v>89.90915390670952</v>
      </c>
      <c r="T35">
        <f t="shared" si="14"/>
        <v>23.438459679191574</v>
      </c>
      <c r="U35">
        <f t="shared" si="15"/>
        <v>4.3031488723231363E-2</v>
      </c>
      <c r="V35">
        <f t="shared" si="16"/>
        <v>-1.7362019861067426</v>
      </c>
      <c r="W35">
        <f t="shared" si="17"/>
        <v>165.28793281064949</v>
      </c>
      <c r="X35" s="8">
        <f t="shared" si="18"/>
        <v>0.54287236249035198</v>
      </c>
      <c r="Y35" s="8">
        <f t="shared" si="19"/>
        <v>8.3739215794103372E-2</v>
      </c>
      <c r="Z35" s="8">
        <f t="shared" si="20"/>
        <v>1.0020055091866005</v>
      </c>
      <c r="AA35" s="9">
        <f t="shared" si="21"/>
        <v>1322.303462485196</v>
      </c>
      <c r="AB35">
        <f t="shared" si="22"/>
        <v>142.26379801389328</v>
      </c>
      <c r="AC35">
        <f t="shared" si="23"/>
        <v>-144.43405049652668</v>
      </c>
      <c r="AD35">
        <f t="shared" si="24"/>
        <v>87.41594912595508</v>
      </c>
      <c r="AE35">
        <f t="shared" si="25"/>
        <v>2.5840508740449195</v>
      </c>
      <c r="AF35">
        <f t="shared" si="26"/>
        <v>0.24927644883221348</v>
      </c>
      <c r="AG35">
        <f t="shared" si="27"/>
        <v>2.8333273228771332</v>
      </c>
      <c r="AH35">
        <f t="shared" si="28"/>
        <v>32.289028885804782</v>
      </c>
    </row>
    <row r="36" spans="4:34" x14ac:dyDescent="0.45">
      <c r="D36" s="2">
        <f t="shared" si="1"/>
        <v>40350</v>
      </c>
      <c r="E36" s="8">
        <f t="shared" si="29"/>
        <v>0.14583333333333337</v>
      </c>
      <c r="F36" s="3">
        <f t="shared" si="2"/>
        <v>2455368.8958333335</v>
      </c>
      <c r="G36" s="4">
        <f t="shared" si="3"/>
        <v>0.10469256217203254</v>
      </c>
      <c r="I36">
        <f t="shared" si="4"/>
        <v>89.47929699154156</v>
      </c>
      <c r="J36">
        <f t="shared" si="5"/>
        <v>4126.3619189353176</v>
      </c>
      <c r="K36">
        <f t="shared" si="6"/>
        <v>1.6704231650064499E-2</v>
      </c>
      <c r="L36">
        <f t="shared" si="7"/>
        <v>0.44235308827656539</v>
      </c>
      <c r="M36">
        <f t="shared" si="8"/>
        <v>89.921650079818122</v>
      </c>
      <c r="N36">
        <f t="shared" si="9"/>
        <v>4126.8042720235944</v>
      </c>
      <c r="O36">
        <f t="shared" si="10"/>
        <v>1.0162494254449095</v>
      </c>
      <c r="P36">
        <f t="shared" si="11"/>
        <v>89.920625863830082</v>
      </c>
      <c r="Q36">
        <f t="shared" si="12"/>
        <v>23.437929670365442</v>
      </c>
      <c r="R36">
        <f t="shared" si="13"/>
        <v>23.438485951747019</v>
      </c>
      <c r="S36">
        <f t="shared" si="0"/>
        <v>89.913487525996516</v>
      </c>
      <c r="T36">
        <f t="shared" si="14"/>
        <v>23.438462115887322</v>
      </c>
      <c r="U36">
        <f t="shared" si="15"/>
        <v>4.3031488681290746E-2</v>
      </c>
      <c r="V36">
        <f t="shared" si="16"/>
        <v>-1.7371077315728296</v>
      </c>
      <c r="W36">
        <f t="shared" si="17"/>
        <v>165.28795740993908</v>
      </c>
      <c r="X36" s="8">
        <f t="shared" si="18"/>
        <v>0.54287299148025892</v>
      </c>
      <c r="Y36" s="8">
        <f t="shared" si="19"/>
        <v>8.373977645265035E-2</v>
      </c>
      <c r="Z36" s="8">
        <f t="shared" si="20"/>
        <v>1.0020062065078674</v>
      </c>
      <c r="AA36" s="9">
        <f t="shared" si="21"/>
        <v>1322.3036592795127</v>
      </c>
      <c r="AB36">
        <f t="shared" si="22"/>
        <v>148.26289226842724</v>
      </c>
      <c r="AC36">
        <f t="shared" si="23"/>
        <v>-142.9342769328932</v>
      </c>
      <c r="AD36">
        <f t="shared" si="24"/>
        <v>87.071152499699451</v>
      </c>
      <c r="AE36">
        <f t="shared" si="25"/>
        <v>2.9288475003005487</v>
      </c>
      <c r="AF36">
        <f t="shared" si="26"/>
        <v>0.23200924823890567</v>
      </c>
      <c r="AG36">
        <f t="shared" si="27"/>
        <v>3.1608567485394543</v>
      </c>
      <c r="AH36">
        <f t="shared" si="28"/>
        <v>33.622692740353557</v>
      </c>
    </row>
    <row r="37" spans="4:34" x14ac:dyDescent="0.45">
      <c r="D37" s="2">
        <f t="shared" si="1"/>
        <v>40350</v>
      </c>
      <c r="E37" s="8">
        <f t="shared" si="29"/>
        <v>0.15000000000000005</v>
      </c>
      <c r="F37" s="3">
        <f t="shared" si="2"/>
        <v>2455368.9</v>
      </c>
      <c r="G37" s="4">
        <f t="shared" si="3"/>
        <v>0.10469267624914187</v>
      </c>
      <c r="I37">
        <f t="shared" si="4"/>
        <v>89.483403855304914</v>
      </c>
      <c r="J37">
        <f t="shared" si="5"/>
        <v>4126.3660256029088</v>
      </c>
      <c r="K37">
        <f t="shared" si="6"/>
        <v>1.6704231645266011E-2</v>
      </c>
      <c r="L37">
        <f t="shared" si="7"/>
        <v>0.44222226161381667</v>
      </c>
      <c r="M37">
        <f t="shared" si="8"/>
        <v>89.925626116918735</v>
      </c>
      <c r="N37">
        <f t="shared" si="9"/>
        <v>4126.8082478645229</v>
      </c>
      <c r="O37">
        <f t="shared" si="10"/>
        <v>1.0162496987497225</v>
      </c>
      <c r="P37">
        <f t="shared" si="11"/>
        <v>89.924601904930526</v>
      </c>
      <c r="Q37">
        <f t="shared" si="12"/>
        <v>23.437929668881964</v>
      </c>
      <c r="R37">
        <f t="shared" si="13"/>
        <v>23.438485940640778</v>
      </c>
      <c r="S37">
        <f t="shared" si="0"/>
        <v>89.917821142623779</v>
      </c>
      <c r="T37">
        <f t="shared" si="14"/>
        <v>23.438464432961378</v>
      </c>
      <c r="U37">
        <f t="shared" si="15"/>
        <v>4.3031488639350086E-2</v>
      </c>
      <c r="V37">
        <f t="shared" si="16"/>
        <v>-1.7380134685012774</v>
      </c>
      <c r="W37">
        <f t="shared" si="17"/>
        <v>165.2879808016443</v>
      </c>
      <c r="X37" s="8">
        <f t="shared" si="18"/>
        <v>0.54287362046423704</v>
      </c>
      <c r="Y37" s="8">
        <f t="shared" si="19"/>
        <v>8.3740340459669549E-2</v>
      </c>
      <c r="Z37" s="8">
        <f t="shared" si="20"/>
        <v>1.0020069004688046</v>
      </c>
      <c r="AA37" s="9">
        <f t="shared" si="21"/>
        <v>1322.3038464131544</v>
      </c>
      <c r="AB37">
        <f t="shared" si="22"/>
        <v>154.26198653149882</v>
      </c>
      <c r="AC37">
        <f t="shared" si="23"/>
        <v>-141.4345033671253</v>
      </c>
      <c r="AD37">
        <f t="shared" si="24"/>
        <v>86.714084104197397</v>
      </c>
      <c r="AE37">
        <f t="shared" si="25"/>
        <v>3.2859158958026029</v>
      </c>
      <c r="AF37">
        <f t="shared" si="26"/>
        <v>0.21605215780205245</v>
      </c>
      <c r="AG37">
        <f t="shared" si="27"/>
        <v>3.5019680536046556</v>
      </c>
      <c r="AH37">
        <f t="shared" si="28"/>
        <v>34.953533601527567</v>
      </c>
    </row>
    <row r="38" spans="4:34" x14ac:dyDescent="0.45">
      <c r="D38" s="2">
        <f t="shared" si="1"/>
        <v>40350</v>
      </c>
      <c r="E38" s="8">
        <f t="shared" si="29"/>
        <v>0.15416666666666673</v>
      </c>
      <c r="F38" s="3">
        <f t="shared" si="2"/>
        <v>2455368.9041666668</v>
      </c>
      <c r="G38" s="4">
        <f t="shared" si="3"/>
        <v>0.10469279032626395</v>
      </c>
      <c r="I38">
        <f t="shared" si="4"/>
        <v>89.487510719527108</v>
      </c>
      <c r="J38">
        <f t="shared" si="5"/>
        <v>4126.3701322709603</v>
      </c>
      <c r="K38">
        <f t="shared" si="6"/>
        <v>1.6704231640467526E-2</v>
      </c>
      <c r="L38">
        <f t="shared" si="7"/>
        <v>0.4420914327979818</v>
      </c>
      <c r="M38">
        <f t="shared" si="8"/>
        <v>89.929602152325089</v>
      </c>
      <c r="N38">
        <f t="shared" si="9"/>
        <v>4126.8122237037587</v>
      </c>
      <c r="O38">
        <f t="shared" si="10"/>
        <v>1.0162499719736664</v>
      </c>
      <c r="P38">
        <f t="shared" si="11"/>
        <v>89.928577944336638</v>
      </c>
      <c r="Q38">
        <f t="shared" si="12"/>
        <v>23.437929667398482</v>
      </c>
      <c r="R38">
        <f t="shared" si="13"/>
        <v>23.438485929534526</v>
      </c>
      <c r="S38">
        <f t="shared" si="0"/>
        <v>89.922154757552349</v>
      </c>
      <c r="T38">
        <f t="shared" si="14"/>
        <v>23.438466630414435</v>
      </c>
      <c r="U38">
        <f t="shared" si="15"/>
        <v>4.3031488597409413E-2</v>
      </c>
      <c r="V38">
        <f t="shared" si="16"/>
        <v>-1.7389191970656597</v>
      </c>
      <c r="W38">
        <f t="shared" si="17"/>
        <v>165.2880029857665</v>
      </c>
      <c r="X38" s="8">
        <f t="shared" si="18"/>
        <v>0.5428742494424067</v>
      </c>
      <c r="Y38" s="8">
        <f t="shared" si="19"/>
        <v>8.3740907815277543E-2</v>
      </c>
      <c r="Z38" s="8">
        <f t="shared" si="20"/>
        <v>1.0020075910695359</v>
      </c>
      <c r="AA38" s="9">
        <f t="shared" si="21"/>
        <v>1322.304023886132</v>
      </c>
      <c r="AB38">
        <f t="shared" si="22"/>
        <v>160.26108080293443</v>
      </c>
      <c r="AC38">
        <f t="shared" si="23"/>
        <v>-139.93472979926639</v>
      </c>
      <c r="AD38">
        <f t="shared" si="24"/>
        <v>86.3449623559532</v>
      </c>
      <c r="AE38">
        <f t="shared" si="25"/>
        <v>3.6550376440468</v>
      </c>
      <c r="AF38">
        <f t="shared" si="26"/>
        <v>0.20130119249411738</v>
      </c>
      <c r="AG38">
        <f t="shared" si="27"/>
        <v>3.8563388365409175</v>
      </c>
      <c r="AH38">
        <f t="shared" si="28"/>
        <v>36.281555825649093</v>
      </c>
    </row>
    <row r="39" spans="4:34" x14ac:dyDescent="0.45">
      <c r="D39" s="2">
        <f t="shared" si="1"/>
        <v>40350</v>
      </c>
      <c r="E39" s="8">
        <f t="shared" si="29"/>
        <v>0.15833333333333341</v>
      </c>
      <c r="F39" s="3">
        <f t="shared" si="2"/>
        <v>2455368.9083333332</v>
      </c>
      <c r="G39" s="4">
        <f t="shared" si="3"/>
        <v>0.10469290440337328</v>
      </c>
      <c r="I39">
        <f t="shared" si="4"/>
        <v>89.491617583289553</v>
      </c>
      <c r="J39">
        <f t="shared" si="5"/>
        <v>4126.3742389385525</v>
      </c>
      <c r="K39">
        <f t="shared" si="6"/>
        <v>1.6704231635669038E-2</v>
      </c>
      <c r="L39">
        <f t="shared" si="7"/>
        <v>0.44196060185898084</v>
      </c>
      <c r="M39">
        <f t="shared" si="8"/>
        <v>89.933578185148534</v>
      </c>
      <c r="N39">
        <f t="shared" si="9"/>
        <v>4126.8161995404116</v>
      </c>
      <c r="O39">
        <f t="shared" si="10"/>
        <v>1.0162502451166786</v>
      </c>
      <c r="P39">
        <f t="shared" si="11"/>
        <v>89.932553981159771</v>
      </c>
      <c r="Q39">
        <f t="shared" si="12"/>
        <v>23.437929665915004</v>
      </c>
      <c r="R39">
        <f t="shared" si="13"/>
        <v>23.438485918428267</v>
      </c>
      <c r="S39">
        <f t="shared" si="0"/>
        <v>89.926488369805867</v>
      </c>
      <c r="T39">
        <f t="shared" si="14"/>
        <v>23.438468708246187</v>
      </c>
      <c r="U39">
        <f t="shared" si="15"/>
        <v>4.3031488555468705E-2</v>
      </c>
      <c r="V39">
        <f t="shared" si="16"/>
        <v>-1.7398249170350282</v>
      </c>
      <c r="W39">
        <f t="shared" si="17"/>
        <v>165.2880239622969</v>
      </c>
      <c r="X39" s="8">
        <f t="shared" si="18"/>
        <v>0.54287487841460769</v>
      </c>
      <c r="Y39" s="8">
        <f t="shared" si="19"/>
        <v>8.3741478519338497E-2</v>
      </c>
      <c r="Z39" s="8">
        <f t="shared" si="20"/>
        <v>1.0020082783098769</v>
      </c>
      <c r="AA39" s="9">
        <f t="shared" si="21"/>
        <v>1322.3041916983752</v>
      </c>
      <c r="AB39">
        <f t="shared" si="22"/>
        <v>166.26017508296508</v>
      </c>
      <c r="AC39">
        <f t="shared" si="23"/>
        <v>-138.43495622925872</v>
      </c>
      <c r="AD39">
        <f t="shared" si="24"/>
        <v>85.964010826420918</v>
      </c>
      <c r="AE39">
        <f t="shared" si="25"/>
        <v>4.0359891735790825</v>
      </c>
      <c r="AF39">
        <f t="shared" si="26"/>
        <v>0.1876822955058394</v>
      </c>
      <c r="AG39">
        <f t="shared" si="27"/>
        <v>4.2236714690849215</v>
      </c>
      <c r="AH39">
        <f t="shared" si="28"/>
        <v>37.60677535634909</v>
      </c>
    </row>
    <row r="40" spans="4:34" x14ac:dyDescent="0.45">
      <c r="D40" s="2">
        <f t="shared" si="1"/>
        <v>40350</v>
      </c>
      <c r="E40" s="8">
        <f t="shared" si="29"/>
        <v>0.16250000000000009</v>
      </c>
      <c r="F40" s="3">
        <f t="shared" si="2"/>
        <v>2455368.9125000001</v>
      </c>
      <c r="G40" s="4">
        <f t="shared" si="3"/>
        <v>0.10469301848049536</v>
      </c>
      <c r="I40">
        <f t="shared" si="4"/>
        <v>89.495724447512202</v>
      </c>
      <c r="J40">
        <f t="shared" si="5"/>
        <v>4126.378345606603</v>
      </c>
      <c r="K40">
        <f t="shared" si="6"/>
        <v>1.6704231630870554E-2</v>
      </c>
      <c r="L40">
        <f t="shared" si="7"/>
        <v>0.44182976876821473</v>
      </c>
      <c r="M40">
        <f t="shared" si="8"/>
        <v>89.937554216280418</v>
      </c>
      <c r="N40">
        <f t="shared" si="9"/>
        <v>4126.820175375371</v>
      </c>
      <c r="O40">
        <f t="shared" si="10"/>
        <v>1.0162505181788191</v>
      </c>
      <c r="P40">
        <f t="shared" si="11"/>
        <v>89.936530016291286</v>
      </c>
      <c r="Q40">
        <f t="shared" si="12"/>
        <v>23.437929664431522</v>
      </c>
      <c r="R40">
        <f t="shared" si="13"/>
        <v>23.438485907321997</v>
      </c>
      <c r="S40">
        <f t="shared" si="0"/>
        <v>89.930821980347957</v>
      </c>
      <c r="T40">
        <f t="shared" si="14"/>
        <v>23.438470666457263</v>
      </c>
      <c r="U40">
        <f t="shared" si="15"/>
        <v>4.3031488513527949E-2</v>
      </c>
      <c r="V40">
        <f t="shared" si="16"/>
        <v>-1.7407306285841144</v>
      </c>
      <c r="W40">
        <f t="shared" si="17"/>
        <v>165.28804373123691</v>
      </c>
      <c r="X40" s="8">
        <f t="shared" si="18"/>
        <v>0.54287550738096113</v>
      </c>
      <c r="Y40" s="8">
        <f t="shared" si="19"/>
        <v>8.3742052571969705E-2</v>
      </c>
      <c r="Z40" s="8">
        <f t="shared" si="20"/>
        <v>1.0020089621899526</v>
      </c>
      <c r="AA40" s="9">
        <f t="shared" si="21"/>
        <v>1322.3043498498953</v>
      </c>
      <c r="AB40">
        <f t="shared" si="22"/>
        <v>172.259269371416</v>
      </c>
      <c r="AC40">
        <f t="shared" si="23"/>
        <v>-136.93518265714602</v>
      </c>
      <c r="AD40">
        <f t="shared" si="24"/>
        <v>85.571457961863345</v>
      </c>
      <c r="AE40">
        <f t="shared" si="25"/>
        <v>4.4285420381366549</v>
      </c>
      <c r="AF40">
        <f t="shared" si="26"/>
        <v>0.17517698802944714</v>
      </c>
      <c r="AG40">
        <f t="shared" si="27"/>
        <v>4.6037190261661021</v>
      </c>
      <c r="AH40">
        <f t="shared" si="28"/>
        <v>38.929219785202235</v>
      </c>
    </row>
    <row r="41" spans="4:34" x14ac:dyDescent="0.45">
      <c r="D41" s="2">
        <f t="shared" si="1"/>
        <v>40350</v>
      </c>
      <c r="E41" s="8">
        <f t="shared" si="29"/>
        <v>0.16666666666666677</v>
      </c>
      <c r="F41" s="3">
        <f t="shared" si="2"/>
        <v>2455368.9166666665</v>
      </c>
      <c r="G41" s="4">
        <f t="shared" si="3"/>
        <v>0.10469313255760469</v>
      </c>
      <c r="I41">
        <f t="shared" si="4"/>
        <v>89.499831311275557</v>
      </c>
      <c r="J41">
        <f t="shared" si="5"/>
        <v>4126.3824522741961</v>
      </c>
      <c r="K41">
        <f t="shared" si="6"/>
        <v>1.6704231626072066E-2</v>
      </c>
      <c r="L41">
        <f t="shared" si="7"/>
        <v>0.44169893355547479</v>
      </c>
      <c r="M41">
        <f t="shared" si="8"/>
        <v>89.941530244831029</v>
      </c>
      <c r="N41">
        <f t="shared" si="9"/>
        <v>4126.824151207752</v>
      </c>
      <c r="O41">
        <f t="shared" si="10"/>
        <v>1.0162507911600254</v>
      </c>
      <c r="P41">
        <f t="shared" si="11"/>
        <v>89.940506048841442</v>
      </c>
      <c r="Q41">
        <f t="shared" si="12"/>
        <v>23.437929662948044</v>
      </c>
      <c r="R41">
        <f t="shared" si="13"/>
        <v>23.438485896215724</v>
      </c>
      <c r="S41">
        <f t="shared" si="0"/>
        <v>89.93515558820107</v>
      </c>
      <c r="T41">
        <f t="shared" si="14"/>
        <v>23.438472505047425</v>
      </c>
      <c r="U41">
        <f t="shared" si="15"/>
        <v>4.3031488471587193E-2</v>
      </c>
      <c r="V41">
        <f t="shared" si="16"/>
        <v>-1.7416363314810768</v>
      </c>
      <c r="W41">
        <f t="shared" si="17"/>
        <v>165.2880622925791</v>
      </c>
      <c r="X41" s="8">
        <f t="shared" si="18"/>
        <v>0.54287613634130627</v>
      </c>
      <c r="Y41" s="8">
        <f t="shared" si="19"/>
        <v>8.3742629973031002E-2</v>
      </c>
      <c r="Z41" s="8">
        <f t="shared" si="20"/>
        <v>1.0020096427095815</v>
      </c>
      <c r="AA41" s="9">
        <f t="shared" si="21"/>
        <v>1322.3044983406328</v>
      </c>
      <c r="AB41">
        <f t="shared" si="22"/>
        <v>178.25836366851905</v>
      </c>
      <c r="AC41">
        <f t="shared" si="23"/>
        <v>-135.43540908287025</v>
      </c>
      <c r="AD41">
        <f t="shared" si="24"/>
        <v>85.167536811760741</v>
      </c>
      <c r="AE41">
        <f t="shared" si="25"/>
        <v>4.8324631882392595</v>
      </c>
      <c r="AF41">
        <f t="shared" si="26"/>
        <v>0.16385126287872639</v>
      </c>
      <c r="AG41">
        <f t="shared" si="27"/>
        <v>4.9963144511179856</v>
      </c>
      <c r="AH41">
        <f t="shared" si="28"/>
        <v>40.248928389945149</v>
      </c>
    </row>
    <row r="42" spans="4:34" x14ac:dyDescent="0.45">
      <c r="D42" s="2">
        <f t="shared" si="1"/>
        <v>40350</v>
      </c>
      <c r="E42" s="8">
        <f t="shared" si="29"/>
        <v>0.17083333333333345</v>
      </c>
      <c r="F42" s="3">
        <f t="shared" si="2"/>
        <v>2455368.9208333334</v>
      </c>
      <c r="G42" s="4">
        <f t="shared" si="3"/>
        <v>0.10469324663472677</v>
      </c>
      <c r="I42">
        <f t="shared" si="4"/>
        <v>89.503938175497751</v>
      </c>
      <c r="J42">
        <f t="shared" si="5"/>
        <v>4126.3865589422467</v>
      </c>
      <c r="K42">
        <f t="shared" si="6"/>
        <v>1.6704231621273581E-2</v>
      </c>
      <c r="L42">
        <f t="shared" si="7"/>
        <v>0.44156809619229065</v>
      </c>
      <c r="M42">
        <f t="shared" si="8"/>
        <v>89.945506271690036</v>
      </c>
      <c r="N42">
        <f t="shared" si="9"/>
        <v>4126.8281270384387</v>
      </c>
      <c r="O42">
        <f t="shared" si="10"/>
        <v>1.0162510640603573</v>
      </c>
      <c r="P42">
        <f t="shared" si="11"/>
        <v>89.944482079699938</v>
      </c>
      <c r="Q42">
        <f t="shared" si="12"/>
        <v>23.437929661464565</v>
      </c>
      <c r="R42">
        <f t="shared" si="13"/>
        <v>23.43848588510944</v>
      </c>
      <c r="S42">
        <f t="shared" si="0"/>
        <v>89.939489194327024</v>
      </c>
      <c r="T42">
        <f t="shared" si="14"/>
        <v>23.438474224017249</v>
      </c>
      <c r="U42">
        <f t="shared" si="15"/>
        <v>4.3031488429646388E-2</v>
      </c>
      <c r="V42">
        <f t="shared" si="16"/>
        <v>-1.7425420259005635</v>
      </c>
      <c r="W42">
        <f t="shared" si="17"/>
        <v>165.28807964632483</v>
      </c>
      <c r="X42" s="8">
        <f t="shared" si="18"/>
        <v>0.54287676529576423</v>
      </c>
      <c r="Y42" s="8">
        <f t="shared" si="19"/>
        <v>8.3743210722639683E-2</v>
      </c>
      <c r="Z42" s="8">
        <f t="shared" si="20"/>
        <v>1.0020103198688888</v>
      </c>
      <c r="AA42" s="9">
        <f t="shared" si="21"/>
        <v>1322.3046371705987</v>
      </c>
      <c r="AB42">
        <f t="shared" si="22"/>
        <v>184.25745797409959</v>
      </c>
      <c r="AC42">
        <f t="shared" si="23"/>
        <v>-133.93563550647511</v>
      </c>
      <c r="AD42">
        <f t="shared" si="24"/>
        <v>84.752484767048472</v>
      </c>
      <c r="AE42">
        <f t="shared" si="25"/>
        <v>5.2475152329515282</v>
      </c>
      <c r="AF42">
        <f t="shared" si="26"/>
        <v>0.15427872117978556</v>
      </c>
      <c r="AG42">
        <f t="shared" si="27"/>
        <v>5.401793954131314</v>
      </c>
      <c r="AH42">
        <f t="shared" si="28"/>
        <v>41.565952151411693</v>
      </c>
    </row>
    <row r="43" spans="4:34" x14ac:dyDescent="0.45">
      <c r="D43" s="2">
        <f t="shared" si="1"/>
        <v>40350</v>
      </c>
      <c r="E43" s="8">
        <f t="shared" si="29"/>
        <v>0.17500000000000013</v>
      </c>
      <c r="F43" s="3">
        <f t="shared" si="2"/>
        <v>2455368.9249999998</v>
      </c>
      <c r="G43" s="4">
        <f t="shared" si="3"/>
        <v>0.1046933607118361</v>
      </c>
      <c r="I43">
        <f t="shared" si="4"/>
        <v>89.508045039260196</v>
      </c>
      <c r="J43">
        <f t="shared" si="5"/>
        <v>4126.3906656098388</v>
      </c>
      <c r="K43">
        <f t="shared" si="6"/>
        <v>1.6704231616475093E-2</v>
      </c>
      <c r="L43">
        <f t="shared" si="7"/>
        <v>0.44143725670845474</v>
      </c>
      <c r="M43">
        <f t="shared" si="8"/>
        <v>89.94948229596865</v>
      </c>
      <c r="N43">
        <f t="shared" si="9"/>
        <v>4126.8321028665468</v>
      </c>
      <c r="O43">
        <f t="shared" si="10"/>
        <v>1.0162513368797526</v>
      </c>
      <c r="P43">
        <f t="shared" si="11"/>
        <v>89.94845810797797</v>
      </c>
      <c r="Q43">
        <f t="shared" si="12"/>
        <v>23.437929659981084</v>
      </c>
      <c r="R43">
        <f t="shared" si="13"/>
        <v>23.438485874003145</v>
      </c>
      <c r="S43">
        <f t="shared" si="0"/>
        <v>89.943822797749249</v>
      </c>
      <c r="T43">
        <f t="shared" si="14"/>
        <v>23.438475823366524</v>
      </c>
      <c r="U43">
        <f t="shared" si="15"/>
        <v>4.3031488387705541E-2</v>
      </c>
      <c r="V43">
        <f t="shared" si="16"/>
        <v>-1.7434477116110518</v>
      </c>
      <c r="W43">
        <f t="shared" si="17"/>
        <v>165.2880957924676</v>
      </c>
      <c r="X43" s="8">
        <f t="shared" si="18"/>
        <v>0.54287739424417425</v>
      </c>
      <c r="Y43" s="8">
        <f t="shared" si="19"/>
        <v>8.3743794820653139E-2</v>
      </c>
      <c r="Z43" s="8">
        <f t="shared" si="20"/>
        <v>1.0020109936676953</v>
      </c>
      <c r="AA43" s="9">
        <f t="shared" si="21"/>
        <v>1322.3047663397408</v>
      </c>
      <c r="AB43">
        <f t="shared" si="22"/>
        <v>190.25655228838912</v>
      </c>
      <c r="AC43">
        <f t="shared" si="23"/>
        <v>-132.43586192790272</v>
      </c>
      <c r="AD43">
        <f t="shared" si="24"/>
        <v>84.326543308972234</v>
      </c>
      <c r="AE43">
        <f t="shared" si="25"/>
        <v>5.6734566910277664</v>
      </c>
      <c r="AF43">
        <f t="shared" si="26"/>
        <v>0.14508958064650657</v>
      </c>
      <c r="AG43">
        <f t="shared" si="27"/>
        <v>5.8185462716742729</v>
      </c>
      <c r="AH43">
        <f t="shared" si="28"/>
        <v>42.880353751810446</v>
      </c>
    </row>
    <row r="44" spans="4:34" x14ac:dyDescent="0.45">
      <c r="D44" s="2">
        <f t="shared" si="1"/>
        <v>40350</v>
      </c>
      <c r="E44" s="8">
        <f t="shared" si="29"/>
        <v>0.17916666666666681</v>
      </c>
      <c r="F44" s="3">
        <f t="shared" si="2"/>
        <v>2455368.9291666667</v>
      </c>
      <c r="G44" s="4">
        <f t="shared" si="3"/>
        <v>0.10469347478895819</v>
      </c>
      <c r="I44">
        <f t="shared" si="4"/>
        <v>89.51215190348239</v>
      </c>
      <c r="J44">
        <f t="shared" si="5"/>
        <v>4126.3947722778903</v>
      </c>
      <c r="K44">
        <f t="shared" si="6"/>
        <v>1.6704231611676609E-2</v>
      </c>
      <c r="L44">
        <f t="shared" si="7"/>
        <v>0.44130641507536594</v>
      </c>
      <c r="M44">
        <f t="shared" si="8"/>
        <v>89.95345831855775</v>
      </c>
      <c r="N44">
        <f t="shared" si="9"/>
        <v>4126.8360786929661</v>
      </c>
      <c r="O44">
        <f t="shared" si="10"/>
        <v>1.016251609618271</v>
      </c>
      <c r="P44">
        <f t="shared" si="11"/>
        <v>89.952434134566417</v>
      </c>
      <c r="Q44">
        <f t="shared" si="12"/>
        <v>23.437929658497605</v>
      </c>
      <c r="R44">
        <f t="shared" si="13"/>
        <v>23.438485862896847</v>
      </c>
      <c r="S44">
        <f t="shared" si="0"/>
        <v>89.9481563994309</v>
      </c>
      <c r="T44">
        <f t="shared" si="14"/>
        <v>23.438477303095809</v>
      </c>
      <c r="U44">
        <f t="shared" si="15"/>
        <v>4.3031488345764694E-2</v>
      </c>
      <c r="V44">
        <f t="shared" si="16"/>
        <v>-1.7443533887871194</v>
      </c>
      <c r="W44">
        <f t="shared" si="17"/>
        <v>165.28811073100914</v>
      </c>
      <c r="X44" s="8">
        <f t="shared" si="18"/>
        <v>0.54287802318665779</v>
      </c>
      <c r="Y44" s="8">
        <f t="shared" si="19"/>
        <v>8.3744382267187945E-2</v>
      </c>
      <c r="Z44" s="8">
        <f t="shared" si="20"/>
        <v>1.0020116641061276</v>
      </c>
      <c r="AA44" s="9">
        <f t="shared" si="21"/>
        <v>1322.3048858480731</v>
      </c>
      <c r="AB44">
        <f t="shared" si="22"/>
        <v>196.25564661121308</v>
      </c>
      <c r="AC44">
        <f t="shared" si="23"/>
        <v>-130.93608834719674</v>
      </c>
      <c r="AD44">
        <f t="shared" si="24"/>
        <v>83.889957769683818</v>
      </c>
      <c r="AE44">
        <f t="shared" si="25"/>
        <v>6.1100422303161821</v>
      </c>
      <c r="AF44">
        <f t="shared" si="26"/>
        <v>0.13661304001454502</v>
      </c>
      <c r="AG44">
        <f t="shared" si="27"/>
        <v>6.2466552703307272</v>
      </c>
      <c r="AH44">
        <f t="shared" si="28"/>
        <v>44.192207555546872</v>
      </c>
    </row>
    <row r="45" spans="4:34" x14ac:dyDescent="0.45">
      <c r="D45" s="2">
        <f t="shared" si="1"/>
        <v>40350</v>
      </c>
      <c r="E45" s="8">
        <f t="shared" si="29"/>
        <v>0.18333333333333349</v>
      </c>
      <c r="F45" s="3">
        <f t="shared" si="2"/>
        <v>2455368.9333333331</v>
      </c>
      <c r="G45" s="4">
        <f t="shared" si="3"/>
        <v>0.10469358886606751</v>
      </c>
      <c r="I45">
        <f t="shared" si="4"/>
        <v>89.516258767245745</v>
      </c>
      <c r="J45">
        <f t="shared" si="5"/>
        <v>4126.3988789454816</v>
      </c>
      <c r="K45">
        <f t="shared" si="6"/>
        <v>1.6704231606878124E-2</v>
      </c>
      <c r="L45">
        <f t="shared" si="7"/>
        <v>0.44117557132294749</v>
      </c>
      <c r="M45">
        <f t="shared" si="8"/>
        <v>89.957434338568689</v>
      </c>
      <c r="N45">
        <f t="shared" si="9"/>
        <v>4126.8400545168042</v>
      </c>
      <c r="O45">
        <f t="shared" si="10"/>
        <v>1.0162518822758499</v>
      </c>
      <c r="P45">
        <f t="shared" si="11"/>
        <v>89.956410158576631</v>
      </c>
      <c r="Q45">
        <f t="shared" si="12"/>
        <v>23.437929657014124</v>
      </c>
      <c r="R45">
        <f t="shared" si="13"/>
        <v>23.438485851790535</v>
      </c>
      <c r="S45">
        <f t="shared" si="0"/>
        <v>89.952489998395592</v>
      </c>
      <c r="T45">
        <f t="shared" si="14"/>
        <v>23.438478663204936</v>
      </c>
      <c r="U45">
        <f t="shared" si="15"/>
        <v>4.3031488303823778E-2</v>
      </c>
      <c r="V45">
        <f t="shared" si="16"/>
        <v>-1.7452590571978128</v>
      </c>
      <c r="W45">
        <f t="shared" si="17"/>
        <v>165.28812446194405</v>
      </c>
      <c r="X45" s="8">
        <f t="shared" si="18"/>
        <v>0.54287865212305397</v>
      </c>
      <c r="Y45" s="8">
        <f t="shared" si="19"/>
        <v>8.3744973062098271E-2</v>
      </c>
      <c r="Z45" s="8">
        <f t="shared" si="20"/>
        <v>1.0020123311840097</v>
      </c>
      <c r="AA45" s="9">
        <f t="shared" si="21"/>
        <v>1322.3049956955524</v>
      </c>
      <c r="AB45">
        <f t="shared" si="22"/>
        <v>202.25474094280241</v>
      </c>
      <c r="AC45">
        <f t="shared" si="23"/>
        <v>-129.4363147642994</v>
      </c>
      <c r="AD45">
        <f t="shared" si="24"/>
        <v>83.4429771051839</v>
      </c>
      <c r="AE45">
        <f t="shared" si="25"/>
        <v>6.5570228948161002</v>
      </c>
      <c r="AF45">
        <f t="shared" si="26"/>
        <v>0.12879351175343814</v>
      </c>
      <c r="AG45">
        <f t="shared" si="27"/>
        <v>6.685816406569538</v>
      </c>
      <c r="AH45">
        <f t="shared" si="28"/>
        <v>45.50159957523806</v>
      </c>
    </row>
    <row r="46" spans="4:34" x14ac:dyDescent="0.45">
      <c r="D46" s="2">
        <f t="shared" si="1"/>
        <v>40350</v>
      </c>
      <c r="E46" s="8">
        <f t="shared" si="29"/>
        <v>0.18750000000000017</v>
      </c>
      <c r="F46" s="3">
        <f t="shared" si="2"/>
        <v>2455368.9375</v>
      </c>
      <c r="G46" s="4">
        <f t="shared" si="3"/>
        <v>0.1046937029431896</v>
      </c>
      <c r="I46">
        <f t="shared" si="4"/>
        <v>89.520365631468394</v>
      </c>
      <c r="J46">
        <f t="shared" si="5"/>
        <v>4126.402985613533</v>
      </c>
      <c r="K46">
        <f t="shared" si="6"/>
        <v>1.6704231602079636E-2</v>
      </c>
      <c r="L46">
        <f t="shared" si="7"/>
        <v>0.44104472542251949</v>
      </c>
      <c r="M46">
        <f t="shared" si="8"/>
        <v>89.961410356890909</v>
      </c>
      <c r="N46">
        <f t="shared" si="9"/>
        <v>4126.8440303389552</v>
      </c>
      <c r="O46">
        <f t="shared" si="10"/>
        <v>1.0162521548525496</v>
      </c>
      <c r="P46">
        <f t="shared" si="11"/>
        <v>89.960386180898055</v>
      </c>
      <c r="Q46">
        <f t="shared" si="12"/>
        <v>23.437929655530645</v>
      </c>
      <c r="R46">
        <f t="shared" si="13"/>
        <v>23.438485840684219</v>
      </c>
      <c r="S46">
        <f t="shared" si="0"/>
        <v>89.956823595604874</v>
      </c>
      <c r="T46">
        <f t="shared" si="14"/>
        <v>23.4384799036944</v>
      </c>
      <c r="U46">
        <f t="shared" si="15"/>
        <v>4.3031488261882862E-2</v>
      </c>
      <c r="V46">
        <f t="shared" si="16"/>
        <v>-1.7461647170168682</v>
      </c>
      <c r="W46">
        <f t="shared" si="17"/>
        <v>165.28813698527392</v>
      </c>
      <c r="X46" s="8">
        <f t="shared" si="18"/>
        <v>0.54287928105348393</v>
      </c>
      <c r="Y46" s="8">
        <f t="shared" si="19"/>
        <v>8.3745567205500804E-2</v>
      </c>
      <c r="Z46" s="8">
        <f t="shared" si="20"/>
        <v>1.0020129949014671</v>
      </c>
      <c r="AA46" s="9">
        <f t="shared" si="21"/>
        <v>1322.3050958821914</v>
      </c>
      <c r="AB46">
        <f t="shared" si="22"/>
        <v>208.25383528298335</v>
      </c>
      <c r="AC46">
        <f t="shared" si="23"/>
        <v>-127.93654117925416</v>
      </c>
      <c r="AD46">
        <f t="shared" si="24"/>
        <v>82.985853681578632</v>
      </c>
      <c r="AE46">
        <f t="shared" si="25"/>
        <v>7.0141463184213677</v>
      </c>
      <c r="AF46">
        <f t="shared" si="26"/>
        <v>0.1215801049861697</v>
      </c>
      <c r="AG46">
        <f t="shared" si="27"/>
        <v>7.1357264234075375</v>
      </c>
      <c r="AH46">
        <f t="shared" si="28"/>
        <v>46.808627424120004</v>
      </c>
    </row>
    <row r="47" spans="4:34" x14ac:dyDescent="0.45">
      <c r="D47" s="2">
        <f t="shared" si="1"/>
        <v>40350</v>
      </c>
      <c r="E47" s="8">
        <f t="shared" si="29"/>
        <v>0.19166666666666685</v>
      </c>
      <c r="F47" s="3">
        <f t="shared" si="2"/>
        <v>2455368.9416666669</v>
      </c>
      <c r="G47" s="4">
        <f t="shared" si="3"/>
        <v>0.10469381702031168</v>
      </c>
      <c r="I47">
        <f t="shared" si="4"/>
        <v>89.524472495689679</v>
      </c>
      <c r="J47">
        <f t="shared" si="5"/>
        <v>4126.4070922815836</v>
      </c>
      <c r="K47">
        <f t="shared" si="6"/>
        <v>1.6704231597281148E-2</v>
      </c>
      <c r="L47">
        <f t="shared" si="7"/>
        <v>0.44091387738939991</v>
      </c>
      <c r="M47">
        <f t="shared" si="8"/>
        <v>89.965386373079085</v>
      </c>
      <c r="N47">
        <f t="shared" si="9"/>
        <v>4126.8480061589726</v>
      </c>
      <c r="O47">
        <f t="shared" si="10"/>
        <v>1.016252427348338</v>
      </c>
      <c r="P47">
        <f t="shared" si="11"/>
        <v>89.964362201085379</v>
      </c>
      <c r="Q47">
        <f t="shared" si="12"/>
        <v>23.437929654047164</v>
      </c>
      <c r="R47">
        <f t="shared" si="13"/>
        <v>23.438485829577893</v>
      </c>
      <c r="S47">
        <f t="shared" si="0"/>
        <v>89.961157190565558</v>
      </c>
      <c r="T47">
        <f t="shared" si="14"/>
        <v>23.438481024564229</v>
      </c>
      <c r="U47">
        <f t="shared" si="15"/>
        <v>4.3031488219941884E-2</v>
      </c>
      <c r="V47">
        <f t="shared" si="16"/>
        <v>-1.7470703681142616</v>
      </c>
      <c r="W47">
        <f t="shared" si="17"/>
        <v>165.288148300996</v>
      </c>
      <c r="X47" s="8">
        <f t="shared" si="18"/>
        <v>0.54287990997785707</v>
      </c>
      <c r="Y47" s="8">
        <f t="shared" si="19"/>
        <v>8.3746164697312608E-2</v>
      </c>
      <c r="Z47" s="8">
        <f t="shared" si="20"/>
        <v>1.0020136552584016</v>
      </c>
      <c r="AA47" s="9">
        <f t="shared" si="21"/>
        <v>1322.305186407968</v>
      </c>
      <c r="AB47">
        <f t="shared" si="22"/>
        <v>214.25292963188605</v>
      </c>
      <c r="AC47">
        <f t="shared" si="23"/>
        <v>-126.43676759202849</v>
      </c>
      <c r="AD47">
        <f t="shared" si="24"/>
        <v>82.518843075088554</v>
      </c>
      <c r="AE47">
        <f t="shared" si="25"/>
        <v>7.4811569249114456</v>
      </c>
      <c r="AF47">
        <f t="shared" si="26"/>
        <v>0.11492445732304465</v>
      </c>
      <c r="AG47">
        <f t="shared" si="27"/>
        <v>7.5960813822344901</v>
      </c>
      <c r="AH47">
        <f t="shared" si="28"/>
        <v>48.113400257418789</v>
      </c>
    </row>
    <row r="48" spans="4:34" x14ac:dyDescent="0.45">
      <c r="D48" s="2">
        <f t="shared" si="1"/>
        <v>40350</v>
      </c>
      <c r="E48" s="8">
        <f t="shared" si="29"/>
        <v>0.19583333333333353</v>
      </c>
      <c r="F48" s="3">
        <f t="shared" si="2"/>
        <v>2455368.9458333333</v>
      </c>
      <c r="G48" s="4">
        <f t="shared" si="3"/>
        <v>0.10469393109742101</v>
      </c>
      <c r="I48">
        <f t="shared" si="4"/>
        <v>89.528579359453033</v>
      </c>
      <c r="J48">
        <f t="shared" si="5"/>
        <v>4126.4111989491757</v>
      </c>
      <c r="K48">
        <f t="shared" si="6"/>
        <v>1.6704231592482664E-2</v>
      </c>
      <c r="L48">
        <f t="shared" si="7"/>
        <v>0.44078302723880408</v>
      </c>
      <c r="M48">
        <f t="shared" si="8"/>
        <v>89.969362386691841</v>
      </c>
      <c r="N48">
        <f t="shared" si="9"/>
        <v>4126.8519819764142</v>
      </c>
      <c r="O48">
        <f t="shared" si="10"/>
        <v>1.0162526997631836</v>
      </c>
      <c r="P48">
        <f t="shared" si="11"/>
        <v>89.968338218697198</v>
      </c>
      <c r="Q48">
        <f t="shared" si="12"/>
        <v>23.437929652563685</v>
      </c>
      <c r="R48">
        <f t="shared" si="13"/>
        <v>23.438485818471559</v>
      </c>
      <c r="S48">
        <f t="shared" si="0"/>
        <v>89.96549078278872</v>
      </c>
      <c r="T48">
        <f t="shared" si="14"/>
        <v>23.438482025814501</v>
      </c>
      <c r="U48">
        <f t="shared" si="15"/>
        <v>4.3031488178000898E-2</v>
      </c>
      <c r="V48">
        <f t="shared" si="16"/>
        <v>-1.7479760103609889</v>
      </c>
      <c r="W48">
        <f t="shared" si="17"/>
        <v>165.28815840910823</v>
      </c>
      <c r="X48" s="8">
        <f t="shared" si="18"/>
        <v>0.54288053889608412</v>
      </c>
      <c r="Y48" s="8">
        <f t="shared" si="19"/>
        <v>8.3746765537450141E-2</v>
      </c>
      <c r="Z48" s="8">
        <f t="shared" si="20"/>
        <v>1.002014312254718</v>
      </c>
      <c r="AA48" s="9">
        <f t="shared" si="21"/>
        <v>1322.3052672728659</v>
      </c>
      <c r="AB48">
        <f t="shared" si="22"/>
        <v>220.25202398963927</v>
      </c>
      <c r="AC48">
        <f t="shared" si="23"/>
        <v>-124.93699400259018</v>
      </c>
      <c r="AD48">
        <f t="shared" si="24"/>
        <v>82.042203886573631</v>
      </c>
      <c r="AE48">
        <f t="shared" si="25"/>
        <v>7.9577961134263688</v>
      </c>
      <c r="AF48">
        <f t="shared" si="26"/>
        <v>0.10878048674322169</v>
      </c>
      <c r="AG48">
        <f t="shared" si="27"/>
        <v>8.06657660016959</v>
      </c>
      <c r="AH48">
        <f t="shared" si="28"/>
        <v>49.416038703965683</v>
      </c>
    </row>
    <row r="49" spans="4:34" x14ac:dyDescent="0.45">
      <c r="D49" s="2">
        <f t="shared" si="1"/>
        <v>40350</v>
      </c>
      <c r="E49" s="8">
        <f t="shared" si="29"/>
        <v>0.20000000000000021</v>
      </c>
      <c r="F49" s="3">
        <f t="shared" si="2"/>
        <v>2455368.9500000002</v>
      </c>
      <c r="G49" s="4">
        <f t="shared" si="3"/>
        <v>0.10469404517454309</v>
      </c>
      <c r="I49">
        <f t="shared" si="4"/>
        <v>89.532686223675228</v>
      </c>
      <c r="J49">
        <f t="shared" si="5"/>
        <v>4126.4153056172272</v>
      </c>
      <c r="K49">
        <f t="shared" si="6"/>
        <v>1.6704231587684179E-2</v>
      </c>
      <c r="L49">
        <f t="shared" si="7"/>
        <v>0.44065217494212844</v>
      </c>
      <c r="M49">
        <f t="shared" si="8"/>
        <v>89.973338398617358</v>
      </c>
      <c r="N49">
        <f t="shared" si="9"/>
        <v>4126.8559577921696</v>
      </c>
      <c r="O49">
        <f t="shared" si="10"/>
        <v>1.0162529720971458</v>
      </c>
      <c r="P49">
        <f t="shared" si="11"/>
        <v>89.97231423462172</v>
      </c>
      <c r="Q49">
        <f t="shared" si="12"/>
        <v>23.437929651080204</v>
      </c>
      <c r="R49">
        <f t="shared" si="13"/>
        <v>23.438485807365215</v>
      </c>
      <c r="S49">
        <f t="shared" si="0"/>
        <v>89.969824373234587</v>
      </c>
      <c r="T49">
        <f t="shared" si="14"/>
        <v>23.438482907445614</v>
      </c>
      <c r="U49">
        <f t="shared" si="15"/>
        <v>4.3031488136059864E-2</v>
      </c>
      <c r="V49">
        <f t="shared" si="16"/>
        <v>-1.7488816439306303</v>
      </c>
      <c r="W49">
        <f t="shared" si="17"/>
        <v>165.28816730961219</v>
      </c>
      <c r="X49" s="8">
        <f t="shared" si="18"/>
        <v>0.54288116780828521</v>
      </c>
      <c r="Y49" s="8">
        <f t="shared" si="19"/>
        <v>8.3747369726029142E-2</v>
      </c>
      <c r="Z49" s="8">
        <f t="shared" si="20"/>
        <v>1.0020149658905413</v>
      </c>
      <c r="AA49" s="9">
        <f t="shared" si="21"/>
        <v>1322.3053384768975</v>
      </c>
      <c r="AB49">
        <f t="shared" si="22"/>
        <v>226.25111835606964</v>
      </c>
      <c r="AC49">
        <f t="shared" si="23"/>
        <v>-123.43722041098259</v>
      </c>
      <c r="AD49">
        <f t="shared" si="24"/>
        <v>81.556197571012106</v>
      </c>
      <c r="AE49">
        <f t="shared" si="25"/>
        <v>8.4438024289878939</v>
      </c>
      <c r="AF49">
        <f t="shared" si="26"/>
        <v>0.10310466642533815</v>
      </c>
      <c r="AG49">
        <f t="shared" si="27"/>
        <v>8.546907095413232</v>
      </c>
      <c r="AH49">
        <f t="shared" si="28"/>
        <v>50.716674790050774</v>
      </c>
    </row>
    <row r="50" spans="4:34" x14ac:dyDescent="0.45">
      <c r="D50" s="2">
        <f t="shared" si="1"/>
        <v>40350</v>
      </c>
      <c r="E50" s="8">
        <f t="shared" si="29"/>
        <v>0.20416666666666689</v>
      </c>
      <c r="F50" s="3">
        <f t="shared" si="2"/>
        <v>2455368.9541666666</v>
      </c>
      <c r="G50" s="4">
        <f t="shared" si="3"/>
        <v>0.10469415925165242</v>
      </c>
      <c r="I50">
        <f t="shared" si="4"/>
        <v>89.536793087438582</v>
      </c>
      <c r="J50">
        <f t="shared" si="5"/>
        <v>4126.4194122848185</v>
      </c>
      <c r="K50">
        <f t="shared" si="6"/>
        <v>1.6704231582885691E-2</v>
      </c>
      <c r="L50">
        <f t="shared" si="7"/>
        <v>0.44052132052929871</v>
      </c>
      <c r="M50">
        <f t="shared" si="8"/>
        <v>89.977314407967881</v>
      </c>
      <c r="N50">
        <f t="shared" si="9"/>
        <v>4126.8599336053476</v>
      </c>
      <c r="O50">
        <f t="shared" si="10"/>
        <v>1.0162532443501624</v>
      </c>
      <c r="P50">
        <f t="shared" si="11"/>
        <v>89.976290247971164</v>
      </c>
      <c r="Q50">
        <f t="shared" si="12"/>
        <v>23.437929649596725</v>
      </c>
      <c r="R50">
        <f t="shared" si="13"/>
        <v>23.438485796258867</v>
      </c>
      <c r="S50">
        <f t="shared" si="0"/>
        <v>89.974157960927684</v>
      </c>
      <c r="T50">
        <f t="shared" si="14"/>
        <v>23.438483669457572</v>
      </c>
      <c r="U50">
        <f t="shared" si="15"/>
        <v>4.3031488094118824E-2</v>
      </c>
      <c r="V50">
        <f t="shared" si="16"/>
        <v>-1.7497872685925715</v>
      </c>
      <c r="W50">
        <f t="shared" si="17"/>
        <v>165.28817500250574</v>
      </c>
      <c r="X50" s="8">
        <f t="shared" si="18"/>
        <v>0.54288179671430048</v>
      </c>
      <c r="Y50" s="8">
        <f t="shared" si="19"/>
        <v>8.3747977262895623E-2</v>
      </c>
      <c r="Z50" s="8">
        <f t="shared" si="20"/>
        <v>1.0020156161657052</v>
      </c>
      <c r="AA50" s="9">
        <f t="shared" si="21"/>
        <v>1322.3054000200459</v>
      </c>
      <c r="AB50">
        <f t="shared" si="22"/>
        <v>232.25021273140777</v>
      </c>
      <c r="AC50">
        <f t="shared" si="23"/>
        <v>-121.93744681714806</v>
      </c>
      <c r="AD50">
        <f t="shared" si="24"/>
        <v>81.061088282285169</v>
      </c>
      <c r="AE50">
        <f t="shared" si="25"/>
        <v>8.9389117177148307</v>
      </c>
      <c r="AF50">
        <f t="shared" si="26"/>
        <v>9.7856324536009481E-2</v>
      </c>
      <c r="AG50">
        <f t="shared" si="27"/>
        <v>9.0367680422508396</v>
      </c>
      <c r="AH50">
        <f t="shared" si="28"/>
        <v>52.015451857429923</v>
      </c>
    </row>
    <row r="51" spans="4:34" x14ac:dyDescent="0.45">
      <c r="D51" s="2">
        <f t="shared" si="1"/>
        <v>40350</v>
      </c>
      <c r="E51" s="8">
        <f t="shared" si="29"/>
        <v>0.20833333333333356</v>
      </c>
      <c r="F51" s="3">
        <f t="shared" si="2"/>
        <v>2455368.9583333335</v>
      </c>
      <c r="G51" s="4">
        <f t="shared" si="3"/>
        <v>0.1046942733287745</v>
      </c>
      <c r="I51">
        <f t="shared" si="4"/>
        <v>89.540899951660322</v>
      </c>
      <c r="J51">
        <f t="shared" si="5"/>
        <v>4126.4235189528699</v>
      </c>
      <c r="K51">
        <f t="shared" si="6"/>
        <v>1.6704231578087207E-2</v>
      </c>
      <c r="L51">
        <f t="shared" si="7"/>
        <v>0.44039046397163251</v>
      </c>
      <c r="M51">
        <f t="shared" si="8"/>
        <v>89.98129041563196</v>
      </c>
      <c r="N51">
        <f t="shared" si="9"/>
        <v>4126.8639094168411</v>
      </c>
      <c r="O51">
        <f t="shared" si="10"/>
        <v>1.0162535165222932</v>
      </c>
      <c r="P51">
        <f t="shared" si="11"/>
        <v>89.980266259634107</v>
      </c>
      <c r="Q51">
        <f t="shared" si="12"/>
        <v>23.437929648113244</v>
      </c>
      <c r="R51">
        <f t="shared" si="13"/>
        <v>23.438485785152508</v>
      </c>
      <c r="S51">
        <f t="shared" si="0"/>
        <v>89.978491546828636</v>
      </c>
      <c r="T51">
        <f t="shared" si="14"/>
        <v>23.438484311850726</v>
      </c>
      <c r="U51">
        <f t="shared" si="15"/>
        <v>4.3031488052177734E-2</v>
      </c>
      <c r="V51">
        <f t="shared" si="16"/>
        <v>-1.7506928845202161</v>
      </c>
      <c r="W51">
        <f t="shared" si="17"/>
        <v>165.28818148779047</v>
      </c>
      <c r="X51" s="8">
        <f t="shared" si="18"/>
        <v>0.54288242561425015</v>
      </c>
      <c r="Y51" s="8">
        <f t="shared" si="19"/>
        <v>8.3748588148165548E-2</v>
      </c>
      <c r="Z51" s="8">
        <f t="shared" si="20"/>
        <v>1.0020162630803346</v>
      </c>
      <c r="AA51" s="9">
        <f t="shared" si="21"/>
        <v>1322.3054519023237</v>
      </c>
      <c r="AB51">
        <f t="shared" si="22"/>
        <v>238.24930711548012</v>
      </c>
      <c r="AC51">
        <f t="shared" si="23"/>
        <v>-120.43767322112997</v>
      </c>
      <c r="AD51">
        <f t="shared" si="24"/>
        <v>80.557142733836386</v>
      </c>
      <c r="AE51">
        <f t="shared" si="25"/>
        <v>9.4428572661636139</v>
      </c>
      <c r="AF51">
        <f t="shared" si="26"/>
        <v>9.2997823798069618E-2</v>
      </c>
      <c r="AG51">
        <f t="shared" si="27"/>
        <v>9.5358550899616841</v>
      </c>
      <c r="AH51">
        <f t="shared" si="28"/>
        <v>53.312524476541171</v>
      </c>
    </row>
    <row r="52" spans="4:34" x14ac:dyDescent="0.45">
      <c r="D52" s="2">
        <f t="shared" si="1"/>
        <v>40350</v>
      </c>
      <c r="E52" s="8">
        <f t="shared" si="29"/>
        <v>0.21250000000000024</v>
      </c>
      <c r="F52" s="3">
        <f t="shared" si="2"/>
        <v>2455368.9624999999</v>
      </c>
      <c r="G52" s="4">
        <f t="shared" si="3"/>
        <v>0.10469438740588383</v>
      </c>
      <c r="I52">
        <f t="shared" si="4"/>
        <v>89.545006815423676</v>
      </c>
      <c r="J52">
        <f t="shared" si="5"/>
        <v>4126.4276256204621</v>
      </c>
      <c r="K52">
        <f t="shared" si="6"/>
        <v>1.6704231573288719E-2</v>
      </c>
      <c r="L52">
        <f t="shared" si="7"/>
        <v>0.44025960529905661</v>
      </c>
      <c r="M52">
        <f t="shared" si="8"/>
        <v>89.985266420722738</v>
      </c>
      <c r="N52">
        <f t="shared" si="9"/>
        <v>4126.8678852257608</v>
      </c>
      <c r="O52">
        <f t="shared" si="10"/>
        <v>1.0162537886134759</v>
      </c>
      <c r="P52">
        <f t="shared" si="11"/>
        <v>89.984242268723676</v>
      </c>
      <c r="Q52">
        <f t="shared" si="12"/>
        <v>23.437929646629765</v>
      </c>
      <c r="R52">
        <f t="shared" si="13"/>
        <v>23.438485774046143</v>
      </c>
      <c r="S52">
        <f t="shared" si="0"/>
        <v>89.982825129963018</v>
      </c>
      <c r="T52">
        <f t="shared" si="14"/>
        <v>23.438484834625118</v>
      </c>
      <c r="U52">
        <f t="shared" si="15"/>
        <v>4.3031488010236624E-2</v>
      </c>
      <c r="V52">
        <f t="shared" si="16"/>
        <v>-1.7515984914832823</v>
      </c>
      <c r="W52">
        <f t="shared" si="17"/>
        <v>165.28818676546527</v>
      </c>
      <c r="X52" s="8">
        <f t="shared" si="18"/>
        <v>0.54288305450797447</v>
      </c>
      <c r="Y52" s="8">
        <f t="shared" si="19"/>
        <v>8.3749202381682042E-2</v>
      </c>
      <c r="Z52" s="8">
        <f t="shared" si="20"/>
        <v>1.002016906634267</v>
      </c>
      <c r="AA52" s="9">
        <f t="shared" si="21"/>
        <v>1322.3054941237222</v>
      </c>
      <c r="AB52">
        <f t="shared" si="22"/>
        <v>244.24840150851708</v>
      </c>
      <c r="AC52">
        <f t="shared" si="23"/>
        <v>-118.93789962287073</v>
      </c>
      <c r="AD52">
        <f t="shared" si="24"/>
        <v>80.04463007525915</v>
      </c>
      <c r="AE52">
        <f t="shared" si="25"/>
        <v>9.9553699247408503</v>
      </c>
      <c r="AF52">
        <f t="shared" si="26"/>
        <v>8.8494606117947502E-2</v>
      </c>
      <c r="AG52">
        <f t="shared" si="27"/>
        <v>10.043864530858798</v>
      </c>
      <c r="AH52">
        <f t="shared" si="28"/>
        <v>54.608058357119035</v>
      </c>
    </row>
    <row r="53" spans="4:34" x14ac:dyDescent="0.45">
      <c r="D53" s="2">
        <f t="shared" si="1"/>
        <v>40350</v>
      </c>
      <c r="E53" s="8">
        <f t="shared" si="29"/>
        <v>0.21666666666666692</v>
      </c>
      <c r="F53" s="3">
        <f t="shared" si="2"/>
        <v>2455368.9666666668</v>
      </c>
      <c r="G53" s="4">
        <f t="shared" si="3"/>
        <v>0.10469450148300591</v>
      </c>
      <c r="I53">
        <f t="shared" si="4"/>
        <v>89.54911367964587</v>
      </c>
      <c r="J53">
        <f t="shared" si="5"/>
        <v>4126.4317322885136</v>
      </c>
      <c r="K53">
        <f t="shared" si="6"/>
        <v>1.6704231568490234E-2</v>
      </c>
      <c r="L53">
        <f t="shared" si="7"/>
        <v>0.44012874448293954</v>
      </c>
      <c r="M53">
        <f t="shared" si="8"/>
        <v>89.989242424128804</v>
      </c>
      <c r="N53">
        <f t="shared" si="9"/>
        <v>4126.8718610329961</v>
      </c>
      <c r="O53">
        <f t="shared" si="10"/>
        <v>1.0162540606237702</v>
      </c>
      <c r="P53">
        <f t="shared" si="11"/>
        <v>89.988218276128478</v>
      </c>
      <c r="Q53">
        <f t="shared" si="12"/>
        <v>23.437929645146287</v>
      </c>
      <c r="R53">
        <f t="shared" si="13"/>
        <v>23.43848576293977</v>
      </c>
      <c r="S53">
        <f t="shared" si="0"/>
        <v>89.987158711291457</v>
      </c>
      <c r="T53">
        <f t="shared" si="14"/>
        <v>23.438485237781055</v>
      </c>
      <c r="U53">
        <f t="shared" si="15"/>
        <v>4.3031487968295486E-2</v>
      </c>
      <c r="V53">
        <f t="shared" si="16"/>
        <v>-1.7525040896553916</v>
      </c>
      <c r="W53">
        <f t="shared" si="17"/>
        <v>165.28819083553179</v>
      </c>
      <c r="X53" s="8">
        <f t="shared" si="18"/>
        <v>0.54288368339559401</v>
      </c>
      <c r="Y53" s="8">
        <f t="shared" si="19"/>
        <v>8.3749819963561234E-2</v>
      </c>
      <c r="Z53" s="8">
        <f t="shared" si="20"/>
        <v>1.0020175468276267</v>
      </c>
      <c r="AA53" s="9">
        <f t="shared" si="21"/>
        <v>1322.3055266842543</v>
      </c>
      <c r="AB53">
        <f t="shared" si="22"/>
        <v>250.24749591034498</v>
      </c>
      <c r="AC53">
        <f t="shared" si="23"/>
        <v>-117.43812602241375</v>
      </c>
      <c r="AD53">
        <f t="shared" si="24"/>
        <v>79.523821785321559</v>
      </c>
      <c r="AE53">
        <f t="shared" si="25"/>
        <v>10.476178214678441</v>
      </c>
      <c r="AF53">
        <f t="shared" si="26"/>
        <v>8.4315128904195472E-2</v>
      </c>
      <c r="AG53">
        <f t="shared" si="27"/>
        <v>10.560493343582637</v>
      </c>
      <c r="AH53">
        <f t="shared" si="28"/>
        <v>55.902230256901419</v>
      </c>
    </row>
    <row r="54" spans="4:34" x14ac:dyDescent="0.45">
      <c r="D54" s="2">
        <f t="shared" si="1"/>
        <v>40350</v>
      </c>
      <c r="E54" s="8">
        <f t="shared" si="29"/>
        <v>0.2208333333333336</v>
      </c>
      <c r="F54" s="3">
        <f t="shared" si="2"/>
        <v>2455368.9708333332</v>
      </c>
      <c r="G54" s="4">
        <f t="shared" si="3"/>
        <v>0.10469461556011524</v>
      </c>
      <c r="I54">
        <f t="shared" si="4"/>
        <v>89.553220543409225</v>
      </c>
      <c r="J54">
        <f t="shared" si="5"/>
        <v>4126.4358389561057</v>
      </c>
      <c r="K54">
        <f t="shared" si="6"/>
        <v>1.6704231563691746E-2</v>
      </c>
      <c r="L54">
        <f t="shared" si="7"/>
        <v>0.439997881553157</v>
      </c>
      <c r="M54">
        <f t="shared" si="8"/>
        <v>89.993218424962379</v>
      </c>
      <c r="N54">
        <f t="shared" si="9"/>
        <v>4126.8758368376593</v>
      </c>
      <c r="O54">
        <f t="shared" si="10"/>
        <v>1.0162543325531141</v>
      </c>
      <c r="P54">
        <f t="shared" si="11"/>
        <v>89.992194280960703</v>
      </c>
      <c r="Q54">
        <f t="shared" si="12"/>
        <v>23.437929643662805</v>
      </c>
      <c r="R54">
        <f t="shared" si="13"/>
        <v>23.438485751833383</v>
      </c>
      <c r="S54">
        <f t="shared" si="0"/>
        <v>89.99149228983849</v>
      </c>
      <c r="T54">
        <f t="shared" si="14"/>
        <v>23.438485521318629</v>
      </c>
      <c r="U54">
        <f t="shared" si="15"/>
        <v>4.3031487926354292E-2</v>
      </c>
      <c r="V54">
        <f t="shared" si="16"/>
        <v>-1.7534096788057254</v>
      </c>
      <c r="W54">
        <f t="shared" si="17"/>
        <v>165.28819369799018</v>
      </c>
      <c r="X54" s="8">
        <f t="shared" si="18"/>
        <v>0.54288431227694844</v>
      </c>
      <c r="Y54" s="8">
        <f t="shared" si="19"/>
        <v>8.3750440893642364E-2</v>
      </c>
      <c r="Z54" s="8">
        <f t="shared" si="20"/>
        <v>1.0020181836602546</v>
      </c>
      <c r="AA54" s="9">
        <f t="shared" si="21"/>
        <v>1322.3055495839214</v>
      </c>
      <c r="AB54">
        <f t="shared" si="22"/>
        <v>256.24659032119467</v>
      </c>
      <c r="AC54">
        <f t="shared" si="23"/>
        <v>-115.93835241970133</v>
      </c>
      <c r="AD54">
        <f t="shared" si="24"/>
        <v>78.99499158135086</v>
      </c>
      <c r="AE54">
        <f t="shared" si="25"/>
        <v>11.00500841864914</v>
      </c>
      <c r="AF54">
        <f t="shared" si="26"/>
        <v>8.0430726952817333E-2</v>
      </c>
      <c r="AG54">
        <f t="shared" si="27"/>
        <v>11.085439145601958</v>
      </c>
      <c r="AH54">
        <f t="shared" si="28"/>
        <v>57.19522789040559</v>
      </c>
    </row>
    <row r="55" spans="4:34" x14ac:dyDescent="0.45">
      <c r="D55" s="2">
        <f t="shared" si="1"/>
        <v>40350</v>
      </c>
      <c r="E55" s="8">
        <f t="shared" si="29"/>
        <v>0.22500000000000028</v>
      </c>
      <c r="F55" s="3">
        <f t="shared" si="2"/>
        <v>2455368.9750000001</v>
      </c>
      <c r="G55" s="4">
        <f t="shared" si="3"/>
        <v>0.10469472963723732</v>
      </c>
      <c r="I55">
        <f t="shared" si="4"/>
        <v>89.55732740763051</v>
      </c>
      <c r="J55">
        <f t="shared" si="5"/>
        <v>4126.4399456241563</v>
      </c>
      <c r="K55">
        <f t="shared" si="6"/>
        <v>1.6704231558893261E-2</v>
      </c>
      <c r="L55">
        <f t="shared" si="7"/>
        <v>0.43986701648115467</v>
      </c>
      <c r="M55">
        <f t="shared" si="8"/>
        <v>89.997194424111669</v>
      </c>
      <c r="N55">
        <f t="shared" si="9"/>
        <v>4126.8798126406373</v>
      </c>
      <c r="O55">
        <f t="shared" si="10"/>
        <v>1.016254604401567</v>
      </c>
      <c r="P55">
        <f t="shared" si="11"/>
        <v>89.996170284108572</v>
      </c>
      <c r="Q55">
        <f t="shared" si="12"/>
        <v>23.437929642179327</v>
      </c>
      <c r="R55">
        <f t="shared" si="13"/>
        <v>23.438485740726993</v>
      </c>
      <c r="S55">
        <f t="shared" si="0"/>
        <v>89.995825866564346</v>
      </c>
      <c r="T55">
        <f t="shared" si="14"/>
        <v>23.438485685238106</v>
      </c>
      <c r="U55">
        <f t="shared" si="15"/>
        <v>4.3031487884413099E-2</v>
      </c>
      <c r="V55">
        <f t="shared" si="16"/>
        <v>-1.7543152591080662</v>
      </c>
      <c r="W55">
        <f t="shared" si="17"/>
        <v>165.28819535284225</v>
      </c>
      <c r="X55" s="8">
        <f t="shared" si="18"/>
        <v>0.54288494115215846</v>
      </c>
      <c r="Y55" s="8">
        <f t="shared" si="19"/>
        <v>8.3751065172041117E-2</v>
      </c>
      <c r="Z55" s="8">
        <f t="shared" si="20"/>
        <v>1.0020188171322757</v>
      </c>
      <c r="AA55" s="9">
        <f t="shared" si="21"/>
        <v>1322.305562822738</v>
      </c>
      <c r="AB55">
        <f t="shared" si="22"/>
        <v>262.24568474089233</v>
      </c>
      <c r="AC55">
        <f t="shared" si="23"/>
        <v>-114.43857881477692</v>
      </c>
      <c r="AD55">
        <f t="shared" si="24"/>
        <v>78.458415345392822</v>
      </c>
      <c r="AE55">
        <f t="shared" si="25"/>
        <v>11.541584654607178</v>
      </c>
      <c r="AF55">
        <f t="shared" si="26"/>
        <v>7.6815429403681967E-2</v>
      </c>
      <c r="AG55">
        <f t="shared" si="27"/>
        <v>11.61840008401086</v>
      </c>
      <c r="AH55">
        <f t="shared" si="28"/>
        <v>58.487249838223192</v>
      </c>
    </row>
    <row r="56" spans="4:34" x14ac:dyDescent="0.45">
      <c r="D56" s="2">
        <f t="shared" si="1"/>
        <v>40350</v>
      </c>
      <c r="E56" s="8">
        <f t="shared" si="29"/>
        <v>0.22916666666666696</v>
      </c>
      <c r="F56" s="3">
        <f t="shared" si="2"/>
        <v>2455368.9791666665</v>
      </c>
      <c r="G56" s="4">
        <f t="shared" si="3"/>
        <v>0.10469484371434665</v>
      </c>
      <c r="I56">
        <f t="shared" si="4"/>
        <v>89.561434271393864</v>
      </c>
      <c r="J56">
        <f t="shared" si="5"/>
        <v>4126.4440522917484</v>
      </c>
      <c r="K56">
        <f t="shared" si="6"/>
        <v>1.6704231554094773E-2</v>
      </c>
      <c r="L56">
        <f t="shared" si="7"/>
        <v>0.43973614929675708</v>
      </c>
      <c r="M56">
        <f t="shared" si="8"/>
        <v>90.001170420690627</v>
      </c>
      <c r="N56">
        <f t="shared" si="9"/>
        <v>4126.883788441045</v>
      </c>
      <c r="O56">
        <f t="shared" si="10"/>
        <v>1.0162548761690668</v>
      </c>
      <c r="P56">
        <f t="shared" si="11"/>
        <v>90.000146284686053</v>
      </c>
      <c r="Q56">
        <f t="shared" si="12"/>
        <v>23.437929640695845</v>
      </c>
      <c r="R56">
        <f t="shared" si="13"/>
        <v>23.438485729620592</v>
      </c>
      <c r="S56">
        <f t="shared" si="0"/>
        <v>90.00015944049548</v>
      </c>
      <c r="T56">
        <f t="shared" si="14"/>
        <v>23.438485729539632</v>
      </c>
      <c r="U56">
        <f t="shared" si="15"/>
        <v>4.3031487842471849E-2</v>
      </c>
      <c r="V56">
        <f t="shared" si="16"/>
        <v>-1.7552208303320216</v>
      </c>
      <c r="W56">
        <f t="shared" si="17"/>
        <v>165.2881958000892</v>
      </c>
      <c r="X56" s="8">
        <f t="shared" si="18"/>
        <v>0.54288557002106397</v>
      </c>
      <c r="Y56" s="8">
        <f t="shared" si="19"/>
        <v>8.3751692798593957E-2</v>
      </c>
      <c r="Z56" s="8">
        <f t="shared" si="20"/>
        <v>1.002019447243534</v>
      </c>
      <c r="AA56" s="9">
        <f t="shared" si="21"/>
        <v>1322.3055664007136</v>
      </c>
      <c r="AB56">
        <f t="shared" si="22"/>
        <v>268.24477916966845</v>
      </c>
      <c r="AC56">
        <f t="shared" si="23"/>
        <v>-112.93880520758289</v>
      </c>
      <c r="AD56">
        <f t="shared" si="24"/>
        <v>77.914371066961991</v>
      </c>
      <c r="AE56">
        <f t="shared" si="25"/>
        <v>12.085628933038009</v>
      </c>
      <c r="AF56">
        <f t="shared" si="26"/>
        <v>7.3445754123099005E-2</v>
      </c>
      <c r="AG56">
        <f t="shared" si="27"/>
        <v>12.159074687161109</v>
      </c>
      <c r="AH56">
        <f t="shared" si="28"/>
        <v>59.77850545854443</v>
      </c>
    </row>
    <row r="57" spans="4:34" x14ac:dyDescent="0.45">
      <c r="D57" s="2">
        <f t="shared" si="1"/>
        <v>40350</v>
      </c>
      <c r="E57" s="8">
        <f t="shared" si="29"/>
        <v>0.23333333333333364</v>
      </c>
      <c r="F57" s="3">
        <f t="shared" si="2"/>
        <v>2455368.9833333334</v>
      </c>
      <c r="G57" s="4">
        <f t="shared" si="3"/>
        <v>0.10469495779146873</v>
      </c>
      <c r="I57">
        <f t="shared" si="4"/>
        <v>89.565541135616058</v>
      </c>
      <c r="J57">
        <f t="shared" si="5"/>
        <v>4126.448158959799</v>
      </c>
      <c r="K57">
        <f t="shared" si="6"/>
        <v>1.6704231549296289E-2</v>
      </c>
      <c r="L57">
        <f t="shared" si="7"/>
        <v>0.43960527997138321</v>
      </c>
      <c r="M57">
        <f t="shared" si="8"/>
        <v>90.005146415587447</v>
      </c>
      <c r="N57">
        <f t="shared" si="9"/>
        <v>4126.8877642397701</v>
      </c>
      <c r="O57">
        <f t="shared" si="10"/>
        <v>1.0162551478556732</v>
      </c>
      <c r="P57">
        <f t="shared" si="11"/>
        <v>90.00412228358131</v>
      </c>
      <c r="Q57">
        <f t="shared" si="12"/>
        <v>23.437929639212367</v>
      </c>
      <c r="R57">
        <f t="shared" si="13"/>
        <v>23.438485718514187</v>
      </c>
      <c r="S57">
        <f t="shared" si="0"/>
        <v>90.004493012592093</v>
      </c>
      <c r="T57">
        <f t="shared" si="14"/>
        <v>23.438485654223413</v>
      </c>
      <c r="U57">
        <f t="shared" si="15"/>
        <v>4.3031487800530593E-2</v>
      </c>
      <c r="V57">
        <f t="shared" si="16"/>
        <v>-1.7561263926512676</v>
      </c>
      <c r="W57">
        <f t="shared" si="17"/>
        <v>165.28819503973284</v>
      </c>
      <c r="X57" s="8">
        <f t="shared" si="18"/>
        <v>0.54288619888378564</v>
      </c>
      <c r="Y57" s="8">
        <f t="shared" si="19"/>
        <v>8.3752323773416626E-2</v>
      </c>
      <c r="Z57" s="8">
        <f t="shared" si="20"/>
        <v>1.0020200739941547</v>
      </c>
      <c r="AA57" s="9">
        <f t="shared" si="21"/>
        <v>1322.3055603178627</v>
      </c>
      <c r="AB57">
        <f t="shared" si="22"/>
        <v>274.2438736073492</v>
      </c>
      <c r="AC57">
        <f t="shared" si="23"/>
        <v>-111.4390315981627</v>
      </c>
      <c r="AD57">
        <f t="shared" si="24"/>
        <v>77.363138802721309</v>
      </c>
      <c r="AE57">
        <f t="shared" si="25"/>
        <v>12.636861197278691</v>
      </c>
      <c r="AF57">
        <f t="shared" si="26"/>
        <v>7.0300495162264567E-2</v>
      </c>
      <c r="AG57">
        <f t="shared" si="27"/>
        <v>12.707161692440955</v>
      </c>
      <c r="AH57">
        <f t="shared" si="28"/>
        <v>61.069214801082921</v>
      </c>
    </row>
    <row r="58" spans="4:34" x14ac:dyDescent="0.45">
      <c r="D58" s="2">
        <f t="shared" si="1"/>
        <v>40350</v>
      </c>
      <c r="E58" s="8">
        <f t="shared" si="29"/>
        <v>0.23750000000000032</v>
      </c>
      <c r="F58" s="3">
        <f t="shared" si="2"/>
        <v>2455368.9874999998</v>
      </c>
      <c r="G58" s="4">
        <f t="shared" si="3"/>
        <v>0.10469507186857806</v>
      </c>
      <c r="I58">
        <f t="shared" si="4"/>
        <v>89.569647999379413</v>
      </c>
      <c r="J58">
        <f t="shared" si="5"/>
        <v>4126.4522656273912</v>
      </c>
      <c r="K58">
        <f t="shared" si="6"/>
        <v>1.6704231544497801E-2</v>
      </c>
      <c r="L58">
        <f t="shared" si="7"/>
        <v>0.43947440853488462</v>
      </c>
      <c r="M58">
        <f t="shared" si="8"/>
        <v>90.00912240791429</v>
      </c>
      <c r="N58">
        <f t="shared" si="9"/>
        <v>4126.891740035926</v>
      </c>
      <c r="O58">
        <f t="shared" si="10"/>
        <v>1.016255419461324</v>
      </c>
      <c r="P58">
        <f t="shared" si="11"/>
        <v>90.008098279906534</v>
      </c>
      <c r="Q58">
        <f t="shared" si="12"/>
        <v>23.437929637728885</v>
      </c>
      <c r="R58">
        <f t="shared" si="13"/>
        <v>23.438485707407768</v>
      </c>
      <c r="S58">
        <f t="shared" si="0"/>
        <v>90.008826581878679</v>
      </c>
      <c r="T58">
        <f t="shared" si="14"/>
        <v>23.438485459289655</v>
      </c>
      <c r="U58">
        <f t="shared" si="15"/>
        <v>4.3031487758589275E-2</v>
      </c>
      <c r="V58">
        <f t="shared" si="16"/>
        <v>-1.7570319458348806</v>
      </c>
      <c r="W58">
        <f t="shared" si="17"/>
        <v>165.28819307177559</v>
      </c>
      <c r="X58" s="8">
        <f t="shared" si="18"/>
        <v>0.54288682774016306</v>
      </c>
      <c r="Y58" s="8">
        <f t="shared" si="19"/>
        <v>8.3752958096341978E-2</v>
      </c>
      <c r="Z58" s="8">
        <f t="shared" si="20"/>
        <v>1.0020206973839842</v>
      </c>
      <c r="AA58" s="9">
        <f t="shared" si="21"/>
        <v>1322.3055445742048</v>
      </c>
      <c r="AB58">
        <f t="shared" si="22"/>
        <v>280.2429680541656</v>
      </c>
      <c r="AC58">
        <f t="shared" si="23"/>
        <v>-109.9392579864586</v>
      </c>
      <c r="AD58">
        <f t="shared" si="24"/>
        <v>76.805000652818691</v>
      </c>
      <c r="AE58">
        <f t="shared" si="25"/>
        <v>13.194999347181309</v>
      </c>
      <c r="AF58">
        <f t="shared" si="26"/>
        <v>6.7360513579747719E-2</v>
      </c>
      <c r="AG58">
        <f t="shared" si="27"/>
        <v>13.262359860761057</v>
      </c>
      <c r="AH58">
        <f t="shared" si="28"/>
        <v>62.359608524816508</v>
      </c>
    </row>
    <row r="59" spans="4:34" x14ac:dyDescent="0.45">
      <c r="D59" s="2">
        <f t="shared" si="1"/>
        <v>40350</v>
      </c>
      <c r="E59" s="8">
        <f t="shared" si="29"/>
        <v>0.241666666666667</v>
      </c>
      <c r="F59" s="3">
        <f t="shared" si="2"/>
        <v>2455368.9916666667</v>
      </c>
      <c r="G59" s="4">
        <f t="shared" si="3"/>
        <v>0.10469518594570014</v>
      </c>
      <c r="I59">
        <f t="shared" si="4"/>
        <v>89.573754863601152</v>
      </c>
      <c r="J59">
        <f t="shared" si="5"/>
        <v>4126.4563722954417</v>
      </c>
      <c r="K59">
        <f t="shared" si="6"/>
        <v>1.6704231539699316E-2</v>
      </c>
      <c r="L59">
        <f t="shared" si="7"/>
        <v>0.43934353495867912</v>
      </c>
      <c r="M59">
        <f t="shared" si="8"/>
        <v>90.013098398559833</v>
      </c>
      <c r="N59">
        <f t="shared" si="9"/>
        <v>4126.8957158304001</v>
      </c>
      <c r="O59">
        <f t="shared" si="10"/>
        <v>1.0162556909860787</v>
      </c>
      <c r="P59">
        <f t="shared" si="11"/>
        <v>90.012074274550386</v>
      </c>
      <c r="Q59">
        <f t="shared" si="12"/>
        <v>23.437929636245407</v>
      </c>
      <c r="R59">
        <f t="shared" si="13"/>
        <v>23.438485696301345</v>
      </c>
      <c r="S59">
        <f t="shared" si="0"/>
        <v>90.013160149315979</v>
      </c>
      <c r="T59">
        <f t="shared" si="14"/>
        <v>23.438485144738522</v>
      </c>
      <c r="U59">
        <f t="shared" si="15"/>
        <v>4.3031487716647956E-2</v>
      </c>
      <c r="V59">
        <f t="shared" si="16"/>
        <v>-1.7579374900566833</v>
      </c>
      <c r="W59">
        <f t="shared" si="17"/>
        <v>165.28818989621954</v>
      </c>
      <c r="X59" s="8">
        <f t="shared" si="18"/>
        <v>0.54288745659031723</v>
      </c>
      <c r="Y59" s="8">
        <f t="shared" si="19"/>
        <v>8.3753595767485201E-2</v>
      </c>
      <c r="Z59" s="8">
        <f t="shared" si="20"/>
        <v>1.0020213174131491</v>
      </c>
      <c r="AA59" s="9">
        <f t="shared" si="21"/>
        <v>1322.3055191697563</v>
      </c>
      <c r="AB59">
        <f t="shared" si="22"/>
        <v>286.24206250994376</v>
      </c>
      <c r="AC59">
        <f t="shared" si="23"/>
        <v>-108.43948437251406</v>
      </c>
      <c r="AD59">
        <f t="shared" si="24"/>
        <v>76.240240754157156</v>
      </c>
      <c r="AE59">
        <f t="shared" si="25"/>
        <v>13.759759245842844</v>
      </c>
      <c r="AF59">
        <f t="shared" si="26"/>
        <v>6.4608537966305543E-2</v>
      </c>
      <c r="AG59">
        <f t="shared" si="27"/>
        <v>13.82436778380915</v>
      </c>
      <c r="AH59">
        <f t="shared" si="28"/>
        <v>63.649927819405889</v>
      </c>
    </row>
    <row r="60" spans="4:34" x14ac:dyDescent="0.45">
      <c r="D60" s="2">
        <f t="shared" si="1"/>
        <v>40350</v>
      </c>
      <c r="E60" s="8">
        <f t="shared" si="29"/>
        <v>0.24583333333333368</v>
      </c>
      <c r="F60" s="3">
        <f t="shared" si="2"/>
        <v>2455368.9958333331</v>
      </c>
      <c r="G60" s="4">
        <f t="shared" si="3"/>
        <v>0.10469530002280947</v>
      </c>
      <c r="I60">
        <f t="shared" si="4"/>
        <v>89.577861727364507</v>
      </c>
      <c r="J60">
        <f t="shared" si="5"/>
        <v>4126.4604789630339</v>
      </c>
      <c r="K60">
        <f t="shared" si="6"/>
        <v>1.6704231534900832E-2</v>
      </c>
      <c r="L60">
        <f t="shared" si="7"/>
        <v>0.43921265927261921</v>
      </c>
      <c r="M60">
        <f t="shared" si="8"/>
        <v>90.01707438663712</v>
      </c>
      <c r="N60">
        <f t="shared" si="9"/>
        <v>4126.8996916223068</v>
      </c>
      <c r="O60">
        <f t="shared" si="10"/>
        <v>1.0162559624298755</v>
      </c>
      <c r="P60">
        <f t="shared" si="11"/>
        <v>90.016050266625911</v>
      </c>
      <c r="Q60">
        <f t="shared" si="12"/>
        <v>23.437929634761925</v>
      </c>
      <c r="R60">
        <f t="shared" si="13"/>
        <v>23.438485685194912</v>
      </c>
      <c r="S60">
        <f t="shared" si="0"/>
        <v>90.017493713929426</v>
      </c>
      <c r="T60">
        <f t="shared" si="14"/>
        <v>23.438484710570247</v>
      </c>
      <c r="U60">
        <f t="shared" si="15"/>
        <v>4.3031487674706589E-2</v>
      </c>
      <c r="V60">
        <f t="shared" si="16"/>
        <v>-1.7588430250860903</v>
      </c>
      <c r="W60">
        <f t="shared" si="17"/>
        <v>165.28818551306767</v>
      </c>
      <c r="X60" s="8">
        <f t="shared" si="18"/>
        <v>0.54288808543408751</v>
      </c>
      <c r="Y60" s="8">
        <f t="shared" si="19"/>
        <v>8.3754236786677316E-2</v>
      </c>
      <c r="Z60" s="8">
        <f t="shared" si="20"/>
        <v>1.0020219340814978</v>
      </c>
      <c r="AA60" s="9">
        <f t="shared" si="21"/>
        <v>1322.3054841045414</v>
      </c>
      <c r="AB60">
        <f t="shared" si="22"/>
        <v>292.24115697491442</v>
      </c>
      <c r="AC60">
        <f t="shared" si="23"/>
        <v>-106.9397107562714</v>
      </c>
      <c r="AD60">
        <f t="shared" si="24"/>
        <v>75.669145290253397</v>
      </c>
      <c r="AE60">
        <f t="shared" si="25"/>
        <v>14.330854709746603</v>
      </c>
      <c r="AF60">
        <f t="shared" si="26"/>
        <v>6.2028978228714622E-2</v>
      </c>
      <c r="AG60">
        <f t="shared" si="27"/>
        <v>14.392883687975317</v>
      </c>
      <c r="AH60">
        <f t="shared" si="28"/>
        <v>64.940424331384747</v>
      </c>
    </row>
    <row r="61" spans="4:34" x14ac:dyDescent="0.45">
      <c r="D61" s="2">
        <f t="shared" si="1"/>
        <v>40350</v>
      </c>
      <c r="E61" s="8">
        <f t="shared" si="29"/>
        <v>0.25000000000000033</v>
      </c>
      <c r="F61" s="3">
        <f t="shared" si="2"/>
        <v>2455369</v>
      </c>
      <c r="G61" s="4">
        <f t="shared" si="3"/>
        <v>0.10469541409993155</v>
      </c>
      <c r="I61">
        <f t="shared" si="4"/>
        <v>89.581968591586701</v>
      </c>
      <c r="J61">
        <f t="shared" si="5"/>
        <v>4126.4645856310854</v>
      </c>
      <c r="K61">
        <f t="shared" si="6"/>
        <v>1.6704231530102344E-2</v>
      </c>
      <c r="L61">
        <f t="shared" si="7"/>
        <v>0.43908178144809601</v>
      </c>
      <c r="M61">
        <f t="shared" si="8"/>
        <v>90.021050373034797</v>
      </c>
      <c r="N61">
        <f t="shared" si="9"/>
        <v>4126.9036674125337</v>
      </c>
      <c r="O61">
        <f t="shared" si="10"/>
        <v>1.0162562337927736</v>
      </c>
      <c r="P61">
        <f t="shared" si="11"/>
        <v>90.020026257021769</v>
      </c>
      <c r="Q61">
        <f t="shared" si="12"/>
        <v>23.437929633278447</v>
      </c>
      <c r="R61">
        <f t="shared" si="13"/>
        <v>23.438485674088472</v>
      </c>
      <c r="S61">
        <f t="shared" si="0"/>
        <v>90.021827276679758</v>
      </c>
      <c r="T61">
        <f t="shared" si="14"/>
        <v>23.438484156784963</v>
      </c>
      <c r="U61">
        <f t="shared" si="15"/>
        <v>4.3031487632765188E-2</v>
      </c>
      <c r="V61">
        <f t="shared" si="16"/>
        <v>-1.7597485510968045</v>
      </c>
      <c r="W61">
        <f t="shared" si="17"/>
        <v>165.28817992232268</v>
      </c>
      <c r="X61" s="8">
        <f t="shared" si="18"/>
        <v>0.54288871427159502</v>
      </c>
      <c r="Y61" s="8">
        <f t="shared" si="19"/>
        <v>8.3754881154032013E-2</v>
      </c>
      <c r="Z61" s="8">
        <f t="shared" si="20"/>
        <v>1.002022547389158</v>
      </c>
      <c r="AA61" s="9">
        <f t="shared" si="21"/>
        <v>1322.3054393785815</v>
      </c>
      <c r="AB61">
        <f t="shared" si="22"/>
        <v>298.24025144890368</v>
      </c>
      <c r="AC61">
        <f t="shared" si="23"/>
        <v>-105.43993713777408</v>
      </c>
      <c r="AD61">
        <f t="shared" si="24"/>
        <v>75.092002517911453</v>
      </c>
      <c r="AE61">
        <f t="shared" si="25"/>
        <v>14.907997482088547</v>
      </c>
      <c r="AF61">
        <f t="shared" si="26"/>
        <v>5.9607754312657552E-2</v>
      </c>
      <c r="AG61">
        <f t="shared" si="27"/>
        <v>14.967605236401205</v>
      </c>
      <c r="AH61">
        <f t="shared" si="28"/>
        <v>66.23136009464713</v>
      </c>
    </row>
    <row r="62" spans="4:34" x14ac:dyDescent="0.45">
      <c r="D62" s="2">
        <f t="shared" si="1"/>
        <v>40350</v>
      </c>
      <c r="E62" s="8">
        <f t="shared" si="29"/>
        <v>0.25416666666666698</v>
      </c>
      <c r="F62" s="3">
        <f t="shared" si="2"/>
        <v>2455369.0041666669</v>
      </c>
      <c r="G62" s="4">
        <f t="shared" si="3"/>
        <v>0.10469552817705363</v>
      </c>
      <c r="I62">
        <f t="shared" si="4"/>
        <v>89.586075455808896</v>
      </c>
      <c r="J62">
        <f t="shared" si="5"/>
        <v>4126.4686922991359</v>
      </c>
      <c r="K62">
        <f t="shared" si="6"/>
        <v>1.6704231525303856E-2</v>
      </c>
      <c r="L62">
        <f t="shared" si="7"/>
        <v>0.43895090150040517</v>
      </c>
      <c r="M62">
        <f t="shared" si="8"/>
        <v>90.025026357309301</v>
      </c>
      <c r="N62">
        <f t="shared" si="9"/>
        <v>4126.9076432006359</v>
      </c>
      <c r="O62">
        <f t="shared" si="10"/>
        <v>1.0162565050747412</v>
      </c>
      <c r="P62">
        <f t="shared" si="11"/>
        <v>90.024002245294369</v>
      </c>
      <c r="Q62">
        <f t="shared" si="12"/>
        <v>23.437929631794965</v>
      </c>
      <c r="R62">
        <f t="shared" si="13"/>
        <v>23.438485662982021</v>
      </c>
      <c r="S62">
        <f t="shared" si="0"/>
        <v>90.026160837075636</v>
      </c>
      <c r="T62">
        <f t="shared" si="14"/>
        <v>23.438483483382878</v>
      </c>
      <c r="U62">
        <f t="shared" si="15"/>
        <v>4.3031487590823758E-2</v>
      </c>
      <c r="V62">
        <f t="shared" si="16"/>
        <v>-1.7606540679593652</v>
      </c>
      <c r="W62">
        <f t="shared" si="17"/>
        <v>165.28817312398786</v>
      </c>
      <c r="X62" s="8">
        <f t="shared" si="18"/>
        <v>0.54288934310274961</v>
      </c>
      <c r="Y62" s="8">
        <f t="shared" si="19"/>
        <v>8.375552886944998E-2</v>
      </c>
      <c r="Z62" s="8">
        <f t="shared" si="20"/>
        <v>1.0020231573360492</v>
      </c>
      <c r="AA62" s="9">
        <f t="shared" si="21"/>
        <v>1322.3053849919029</v>
      </c>
      <c r="AB62">
        <f t="shared" si="22"/>
        <v>304.23934593204109</v>
      </c>
      <c r="AC62">
        <f t="shared" si="23"/>
        <v>-103.94016351698973</v>
      </c>
      <c r="AD62">
        <f t="shared" si="24"/>
        <v>74.509102810316833</v>
      </c>
      <c r="AE62">
        <f t="shared" si="25"/>
        <v>15.490897189683167</v>
      </c>
      <c r="AF62">
        <f t="shared" si="26"/>
        <v>5.7332140313900562E-2</v>
      </c>
      <c r="AG62">
        <f t="shared" si="27"/>
        <v>15.548229329997067</v>
      </c>
      <c r="AH62">
        <f t="shared" si="28"/>
        <v>67.52300746594824</v>
      </c>
    </row>
    <row r="63" spans="4:34" x14ac:dyDescent="0.45">
      <c r="D63" s="2">
        <f t="shared" si="1"/>
        <v>40350</v>
      </c>
      <c r="E63" s="8">
        <f t="shared" si="29"/>
        <v>0.25833333333333364</v>
      </c>
      <c r="F63" s="3">
        <f t="shared" si="2"/>
        <v>2455369.0083333333</v>
      </c>
      <c r="G63" s="4">
        <f t="shared" si="3"/>
        <v>0.10469564225416296</v>
      </c>
      <c r="I63">
        <f t="shared" si="4"/>
        <v>89.59018231957134</v>
      </c>
      <c r="J63">
        <f t="shared" si="5"/>
        <v>4126.472798966729</v>
      </c>
      <c r="K63">
        <f t="shared" si="6"/>
        <v>1.6704231520505371E-2</v>
      </c>
      <c r="L63">
        <f t="shared" si="7"/>
        <v>0.43882001944473958</v>
      </c>
      <c r="M63">
        <f t="shared" si="8"/>
        <v>90.029002339016074</v>
      </c>
      <c r="N63">
        <f t="shared" si="9"/>
        <v>4126.9116189861734</v>
      </c>
      <c r="O63">
        <f t="shared" si="10"/>
        <v>1.0162567762757473</v>
      </c>
      <c r="P63">
        <f t="shared" si="11"/>
        <v>90.027978230999167</v>
      </c>
      <c r="Q63">
        <f t="shared" si="12"/>
        <v>23.437929630311487</v>
      </c>
      <c r="R63">
        <f t="shared" si="13"/>
        <v>23.438485651875563</v>
      </c>
      <c r="S63">
        <f t="shared" si="0"/>
        <v>90.030494394624696</v>
      </c>
      <c r="T63">
        <f t="shared" si="14"/>
        <v>23.438482690364303</v>
      </c>
      <c r="U63">
        <f t="shared" si="15"/>
        <v>4.3031487548882294E-2</v>
      </c>
      <c r="V63">
        <f t="shared" si="16"/>
        <v>-1.7615595755435327</v>
      </c>
      <c r="W63">
        <f t="shared" si="17"/>
        <v>165.28816511806804</v>
      </c>
      <c r="X63" s="8">
        <f t="shared" si="18"/>
        <v>0.5428899719274608</v>
      </c>
      <c r="Y63" s="8">
        <f t="shared" si="19"/>
        <v>8.3756179932827357E-2</v>
      </c>
      <c r="Z63" s="8">
        <f t="shared" si="20"/>
        <v>1.0020237639220944</v>
      </c>
      <c r="AA63" s="9">
        <f t="shared" si="21"/>
        <v>1322.3053209445443</v>
      </c>
      <c r="AB63">
        <f t="shared" si="22"/>
        <v>310.23844042445694</v>
      </c>
      <c r="AC63">
        <f t="shared" si="23"/>
        <v>-102.44038989388577</v>
      </c>
      <c r="AD63">
        <f t="shared" si="24"/>
        <v>73.920738716667344</v>
      </c>
      <c r="AE63">
        <f t="shared" si="25"/>
        <v>16.079261283332656</v>
      </c>
      <c r="AF63">
        <f t="shared" si="26"/>
        <v>5.5190623660100122E-2</v>
      </c>
      <c r="AG63">
        <f t="shared" si="27"/>
        <v>16.134451906992755</v>
      </c>
      <c r="AH63">
        <f t="shared" si="28"/>
        <v>68.815649064732725</v>
      </c>
    </row>
    <row r="64" spans="4:34" x14ac:dyDescent="0.45">
      <c r="D64" s="2">
        <f t="shared" si="1"/>
        <v>40350</v>
      </c>
      <c r="E64" s="8">
        <f t="shared" si="29"/>
        <v>0.26250000000000029</v>
      </c>
      <c r="F64" s="3">
        <f t="shared" si="2"/>
        <v>2455369.0125000002</v>
      </c>
      <c r="G64" s="4">
        <f t="shared" si="3"/>
        <v>0.10469575633128504</v>
      </c>
      <c r="I64">
        <f t="shared" si="4"/>
        <v>89.59428918379399</v>
      </c>
      <c r="J64">
        <f t="shared" si="5"/>
        <v>4126.4769056347795</v>
      </c>
      <c r="K64">
        <f t="shared" si="6"/>
        <v>1.6704231515706887E-2</v>
      </c>
      <c r="L64">
        <f t="shared" si="7"/>
        <v>0.43868913525256698</v>
      </c>
      <c r="M64">
        <f t="shared" si="8"/>
        <v>90.032978319046563</v>
      </c>
      <c r="N64">
        <f t="shared" si="9"/>
        <v>4126.9155947700319</v>
      </c>
      <c r="O64">
        <f t="shared" si="10"/>
        <v>1.016257047395851</v>
      </c>
      <c r="P64">
        <f t="shared" si="11"/>
        <v>90.031954215027625</v>
      </c>
      <c r="Q64">
        <f t="shared" si="12"/>
        <v>23.437929628828005</v>
      </c>
      <c r="R64">
        <f t="shared" si="13"/>
        <v>23.438485640769098</v>
      </c>
      <c r="S64">
        <f t="shared" si="0"/>
        <v>90.034827950290719</v>
      </c>
      <c r="T64">
        <f t="shared" si="14"/>
        <v>23.438481777729251</v>
      </c>
      <c r="U64">
        <f t="shared" si="15"/>
        <v>4.3031487506940802E-2</v>
      </c>
      <c r="V64">
        <f t="shared" si="16"/>
        <v>-1.7624650740243319</v>
      </c>
      <c r="W64">
        <f t="shared" si="17"/>
        <v>165.28815590456543</v>
      </c>
      <c r="X64" s="8">
        <f t="shared" si="18"/>
        <v>0.54289060074585016</v>
      </c>
      <c r="Y64" s="8">
        <f t="shared" si="19"/>
        <v>8.3756834344279552E-2</v>
      </c>
      <c r="Z64" s="8">
        <f t="shared" si="20"/>
        <v>1.0020243671474207</v>
      </c>
      <c r="AA64" s="9">
        <f t="shared" si="21"/>
        <v>1322.3052472365234</v>
      </c>
      <c r="AB64">
        <f t="shared" si="22"/>
        <v>316.23753492597609</v>
      </c>
      <c r="AC64">
        <f t="shared" si="23"/>
        <v>-100.94061626850598</v>
      </c>
      <c r="AD64">
        <f t="shared" si="24"/>
        <v>73.327205038103273</v>
      </c>
      <c r="AE64">
        <f t="shared" si="25"/>
        <v>16.672794961896727</v>
      </c>
      <c r="AF64">
        <f t="shared" si="26"/>
        <v>5.3172778588464462E-2</v>
      </c>
      <c r="AG64">
        <f t="shared" si="27"/>
        <v>16.725967740485192</v>
      </c>
      <c r="AH64">
        <f t="shared" si="28"/>
        <v>70.109577717162495</v>
      </c>
    </row>
    <row r="65" spans="4:34" x14ac:dyDescent="0.45">
      <c r="D65" s="2">
        <f t="shared" si="1"/>
        <v>40350</v>
      </c>
      <c r="E65" s="8">
        <f t="shared" si="29"/>
        <v>0.26666666666666694</v>
      </c>
      <c r="F65" s="3">
        <f t="shared" si="2"/>
        <v>2455369.0166666666</v>
      </c>
      <c r="G65" s="4">
        <f t="shared" si="3"/>
        <v>0.10469587040839437</v>
      </c>
      <c r="I65">
        <f t="shared" si="4"/>
        <v>89.598396047557344</v>
      </c>
      <c r="J65">
        <f t="shared" si="5"/>
        <v>4126.4810123023717</v>
      </c>
      <c r="K65">
        <f t="shared" si="6"/>
        <v>1.6704231510908399E-2</v>
      </c>
      <c r="L65">
        <f t="shared" si="7"/>
        <v>0.43855824895371609</v>
      </c>
      <c r="M65">
        <f t="shared" si="8"/>
        <v>90.036954296511055</v>
      </c>
      <c r="N65">
        <f t="shared" si="9"/>
        <v>4126.9195705513257</v>
      </c>
      <c r="O65">
        <f t="shared" si="10"/>
        <v>1.0162573184349901</v>
      </c>
      <c r="P65">
        <f t="shared" si="11"/>
        <v>90.035930196490014</v>
      </c>
      <c r="Q65">
        <f t="shared" si="12"/>
        <v>23.437929627344527</v>
      </c>
      <c r="R65">
        <f t="shared" si="13"/>
        <v>23.438485629662626</v>
      </c>
      <c r="S65">
        <f t="shared" si="0"/>
        <v>90.039161503096139</v>
      </c>
      <c r="T65">
        <f t="shared" si="14"/>
        <v>23.438480745478135</v>
      </c>
      <c r="U65">
        <f t="shared" si="15"/>
        <v>4.3031487464999303E-2</v>
      </c>
      <c r="V65">
        <f t="shared" si="16"/>
        <v>-1.7633705631700867</v>
      </c>
      <c r="W65">
        <f t="shared" si="17"/>
        <v>165.28814548348632</v>
      </c>
      <c r="X65" s="8">
        <f t="shared" si="18"/>
        <v>0.54289122955775704</v>
      </c>
      <c r="Y65" s="8">
        <f t="shared" si="19"/>
        <v>8.3757492103628373E-2</v>
      </c>
      <c r="Z65" s="8">
        <f t="shared" si="20"/>
        <v>1.0020249670118857</v>
      </c>
      <c r="AA65" s="9">
        <f t="shared" si="21"/>
        <v>1322.3051638678905</v>
      </c>
      <c r="AB65">
        <f t="shared" si="22"/>
        <v>322.2366294368303</v>
      </c>
      <c r="AC65">
        <f t="shared" si="23"/>
        <v>-99.440842640792425</v>
      </c>
      <c r="AD65">
        <f t="shared" si="24"/>
        <v>72.728798919667994</v>
      </c>
      <c r="AE65">
        <f t="shared" si="25"/>
        <v>17.271201080332006</v>
      </c>
      <c r="AF65">
        <f t="shared" si="26"/>
        <v>5.1269152899627746E-2</v>
      </c>
      <c r="AG65">
        <f t="shared" si="27"/>
        <v>17.322470233231634</v>
      </c>
      <c r="AH65">
        <f t="shared" si="28"/>
        <v>71.405096404014785</v>
      </c>
    </row>
    <row r="66" spans="4:34" x14ac:dyDescent="0.45">
      <c r="D66" s="2">
        <f t="shared" si="1"/>
        <v>40350</v>
      </c>
      <c r="E66" s="8">
        <f t="shared" si="29"/>
        <v>0.27083333333333359</v>
      </c>
      <c r="F66" s="3">
        <f t="shared" si="2"/>
        <v>2455369.0208333335</v>
      </c>
      <c r="G66" s="4">
        <f t="shared" si="3"/>
        <v>0.10469598448551645</v>
      </c>
      <c r="I66">
        <f t="shared" si="4"/>
        <v>89.602502911779538</v>
      </c>
      <c r="J66">
        <f t="shared" si="5"/>
        <v>4126.4851189704232</v>
      </c>
      <c r="K66">
        <f t="shared" si="6"/>
        <v>1.6704231506109914E-2</v>
      </c>
      <c r="L66">
        <f t="shared" si="7"/>
        <v>0.4384273605195757</v>
      </c>
      <c r="M66">
        <f t="shared" si="8"/>
        <v>90.040930272299107</v>
      </c>
      <c r="N66">
        <f t="shared" si="9"/>
        <v>4126.9235463309424</v>
      </c>
      <c r="O66">
        <f t="shared" si="10"/>
        <v>1.0162575893932244</v>
      </c>
      <c r="P66">
        <f t="shared" si="11"/>
        <v>90.039906176275892</v>
      </c>
      <c r="Q66">
        <f t="shared" si="12"/>
        <v>23.437929625861049</v>
      </c>
      <c r="R66">
        <f t="shared" si="13"/>
        <v>23.438485618556143</v>
      </c>
      <c r="S66">
        <f t="shared" ref="S66:S129" si="30">DEGREES(ATAN2(COS(RADIANS(P66)),COS(RADIANS(R66))*SIN(RADIANS(P66))))</f>
        <v>90.043495054002648</v>
      </c>
      <c r="T66">
        <f t="shared" si="14"/>
        <v>23.4384795936109</v>
      </c>
      <c r="U66">
        <f t="shared" si="15"/>
        <v>4.3031487423057749E-2</v>
      </c>
      <c r="V66">
        <f t="shared" si="16"/>
        <v>-1.7642760431548234</v>
      </c>
      <c r="W66">
        <f t="shared" si="17"/>
        <v>165.28813385483281</v>
      </c>
      <c r="X66" s="8">
        <f t="shared" si="18"/>
        <v>0.54289185836330189</v>
      </c>
      <c r="Y66" s="8">
        <f t="shared" si="19"/>
        <v>8.3758153210988562E-2</v>
      </c>
      <c r="Z66" s="8">
        <f t="shared" si="20"/>
        <v>1.0020255635156152</v>
      </c>
      <c r="AA66" s="9">
        <f t="shared" si="21"/>
        <v>1322.3050708386625</v>
      </c>
      <c r="AB66">
        <f t="shared" si="22"/>
        <v>328.23572395684556</v>
      </c>
      <c r="AC66">
        <f t="shared" si="23"/>
        <v>-97.94106901078861</v>
      </c>
      <c r="AD66">
        <f t="shared" si="24"/>
        <v>72.125819958365923</v>
      </c>
      <c r="AE66">
        <f t="shared" si="25"/>
        <v>17.874180041634077</v>
      </c>
      <c r="AF66">
        <f t="shared" si="26"/>
        <v>4.9471166861967009E-2</v>
      </c>
      <c r="AG66">
        <f t="shared" si="27"/>
        <v>17.923651208496043</v>
      </c>
      <c r="AH66">
        <f t="shared" si="28"/>
        <v>72.702518211138113</v>
      </c>
    </row>
    <row r="67" spans="4:34" x14ac:dyDescent="0.45">
      <c r="D67" s="2">
        <f t="shared" ref="D67:D130" si="31">$B$7</f>
        <v>40350</v>
      </c>
      <c r="E67" s="8">
        <f t="shared" si="29"/>
        <v>0.27500000000000024</v>
      </c>
      <c r="F67" s="3">
        <f t="shared" ref="F67:F130" si="32">D67+2415018.5+E67-$B$5/24</f>
        <v>2455369.0249999999</v>
      </c>
      <c r="G67" s="4">
        <f t="shared" ref="G67:G130" si="33">(F67-2451545)/36525</f>
        <v>0.10469609856262578</v>
      </c>
      <c r="I67">
        <f t="shared" ref="I67:I130" si="34">MOD(280.46646+G67*(36000.76983 + G67*0.0003032),360)</f>
        <v>89.606609775541983</v>
      </c>
      <c r="J67">
        <f t="shared" ref="J67:J130" si="35">357.52911+G67*(35999.05029 - 0.0001537*G67)</f>
        <v>4126.4892256380144</v>
      </c>
      <c r="K67">
        <f t="shared" ref="K67:K130" si="36">0.016708634-G67*(0.000042037+0.0000001267*G67)</f>
        <v>1.6704231501311426E-2</v>
      </c>
      <c r="L67">
        <f t="shared" ref="L67:L130" si="37">SIN(RADIANS(J67))*(1.914602-G67*(0.004817+0.000014*G67))+SIN(RADIANS(2*J67))*(0.019993-0.000101*G67)+SIN(RADIANS(3*J67))*0.000289</f>
        <v>0.43829646998007954</v>
      </c>
      <c r="M67">
        <f t="shared" ref="M67:M130" si="38">I67+L67</f>
        <v>90.044906245522057</v>
      </c>
      <c r="N67">
        <f t="shared" ref="N67:N130" si="39">J67+L67</f>
        <v>4126.9275221079943</v>
      </c>
      <c r="O67">
        <f t="shared" ref="O67:O130" si="40">(1.000001018*(1-K67*K67))/(1+K67*COS(RADIANS(N67)))</f>
        <v>1.0162578602704919</v>
      </c>
      <c r="P67">
        <f t="shared" ref="P67:P130" si="41">M67-0.00569-0.00478*SIN(RADIANS(125.04-1934.136*G67))</f>
        <v>90.043882153496597</v>
      </c>
      <c r="Q67">
        <f t="shared" ref="Q67:Q130" si="42">23+(26+((21.448-G67*(46.815+G67*(0.00059-G67*0.001813))))/60)/60</f>
        <v>23.437929624377567</v>
      </c>
      <c r="R67">
        <f t="shared" ref="R67:R130" si="43">Q67+0.00256*COS(RADIANS(125.04-1934.136*G67))</f>
        <v>23.438485607449653</v>
      </c>
      <c r="S67">
        <f t="shared" si="30"/>
        <v>90.047828602033832</v>
      </c>
      <c r="T67">
        <f t="shared" ref="T67:T130" si="44">DEGREES(ASIN(SIN(RADIANS(R67))*SIN(RADIANS(P67))))</f>
        <v>23.438478322128027</v>
      </c>
      <c r="U67">
        <f t="shared" ref="U67:U130" si="45">TAN(RADIANS(R67/2))*TAN(RADIANS(R67/2))</f>
        <v>4.3031487381116167E-2</v>
      </c>
      <c r="V67">
        <f t="shared" ref="V67:V130" si="46">4*DEGREES(U67*SIN(2*RADIANS(I67))-2*K67*SIN(RADIANS(J67))+4*K67*U67*SIN(RADIANS(J67))*COS(2*RADIANS(I67))-0.5*U67*U67*SIN(4*RADIANS(I67))-1.25*K67*K67*SIN(2*RADIANS(J67)))</f>
        <v>-1.7651815137476523</v>
      </c>
      <c r="W67">
        <f t="shared" ref="W67:W130" si="47">DEGREES(ACOS(COS(RADIANS(90.833))/(COS(RADIANS($B$3))*COS(RADIANS(T67)))-TAN(RADIANS($B$3))*TAN(RADIANS(T67))))</f>
        <v>165.28812101861257</v>
      </c>
      <c r="X67" s="8">
        <f t="shared" ref="X67:X130" si="48">(720-4*$B$4-V67+$B$5*60)/1440</f>
        <v>0.54289248716232474</v>
      </c>
      <c r="Y67" s="8">
        <f t="shared" ref="Y67:Y130" si="49">X67-W67*4/1440</f>
        <v>8.3758817666178709E-2</v>
      </c>
      <c r="Z67" s="8">
        <f t="shared" ref="Z67:Z130" si="50">X67+W67*4/1440</f>
        <v>1.0020261566584707</v>
      </c>
      <c r="AA67" s="9">
        <f t="shared" ref="AA67:AA130" si="51">8*W67</f>
        <v>1322.3049681489006</v>
      </c>
      <c r="AB67">
        <f t="shared" ref="AB67:AB130" si="52">MOD(E67*1440+V67+4*$B$4-60*$B$5,1440)</f>
        <v>334.23481848625266</v>
      </c>
      <c r="AC67">
        <f t="shared" ref="AC67:AC130" si="53">IF(AB67/4&lt;0,AB67/4+180,AB67/4-180)</f>
        <v>-96.441295378436834</v>
      </c>
      <c r="AD67">
        <f t="shared" ref="AD67:AD130" si="54">DEGREES(ACOS(SIN(RADIANS($B$3))*SIN(RADIANS(T67))+COS(RADIANS($B$3))*COS(RADIANS(T67))*COS(RADIANS(AC67))))</f>
        <v>71.518570326796265</v>
      </c>
      <c r="AE67">
        <f t="shared" ref="AE67:AE130" si="55">90-AD67</f>
        <v>18.481429673203735</v>
      </c>
      <c r="AF67">
        <f t="shared" ref="AF67:AF130" si="56">IF(AE67&gt;85,0,IF(AE67&gt;5,58.1/TAN(RADIANS(AE67))-0.07/POWER(TAN(RADIANS(AE67)),3)+0.000086/POWER(TAN(RADIANS(AE67)),5),IF(AE67&gt;-0.575,1735+AE67*(-518.2+AE67*(103.4+AE67*(-12.79+AE67*0.711))),-20.772/TAN(RADIANS(AE67)))))/3600</f>
        <v>4.7771023118973806E-2</v>
      </c>
      <c r="AG67">
        <f t="shared" ref="AG67:AG130" si="57">AE67+AF67</f>
        <v>18.529200696322707</v>
      </c>
      <c r="AH67">
        <f t="shared" ref="AH67:AH130" si="58">IF(AC67&gt;0,MOD(DEGREES(ACOS(((SIN(RADIANS($B$3))*COS(RADIANS(AD67)))-SIN(RADIANS(T67)))/(COS(RADIANS($B$3))*SIN(RADIANS(AD67)))))+180,360),MOD(540-DEGREES(ACOS(((SIN(RADIANS($B$3))*COS(RADIANS(AD67)))-SIN(RADIANS(T67)))/(COS(RADIANS($B$3))*SIN(RADIANS(AD67))))),360))</f>
        <v>74.002166282143776</v>
      </c>
    </row>
    <row r="68" spans="4:34" x14ac:dyDescent="0.45">
      <c r="D68" s="2">
        <f t="shared" si="31"/>
        <v>40350</v>
      </c>
      <c r="E68" s="8">
        <f t="shared" ref="E68:E131" si="59">E67+0.1/24</f>
        <v>0.2791666666666669</v>
      </c>
      <c r="F68" s="3">
        <f t="shared" si="32"/>
        <v>2455369.0291666668</v>
      </c>
      <c r="G68" s="4">
        <f t="shared" si="33"/>
        <v>0.10469621263974786</v>
      </c>
      <c r="I68">
        <f t="shared" si="34"/>
        <v>89.610716639764178</v>
      </c>
      <c r="J68">
        <f t="shared" si="35"/>
        <v>4126.4933323060659</v>
      </c>
      <c r="K68">
        <f t="shared" si="36"/>
        <v>1.6704231496512942E-2</v>
      </c>
      <c r="L68">
        <f t="shared" si="37"/>
        <v>0.43816557730651151</v>
      </c>
      <c r="M68">
        <f t="shared" si="38"/>
        <v>90.048882217070684</v>
      </c>
      <c r="N68">
        <f t="shared" si="39"/>
        <v>4126.9314978833727</v>
      </c>
      <c r="O68">
        <f t="shared" si="40"/>
        <v>1.0162581310668519</v>
      </c>
      <c r="P68">
        <f t="shared" si="41"/>
        <v>90.047858129042908</v>
      </c>
      <c r="Q68">
        <f t="shared" si="42"/>
        <v>23.437929622894089</v>
      </c>
      <c r="R68">
        <f t="shared" si="43"/>
        <v>23.438485596343156</v>
      </c>
      <c r="S68">
        <f t="shared" si="30"/>
        <v>90.052162148152746</v>
      </c>
      <c r="T68">
        <f t="shared" si="44"/>
        <v>23.438476931029424</v>
      </c>
      <c r="U68">
        <f t="shared" si="45"/>
        <v>4.3031487339174557E-2</v>
      </c>
      <c r="V68">
        <f t="shared" si="46"/>
        <v>-1.7660869751226351</v>
      </c>
      <c r="W68">
        <f t="shared" si="47"/>
        <v>165.288106974828</v>
      </c>
      <c r="X68" s="8">
        <f t="shared" si="48"/>
        <v>0.54289311595494627</v>
      </c>
      <c r="Y68" s="8">
        <f t="shared" si="49"/>
        <v>8.3759485469312944E-2</v>
      </c>
      <c r="Z68" s="8">
        <f t="shared" si="50"/>
        <v>1.0020267464405797</v>
      </c>
      <c r="AA68" s="9">
        <f t="shared" si="51"/>
        <v>1322.304855798624</v>
      </c>
      <c r="AB68">
        <f t="shared" si="52"/>
        <v>340.23391302487772</v>
      </c>
      <c r="AC68">
        <f t="shared" si="53"/>
        <v>-94.941521743780569</v>
      </c>
      <c r="AD68">
        <f t="shared" si="54"/>
        <v>70.907354912458558</v>
      </c>
      <c r="AE68">
        <f t="shared" si="55"/>
        <v>19.092645087541442</v>
      </c>
      <c r="AF68">
        <f t="shared" si="56"/>
        <v>4.6161626488333704E-2</v>
      </c>
      <c r="AG68">
        <f t="shared" si="57"/>
        <v>19.138806714029776</v>
      </c>
      <c r="AH68">
        <f t="shared" si="58"/>
        <v>75.304373771394694</v>
      </c>
    </row>
    <row r="69" spans="4:34" x14ac:dyDescent="0.45">
      <c r="D69" s="2">
        <f t="shared" si="31"/>
        <v>40350</v>
      </c>
      <c r="E69" s="8">
        <f t="shared" si="59"/>
        <v>0.28333333333333355</v>
      </c>
      <c r="F69" s="3">
        <f t="shared" si="32"/>
        <v>2455369.0333333332</v>
      </c>
      <c r="G69" s="4">
        <f t="shared" si="33"/>
        <v>0.1046963267168572</v>
      </c>
      <c r="I69">
        <f t="shared" si="34"/>
        <v>89.614823503527987</v>
      </c>
      <c r="J69">
        <f t="shared" si="35"/>
        <v>4126.4974389736581</v>
      </c>
      <c r="K69">
        <f t="shared" si="36"/>
        <v>1.6704231491714454E-2</v>
      </c>
      <c r="L69">
        <f t="shared" si="37"/>
        <v>0.43803468252885813</v>
      </c>
      <c r="M69">
        <f t="shared" si="38"/>
        <v>90.052858186056838</v>
      </c>
      <c r="N69">
        <f t="shared" si="39"/>
        <v>4126.9354736561872</v>
      </c>
      <c r="O69">
        <f t="shared" si="40"/>
        <v>1.0162584017822427</v>
      </c>
      <c r="P69">
        <f t="shared" si="41"/>
        <v>90.051834102026675</v>
      </c>
      <c r="Q69">
        <f t="shared" si="42"/>
        <v>23.437929621410607</v>
      </c>
      <c r="R69">
        <f t="shared" si="43"/>
        <v>23.438485585236645</v>
      </c>
      <c r="S69">
        <f t="shared" si="30"/>
        <v>90.056495691383489</v>
      </c>
      <c r="T69">
        <f t="shared" si="44"/>
        <v>23.438475420315594</v>
      </c>
      <c r="U69">
        <f t="shared" si="45"/>
        <v>4.3031487297232891E-2</v>
      </c>
      <c r="V69">
        <f t="shared" si="46"/>
        <v>-1.7669924270492725</v>
      </c>
      <c r="W69">
        <f t="shared" si="47"/>
        <v>165.28809172348741</v>
      </c>
      <c r="X69" s="8">
        <f t="shared" si="48"/>
        <v>0.54289374474100638</v>
      </c>
      <c r="Y69" s="8">
        <f t="shared" si="49"/>
        <v>8.3760156620208026E-2</v>
      </c>
      <c r="Z69" s="8">
        <f t="shared" si="50"/>
        <v>1.0020273328618048</v>
      </c>
      <c r="AA69" s="9">
        <f t="shared" si="51"/>
        <v>1322.3047337878993</v>
      </c>
      <c r="AB69">
        <f t="shared" si="52"/>
        <v>346.23300757295101</v>
      </c>
      <c r="AC69">
        <f t="shared" si="53"/>
        <v>-93.441748106762248</v>
      </c>
      <c r="AD69">
        <f t="shared" si="54"/>
        <v>70.292481472145212</v>
      </c>
      <c r="AE69">
        <f t="shared" si="55"/>
        <v>19.707518527854788</v>
      </c>
      <c r="AF69">
        <f t="shared" si="56"/>
        <v>4.4636512604119598E-2</v>
      </c>
      <c r="AG69">
        <f t="shared" si="57"/>
        <v>19.752155040458906</v>
      </c>
      <c r="AH69">
        <f t="shared" si="58"/>
        <v>76.609483796490167</v>
      </c>
    </row>
    <row r="70" spans="4:34" x14ac:dyDescent="0.45">
      <c r="D70" s="2">
        <f t="shared" si="31"/>
        <v>40350</v>
      </c>
      <c r="E70" s="8">
        <f t="shared" si="59"/>
        <v>0.2875000000000002</v>
      </c>
      <c r="F70" s="3">
        <f t="shared" si="32"/>
        <v>2455369.0375000001</v>
      </c>
      <c r="G70" s="4">
        <f t="shared" si="33"/>
        <v>0.10469644079397927</v>
      </c>
      <c r="I70">
        <f t="shared" si="34"/>
        <v>89.618930367750181</v>
      </c>
      <c r="J70">
        <f t="shared" si="35"/>
        <v>4126.5015456417086</v>
      </c>
      <c r="K70">
        <f t="shared" si="36"/>
        <v>1.6704231486915969E-2</v>
      </c>
      <c r="L70">
        <f t="shared" si="37"/>
        <v>0.43790378561848059</v>
      </c>
      <c r="M70">
        <f t="shared" si="38"/>
        <v>90.056834153368655</v>
      </c>
      <c r="N70">
        <f t="shared" si="39"/>
        <v>4126.9394494273274</v>
      </c>
      <c r="O70">
        <f t="shared" si="40"/>
        <v>1.0162586724167231</v>
      </c>
      <c r="P70">
        <f t="shared" si="41"/>
        <v>90.055810073336033</v>
      </c>
      <c r="Q70">
        <f t="shared" si="42"/>
        <v>23.437929619927129</v>
      </c>
      <c r="R70">
        <f t="shared" si="43"/>
        <v>23.438485574130134</v>
      </c>
      <c r="S70">
        <f t="shared" si="30"/>
        <v>90.06082923268626</v>
      </c>
      <c r="T70">
        <f t="shared" si="44"/>
        <v>23.438473789986428</v>
      </c>
      <c r="U70">
        <f t="shared" si="45"/>
        <v>4.303148725529124E-2</v>
      </c>
      <c r="V70">
        <f t="shared" si="46"/>
        <v>-1.7678978697009888</v>
      </c>
      <c r="W70">
        <f t="shared" si="47"/>
        <v>165.28807526459357</v>
      </c>
      <c r="X70" s="8">
        <f t="shared" si="48"/>
        <v>0.54289437352062575</v>
      </c>
      <c r="Y70" s="8">
        <f t="shared" si="49"/>
        <v>8.3760831118976919E-2</v>
      </c>
      <c r="Z70" s="8">
        <f t="shared" si="50"/>
        <v>1.0020279159222745</v>
      </c>
      <c r="AA70" s="9">
        <f t="shared" si="51"/>
        <v>1322.3046021167486</v>
      </c>
      <c r="AB70">
        <f t="shared" si="52"/>
        <v>352.23210213029927</v>
      </c>
      <c r="AC70">
        <f t="shared" si="53"/>
        <v>-91.941974467425183</v>
      </c>
      <c r="AD70">
        <f t="shared" si="54"/>
        <v>69.674260801467994</v>
      </c>
      <c r="AE70">
        <f t="shared" si="55"/>
        <v>20.325739198532006</v>
      </c>
      <c r="AF70">
        <f t="shared" si="56"/>
        <v>4.3189784436070335E-2</v>
      </c>
      <c r="AG70">
        <f t="shared" si="57"/>
        <v>20.368928982968075</v>
      </c>
      <c r="AH70">
        <f t="shared" si="58"/>
        <v>77.917849387773401</v>
      </c>
    </row>
    <row r="71" spans="4:34" x14ac:dyDescent="0.45">
      <c r="D71" s="2">
        <f t="shared" si="31"/>
        <v>40350</v>
      </c>
      <c r="E71" s="8">
        <f t="shared" si="59"/>
        <v>0.29166666666666685</v>
      </c>
      <c r="F71" s="3">
        <f t="shared" si="32"/>
        <v>2455369.0416666665</v>
      </c>
      <c r="G71" s="4">
        <f t="shared" si="33"/>
        <v>0.10469655487108862</v>
      </c>
      <c r="I71">
        <f t="shared" si="34"/>
        <v>89.623037231513536</v>
      </c>
      <c r="J71">
        <f t="shared" si="35"/>
        <v>4126.5056523093017</v>
      </c>
      <c r="K71">
        <f t="shared" si="36"/>
        <v>1.6704231482117481E-2</v>
      </c>
      <c r="L71">
        <f t="shared" si="37"/>
        <v>0.43777288660521047</v>
      </c>
      <c r="M71">
        <f t="shared" si="38"/>
        <v>90.060810118118752</v>
      </c>
      <c r="N71">
        <f t="shared" si="39"/>
        <v>4126.9434251959065</v>
      </c>
      <c r="O71">
        <f t="shared" si="40"/>
        <v>1.0162589429702318</v>
      </c>
      <c r="P71">
        <f t="shared" si="41"/>
        <v>90.059786042083616</v>
      </c>
      <c r="Q71">
        <f t="shared" si="42"/>
        <v>23.437929618443647</v>
      </c>
      <c r="R71">
        <f t="shared" si="43"/>
        <v>23.438485563023608</v>
      </c>
      <c r="S71">
        <f t="shared" si="30"/>
        <v>90.065162771085994</v>
      </c>
      <c r="T71">
        <f t="shared" si="44"/>
        <v>23.438472040042463</v>
      </c>
      <c r="U71">
        <f t="shared" si="45"/>
        <v>4.3031487213349519E-2</v>
      </c>
      <c r="V71">
        <f t="shared" si="46"/>
        <v>-1.7688033028469266</v>
      </c>
      <c r="W71">
        <f t="shared" si="47"/>
        <v>165.28805759815594</v>
      </c>
      <c r="X71" s="8">
        <f t="shared" si="48"/>
        <v>0.54289500229364362</v>
      </c>
      <c r="Y71" s="8">
        <f t="shared" si="49"/>
        <v>8.3761508965432663E-2</v>
      </c>
      <c r="Z71" s="8">
        <f t="shared" si="50"/>
        <v>1.0020284956218546</v>
      </c>
      <c r="AA71" s="9">
        <f t="shared" si="51"/>
        <v>1322.3044607852476</v>
      </c>
      <c r="AB71">
        <f t="shared" si="52"/>
        <v>358.23119669715334</v>
      </c>
      <c r="AC71">
        <f t="shared" si="53"/>
        <v>-90.442200825711666</v>
      </c>
      <c r="AD71">
        <f t="shared" si="54"/>
        <v>69.053006918868107</v>
      </c>
      <c r="AE71">
        <f t="shared" si="55"/>
        <v>20.946993081131893</v>
      </c>
      <c r="AF71">
        <f t="shared" si="56"/>
        <v>4.1816055804977152E-2</v>
      </c>
      <c r="AG71">
        <f t="shared" si="57"/>
        <v>20.988809136936869</v>
      </c>
      <c r="AH71">
        <f t="shared" si="58"/>
        <v>79.229833433492047</v>
      </c>
    </row>
    <row r="72" spans="4:34" x14ac:dyDescent="0.45">
      <c r="D72" s="2">
        <f t="shared" si="31"/>
        <v>40350</v>
      </c>
      <c r="E72" s="8">
        <f t="shared" si="59"/>
        <v>0.2958333333333335</v>
      </c>
      <c r="F72" s="3">
        <f t="shared" si="32"/>
        <v>2455369.0458333334</v>
      </c>
      <c r="G72" s="4">
        <f t="shared" si="33"/>
        <v>0.10469666894821068</v>
      </c>
      <c r="I72">
        <f t="shared" si="34"/>
        <v>89.62714409573482</v>
      </c>
      <c r="J72">
        <f t="shared" si="35"/>
        <v>4126.5097589773513</v>
      </c>
      <c r="K72">
        <f t="shared" si="36"/>
        <v>1.6704231477318997E-2</v>
      </c>
      <c r="L72">
        <f t="shared" si="37"/>
        <v>0.43764198546053762</v>
      </c>
      <c r="M72">
        <f t="shared" si="38"/>
        <v>90.064786081195365</v>
      </c>
      <c r="N72">
        <f t="shared" si="39"/>
        <v>4126.947400962812</v>
      </c>
      <c r="O72">
        <f t="shared" si="40"/>
        <v>1.0162592134428279</v>
      </c>
      <c r="P72">
        <f t="shared" si="41"/>
        <v>90.063762009157628</v>
      </c>
      <c r="Q72">
        <f t="shared" si="42"/>
        <v>23.437929616960169</v>
      </c>
      <c r="R72">
        <f t="shared" si="43"/>
        <v>23.438485551917076</v>
      </c>
      <c r="S72">
        <f t="shared" si="30"/>
        <v>90.069496307542991</v>
      </c>
      <c r="T72">
        <f t="shared" si="44"/>
        <v>23.438470170483527</v>
      </c>
      <c r="U72">
        <f t="shared" si="45"/>
        <v>4.3031487171407784E-2</v>
      </c>
      <c r="V72">
        <f t="shared" si="46"/>
        <v>-1.7697087266610751</v>
      </c>
      <c r="W72">
        <f t="shared" si="47"/>
        <v>165.28803872417711</v>
      </c>
      <c r="X72" s="8">
        <f t="shared" si="48"/>
        <v>0.54289563106018135</v>
      </c>
      <c r="Y72" s="8">
        <f t="shared" si="49"/>
        <v>8.3762190159689387E-2</v>
      </c>
      <c r="Z72" s="8">
        <f t="shared" si="50"/>
        <v>1.0020290719606733</v>
      </c>
      <c r="AA72" s="9">
        <f t="shared" si="51"/>
        <v>1322.3043097934169</v>
      </c>
      <c r="AB72">
        <f t="shared" si="52"/>
        <v>364.23029127333916</v>
      </c>
      <c r="AC72">
        <f t="shared" si="53"/>
        <v>-88.942427181665209</v>
      </c>
      <c r="AD72">
        <f t="shared" si="54"/>
        <v>68.429037264089686</v>
      </c>
      <c r="AE72">
        <f t="shared" si="55"/>
        <v>21.570962735910314</v>
      </c>
      <c r="AF72">
        <f t="shared" si="56"/>
        <v>4.0510401101947716E-2</v>
      </c>
      <c r="AG72">
        <f t="shared" si="57"/>
        <v>21.611473137012261</v>
      </c>
      <c r="AH72">
        <f t="shared" si="58"/>
        <v>80.545808617531748</v>
      </c>
    </row>
    <row r="73" spans="4:34" x14ac:dyDescent="0.45">
      <c r="D73" s="2">
        <f t="shared" si="31"/>
        <v>40350</v>
      </c>
      <c r="E73" s="8">
        <f t="shared" si="59"/>
        <v>0.30000000000000016</v>
      </c>
      <c r="F73" s="3">
        <f t="shared" si="32"/>
        <v>2455369.0499999998</v>
      </c>
      <c r="G73" s="4">
        <f t="shared" si="33"/>
        <v>0.10469678302532003</v>
      </c>
      <c r="I73">
        <f t="shared" si="34"/>
        <v>89.63125095949863</v>
      </c>
      <c r="J73">
        <f t="shared" si="35"/>
        <v>4126.5138656449444</v>
      </c>
      <c r="K73">
        <f t="shared" si="36"/>
        <v>1.6704231472520509E-2</v>
      </c>
      <c r="L73">
        <f t="shared" si="37"/>
        <v>0.43751108221421692</v>
      </c>
      <c r="M73">
        <f t="shared" si="38"/>
        <v>90.068762041712844</v>
      </c>
      <c r="N73">
        <f t="shared" si="39"/>
        <v>4126.9513767271583</v>
      </c>
      <c r="O73">
        <f t="shared" si="40"/>
        <v>1.0162594838344499</v>
      </c>
      <c r="P73">
        <f t="shared" si="41"/>
        <v>90.06773797367245</v>
      </c>
      <c r="Q73">
        <f t="shared" si="42"/>
        <v>23.437929615476687</v>
      </c>
      <c r="R73">
        <f t="shared" si="43"/>
        <v>23.438485540810536</v>
      </c>
      <c r="S73">
        <f t="shared" si="30"/>
        <v>90.07382984108412</v>
      </c>
      <c r="T73">
        <f t="shared" si="44"/>
        <v>23.438468181310242</v>
      </c>
      <c r="U73">
        <f t="shared" si="45"/>
        <v>4.3031487129466001E-2</v>
      </c>
      <c r="V73">
        <f t="shared" si="46"/>
        <v>-1.7706141409128999</v>
      </c>
      <c r="W73">
        <f t="shared" si="47"/>
        <v>165.28801864266802</v>
      </c>
      <c r="X73" s="8">
        <f t="shared" si="48"/>
        <v>0.54289625982007839</v>
      </c>
      <c r="Y73" s="8">
        <f t="shared" si="49"/>
        <v>8.3762874701556078E-2</v>
      </c>
      <c r="Z73" s="8">
        <f t="shared" si="50"/>
        <v>1.0020296449386006</v>
      </c>
      <c r="AA73" s="9">
        <f t="shared" si="51"/>
        <v>1322.3041491413442</v>
      </c>
      <c r="AB73">
        <f t="shared" si="52"/>
        <v>370.2293858590873</v>
      </c>
      <c r="AC73">
        <f t="shared" si="53"/>
        <v>-87.442653535228175</v>
      </c>
      <c r="AD73">
        <f t="shared" si="54"/>
        <v>67.802672910378973</v>
      </c>
      <c r="AE73">
        <f t="shared" si="55"/>
        <v>22.197327089621027</v>
      </c>
      <c r="AF73">
        <f t="shared" si="56"/>
        <v>3.9268310501263962E-2</v>
      </c>
      <c r="AG73">
        <f t="shared" si="57"/>
        <v>22.23659540012229</v>
      </c>
      <c r="AH73">
        <f t="shared" si="58"/>
        <v>81.86615734770885</v>
      </c>
    </row>
    <row r="74" spans="4:34" x14ac:dyDescent="0.45">
      <c r="D74" s="2">
        <f t="shared" si="31"/>
        <v>40350</v>
      </c>
      <c r="E74" s="8">
        <f t="shared" si="59"/>
        <v>0.30416666666666681</v>
      </c>
      <c r="F74" s="3">
        <f t="shared" si="32"/>
        <v>2455369.0541666667</v>
      </c>
      <c r="G74" s="4">
        <f t="shared" si="33"/>
        <v>0.10469689710244209</v>
      </c>
      <c r="I74">
        <f t="shared" si="34"/>
        <v>89.635357823720369</v>
      </c>
      <c r="J74">
        <f t="shared" si="35"/>
        <v>4126.517972312995</v>
      </c>
      <c r="K74">
        <f t="shared" si="36"/>
        <v>1.6704231467722024E-2</v>
      </c>
      <c r="L74">
        <f t="shared" si="37"/>
        <v>0.43738017683773717</v>
      </c>
      <c r="M74">
        <f t="shared" si="38"/>
        <v>90.072738000558104</v>
      </c>
      <c r="N74">
        <f t="shared" si="39"/>
        <v>4126.9553524898329</v>
      </c>
      <c r="O74">
        <f t="shared" si="40"/>
        <v>1.0162597541451563</v>
      </c>
      <c r="P74">
        <f t="shared" si="41"/>
        <v>90.071713936514982</v>
      </c>
      <c r="Q74">
        <f t="shared" si="42"/>
        <v>23.437929613993209</v>
      </c>
      <c r="R74">
        <f t="shared" si="43"/>
        <v>23.438485529703989</v>
      </c>
      <c r="S74">
        <f t="shared" si="30"/>
        <v>90.078163372668186</v>
      </c>
      <c r="T74">
        <f t="shared" si="44"/>
        <v>23.438466072522374</v>
      </c>
      <c r="U74">
        <f t="shared" si="45"/>
        <v>4.303148708752421E-2</v>
      </c>
      <c r="V74">
        <f t="shared" si="46"/>
        <v>-1.7715195457758901</v>
      </c>
      <c r="W74">
        <f t="shared" si="47"/>
        <v>165.28799735363131</v>
      </c>
      <c r="X74" s="8">
        <f t="shared" si="48"/>
        <v>0.54289688857345542</v>
      </c>
      <c r="Y74" s="8">
        <f t="shared" si="49"/>
        <v>8.3763562591146201E-2</v>
      </c>
      <c r="Z74" s="8">
        <f t="shared" si="50"/>
        <v>1.0020302145557647</v>
      </c>
      <c r="AA74" s="9">
        <f t="shared" si="51"/>
        <v>1322.3039788290505</v>
      </c>
      <c r="AB74">
        <f t="shared" si="52"/>
        <v>376.22848045422433</v>
      </c>
      <c r="AC74">
        <f t="shared" si="53"/>
        <v>-85.942879886443919</v>
      </c>
      <c r="AD74">
        <f t="shared" si="54"/>
        <v>67.174238790296698</v>
      </c>
      <c r="AE74">
        <f t="shared" si="55"/>
        <v>22.825761209703302</v>
      </c>
      <c r="AF74">
        <f t="shared" si="56"/>
        <v>3.8085650036185491E-2</v>
      </c>
      <c r="AG74">
        <f t="shared" si="57"/>
        <v>22.863846859739489</v>
      </c>
      <c r="AH74">
        <f t="shared" si="58"/>
        <v>83.191271670844287</v>
      </c>
    </row>
    <row r="75" spans="4:34" x14ac:dyDescent="0.45">
      <c r="D75" s="2">
        <f t="shared" si="31"/>
        <v>40350</v>
      </c>
      <c r="E75" s="8">
        <f t="shared" si="59"/>
        <v>0.30833333333333346</v>
      </c>
      <c r="F75" s="3">
        <f t="shared" si="32"/>
        <v>2455369.0583333331</v>
      </c>
      <c r="G75" s="4">
        <f t="shared" si="33"/>
        <v>0.10469701117955144</v>
      </c>
      <c r="I75">
        <f t="shared" si="34"/>
        <v>89.639464687484178</v>
      </c>
      <c r="J75">
        <f t="shared" si="35"/>
        <v>4126.5220789805871</v>
      </c>
      <c r="K75">
        <f t="shared" si="36"/>
        <v>1.6704231462923536E-2</v>
      </c>
      <c r="L75">
        <f t="shared" si="37"/>
        <v>0.43724926936093217</v>
      </c>
      <c r="M75">
        <f t="shared" si="38"/>
        <v>90.076713956845111</v>
      </c>
      <c r="N75">
        <f t="shared" si="39"/>
        <v>4126.9593282499482</v>
      </c>
      <c r="O75">
        <f t="shared" si="40"/>
        <v>1.0162600243748863</v>
      </c>
      <c r="P75">
        <f t="shared" si="41"/>
        <v>90.07568989679919</v>
      </c>
      <c r="Q75">
        <f t="shared" si="42"/>
        <v>23.437929612509727</v>
      </c>
      <c r="R75">
        <f t="shared" si="43"/>
        <v>23.438485518597432</v>
      </c>
      <c r="S75">
        <f t="shared" si="30"/>
        <v>90.082496901321619</v>
      </c>
      <c r="T75">
        <f t="shared" si="44"/>
        <v>23.438463844120591</v>
      </c>
      <c r="U75">
        <f t="shared" si="45"/>
        <v>4.3031487045582371E-2</v>
      </c>
      <c r="V75">
        <f t="shared" si="46"/>
        <v>-1.7724249410197026</v>
      </c>
      <c r="W75">
        <f t="shared" si="47"/>
        <v>165.28797485707895</v>
      </c>
      <c r="X75" s="8">
        <f t="shared" si="48"/>
        <v>0.54289751732015246</v>
      </c>
      <c r="Y75" s="8">
        <f t="shared" si="49"/>
        <v>8.3764253828266466E-2</v>
      </c>
      <c r="Z75" s="8">
        <f t="shared" si="50"/>
        <v>1.0020307808120386</v>
      </c>
      <c r="AA75" s="9">
        <f t="shared" si="51"/>
        <v>1322.3037988566316</v>
      </c>
      <c r="AB75">
        <f t="shared" si="52"/>
        <v>382.22757505898045</v>
      </c>
      <c r="AC75">
        <f t="shared" si="53"/>
        <v>-84.443106235254888</v>
      </c>
      <c r="AD75">
        <f t="shared" si="54"/>
        <v>66.544063934288204</v>
      </c>
      <c r="AE75">
        <f t="shared" si="55"/>
        <v>23.455936065711796</v>
      </c>
      <c r="AF75">
        <f t="shared" si="56"/>
        <v>3.6958625977197519E-2</v>
      </c>
      <c r="AG75">
        <f t="shared" si="57"/>
        <v>23.492894691688996</v>
      </c>
      <c r="AH75">
        <f t="shared" si="58"/>
        <v>84.521553171870778</v>
      </c>
    </row>
    <row r="76" spans="4:34" x14ac:dyDescent="0.45">
      <c r="D76" s="2">
        <f t="shared" si="31"/>
        <v>40350</v>
      </c>
      <c r="E76" s="8">
        <f t="shared" si="59"/>
        <v>0.31250000000000011</v>
      </c>
      <c r="F76" s="3">
        <f t="shared" si="32"/>
        <v>2455369.0625</v>
      </c>
      <c r="G76" s="4">
        <f t="shared" si="33"/>
        <v>0.10469712525667352</v>
      </c>
      <c r="I76">
        <f t="shared" si="34"/>
        <v>89.643571551705918</v>
      </c>
      <c r="J76">
        <f t="shared" si="35"/>
        <v>4126.5261856486377</v>
      </c>
      <c r="K76">
        <f t="shared" si="36"/>
        <v>1.6704231458125052E-2</v>
      </c>
      <c r="L76">
        <f t="shared" si="37"/>
        <v>0.4371183597552119</v>
      </c>
      <c r="M76">
        <f t="shared" si="38"/>
        <v>90.080689911461135</v>
      </c>
      <c r="N76">
        <f t="shared" si="39"/>
        <v>4126.9633040083927</v>
      </c>
      <c r="O76">
        <f t="shared" si="40"/>
        <v>1.0162602945236985</v>
      </c>
      <c r="P76">
        <f t="shared" si="41"/>
        <v>90.079665855412344</v>
      </c>
      <c r="Q76">
        <f t="shared" si="42"/>
        <v>23.437929611026249</v>
      </c>
      <c r="R76">
        <f t="shared" si="43"/>
        <v>23.438485507490867</v>
      </c>
      <c r="S76">
        <f t="shared" si="30"/>
        <v>90.08683042800368</v>
      </c>
      <c r="T76">
        <f t="shared" si="44"/>
        <v>23.438461496104601</v>
      </c>
      <c r="U76">
        <f t="shared" si="45"/>
        <v>4.3031487003640512E-2</v>
      </c>
      <c r="V76">
        <f t="shared" si="46"/>
        <v>-1.7733303268176333</v>
      </c>
      <c r="W76">
        <f t="shared" si="47"/>
        <v>165.28795115301347</v>
      </c>
      <c r="X76" s="8">
        <f t="shared" si="48"/>
        <v>0.54289814606028997</v>
      </c>
      <c r="Y76" s="8">
        <f t="shared" si="49"/>
        <v>8.3764948413030338E-2</v>
      </c>
      <c r="Z76" s="8">
        <f t="shared" si="50"/>
        <v>1.0020313437075496</v>
      </c>
      <c r="AA76" s="9">
        <f t="shared" si="51"/>
        <v>1322.3036092241077</v>
      </c>
      <c r="AB76">
        <f t="shared" si="52"/>
        <v>388.22666967318253</v>
      </c>
      <c r="AC76">
        <f t="shared" si="53"/>
        <v>-82.943332581704368</v>
      </c>
      <c r="AD76">
        <f t="shared" si="54"/>
        <v>65.912481721768728</v>
      </c>
      <c r="AE76">
        <f t="shared" si="55"/>
        <v>24.087518278231272</v>
      </c>
      <c r="AF76">
        <f t="shared" si="56"/>
        <v>3.5883753018433037E-2</v>
      </c>
      <c r="AG76">
        <f t="shared" si="57"/>
        <v>24.123402031249704</v>
      </c>
      <c r="AH76">
        <f t="shared" si="58"/>
        <v>85.857412852399875</v>
      </c>
    </row>
    <row r="77" spans="4:34" x14ac:dyDescent="0.45">
      <c r="D77" s="2">
        <f t="shared" si="31"/>
        <v>40350</v>
      </c>
      <c r="E77" s="8">
        <f t="shared" si="59"/>
        <v>0.31666666666666676</v>
      </c>
      <c r="F77" s="3">
        <f t="shared" si="32"/>
        <v>2455369.0666666669</v>
      </c>
      <c r="G77" s="4">
        <f t="shared" si="33"/>
        <v>0.10469723933379559</v>
      </c>
      <c r="I77">
        <f t="shared" si="34"/>
        <v>89.647678415927658</v>
      </c>
      <c r="J77">
        <f t="shared" si="35"/>
        <v>4126.5302923166892</v>
      </c>
      <c r="K77">
        <f t="shared" si="36"/>
        <v>1.6704231453326564E-2</v>
      </c>
      <c r="L77">
        <f t="shared" si="37"/>
        <v>0.43698744803579798</v>
      </c>
      <c r="M77">
        <f t="shared" si="38"/>
        <v>90.084665863963451</v>
      </c>
      <c r="N77">
        <f t="shared" si="39"/>
        <v>4126.9672797647254</v>
      </c>
      <c r="O77">
        <f t="shared" si="40"/>
        <v>1.0162605645915617</v>
      </c>
      <c r="P77">
        <f t="shared" si="41"/>
        <v>90.083641811911733</v>
      </c>
      <c r="Q77">
        <f t="shared" si="42"/>
        <v>23.43792960954277</v>
      </c>
      <c r="R77">
        <f t="shared" si="43"/>
        <v>23.438485496384295</v>
      </c>
      <c r="S77">
        <f t="shared" si="30"/>
        <v>90.091163952223951</v>
      </c>
      <c r="T77">
        <f t="shared" si="44"/>
        <v>23.438459028474874</v>
      </c>
      <c r="U77">
        <f t="shared" si="45"/>
        <v>4.3031486961698631E-2</v>
      </c>
      <c r="V77">
        <f t="shared" si="46"/>
        <v>-1.7742357030402311</v>
      </c>
      <c r="W77">
        <f t="shared" si="47"/>
        <v>165.28792624144546</v>
      </c>
      <c r="X77" s="8">
        <f t="shared" si="48"/>
        <v>0.54289877479377791</v>
      </c>
      <c r="Y77" s="8">
        <f t="shared" si="49"/>
        <v>8.3765646345318301E-2</v>
      </c>
      <c r="Z77" s="8">
        <f t="shared" si="50"/>
        <v>1.0020319032422376</v>
      </c>
      <c r="AA77" s="9">
        <f t="shared" si="51"/>
        <v>1322.3034099315637</v>
      </c>
      <c r="AB77">
        <f t="shared" si="52"/>
        <v>394.22576429695988</v>
      </c>
      <c r="AC77">
        <f t="shared" si="53"/>
        <v>-81.44355892576003</v>
      </c>
      <c r="AD77">
        <f t="shared" si="54"/>
        <v>65.279830143720616</v>
      </c>
      <c r="AE77">
        <f t="shared" si="55"/>
        <v>24.720169856279384</v>
      </c>
      <c r="AF77">
        <f t="shared" si="56"/>
        <v>3.4857825834816406E-2</v>
      </c>
      <c r="AG77">
        <f t="shared" si="57"/>
        <v>24.7550276821142</v>
      </c>
      <c r="AH77">
        <f t="shared" si="58"/>
        <v>87.199270985139947</v>
      </c>
    </row>
    <row r="78" spans="4:34" x14ac:dyDescent="0.45">
      <c r="D78" s="2">
        <f t="shared" si="31"/>
        <v>40350</v>
      </c>
      <c r="E78" s="8">
        <f t="shared" si="59"/>
        <v>0.32083333333333341</v>
      </c>
      <c r="F78" s="3">
        <f t="shared" si="32"/>
        <v>2455369.0708333333</v>
      </c>
      <c r="G78" s="4">
        <f t="shared" si="33"/>
        <v>0.10469735341090493</v>
      </c>
      <c r="I78">
        <f t="shared" si="34"/>
        <v>89.651785279691467</v>
      </c>
      <c r="J78">
        <f t="shared" si="35"/>
        <v>4126.5343989842822</v>
      </c>
      <c r="K78">
        <f t="shared" si="36"/>
        <v>1.6704231448528079E-2</v>
      </c>
      <c r="L78">
        <f t="shared" si="37"/>
        <v>0.43685653421796483</v>
      </c>
      <c r="M78">
        <f t="shared" si="38"/>
        <v>90.088641813909433</v>
      </c>
      <c r="N78">
        <f t="shared" si="39"/>
        <v>4126.9712555185006</v>
      </c>
      <c r="O78">
        <f t="shared" si="40"/>
        <v>1.0162608345784443</v>
      </c>
      <c r="P78">
        <f t="shared" si="41"/>
        <v>90.087617765854702</v>
      </c>
      <c r="Q78">
        <f t="shared" si="42"/>
        <v>23.437929608059289</v>
      </c>
      <c r="R78">
        <f t="shared" si="43"/>
        <v>23.438485485277713</v>
      </c>
      <c r="S78">
        <f t="shared" si="30"/>
        <v>90.095497473492145</v>
      </c>
      <c r="T78">
        <f t="shared" si="44"/>
        <v>23.438456441231892</v>
      </c>
      <c r="U78">
        <f t="shared" si="45"/>
        <v>4.3031486919756702E-2</v>
      </c>
      <c r="V78">
        <f t="shared" si="46"/>
        <v>-1.7751410695582575</v>
      </c>
      <c r="W78">
        <f t="shared" si="47"/>
        <v>165.28790012238599</v>
      </c>
      <c r="X78" s="8">
        <f t="shared" si="48"/>
        <v>0.54289940352052657</v>
      </c>
      <c r="Y78" s="8">
        <f t="shared" si="49"/>
        <v>8.3766347625009951E-2</v>
      </c>
      <c r="Z78" s="8">
        <f t="shared" si="50"/>
        <v>1.0020324594160432</v>
      </c>
      <c r="AA78" s="9">
        <f t="shared" si="51"/>
        <v>1322.3032009790879</v>
      </c>
      <c r="AB78">
        <f t="shared" si="52"/>
        <v>400.22485893044188</v>
      </c>
      <c r="AC78">
        <f t="shared" si="53"/>
        <v>-79.943785267389529</v>
      </c>
      <c r="AD78">
        <f t="shared" si="54"/>
        <v>64.646452076306048</v>
      </c>
      <c r="AE78">
        <f t="shared" si="55"/>
        <v>25.353547923693952</v>
      </c>
      <c r="AF78">
        <f t="shared" si="56"/>
        <v>3.3877893625380004E-2</v>
      </c>
      <c r="AG78">
        <f t="shared" si="57"/>
        <v>25.387425817319333</v>
      </c>
      <c r="AH78">
        <f t="shared" si="58"/>
        <v>88.547556938844764</v>
      </c>
    </row>
    <row r="79" spans="4:34" x14ac:dyDescent="0.45">
      <c r="D79" s="2">
        <f t="shared" si="31"/>
        <v>40350</v>
      </c>
      <c r="E79" s="8">
        <f t="shared" si="59"/>
        <v>0.32500000000000007</v>
      </c>
      <c r="F79" s="3">
        <f t="shared" si="32"/>
        <v>2455369.0750000002</v>
      </c>
      <c r="G79" s="4">
        <f t="shared" si="33"/>
        <v>0.104697467488027</v>
      </c>
      <c r="I79">
        <f t="shared" si="34"/>
        <v>89.655892143913206</v>
      </c>
      <c r="J79">
        <f t="shared" si="35"/>
        <v>4126.5385056523319</v>
      </c>
      <c r="K79">
        <f t="shared" si="36"/>
        <v>1.6704231443729591E-2</v>
      </c>
      <c r="L79">
        <f t="shared" si="37"/>
        <v>0.43672561827317302</v>
      </c>
      <c r="M79">
        <f t="shared" si="38"/>
        <v>90.092617762186379</v>
      </c>
      <c r="N79">
        <f t="shared" si="39"/>
        <v>4126.975231270605</v>
      </c>
      <c r="O79">
        <f t="shared" si="40"/>
        <v>1.016261104484405</v>
      </c>
      <c r="P79">
        <f t="shared" si="41"/>
        <v>90.091593718128578</v>
      </c>
      <c r="Q79">
        <f t="shared" si="42"/>
        <v>23.43792960657581</v>
      </c>
      <c r="R79">
        <f t="shared" si="43"/>
        <v>23.438485474171127</v>
      </c>
      <c r="S79">
        <f t="shared" si="30"/>
        <v>90.099830992767565</v>
      </c>
      <c r="T79">
        <f t="shared" si="44"/>
        <v>23.438453734375301</v>
      </c>
      <c r="U79">
        <f t="shared" si="45"/>
        <v>4.3031486877814759E-2</v>
      </c>
      <c r="V79">
        <f t="shared" si="46"/>
        <v>-1.7760464265452394</v>
      </c>
      <c r="W79">
        <f t="shared" si="47"/>
        <v>165.28787279583784</v>
      </c>
      <c r="X79" s="8">
        <f t="shared" si="48"/>
        <v>0.54290003224065642</v>
      </c>
      <c r="Y79" s="8">
        <f t="shared" si="49"/>
        <v>8.3767052252217977E-2</v>
      </c>
      <c r="Z79" s="8">
        <f t="shared" si="50"/>
        <v>1.0020330122290948</v>
      </c>
      <c r="AA79" s="9">
        <f t="shared" si="51"/>
        <v>1322.3029823667027</v>
      </c>
      <c r="AB79">
        <f t="shared" si="52"/>
        <v>406.22395357345488</v>
      </c>
      <c r="AC79">
        <f t="shared" si="53"/>
        <v>-78.44401160663628</v>
      </c>
      <c r="AD79">
        <f t="shared" si="54"/>
        <v>64.01269556450778</v>
      </c>
      <c r="AE79">
        <f t="shared" si="55"/>
        <v>25.98730443549222</v>
      </c>
      <c r="AF79">
        <f t="shared" si="56"/>
        <v>3.2941237303358011E-2</v>
      </c>
      <c r="AG79">
        <f t="shared" si="57"/>
        <v>26.020245672795578</v>
      </c>
      <c r="AH79">
        <f t="shared" si="58"/>
        <v>89.902708968763193</v>
      </c>
    </row>
    <row r="80" spans="4:34" x14ac:dyDescent="0.45">
      <c r="D80" s="2">
        <f t="shared" si="31"/>
        <v>40350</v>
      </c>
      <c r="E80" s="8">
        <f t="shared" si="59"/>
        <v>0.32916666666666672</v>
      </c>
      <c r="F80" s="3">
        <f t="shared" si="32"/>
        <v>2455369.0791666666</v>
      </c>
      <c r="G80" s="4">
        <f t="shared" si="33"/>
        <v>0.10469758156513634</v>
      </c>
      <c r="I80">
        <f t="shared" si="34"/>
        <v>89.659999007676106</v>
      </c>
      <c r="J80">
        <f t="shared" si="35"/>
        <v>4126.542612319925</v>
      </c>
      <c r="K80">
        <f t="shared" si="36"/>
        <v>1.6704231438931107E-2</v>
      </c>
      <c r="L80">
        <f t="shared" si="37"/>
        <v>0.43659470023118074</v>
      </c>
      <c r="M80">
        <f t="shared" si="38"/>
        <v>90.096593707907289</v>
      </c>
      <c r="N80">
        <f t="shared" si="39"/>
        <v>4126.9792070201565</v>
      </c>
      <c r="O80">
        <f t="shared" si="40"/>
        <v>1.0162613743093831</v>
      </c>
      <c r="P80">
        <f t="shared" si="41"/>
        <v>90.095569667846334</v>
      </c>
      <c r="Q80">
        <f t="shared" si="42"/>
        <v>23.437929605092329</v>
      </c>
      <c r="R80">
        <f t="shared" si="43"/>
        <v>23.438485463064527</v>
      </c>
      <c r="S80">
        <f t="shared" si="30"/>
        <v>90.104164509075531</v>
      </c>
      <c r="T80">
        <f t="shared" si="44"/>
        <v>23.438450907905903</v>
      </c>
      <c r="U80">
        <f t="shared" si="45"/>
        <v>4.3031486835872747E-2</v>
      </c>
      <c r="V80">
        <f t="shared" si="46"/>
        <v>-1.7769517737701812</v>
      </c>
      <c r="W80">
        <f t="shared" si="47"/>
        <v>165.28784426181591</v>
      </c>
      <c r="X80" s="8">
        <f t="shared" si="48"/>
        <v>0.54290066095400702</v>
      </c>
      <c r="Y80" s="8">
        <f t="shared" si="49"/>
        <v>8.3767760226740595E-2</v>
      </c>
      <c r="Z80" s="8">
        <f t="shared" si="50"/>
        <v>1.0020335616812734</v>
      </c>
      <c r="AA80" s="9">
        <f t="shared" si="51"/>
        <v>1322.3027540945272</v>
      </c>
      <c r="AB80">
        <f t="shared" si="52"/>
        <v>412.22304822622988</v>
      </c>
      <c r="AC80">
        <f t="shared" si="53"/>
        <v>-76.944237943442531</v>
      </c>
      <c r="AD80">
        <f t="shared" si="54"/>
        <v>63.378914114680441</v>
      </c>
      <c r="AE80">
        <f t="shared" si="55"/>
        <v>26.621085885319559</v>
      </c>
      <c r="AF80">
        <f t="shared" si="56"/>
        <v>3.2045349034220592E-2</v>
      </c>
      <c r="AG80">
        <f t="shared" si="57"/>
        <v>26.653131234353779</v>
      </c>
      <c r="AH80">
        <f t="shared" si="58"/>
        <v>91.265173967042642</v>
      </c>
    </row>
    <row r="81" spans="4:34" x14ac:dyDescent="0.45">
      <c r="D81" s="2">
        <f t="shared" si="31"/>
        <v>40350</v>
      </c>
      <c r="E81" s="8">
        <f t="shared" si="59"/>
        <v>0.33333333333333337</v>
      </c>
      <c r="F81" s="3">
        <f t="shared" si="32"/>
        <v>2455369.0833333335</v>
      </c>
      <c r="G81" s="4">
        <f t="shared" si="33"/>
        <v>0.10469769564225842</v>
      </c>
      <c r="I81">
        <f t="shared" si="34"/>
        <v>89.664105871898755</v>
      </c>
      <c r="J81">
        <f t="shared" si="35"/>
        <v>4126.5467189879755</v>
      </c>
      <c r="K81">
        <f t="shared" si="36"/>
        <v>1.6704231434132619E-2</v>
      </c>
      <c r="L81">
        <f t="shared" si="37"/>
        <v>0.43646378006347369</v>
      </c>
      <c r="M81">
        <f t="shared" si="38"/>
        <v>90.100569651962232</v>
      </c>
      <c r="N81">
        <f t="shared" si="39"/>
        <v>4126.9831827680391</v>
      </c>
      <c r="O81">
        <f t="shared" si="40"/>
        <v>1.0162616440534371</v>
      </c>
      <c r="P81">
        <f t="shared" si="41"/>
        <v>90.099545615898066</v>
      </c>
      <c r="Q81">
        <f t="shared" si="42"/>
        <v>23.43792960360885</v>
      </c>
      <c r="R81">
        <f t="shared" si="43"/>
        <v>23.438485451957924</v>
      </c>
      <c r="S81">
        <f t="shared" si="30"/>
        <v>90.108498023378374</v>
      </c>
      <c r="T81">
        <f t="shared" si="44"/>
        <v>23.4384479618233</v>
      </c>
      <c r="U81">
        <f t="shared" si="45"/>
        <v>4.3031486793930748E-2</v>
      </c>
      <c r="V81">
        <f t="shared" si="46"/>
        <v>-1.777857111407692</v>
      </c>
      <c r="W81">
        <f t="shared" si="47"/>
        <v>165.28781452032322</v>
      </c>
      <c r="X81" s="8">
        <f t="shared" si="48"/>
        <v>0.54290128966069973</v>
      </c>
      <c r="Y81" s="8">
        <f t="shared" si="49"/>
        <v>8.3768471548690771E-2</v>
      </c>
      <c r="Z81" s="8">
        <f t="shared" si="50"/>
        <v>1.0020341077727086</v>
      </c>
      <c r="AA81" s="9">
        <f t="shared" si="51"/>
        <v>1322.3025161625858</v>
      </c>
      <c r="AB81">
        <f t="shared" si="52"/>
        <v>418.22214288859237</v>
      </c>
      <c r="AC81">
        <f t="shared" si="53"/>
        <v>-75.444464277851907</v>
      </c>
      <c r="AD81">
        <f t="shared" si="54"/>
        <v>62.74546699512841</v>
      </c>
      <c r="AE81">
        <f t="shared" si="55"/>
        <v>27.25453300487159</v>
      </c>
      <c r="AF81">
        <f t="shared" si="56"/>
        <v>3.1187913859012203E-2</v>
      </c>
      <c r="AG81">
        <f t="shared" si="57"/>
        <v>27.2857209187306</v>
      </c>
      <c r="AH81">
        <f t="shared" si="58"/>
        <v>92.635407166203663</v>
      </c>
    </row>
    <row r="82" spans="4:34" x14ac:dyDescent="0.45">
      <c r="D82" s="2">
        <f t="shared" si="31"/>
        <v>40350</v>
      </c>
      <c r="E82" s="8">
        <f t="shared" si="59"/>
        <v>0.33750000000000002</v>
      </c>
      <c r="F82" s="3">
        <f t="shared" si="32"/>
        <v>2455369.0874999999</v>
      </c>
      <c r="G82" s="4">
        <f t="shared" si="33"/>
        <v>0.10469780971936775</v>
      </c>
      <c r="I82">
        <f t="shared" si="34"/>
        <v>89.668212735661655</v>
      </c>
      <c r="J82">
        <f t="shared" si="35"/>
        <v>4126.5508256555677</v>
      </c>
      <c r="K82">
        <f t="shared" si="36"/>
        <v>1.6704231429334134E-2</v>
      </c>
      <c r="L82">
        <f t="shared" si="37"/>
        <v>0.43633285779986303</v>
      </c>
      <c r="M82">
        <f t="shared" si="38"/>
        <v>90.104545593461523</v>
      </c>
      <c r="N82">
        <f t="shared" si="39"/>
        <v>4126.9871585133678</v>
      </c>
      <c r="O82">
        <f t="shared" si="40"/>
        <v>1.0162619137165054</v>
      </c>
      <c r="P82">
        <f t="shared" si="41"/>
        <v>90.103521561394075</v>
      </c>
      <c r="Q82">
        <f t="shared" si="42"/>
        <v>23.437929602125369</v>
      </c>
      <c r="R82">
        <f t="shared" si="43"/>
        <v>23.438485440851306</v>
      </c>
      <c r="S82">
        <f t="shared" si="30"/>
        <v>90.112831534698515</v>
      </c>
      <c r="T82">
        <f t="shared" si="44"/>
        <v>23.438444896128335</v>
      </c>
      <c r="U82">
        <f t="shared" si="45"/>
        <v>4.3031486751988694E-2</v>
      </c>
      <c r="V82">
        <f t="shared" si="46"/>
        <v>-1.7787624392260237</v>
      </c>
      <c r="W82">
        <f t="shared" si="47"/>
        <v>165.28778357137551</v>
      </c>
      <c r="X82" s="8">
        <f t="shared" si="48"/>
        <v>0.54290191836057367</v>
      </c>
      <c r="Y82" s="8">
        <f t="shared" si="49"/>
        <v>8.3769186217863889E-2</v>
      </c>
      <c r="Z82" s="8">
        <f t="shared" si="50"/>
        <v>1.0020346505032833</v>
      </c>
      <c r="AA82" s="9">
        <f t="shared" si="51"/>
        <v>1322.3022685710041</v>
      </c>
      <c r="AB82">
        <f t="shared" si="52"/>
        <v>424.22123756077406</v>
      </c>
      <c r="AC82">
        <f t="shared" si="53"/>
        <v>-73.944690609806486</v>
      </c>
      <c r="AD82">
        <f t="shared" si="54"/>
        <v>62.112719543045507</v>
      </c>
      <c r="AE82">
        <f t="shared" si="55"/>
        <v>27.887280456954493</v>
      </c>
      <c r="AF82">
        <f t="shared" si="56"/>
        <v>3.0366793170768069E-2</v>
      </c>
      <c r="AG82">
        <f t="shared" si="57"/>
        <v>27.91764725012526</v>
      </c>
      <c r="AH82">
        <f t="shared" si="58"/>
        <v>94.013871789502446</v>
      </c>
    </row>
    <row r="83" spans="4:34" x14ac:dyDescent="0.45">
      <c r="D83" s="2">
        <f t="shared" si="31"/>
        <v>40350</v>
      </c>
      <c r="E83" s="8">
        <f t="shared" si="59"/>
        <v>0.34166666666666667</v>
      </c>
      <c r="F83" s="3">
        <f t="shared" si="32"/>
        <v>2455369.0916666668</v>
      </c>
      <c r="G83" s="4">
        <f t="shared" si="33"/>
        <v>0.10469792379648983</v>
      </c>
      <c r="I83">
        <f t="shared" si="34"/>
        <v>89.672319599884304</v>
      </c>
      <c r="J83">
        <f t="shared" si="35"/>
        <v>4126.5549323236191</v>
      </c>
      <c r="K83">
        <f t="shared" si="36"/>
        <v>1.6704231424535646E-2</v>
      </c>
      <c r="L83">
        <f t="shared" si="37"/>
        <v>0.43620193341178137</v>
      </c>
      <c r="M83">
        <f t="shared" si="38"/>
        <v>90.108521533296084</v>
      </c>
      <c r="N83">
        <f t="shared" si="39"/>
        <v>4126.9911342570313</v>
      </c>
      <c r="O83">
        <f t="shared" si="40"/>
        <v>1.0162621832986476</v>
      </c>
      <c r="P83">
        <f t="shared" si="41"/>
        <v>90.107497505225282</v>
      </c>
      <c r="Q83">
        <f t="shared" si="42"/>
        <v>23.43792960064189</v>
      </c>
      <c r="R83">
        <f t="shared" si="43"/>
        <v>23.438485429744684</v>
      </c>
      <c r="S83">
        <f t="shared" si="30"/>
        <v>90.117165043999179</v>
      </c>
      <c r="T83">
        <f t="shared" si="44"/>
        <v>23.438441710820552</v>
      </c>
      <c r="U83">
        <f t="shared" si="45"/>
        <v>4.3031486710046613E-2</v>
      </c>
      <c r="V83">
        <f t="shared" si="46"/>
        <v>-1.7796677573998845</v>
      </c>
      <c r="W83">
        <f t="shared" si="47"/>
        <v>165.28775141497587</v>
      </c>
      <c r="X83" s="8">
        <f t="shared" si="48"/>
        <v>0.54290254705374996</v>
      </c>
      <c r="Y83" s="8">
        <f t="shared" si="49"/>
        <v>8.3769904234372528E-2</v>
      </c>
      <c r="Z83" s="8">
        <f t="shared" si="50"/>
        <v>1.0020351898731275</v>
      </c>
      <c r="AA83" s="9">
        <f t="shared" si="51"/>
        <v>1322.302011319807</v>
      </c>
      <c r="AB83">
        <f t="shared" si="52"/>
        <v>430.22033224260014</v>
      </c>
      <c r="AC83">
        <f t="shared" si="53"/>
        <v>-72.444916939349966</v>
      </c>
      <c r="AD83">
        <f t="shared" si="54"/>
        <v>61.481043476650804</v>
      </c>
      <c r="AE83">
        <f t="shared" si="55"/>
        <v>28.518956523349196</v>
      </c>
      <c r="AF83">
        <f t="shared" si="56"/>
        <v>2.9580009840261063E-2</v>
      </c>
      <c r="AG83">
        <f t="shared" si="57"/>
        <v>28.548536533189456</v>
      </c>
      <c r="AH83">
        <f t="shared" si="58"/>
        <v>95.40103863996859</v>
      </c>
    </row>
    <row r="84" spans="4:34" x14ac:dyDescent="0.45">
      <c r="D84" s="2">
        <f t="shared" si="31"/>
        <v>40350</v>
      </c>
      <c r="E84" s="8">
        <f t="shared" si="59"/>
        <v>0.34583333333333333</v>
      </c>
      <c r="F84" s="3">
        <f t="shared" si="32"/>
        <v>2455369.0958333332</v>
      </c>
      <c r="G84" s="4">
        <f t="shared" si="33"/>
        <v>0.10469803787359916</v>
      </c>
      <c r="I84">
        <f t="shared" si="34"/>
        <v>89.676426463646749</v>
      </c>
      <c r="J84">
        <f t="shared" si="35"/>
        <v>4126.5590389912104</v>
      </c>
      <c r="K84">
        <f t="shared" si="36"/>
        <v>1.6704231419737162E-2</v>
      </c>
      <c r="L84">
        <f t="shared" si="37"/>
        <v>0.43607100692914474</v>
      </c>
      <c r="M84">
        <f t="shared" si="38"/>
        <v>90.112497470575889</v>
      </c>
      <c r="N84">
        <f t="shared" si="39"/>
        <v>4126.9951099981399</v>
      </c>
      <c r="O84">
        <f t="shared" si="40"/>
        <v>1.0162624527998012</v>
      </c>
      <c r="P84">
        <f t="shared" si="41"/>
        <v>90.111473446501662</v>
      </c>
      <c r="Q84">
        <f t="shared" si="42"/>
        <v>23.437929599158409</v>
      </c>
      <c r="R84">
        <f t="shared" si="43"/>
        <v>23.438485418638052</v>
      </c>
      <c r="S84">
        <f t="shared" si="30"/>
        <v>90.121498550302434</v>
      </c>
      <c r="T84">
        <f t="shared" si="44"/>
        <v>23.438438405900875</v>
      </c>
      <c r="U84">
        <f t="shared" si="45"/>
        <v>4.3031486668104489E-2</v>
      </c>
      <c r="V84">
        <f t="shared" si="46"/>
        <v>-1.7805730656978187</v>
      </c>
      <c r="W84">
        <f t="shared" si="47"/>
        <v>165.28771805114158</v>
      </c>
      <c r="X84" s="8">
        <f t="shared" si="48"/>
        <v>0.54290317574006797</v>
      </c>
      <c r="Y84" s="8">
        <f t="shared" si="49"/>
        <v>8.3770625598008019E-2</v>
      </c>
      <c r="Z84" s="8">
        <f t="shared" si="50"/>
        <v>1.002035725882128</v>
      </c>
      <c r="AA84" s="9">
        <f t="shared" si="51"/>
        <v>1322.3017444091327</v>
      </c>
      <c r="AB84">
        <f t="shared" si="52"/>
        <v>436.21942693430219</v>
      </c>
      <c r="AC84">
        <f t="shared" si="53"/>
        <v>-70.945143266424452</v>
      </c>
      <c r="AD84">
        <f t="shared" si="54"/>
        <v>60.850817210435849</v>
      </c>
      <c r="AE84">
        <f t="shared" si="55"/>
        <v>29.149182789564151</v>
      </c>
      <c r="AF84">
        <f t="shared" si="56"/>
        <v>2.8825734810447767E-2</v>
      </c>
      <c r="AG84">
        <f t="shared" si="57"/>
        <v>29.178008524374597</v>
      </c>
      <c r="AH84">
        <f t="shared" si="58"/>
        <v>96.797385620769546</v>
      </c>
    </row>
    <row r="85" spans="4:34" x14ac:dyDescent="0.45">
      <c r="D85" s="2">
        <f t="shared" si="31"/>
        <v>40350</v>
      </c>
      <c r="E85" s="8">
        <f t="shared" si="59"/>
        <v>0.35</v>
      </c>
      <c r="F85" s="3">
        <f t="shared" si="32"/>
        <v>2455369.1</v>
      </c>
      <c r="G85" s="4">
        <f t="shared" si="33"/>
        <v>0.10469815195072124</v>
      </c>
      <c r="I85">
        <f t="shared" si="34"/>
        <v>89.680533327868943</v>
      </c>
      <c r="J85">
        <f t="shared" si="35"/>
        <v>4126.5631456592619</v>
      </c>
      <c r="K85">
        <f t="shared" si="36"/>
        <v>1.6704231414938674E-2</v>
      </c>
      <c r="L85">
        <f t="shared" si="37"/>
        <v>0.43594007832325515</v>
      </c>
      <c r="M85">
        <f t="shared" si="38"/>
        <v>90.116473406192199</v>
      </c>
      <c r="N85">
        <f t="shared" si="39"/>
        <v>4126.9990857375851</v>
      </c>
      <c r="O85">
        <f t="shared" si="40"/>
        <v>1.016262722220026</v>
      </c>
      <c r="P85">
        <f t="shared" si="41"/>
        <v>90.115449386114491</v>
      </c>
      <c r="Q85">
        <f t="shared" si="42"/>
        <v>23.43792959767493</v>
      </c>
      <c r="R85">
        <f t="shared" si="43"/>
        <v>23.438485407531417</v>
      </c>
      <c r="S85">
        <f t="shared" si="30"/>
        <v>90.125832054571873</v>
      </c>
      <c r="T85">
        <f t="shared" si="44"/>
        <v>23.43843498136879</v>
      </c>
      <c r="U85">
        <f t="shared" si="45"/>
        <v>4.3031486626162359E-2</v>
      </c>
      <c r="V85">
        <f t="shared" si="46"/>
        <v>-1.7814783642941292</v>
      </c>
      <c r="W85">
        <f t="shared" si="47"/>
        <v>165.28768347987551</v>
      </c>
      <c r="X85" s="8">
        <f t="shared" si="48"/>
        <v>0.54290380441964869</v>
      </c>
      <c r="Y85" s="8">
        <f t="shared" si="49"/>
        <v>8.3771350308883386E-2</v>
      </c>
      <c r="Z85" s="8">
        <f t="shared" si="50"/>
        <v>1.0020362585304139</v>
      </c>
      <c r="AA85" s="9">
        <f t="shared" si="51"/>
        <v>1322.3014678390041</v>
      </c>
      <c r="AB85">
        <f t="shared" si="52"/>
        <v>442.21852163570583</v>
      </c>
      <c r="AC85">
        <f t="shared" si="53"/>
        <v>-69.445369591073543</v>
      </c>
      <c r="AD85">
        <f t="shared" si="54"/>
        <v>60.222426171900665</v>
      </c>
      <c r="AE85">
        <f t="shared" si="55"/>
        <v>29.777573828099335</v>
      </c>
      <c r="AF85">
        <f t="shared" si="56"/>
        <v>2.8102275001027972E-2</v>
      </c>
      <c r="AG85">
        <f t="shared" si="57"/>
        <v>29.805676103100364</v>
      </c>
      <c r="AH85">
        <f t="shared" si="58"/>
        <v>98.20339717745378</v>
      </c>
    </row>
    <row r="86" spans="4:34" x14ac:dyDescent="0.45">
      <c r="D86" s="2">
        <f t="shared" si="31"/>
        <v>40350</v>
      </c>
      <c r="E86" s="8">
        <f t="shared" si="59"/>
        <v>0.35416666666666663</v>
      </c>
      <c r="F86" s="3">
        <f t="shared" si="32"/>
        <v>2455369.1041666665</v>
      </c>
      <c r="G86" s="4">
        <f t="shared" si="33"/>
        <v>0.10469826602783057</v>
      </c>
      <c r="I86">
        <f t="shared" si="34"/>
        <v>89.684640191632298</v>
      </c>
      <c r="J86">
        <f t="shared" si="35"/>
        <v>4126.5672523268531</v>
      </c>
      <c r="K86">
        <f t="shared" si="36"/>
        <v>1.6704231410140189E-2</v>
      </c>
      <c r="L86">
        <f t="shared" si="37"/>
        <v>0.43580914762408146</v>
      </c>
      <c r="M86">
        <f t="shared" si="38"/>
        <v>90.120449339256382</v>
      </c>
      <c r="N86">
        <f t="shared" si="39"/>
        <v>4127.0030614744774</v>
      </c>
      <c r="O86">
        <f t="shared" si="40"/>
        <v>1.0162629915592603</v>
      </c>
      <c r="P86">
        <f t="shared" si="41"/>
        <v>90.119425323175108</v>
      </c>
      <c r="Q86">
        <f t="shared" si="42"/>
        <v>23.437929596191449</v>
      </c>
      <c r="R86">
        <f t="shared" si="43"/>
        <v>23.438485396424767</v>
      </c>
      <c r="S86">
        <f t="shared" si="30"/>
        <v>90.13016555583107</v>
      </c>
      <c r="T86">
        <f t="shared" si="44"/>
        <v>23.438431437225258</v>
      </c>
      <c r="U86">
        <f t="shared" si="45"/>
        <v>4.303148658422018E-2</v>
      </c>
      <c r="V86">
        <f t="shared" si="46"/>
        <v>-1.7823836529580801</v>
      </c>
      <c r="W86">
        <f t="shared" si="47"/>
        <v>165.28764770119602</v>
      </c>
      <c r="X86" s="8">
        <f t="shared" si="48"/>
        <v>0.54290443309233194</v>
      </c>
      <c r="Y86" s="8">
        <f t="shared" si="49"/>
        <v>8.3772078366787461E-2</v>
      </c>
      <c r="Z86" s="8">
        <f t="shared" si="50"/>
        <v>1.0020367878178764</v>
      </c>
      <c r="AA86" s="9">
        <f t="shared" si="51"/>
        <v>1322.3011816095682</v>
      </c>
      <c r="AB86">
        <f t="shared" si="52"/>
        <v>448.21761634704188</v>
      </c>
      <c r="AC86">
        <f t="shared" si="53"/>
        <v>-67.945595913239529</v>
      </c>
      <c r="AD86">
        <f t="shared" si="54"/>
        <v>59.596263117181635</v>
      </c>
      <c r="AE86">
        <f t="shared" si="55"/>
        <v>30.403736882818365</v>
      </c>
      <c r="AF86">
        <f t="shared" si="56"/>
        <v>2.7408062382126626E-2</v>
      </c>
      <c r="AG86">
        <f t="shared" si="57"/>
        <v>30.43114494520049</v>
      </c>
      <c r="AH86">
        <f t="shared" si="58"/>
        <v>99.619563653495845</v>
      </c>
    </row>
    <row r="87" spans="4:34" x14ac:dyDescent="0.45">
      <c r="D87" s="2">
        <f t="shared" si="31"/>
        <v>40350</v>
      </c>
      <c r="E87" s="8">
        <f t="shared" si="59"/>
        <v>0.35833333333333328</v>
      </c>
      <c r="F87" s="3">
        <f t="shared" si="32"/>
        <v>2455369.1083333334</v>
      </c>
      <c r="G87" s="4">
        <f t="shared" si="33"/>
        <v>0.10469838010495265</v>
      </c>
      <c r="I87">
        <f t="shared" si="34"/>
        <v>89.688747055854492</v>
      </c>
      <c r="J87">
        <f t="shared" si="35"/>
        <v>4126.5713589949046</v>
      </c>
      <c r="K87">
        <f t="shared" si="36"/>
        <v>1.6704231405341701E-2</v>
      </c>
      <c r="L87">
        <f t="shared" si="37"/>
        <v>0.43567821480292462</v>
      </c>
      <c r="M87">
        <f t="shared" si="38"/>
        <v>90.124425270657412</v>
      </c>
      <c r="N87">
        <f t="shared" si="39"/>
        <v>4127.007037209708</v>
      </c>
      <c r="O87">
        <f t="shared" si="40"/>
        <v>1.016263260817563</v>
      </c>
      <c r="P87">
        <f t="shared" si="41"/>
        <v>90.123401258572514</v>
      </c>
      <c r="Q87">
        <f t="shared" si="42"/>
        <v>23.43792959470797</v>
      </c>
      <c r="R87">
        <f t="shared" si="43"/>
        <v>23.438485385318113</v>
      </c>
      <c r="S87">
        <f t="shared" si="30"/>
        <v>90.134499055041118</v>
      </c>
      <c r="T87">
        <f t="shared" si="44"/>
        <v>23.438427773469716</v>
      </c>
      <c r="U87">
        <f t="shared" si="45"/>
        <v>4.3031486542277973E-2</v>
      </c>
      <c r="V87">
        <f t="shared" si="46"/>
        <v>-1.7832889318631615</v>
      </c>
      <c r="W87">
        <f t="shared" si="47"/>
        <v>165.28761071510627</v>
      </c>
      <c r="X87" s="8">
        <f t="shared" si="48"/>
        <v>0.54290506175823827</v>
      </c>
      <c r="Y87" s="8">
        <f t="shared" si="49"/>
        <v>8.3772809771831991E-2</v>
      </c>
      <c r="Z87" s="8">
        <f t="shared" si="50"/>
        <v>1.0020373137446446</v>
      </c>
      <c r="AA87" s="9">
        <f t="shared" si="51"/>
        <v>1322.3008857208501</v>
      </c>
      <c r="AB87">
        <f t="shared" si="52"/>
        <v>454.21671106813676</v>
      </c>
      <c r="AC87">
        <f t="shared" si="53"/>
        <v>-66.44582223296581</v>
      </c>
      <c r="AD87">
        <f t="shared" si="54"/>
        <v>58.972728443377456</v>
      </c>
      <c r="AE87">
        <f t="shared" si="55"/>
        <v>31.027271556622544</v>
      </c>
      <c r="AF87">
        <f t="shared" si="56"/>
        <v>2.6741644093166872E-2</v>
      </c>
      <c r="AG87">
        <f t="shared" si="57"/>
        <v>31.054013200715712</v>
      </c>
      <c r="AH87">
        <f t="shared" si="58"/>
        <v>101.04638054845975</v>
      </c>
    </row>
    <row r="88" spans="4:34" x14ac:dyDescent="0.45">
      <c r="D88" s="2">
        <f t="shared" si="31"/>
        <v>40350</v>
      </c>
      <c r="E88" s="8">
        <f t="shared" si="59"/>
        <v>0.36249999999999993</v>
      </c>
      <c r="F88" s="3">
        <f t="shared" si="32"/>
        <v>2455369.1124999998</v>
      </c>
      <c r="G88" s="4">
        <f t="shared" si="33"/>
        <v>0.10469849418206198</v>
      </c>
      <c r="I88">
        <f t="shared" si="34"/>
        <v>89.692853919616937</v>
      </c>
      <c r="J88">
        <f t="shared" si="35"/>
        <v>4126.5754656624977</v>
      </c>
      <c r="K88">
        <f t="shared" si="36"/>
        <v>1.6704231400543217E-2</v>
      </c>
      <c r="L88">
        <f t="shared" si="37"/>
        <v>0.43554727988970265</v>
      </c>
      <c r="M88">
        <f t="shared" si="38"/>
        <v>90.128401199506641</v>
      </c>
      <c r="N88">
        <f t="shared" si="39"/>
        <v>4127.0110129423874</v>
      </c>
      <c r="O88">
        <f t="shared" si="40"/>
        <v>1.0162635299948726</v>
      </c>
      <c r="P88">
        <f t="shared" si="41"/>
        <v>90.127377191418049</v>
      </c>
      <c r="Q88">
        <f t="shared" si="42"/>
        <v>23.437929593224492</v>
      </c>
      <c r="R88">
        <f t="shared" si="43"/>
        <v>23.438485374211453</v>
      </c>
      <c r="S88">
        <f t="shared" si="30"/>
        <v>90.138832551225619</v>
      </c>
      <c r="T88">
        <f t="shared" si="44"/>
        <v>23.438423990103203</v>
      </c>
      <c r="U88">
        <f t="shared" si="45"/>
        <v>4.3031486500335753E-2</v>
      </c>
      <c r="V88">
        <f t="shared" si="46"/>
        <v>-1.7841942007784068</v>
      </c>
      <c r="W88">
        <f t="shared" si="47"/>
        <v>165.28757252162575</v>
      </c>
      <c r="X88" s="8">
        <f t="shared" si="48"/>
        <v>0.54290569041720715</v>
      </c>
      <c r="Y88" s="8">
        <f t="shared" si="49"/>
        <v>8.3773544523802312E-2</v>
      </c>
      <c r="Z88" s="8">
        <f t="shared" si="50"/>
        <v>1.0020378363106119</v>
      </c>
      <c r="AA88" s="9">
        <f t="shared" si="51"/>
        <v>1322.300580173006</v>
      </c>
      <c r="AB88">
        <f t="shared" si="52"/>
        <v>460.21580579922147</v>
      </c>
      <c r="AC88">
        <f t="shared" si="53"/>
        <v>-64.946048550194632</v>
      </c>
      <c r="AD88">
        <f t="shared" si="54"/>
        <v>58.352230494348163</v>
      </c>
      <c r="AE88">
        <f t="shared" si="55"/>
        <v>31.647769505651837</v>
      </c>
      <c r="AF88">
        <f t="shared" si="56"/>
        <v>2.6101673496370176E-2</v>
      </c>
      <c r="AG88">
        <f t="shared" si="57"/>
        <v>31.673871179148207</v>
      </c>
      <c r="AH88">
        <f t="shared" si="58"/>
        <v>102.48434766901437</v>
      </c>
    </row>
    <row r="89" spans="4:34" x14ac:dyDescent="0.45">
      <c r="D89" s="2">
        <f t="shared" si="31"/>
        <v>40350</v>
      </c>
      <c r="E89" s="8">
        <f t="shared" si="59"/>
        <v>0.36666666666666659</v>
      </c>
      <c r="F89" s="3">
        <f t="shared" si="32"/>
        <v>2455369.1166666667</v>
      </c>
      <c r="G89" s="4">
        <f t="shared" si="33"/>
        <v>0.10469860825918406</v>
      </c>
      <c r="I89">
        <f t="shared" si="34"/>
        <v>89.696960783839586</v>
      </c>
      <c r="J89">
        <f t="shared" si="35"/>
        <v>4126.5795723305482</v>
      </c>
      <c r="K89">
        <f t="shared" si="36"/>
        <v>1.6704231395744729E-2</v>
      </c>
      <c r="L89">
        <f t="shared" si="37"/>
        <v>0.43541634285584546</v>
      </c>
      <c r="M89">
        <f t="shared" si="38"/>
        <v>90.132377126695431</v>
      </c>
      <c r="N89">
        <f t="shared" si="39"/>
        <v>4127.0149886734043</v>
      </c>
      <c r="O89">
        <f t="shared" si="40"/>
        <v>1.0162637990912482</v>
      </c>
      <c r="P89">
        <f t="shared" si="41"/>
        <v>90.131353122603073</v>
      </c>
      <c r="Q89">
        <f t="shared" si="42"/>
        <v>23.43792959174101</v>
      </c>
      <c r="R89">
        <f t="shared" si="43"/>
        <v>23.438485363104778</v>
      </c>
      <c r="S89">
        <f t="shared" si="30"/>
        <v>90.143166045348266</v>
      </c>
      <c r="T89">
        <f t="shared" si="44"/>
        <v>23.438420087125074</v>
      </c>
      <c r="U89">
        <f t="shared" si="45"/>
        <v>4.3031486458393477E-2</v>
      </c>
      <c r="V89">
        <f t="shared" si="46"/>
        <v>-1.7850994598786811</v>
      </c>
      <c r="W89">
        <f t="shared" si="47"/>
        <v>165.28753312075744</v>
      </c>
      <c r="X89" s="8">
        <f t="shared" si="48"/>
        <v>0.54290631906936015</v>
      </c>
      <c r="Y89" s="8">
        <f t="shared" si="49"/>
        <v>8.3774282622811724E-2</v>
      </c>
      <c r="Z89" s="8">
        <f t="shared" si="50"/>
        <v>1.0020383555159085</v>
      </c>
      <c r="AA89" s="9">
        <f t="shared" si="51"/>
        <v>1322.3002649660596</v>
      </c>
      <c r="AB89">
        <f t="shared" si="52"/>
        <v>466.21490054012122</v>
      </c>
      <c r="AC89">
        <f t="shared" si="53"/>
        <v>-63.446274864969695</v>
      </c>
      <c r="AD89">
        <f t="shared" si="54"/>
        <v>57.735185857098031</v>
      </c>
      <c r="AE89">
        <f t="shared" si="55"/>
        <v>32.264814142901969</v>
      </c>
      <c r="AF89">
        <f t="shared" si="56"/>
        <v>2.5486902067546828E-2</v>
      </c>
      <c r="AG89">
        <f t="shared" si="57"/>
        <v>32.290301044969517</v>
      </c>
      <c r="AH89">
        <f t="shared" si="58"/>
        <v>103.93396816097908</v>
      </c>
    </row>
    <row r="90" spans="4:34" x14ac:dyDescent="0.45">
      <c r="D90" s="2">
        <f t="shared" si="31"/>
        <v>40350</v>
      </c>
      <c r="E90" s="8">
        <f t="shared" si="59"/>
        <v>0.37083333333333324</v>
      </c>
      <c r="F90" s="3">
        <f t="shared" si="32"/>
        <v>2455369.1208333331</v>
      </c>
      <c r="G90" s="4">
        <f t="shared" si="33"/>
        <v>0.10469872233629339</v>
      </c>
      <c r="I90">
        <f t="shared" si="34"/>
        <v>89.70106764760294</v>
      </c>
      <c r="J90">
        <f t="shared" si="35"/>
        <v>4126.5836789981404</v>
      </c>
      <c r="K90">
        <f t="shared" si="36"/>
        <v>1.6704231390946244E-2</v>
      </c>
      <c r="L90">
        <f t="shared" si="37"/>
        <v>0.43528540373119384</v>
      </c>
      <c r="M90">
        <f t="shared" si="38"/>
        <v>90.13635305133414</v>
      </c>
      <c r="N90">
        <f t="shared" si="39"/>
        <v>4127.0189644018719</v>
      </c>
      <c r="O90">
        <f t="shared" si="40"/>
        <v>1.0162640681066282</v>
      </c>
      <c r="P90">
        <f t="shared" si="41"/>
        <v>90.135329051237946</v>
      </c>
      <c r="Q90">
        <f t="shared" si="42"/>
        <v>23.437929590257532</v>
      </c>
      <c r="R90">
        <f t="shared" si="43"/>
        <v>23.4384853519981</v>
      </c>
      <c r="S90">
        <f t="shared" si="30"/>
        <v>90.147499536431511</v>
      </c>
      <c r="T90">
        <f t="shared" si="44"/>
        <v>23.438416064536444</v>
      </c>
      <c r="U90">
        <f t="shared" si="45"/>
        <v>4.303148641645118E-2</v>
      </c>
      <c r="V90">
        <f t="shared" si="46"/>
        <v>-1.786004708932363</v>
      </c>
      <c r="W90">
        <f t="shared" si="47"/>
        <v>165.28749251252222</v>
      </c>
      <c r="X90" s="8">
        <f t="shared" si="48"/>
        <v>0.54290694771453629</v>
      </c>
      <c r="Y90" s="8">
        <f t="shared" si="49"/>
        <v>8.3775024068641235E-2</v>
      </c>
      <c r="Z90" s="8">
        <f t="shared" si="50"/>
        <v>1.0020388713604313</v>
      </c>
      <c r="AA90" s="9">
        <f t="shared" si="51"/>
        <v>1322.2999401001778</v>
      </c>
      <c r="AB90">
        <f t="shared" si="52"/>
        <v>472.21399529106748</v>
      </c>
      <c r="AC90">
        <f t="shared" si="53"/>
        <v>-61.946501177233131</v>
      </c>
      <c r="AD90">
        <f t="shared" si="54"/>
        <v>57.122019644761544</v>
      </c>
      <c r="AE90">
        <f t="shared" si="55"/>
        <v>32.877980355238456</v>
      </c>
      <c r="AF90">
        <f t="shared" si="56"/>
        <v>2.4896172036982075E-2</v>
      </c>
      <c r="AG90">
        <f t="shared" si="57"/>
        <v>32.902876527275438</v>
      </c>
      <c r="AH90">
        <f t="shared" si="58"/>
        <v>105.39574741161368</v>
      </c>
    </row>
    <row r="91" spans="4:34" x14ac:dyDescent="0.45">
      <c r="D91" s="2">
        <f t="shared" si="31"/>
        <v>40350</v>
      </c>
      <c r="E91" s="8">
        <f t="shared" si="59"/>
        <v>0.37499999999999989</v>
      </c>
      <c r="F91" s="3">
        <f t="shared" si="32"/>
        <v>2455369.125</v>
      </c>
      <c r="G91" s="4">
        <f t="shared" si="33"/>
        <v>0.10469883641341547</v>
      </c>
      <c r="I91">
        <f t="shared" si="34"/>
        <v>89.705174511825135</v>
      </c>
      <c r="J91">
        <f t="shared" si="35"/>
        <v>4126.5877856661909</v>
      </c>
      <c r="K91">
        <f t="shared" si="36"/>
        <v>1.6704231386147756E-2</v>
      </c>
      <c r="L91">
        <f t="shared" si="37"/>
        <v>0.43515446248715123</v>
      </c>
      <c r="M91">
        <f t="shared" si="38"/>
        <v>90.140328974312283</v>
      </c>
      <c r="N91">
        <f t="shared" si="39"/>
        <v>4127.0229401286779</v>
      </c>
      <c r="O91">
        <f t="shared" si="40"/>
        <v>1.0162643370410713</v>
      </c>
      <c r="P91">
        <f t="shared" si="41"/>
        <v>90.139304978212181</v>
      </c>
      <c r="Q91">
        <f t="shared" si="42"/>
        <v>23.43792958877405</v>
      </c>
      <c r="R91">
        <f t="shared" si="43"/>
        <v>23.438485340891411</v>
      </c>
      <c r="S91">
        <f t="shared" si="30"/>
        <v>90.151833025437085</v>
      </c>
      <c r="T91">
        <f t="shared" si="44"/>
        <v>23.43841192233662</v>
      </c>
      <c r="U91">
        <f t="shared" si="45"/>
        <v>4.3031486374508862E-2</v>
      </c>
      <c r="V91">
        <f t="shared" si="46"/>
        <v>-1.7869099481135473</v>
      </c>
      <c r="W91">
        <f t="shared" si="47"/>
        <v>165.28745069692314</v>
      </c>
      <c r="X91" s="8">
        <f t="shared" si="48"/>
        <v>0.54290757635285669</v>
      </c>
      <c r="Y91" s="8">
        <f t="shared" si="49"/>
        <v>8.3775768861403532E-2</v>
      </c>
      <c r="Z91" s="8">
        <f t="shared" si="50"/>
        <v>1.0020393838443098</v>
      </c>
      <c r="AA91" s="9">
        <f t="shared" si="51"/>
        <v>1322.2996055753852</v>
      </c>
      <c r="AB91">
        <f t="shared" si="52"/>
        <v>478.2130900518863</v>
      </c>
      <c r="AC91">
        <f t="shared" si="53"/>
        <v>-60.446727487028426</v>
      </c>
      <c r="AD91">
        <f t="shared" si="54"/>
        <v>56.513165762481229</v>
      </c>
      <c r="AE91">
        <f t="shared" si="55"/>
        <v>33.486834237518771</v>
      </c>
      <c r="AF91">
        <f t="shared" si="56"/>
        <v>2.4328409703516261E-2</v>
      </c>
      <c r="AG91">
        <f t="shared" si="57"/>
        <v>33.511162647222285</v>
      </c>
      <c r="AH91">
        <f t="shared" si="58"/>
        <v>106.87019180943332</v>
      </c>
    </row>
    <row r="92" spans="4:34" x14ac:dyDescent="0.45">
      <c r="D92" s="2">
        <f t="shared" si="31"/>
        <v>40350</v>
      </c>
      <c r="E92" s="8">
        <f t="shared" si="59"/>
        <v>0.37916666666666654</v>
      </c>
      <c r="F92" s="3">
        <f t="shared" si="32"/>
        <v>2455369.1291666669</v>
      </c>
      <c r="G92" s="4">
        <f t="shared" si="33"/>
        <v>0.10469895049053755</v>
      </c>
      <c r="I92">
        <f t="shared" si="34"/>
        <v>89.709281376046874</v>
      </c>
      <c r="J92">
        <f t="shared" si="35"/>
        <v>4126.5918923342424</v>
      </c>
      <c r="K92">
        <f t="shared" si="36"/>
        <v>1.6704231381349272E-2</v>
      </c>
      <c r="L92">
        <f t="shared" si="37"/>
        <v>0.43502351913894249</v>
      </c>
      <c r="M92">
        <f t="shared" si="38"/>
        <v>90.144304895185812</v>
      </c>
      <c r="N92">
        <f t="shared" si="39"/>
        <v>4127.0269158533811</v>
      </c>
      <c r="O92">
        <f t="shared" si="40"/>
        <v>1.0162646058945468</v>
      </c>
      <c r="P92">
        <f t="shared" si="41"/>
        <v>90.143280903081731</v>
      </c>
      <c r="Q92">
        <f t="shared" si="42"/>
        <v>23.437929587290572</v>
      </c>
      <c r="R92">
        <f t="shared" si="43"/>
        <v>23.438485329784715</v>
      </c>
      <c r="S92">
        <f t="shared" si="30"/>
        <v>90.156166511873096</v>
      </c>
      <c r="T92">
        <f t="shared" si="44"/>
        <v>23.438407660526263</v>
      </c>
      <c r="U92">
        <f t="shared" si="45"/>
        <v>4.3031486332566496E-2</v>
      </c>
      <c r="V92">
        <f t="shared" si="46"/>
        <v>-1.7878151772923039</v>
      </c>
      <c r="W92">
        <f t="shared" si="47"/>
        <v>165.28740767397716</v>
      </c>
      <c r="X92" s="8">
        <f t="shared" si="48"/>
        <v>0.54290820498423076</v>
      </c>
      <c r="Y92" s="8">
        <f t="shared" si="49"/>
        <v>8.3776517000960893E-2</v>
      </c>
      <c r="Z92" s="8">
        <f t="shared" si="50"/>
        <v>1.0020398929675007</v>
      </c>
      <c r="AA92" s="9">
        <f t="shared" si="51"/>
        <v>1322.2992613918173</v>
      </c>
      <c r="AB92">
        <f t="shared" si="52"/>
        <v>484.21218482270751</v>
      </c>
      <c r="AC92">
        <f t="shared" si="53"/>
        <v>-58.946953794323122</v>
      </c>
      <c r="AD92">
        <f t="shared" si="54"/>
        <v>55.909067151324365</v>
      </c>
      <c r="AE92">
        <f t="shared" si="55"/>
        <v>34.090932848675635</v>
      </c>
      <c r="AF92">
        <f t="shared" si="56"/>
        <v>2.3782619352608721E-2</v>
      </c>
      <c r="AG92">
        <f t="shared" si="57"/>
        <v>34.114715468028244</v>
      </c>
      <c r="AH92">
        <f t="shared" si="58"/>
        <v>108.35780735006915</v>
      </c>
    </row>
    <row r="93" spans="4:34" x14ac:dyDescent="0.45">
      <c r="D93" s="2">
        <f t="shared" si="31"/>
        <v>40350</v>
      </c>
      <c r="E93" s="8">
        <f t="shared" si="59"/>
        <v>0.38333333333333319</v>
      </c>
      <c r="F93" s="3">
        <f t="shared" si="32"/>
        <v>2455369.1333333333</v>
      </c>
      <c r="G93" s="4">
        <f t="shared" si="33"/>
        <v>0.10469906456764688</v>
      </c>
      <c r="I93">
        <f t="shared" si="34"/>
        <v>89.713388239809774</v>
      </c>
      <c r="J93">
        <f t="shared" si="35"/>
        <v>4126.5959990018346</v>
      </c>
      <c r="K93">
        <f t="shared" si="36"/>
        <v>1.6704231376550784E-2</v>
      </c>
      <c r="L93">
        <f t="shared" si="37"/>
        <v>0.43489257370187184</v>
      </c>
      <c r="M93">
        <f t="shared" si="38"/>
        <v>90.148280813511647</v>
      </c>
      <c r="N93">
        <f t="shared" si="39"/>
        <v>4127.0308915755368</v>
      </c>
      <c r="O93">
        <f t="shared" si="40"/>
        <v>1.0162648746670231</v>
      </c>
      <c r="P93">
        <f t="shared" si="41"/>
        <v>90.147256825403517</v>
      </c>
      <c r="Q93">
        <f t="shared" si="42"/>
        <v>23.43792958580709</v>
      </c>
      <c r="R93">
        <f t="shared" si="43"/>
        <v>23.438485318678008</v>
      </c>
      <c r="S93">
        <f t="shared" si="30"/>
        <v>90.160499995248827</v>
      </c>
      <c r="T93">
        <f t="shared" si="44"/>
        <v>23.438403279106097</v>
      </c>
      <c r="U93">
        <f t="shared" si="45"/>
        <v>4.3031486290624095E-2</v>
      </c>
      <c r="V93">
        <f t="shared" si="46"/>
        <v>-1.7887203963393596</v>
      </c>
      <c r="W93">
        <f t="shared" si="47"/>
        <v>165.28736344370222</v>
      </c>
      <c r="X93" s="8">
        <f t="shared" si="48"/>
        <v>0.54290883360856901</v>
      </c>
      <c r="Y93" s="8">
        <f t="shared" si="49"/>
        <v>8.3777268487173928E-2</v>
      </c>
      <c r="Z93" s="8">
        <f t="shared" si="50"/>
        <v>1.0020403987299642</v>
      </c>
      <c r="AA93" s="9">
        <f t="shared" si="51"/>
        <v>1322.2989075496178</v>
      </c>
      <c r="AB93">
        <f t="shared" si="52"/>
        <v>490.21127960366039</v>
      </c>
      <c r="AC93">
        <f t="shared" si="53"/>
        <v>-57.447180099084903</v>
      </c>
      <c r="AD93">
        <f t="shared" si="54"/>
        <v>55.310176005505895</v>
      </c>
      <c r="AE93">
        <f t="shared" si="55"/>
        <v>34.689823994494105</v>
      </c>
      <c r="AF93">
        <f t="shared" si="56"/>
        <v>2.325787771714154E-2</v>
      </c>
      <c r="AG93">
        <f t="shared" si="57"/>
        <v>34.713081872211248</v>
      </c>
      <c r="AH93">
        <f t="shared" si="58"/>
        <v>109.85909807519778</v>
      </c>
    </row>
    <row r="94" spans="4:34" x14ac:dyDescent="0.45">
      <c r="D94" s="2">
        <f t="shared" si="31"/>
        <v>40350</v>
      </c>
      <c r="E94" s="8">
        <f t="shared" si="59"/>
        <v>0.38749999999999984</v>
      </c>
      <c r="F94" s="3">
        <f t="shared" si="32"/>
        <v>2455369.1375000002</v>
      </c>
      <c r="G94" s="4">
        <f t="shared" si="33"/>
        <v>0.10469917864476896</v>
      </c>
      <c r="I94">
        <f t="shared" si="34"/>
        <v>89.717495104032423</v>
      </c>
      <c r="J94">
        <f t="shared" si="35"/>
        <v>4126.6001056698851</v>
      </c>
      <c r="K94">
        <f t="shared" si="36"/>
        <v>1.6704231371752299E-2</v>
      </c>
      <c r="L94">
        <f t="shared" si="37"/>
        <v>0.43476162614731512</v>
      </c>
      <c r="M94">
        <f t="shared" si="38"/>
        <v>90.152256730179744</v>
      </c>
      <c r="N94">
        <f t="shared" si="39"/>
        <v>4127.0348672960326</v>
      </c>
      <c r="O94">
        <f t="shared" si="40"/>
        <v>1.0162651433585588</v>
      </c>
      <c r="P94">
        <f t="shared" si="41"/>
        <v>90.151232746067507</v>
      </c>
      <c r="Q94">
        <f t="shared" si="42"/>
        <v>23.437929584323612</v>
      </c>
      <c r="R94">
        <f t="shared" si="43"/>
        <v>23.438485307571295</v>
      </c>
      <c r="S94">
        <f t="shared" si="30"/>
        <v>90.164833476526411</v>
      </c>
      <c r="T94">
        <f t="shared" si="44"/>
        <v>23.438398778075364</v>
      </c>
      <c r="U94">
        <f t="shared" si="45"/>
        <v>4.3031486248681666E-2</v>
      </c>
      <c r="V94">
        <f t="shared" si="46"/>
        <v>-1.7896256054288653</v>
      </c>
      <c r="W94">
        <f t="shared" si="47"/>
        <v>165.28731800610149</v>
      </c>
      <c r="X94" s="8">
        <f t="shared" si="48"/>
        <v>0.54290946222599235</v>
      </c>
      <c r="Y94" s="8">
        <f t="shared" si="49"/>
        <v>8.3778023320154882E-2</v>
      </c>
      <c r="Z94" s="8">
        <f t="shared" si="50"/>
        <v>1.0020409011318299</v>
      </c>
      <c r="AA94" s="9">
        <f t="shared" si="51"/>
        <v>1322.2985440488119</v>
      </c>
      <c r="AB94">
        <f t="shared" si="52"/>
        <v>496.21037439457086</v>
      </c>
      <c r="AC94">
        <f t="shared" si="53"/>
        <v>-55.947406401357284</v>
      </c>
      <c r="AD94">
        <f t="shared" si="54"/>
        <v>54.716953957292759</v>
      </c>
      <c r="AE94">
        <f t="shared" si="55"/>
        <v>35.283046042707241</v>
      </c>
      <c r="AF94">
        <f t="shared" si="56"/>
        <v>2.2753328925804908E-2</v>
      </c>
      <c r="AG94">
        <f t="shared" si="57"/>
        <v>35.305799371633043</v>
      </c>
      <c r="AH94">
        <f t="shared" si="58"/>
        <v>111.37456433246524</v>
      </c>
    </row>
    <row r="95" spans="4:34" x14ac:dyDescent="0.45">
      <c r="D95" s="2">
        <f t="shared" si="31"/>
        <v>40350</v>
      </c>
      <c r="E95" s="8">
        <f t="shared" si="59"/>
        <v>0.3916666666666665</v>
      </c>
      <c r="F95" s="3">
        <f t="shared" si="32"/>
        <v>2455369.1416666666</v>
      </c>
      <c r="G95" s="4">
        <f t="shared" si="33"/>
        <v>0.10469929272187829</v>
      </c>
      <c r="I95">
        <f t="shared" si="34"/>
        <v>89.721601967795323</v>
      </c>
      <c r="J95">
        <f t="shared" si="35"/>
        <v>4126.6042123374773</v>
      </c>
      <c r="K95">
        <f t="shared" si="36"/>
        <v>1.6704231366953811E-2</v>
      </c>
      <c r="L95">
        <f t="shared" si="37"/>
        <v>0.43463067650514153</v>
      </c>
      <c r="M95">
        <f t="shared" si="38"/>
        <v>90.156232644300459</v>
      </c>
      <c r="N95">
        <f t="shared" si="39"/>
        <v>4127.0388430139828</v>
      </c>
      <c r="O95">
        <f t="shared" si="40"/>
        <v>1.0162654119690928</v>
      </c>
      <c r="P95">
        <f t="shared" si="41"/>
        <v>90.155208664184045</v>
      </c>
      <c r="Q95">
        <f t="shared" si="42"/>
        <v>23.43792958284013</v>
      </c>
      <c r="R95">
        <f t="shared" si="43"/>
        <v>23.438485296464574</v>
      </c>
      <c r="S95">
        <f t="shared" si="30"/>
        <v>90.169166954728368</v>
      </c>
      <c r="T95">
        <f t="shared" si="44"/>
        <v>23.438394157435287</v>
      </c>
      <c r="U95">
        <f t="shared" si="45"/>
        <v>4.3031486206739217E-2</v>
      </c>
      <c r="V95">
        <f t="shared" si="46"/>
        <v>-1.7905308043293098</v>
      </c>
      <c r="W95">
        <f t="shared" si="47"/>
        <v>165.28727136119861</v>
      </c>
      <c r="X95" s="8">
        <f t="shared" si="48"/>
        <v>0.54291009083633979</v>
      </c>
      <c r="Y95" s="8">
        <f t="shared" si="49"/>
        <v>8.3778781499676991E-2</v>
      </c>
      <c r="Z95" s="8">
        <f t="shared" si="50"/>
        <v>1.0020414001730025</v>
      </c>
      <c r="AA95" s="9">
        <f t="shared" si="51"/>
        <v>1322.2981708895888</v>
      </c>
      <c r="AB95">
        <f t="shared" si="52"/>
        <v>502.20946919567041</v>
      </c>
      <c r="AC95">
        <f t="shared" si="53"/>
        <v>-54.447632701082398</v>
      </c>
      <c r="AD95">
        <f t="shared" si="54"/>
        <v>54.129872223438596</v>
      </c>
      <c r="AE95">
        <f t="shared" si="55"/>
        <v>35.870127776561404</v>
      </c>
      <c r="AF95">
        <f t="shared" si="56"/>
        <v>2.226817988961826E-2</v>
      </c>
      <c r="AG95">
        <f t="shared" si="57"/>
        <v>35.892395956451018</v>
      </c>
      <c r="AH95">
        <f t="shared" si="58"/>
        <v>112.9047008446272</v>
      </c>
    </row>
    <row r="96" spans="4:34" x14ac:dyDescent="0.45">
      <c r="D96" s="2">
        <f t="shared" si="31"/>
        <v>40350</v>
      </c>
      <c r="E96" s="8">
        <f t="shared" si="59"/>
        <v>0.39583333333333315</v>
      </c>
      <c r="F96" s="3">
        <f t="shared" si="32"/>
        <v>2455369.1458333335</v>
      </c>
      <c r="G96" s="4">
        <f t="shared" si="33"/>
        <v>0.10469940679900037</v>
      </c>
      <c r="I96">
        <f t="shared" si="34"/>
        <v>89.725708832017062</v>
      </c>
      <c r="J96">
        <f t="shared" si="35"/>
        <v>4126.6083190055278</v>
      </c>
      <c r="K96">
        <f t="shared" si="36"/>
        <v>1.6704231362155327E-2</v>
      </c>
      <c r="L96">
        <f t="shared" si="37"/>
        <v>0.43449972474672588</v>
      </c>
      <c r="M96">
        <f t="shared" si="38"/>
        <v>90.160208556763791</v>
      </c>
      <c r="N96">
        <f t="shared" si="39"/>
        <v>4127.0428187302741</v>
      </c>
      <c r="O96">
        <f t="shared" si="40"/>
        <v>1.0162656804986838</v>
      </c>
      <c r="P96">
        <f t="shared" si="41"/>
        <v>90.159184580643114</v>
      </c>
      <c r="Q96">
        <f t="shared" si="42"/>
        <v>23.437929581356652</v>
      </c>
      <c r="R96">
        <f t="shared" si="43"/>
        <v>23.438485285357846</v>
      </c>
      <c r="S96">
        <f t="shared" si="30"/>
        <v>90.17350043081683</v>
      </c>
      <c r="T96">
        <f t="shared" si="44"/>
        <v>23.438389417185075</v>
      </c>
      <c r="U96">
        <f t="shared" si="45"/>
        <v>4.3031486164796739E-2</v>
      </c>
      <c r="V96">
        <f t="shared" si="46"/>
        <v>-1.7914359932148383</v>
      </c>
      <c r="W96">
        <f t="shared" si="47"/>
        <v>165.2872235089969</v>
      </c>
      <c r="X96" s="8">
        <f t="shared" si="48"/>
        <v>0.54291071943973257</v>
      </c>
      <c r="Y96" s="8">
        <f t="shared" si="49"/>
        <v>8.3779543025852277E-2</v>
      </c>
      <c r="Z96" s="8">
        <f t="shared" si="50"/>
        <v>1.0020418958536128</v>
      </c>
      <c r="AA96" s="9">
        <f t="shared" si="51"/>
        <v>1322.2977880719752</v>
      </c>
      <c r="AB96">
        <f t="shared" si="52"/>
        <v>508.20856400678497</v>
      </c>
      <c r="AC96">
        <f t="shared" si="53"/>
        <v>-52.947858998303758</v>
      </c>
      <c r="AD96">
        <f t="shared" si="54"/>
        <v>53.549411706817075</v>
      </c>
      <c r="AE96">
        <f t="shared" si="55"/>
        <v>36.450588293182925</v>
      </c>
      <c r="AF96">
        <f t="shared" si="56"/>
        <v>2.1801696082445372E-2</v>
      </c>
      <c r="AG96">
        <f t="shared" si="57"/>
        <v>36.472389989265373</v>
      </c>
      <c r="AH96">
        <f t="shared" si="58"/>
        <v>114.44999457580627</v>
      </c>
    </row>
    <row r="97" spans="4:34" x14ac:dyDescent="0.45">
      <c r="D97" s="2">
        <f t="shared" si="31"/>
        <v>40350</v>
      </c>
      <c r="E97" s="8">
        <f t="shared" si="59"/>
        <v>0.3999999999999998</v>
      </c>
      <c r="F97" s="3">
        <f t="shared" si="32"/>
        <v>2455369.15</v>
      </c>
      <c r="G97" s="4">
        <f t="shared" si="33"/>
        <v>0.1046995208761097</v>
      </c>
      <c r="I97">
        <f t="shared" si="34"/>
        <v>89.729815695780417</v>
      </c>
      <c r="J97">
        <f t="shared" si="35"/>
        <v>4126.61242567312</v>
      </c>
      <c r="K97">
        <f t="shared" si="36"/>
        <v>1.6704231357356839E-2</v>
      </c>
      <c r="L97">
        <f t="shared" si="37"/>
        <v>0.43436877090199022</v>
      </c>
      <c r="M97">
        <f t="shared" si="38"/>
        <v>90.1641844666824</v>
      </c>
      <c r="N97">
        <f t="shared" si="39"/>
        <v>4127.0467944440225</v>
      </c>
      <c r="O97">
        <f t="shared" si="40"/>
        <v>1.016265948947271</v>
      </c>
      <c r="P97">
        <f t="shared" si="41"/>
        <v>90.163160494557403</v>
      </c>
      <c r="Q97">
        <f t="shared" si="42"/>
        <v>23.43792957987317</v>
      </c>
      <c r="R97">
        <f t="shared" si="43"/>
        <v>23.438485274251107</v>
      </c>
      <c r="S97">
        <f t="shared" si="30"/>
        <v>90.177833903816889</v>
      </c>
      <c r="T97">
        <f t="shared" si="44"/>
        <v>23.438384557325985</v>
      </c>
      <c r="U97">
        <f t="shared" si="45"/>
        <v>4.3031486122854221E-2</v>
      </c>
      <c r="V97">
        <f t="shared" si="46"/>
        <v>-1.7923411718549926</v>
      </c>
      <c r="W97">
        <f t="shared" si="47"/>
        <v>165.28717444952105</v>
      </c>
      <c r="X97" s="8">
        <f t="shared" si="48"/>
        <v>0.54291134803601038</v>
      </c>
      <c r="Y97" s="8">
        <f t="shared" si="49"/>
        <v>8.3780307898451922E-2</v>
      </c>
      <c r="Z97" s="8">
        <f t="shared" si="50"/>
        <v>1.0020423881735687</v>
      </c>
      <c r="AA97" s="9">
        <f t="shared" si="51"/>
        <v>1322.2973955961684</v>
      </c>
      <c r="AB97">
        <f t="shared" si="52"/>
        <v>514.20765882814464</v>
      </c>
      <c r="AC97">
        <f t="shared" si="53"/>
        <v>-51.448085292963839</v>
      </c>
      <c r="AD97">
        <f t="shared" si="54"/>
        <v>52.976063045784628</v>
      </c>
      <c r="AE97">
        <f t="shared" si="55"/>
        <v>37.023936954215372</v>
      </c>
      <c r="AF97">
        <f t="shared" si="56"/>
        <v>2.1353197675259374E-2</v>
      </c>
      <c r="AG97">
        <f t="shared" si="57"/>
        <v>37.045290151890633</v>
      </c>
      <c r="AH97">
        <f t="shared" si="58"/>
        <v>116.01092238508306</v>
      </c>
    </row>
    <row r="98" spans="4:34" x14ac:dyDescent="0.45">
      <c r="D98" s="2">
        <f t="shared" si="31"/>
        <v>40350</v>
      </c>
      <c r="E98" s="8">
        <f t="shared" si="59"/>
        <v>0.40416666666666645</v>
      </c>
      <c r="F98" s="3">
        <f t="shared" si="32"/>
        <v>2455369.1541666668</v>
      </c>
      <c r="G98" s="4">
        <f t="shared" si="33"/>
        <v>0.10469963495323178</v>
      </c>
      <c r="I98">
        <f t="shared" si="34"/>
        <v>89.733922560002611</v>
      </c>
      <c r="J98">
        <f t="shared" si="35"/>
        <v>4126.6165323411715</v>
      </c>
      <c r="K98">
        <f t="shared" si="36"/>
        <v>1.6704231352558354E-2</v>
      </c>
      <c r="L98">
        <f t="shared" si="37"/>
        <v>0.43423781494228264</v>
      </c>
      <c r="M98">
        <f t="shared" si="38"/>
        <v>90.16816037494489</v>
      </c>
      <c r="N98">
        <f t="shared" si="39"/>
        <v>4127.0507701561137</v>
      </c>
      <c r="O98">
        <f t="shared" si="40"/>
        <v>1.0162662173149122</v>
      </c>
      <c r="P98">
        <f t="shared" si="41"/>
        <v>90.167136406815501</v>
      </c>
      <c r="Q98">
        <f t="shared" si="42"/>
        <v>23.437929578389692</v>
      </c>
      <c r="R98">
        <f t="shared" si="43"/>
        <v>23.438485263144361</v>
      </c>
      <c r="S98">
        <f t="shared" si="30"/>
        <v>90.182167374689186</v>
      </c>
      <c r="T98">
        <f t="shared" si="44"/>
        <v>23.43837957785718</v>
      </c>
      <c r="U98">
        <f t="shared" si="45"/>
        <v>4.3031486080911681E-2</v>
      </c>
      <c r="V98">
        <f t="shared" si="46"/>
        <v>-1.7932463404233046</v>
      </c>
      <c r="W98">
        <f t="shared" si="47"/>
        <v>165.28712418277451</v>
      </c>
      <c r="X98" s="8">
        <f t="shared" si="48"/>
        <v>0.542911976625294</v>
      </c>
      <c r="Y98" s="8">
        <f t="shared" si="49"/>
        <v>8.3781076117587061E-2</v>
      </c>
      <c r="Z98" s="8">
        <f t="shared" si="50"/>
        <v>1.002042877133001</v>
      </c>
      <c r="AA98" s="9">
        <f t="shared" si="51"/>
        <v>1322.296993462196</v>
      </c>
      <c r="AB98">
        <f t="shared" si="52"/>
        <v>520.20675365957641</v>
      </c>
      <c r="AC98">
        <f t="shared" si="53"/>
        <v>-49.948311585105898</v>
      </c>
      <c r="AD98">
        <f t="shared" si="54"/>
        <v>52.410326603912978</v>
      </c>
      <c r="AE98">
        <f t="shared" si="55"/>
        <v>37.589673396087022</v>
      </c>
      <c r="AF98">
        <f t="shared" si="56"/>
        <v>2.0922055988337122E-2</v>
      </c>
      <c r="AG98">
        <f t="shared" si="57"/>
        <v>37.610595452075358</v>
      </c>
      <c r="AH98">
        <f t="shared" si="58"/>
        <v>117.58794845732075</v>
      </c>
    </row>
    <row r="99" spans="4:34" x14ac:dyDescent="0.45">
      <c r="D99" s="2">
        <f t="shared" si="31"/>
        <v>40350</v>
      </c>
      <c r="E99" s="8">
        <f t="shared" si="59"/>
        <v>0.4083333333333331</v>
      </c>
      <c r="F99" s="3">
        <f t="shared" si="32"/>
        <v>2455369.1583333332</v>
      </c>
      <c r="G99" s="4">
        <f t="shared" si="33"/>
        <v>0.10469974903034111</v>
      </c>
      <c r="I99">
        <f t="shared" si="34"/>
        <v>89.738029423765965</v>
      </c>
      <c r="J99">
        <f t="shared" si="35"/>
        <v>4126.6206390087636</v>
      </c>
      <c r="K99">
        <f t="shared" si="36"/>
        <v>1.6704231347759866E-2</v>
      </c>
      <c r="L99">
        <f t="shared" si="37"/>
        <v>0.43410685689752626</v>
      </c>
      <c r="M99">
        <f t="shared" si="38"/>
        <v>90.172136280663494</v>
      </c>
      <c r="N99">
        <f t="shared" si="39"/>
        <v>4127.0547458656611</v>
      </c>
      <c r="O99">
        <f t="shared" si="40"/>
        <v>1.0162664856015471</v>
      </c>
      <c r="P99">
        <f t="shared" si="41"/>
        <v>90.171112316529644</v>
      </c>
      <c r="Q99">
        <f t="shared" si="42"/>
        <v>23.43792957690621</v>
      </c>
      <c r="R99">
        <f t="shared" si="43"/>
        <v>23.438485252037605</v>
      </c>
      <c r="S99">
        <f t="shared" si="30"/>
        <v>90.186500842458273</v>
      </c>
      <c r="T99">
        <f t="shared" si="44"/>
        <v>23.438374478779977</v>
      </c>
      <c r="U99">
        <f t="shared" si="45"/>
        <v>4.3031486038969086E-2</v>
      </c>
      <c r="V99">
        <f t="shared" si="46"/>
        <v>-1.794151498689168</v>
      </c>
      <c r="W99">
        <f t="shared" si="47"/>
        <v>165.28707270878311</v>
      </c>
      <c r="X99" s="8">
        <f t="shared" si="48"/>
        <v>0.54291260520742302</v>
      </c>
      <c r="Y99" s="8">
        <f t="shared" si="49"/>
        <v>8.378184768302549E-2</v>
      </c>
      <c r="Z99" s="8">
        <f t="shared" si="50"/>
        <v>1.0020433627318206</v>
      </c>
      <c r="AA99" s="9">
        <f t="shared" si="51"/>
        <v>1322.2965816702649</v>
      </c>
      <c r="AB99">
        <f t="shared" si="52"/>
        <v>526.20584850131047</v>
      </c>
      <c r="AC99">
        <f t="shared" si="53"/>
        <v>-48.448537874672382</v>
      </c>
      <c r="AD99">
        <f t="shared" si="54"/>
        <v>51.852712391547669</v>
      </c>
      <c r="AE99">
        <f t="shared" si="55"/>
        <v>38.147287608452331</v>
      </c>
      <c r="AF99">
        <f t="shared" si="56"/>
        <v>2.0507690228444109E-2</v>
      </c>
      <c r="AG99">
        <f t="shared" si="57"/>
        <v>38.167795298680772</v>
      </c>
      <c r="AH99">
        <f t="shared" si="58"/>
        <v>119.18152150451158</v>
      </c>
    </row>
    <row r="100" spans="4:34" x14ac:dyDescent="0.45">
      <c r="D100" s="2">
        <f t="shared" si="31"/>
        <v>40350</v>
      </c>
      <c r="E100" s="8">
        <f t="shared" si="59"/>
        <v>0.41249999999999976</v>
      </c>
      <c r="F100" s="3">
        <f t="shared" si="32"/>
        <v>2455369.1625000001</v>
      </c>
      <c r="G100" s="4">
        <f t="shared" si="33"/>
        <v>0.1046998631074632</v>
      </c>
      <c r="I100">
        <f t="shared" si="34"/>
        <v>89.742136287987705</v>
      </c>
      <c r="J100">
        <f t="shared" si="35"/>
        <v>4126.6247456768151</v>
      </c>
      <c r="K100">
        <f t="shared" si="36"/>
        <v>1.6704231342961381E-2</v>
      </c>
      <c r="L100">
        <f t="shared" si="37"/>
        <v>0.433975896739068</v>
      </c>
      <c r="M100">
        <f t="shared" si="38"/>
        <v>90.176112184726776</v>
      </c>
      <c r="N100">
        <f t="shared" si="39"/>
        <v>4127.0587215735541</v>
      </c>
      <c r="O100">
        <f t="shared" si="40"/>
        <v>1.0162667538072339</v>
      </c>
      <c r="P100">
        <f t="shared" si="41"/>
        <v>90.175088224588407</v>
      </c>
      <c r="Q100">
        <f t="shared" si="42"/>
        <v>23.437929575422732</v>
      </c>
      <c r="R100">
        <f t="shared" si="43"/>
        <v>23.438485240930845</v>
      </c>
      <c r="S100">
        <f t="shared" si="30"/>
        <v>90.190834308084803</v>
      </c>
      <c r="T100">
        <f t="shared" si="44"/>
        <v>23.438369260093502</v>
      </c>
      <c r="U100">
        <f t="shared" si="45"/>
        <v>4.3031485997026497E-2</v>
      </c>
      <c r="V100">
        <f t="shared" si="46"/>
        <v>-1.7950566468260962</v>
      </c>
      <c r="W100">
        <f t="shared" si="47"/>
        <v>165.28702002755065</v>
      </c>
      <c r="X100" s="8">
        <f t="shared" si="48"/>
        <v>0.54291323378251821</v>
      </c>
      <c r="Y100" s="8">
        <f t="shared" si="49"/>
        <v>8.3782622594877509E-2</v>
      </c>
      <c r="Z100" s="8">
        <f t="shared" si="50"/>
        <v>1.002043844970159</v>
      </c>
      <c r="AA100" s="9">
        <f t="shared" si="51"/>
        <v>1322.2961602204052</v>
      </c>
      <c r="AB100">
        <f t="shared" si="52"/>
        <v>532.20494335317358</v>
      </c>
      <c r="AC100">
        <f t="shared" si="53"/>
        <v>-46.948764161706606</v>
      </c>
      <c r="AD100">
        <f t="shared" si="54"/>
        <v>51.303739910811231</v>
      </c>
      <c r="AE100">
        <f t="shared" si="55"/>
        <v>38.696260089188769</v>
      </c>
      <c r="AF100">
        <f t="shared" si="56"/>
        <v>2.0109564481612607E-2</v>
      </c>
      <c r="AG100">
        <f t="shared" si="57"/>
        <v>38.716369653670384</v>
      </c>
      <c r="AH100">
        <f t="shared" si="58"/>
        <v>120.79207173153196</v>
      </c>
    </row>
    <row r="101" spans="4:34" x14ac:dyDescent="0.45">
      <c r="D101" s="2">
        <f t="shared" si="31"/>
        <v>40350</v>
      </c>
      <c r="E101" s="8">
        <f t="shared" si="59"/>
        <v>0.41666666666666641</v>
      </c>
      <c r="F101" s="3">
        <f t="shared" si="32"/>
        <v>2455369.1666666665</v>
      </c>
      <c r="G101" s="4">
        <f t="shared" si="33"/>
        <v>0.10469997718457252</v>
      </c>
      <c r="I101">
        <f t="shared" si="34"/>
        <v>89.746243151750605</v>
      </c>
      <c r="J101">
        <f t="shared" si="35"/>
        <v>4126.6288523444064</v>
      </c>
      <c r="K101">
        <f t="shared" si="36"/>
        <v>1.6704231338162893E-2</v>
      </c>
      <c r="L101">
        <f t="shared" si="37"/>
        <v>0.4338449344968579</v>
      </c>
      <c r="M101">
        <f t="shared" si="38"/>
        <v>90.180088086247466</v>
      </c>
      <c r="N101">
        <f t="shared" si="39"/>
        <v>4127.0626972789032</v>
      </c>
      <c r="O101">
        <f t="shared" si="40"/>
        <v>1.0162670219319114</v>
      </c>
      <c r="P101">
        <f t="shared" si="41"/>
        <v>90.179064130104493</v>
      </c>
      <c r="Q101">
        <f t="shared" si="42"/>
        <v>23.437929573939254</v>
      </c>
      <c r="R101">
        <f t="shared" si="43"/>
        <v>23.438485229824078</v>
      </c>
      <c r="S101">
        <f t="shared" si="30"/>
        <v>90.195167770593827</v>
      </c>
      <c r="T101">
        <f t="shared" si="44"/>
        <v>23.438363921799109</v>
      </c>
      <c r="U101">
        <f t="shared" si="45"/>
        <v>4.3031485955083867E-2</v>
      </c>
      <c r="V101">
        <f t="shared" si="46"/>
        <v>-1.7959617846037723</v>
      </c>
      <c r="W101">
        <f t="shared" si="47"/>
        <v>165.28696613910364</v>
      </c>
      <c r="X101" s="8">
        <f t="shared" si="48"/>
        <v>0.54291386235041927</v>
      </c>
      <c r="Y101" s="8">
        <f t="shared" si="49"/>
        <v>8.378340085290914E-2</v>
      </c>
      <c r="Z101" s="8">
        <f t="shared" si="50"/>
        <v>1.0020443238479295</v>
      </c>
      <c r="AA101" s="9">
        <f t="shared" si="51"/>
        <v>1322.2957291128291</v>
      </c>
      <c r="AB101">
        <f t="shared" si="52"/>
        <v>538.20403821539594</v>
      </c>
      <c r="AC101">
        <f t="shared" si="53"/>
        <v>-45.448990446151015</v>
      </c>
      <c r="AD101">
        <f t="shared" si="54"/>
        <v>50.763937914593015</v>
      </c>
      <c r="AE101">
        <f t="shared" si="55"/>
        <v>39.236062085406985</v>
      </c>
      <c r="AF101">
        <f t="shared" si="56"/>
        <v>1.9727184934300136E-2</v>
      </c>
      <c r="AG101">
        <f t="shared" si="57"/>
        <v>39.255789270341282</v>
      </c>
      <c r="AH101">
        <f t="shared" si="58"/>
        <v>122.42000756470418</v>
      </c>
    </row>
    <row r="102" spans="4:34" x14ac:dyDescent="0.45">
      <c r="D102" s="2">
        <f t="shared" si="31"/>
        <v>40350</v>
      </c>
      <c r="E102" s="8">
        <f t="shared" si="59"/>
        <v>0.42083333333333306</v>
      </c>
      <c r="F102" s="3">
        <f t="shared" si="32"/>
        <v>2455369.1708333334</v>
      </c>
      <c r="G102" s="4">
        <f t="shared" si="33"/>
        <v>0.10470009126169461</v>
      </c>
      <c r="I102">
        <f t="shared" si="34"/>
        <v>89.750350015973254</v>
      </c>
      <c r="J102">
        <f t="shared" si="35"/>
        <v>4126.6329590124578</v>
      </c>
      <c r="K102">
        <f t="shared" si="36"/>
        <v>1.6704231333364409E-2</v>
      </c>
      <c r="L102">
        <f t="shared" si="37"/>
        <v>0.43371397014219021</v>
      </c>
      <c r="M102">
        <f t="shared" si="38"/>
        <v>90.184063986115447</v>
      </c>
      <c r="N102">
        <f t="shared" si="39"/>
        <v>4127.0666729825998</v>
      </c>
      <c r="O102">
        <f t="shared" si="40"/>
        <v>1.0162672899756386</v>
      </c>
      <c r="P102">
        <f t="shared" si="41"/>
        <v>90.183040033967814</v>
      </c>
      <c r="Q102">
        <f t="shared" si="42"/>
        <v>23.437929572455772</v>
      </c>
      <c r="R102">
        <f t="shared" si="43"/>
        <v>23.438485218717293</v>
      </c>
      <c r="S102">
        <f t="shared" si="30"/>
        <v>90.199501230947433</v>
      </c>
      <c r="T102">
        <f t="shared" si="44"/>
        <v>23.438358463895845</v>
      </c>
      <c r="U102">
        <f t="shared" si="45"/>
        <v>4.3031485913141168E-2</v>
      </c>
      <c r="V102">
        <f t="shared" si="46"/>
        <v>-1.7968669121959719</v>
      </c>
      <c r="W102">
        <f t="shared" si="47"/>
        <v>165.28691104344588</v>
      </c>
      <c r="X102" s="8">
        <f t="shared" si="48"/>
        <v>0.54291449091124722</v>
      </c>
      <c r="Y102" s="8">
        <f t="shared" si="49"/>
        <v>8.3784182457230849E-2</v>
      </c>
      <c r="Z102" s="8">
        <f t="shared" si="50"/>
        <v>1.0020447993652635</v>
      </c>
      <c r="AA102" s="9">
        <f t="shared" si="51"/>
        <v>1322.2952883475671</v>
      </c>
      <c r="AB102">
        <f t="shared" si="52"/>
        <v>544.20313308780374</v>
      </c>
      <c r="AC102">
        <f t="shared" si="53"/>
        <v>-43.949216728049066</v>
      </c>
      <c r="AD102">
        <f t="shared" si="54"/>
        <v>50.233844070351651</v>
      </c>
      <c r="AE102">
        <f t="shared" si="55"/>
        <v>39.766155929648349</v>
      </c>
      <c r="AF102">
        <f t="shared" si="56"/>
        <v>1.9360097298585316E-2</v>
      </c>
      <c r="AG102">
        <f t="shared" si="57"/>
        <v>39.785516026946937</v>
      </c>
      <c r="AH102">
        <f t="shared" si="58"/>
        <v>124.06571214333985</v>
      </c>
    </row>
    <row r="103" spans="4:34" x14ac:dyDescent="0.45">
      <c r="D103" s="2">
        <f t="shared" si="31"/>
        <v>40350</v>
      </c>
      <c r="E103" s="8">
        <f t="shared" si="59"/>
        <v>0.42499999999999971</v>
      </c>
      <c r="F103" s="3">
        <f t="shared" si="32"/>
        <v>2455369.1749999998</v>
      </c>
      <c r="G103" s="4">
        <f t="shared" si="33"/>
        <v>0.10470020533880393</v>
      </c>
      <c r="I103">
        <f t="shared" si="34"/>
        <v>89.754456879736608</v>
      </c>
      <c r="J103">
        <f t="shared" si="35"/>
        <v>4126.6370656800491</v>
      </c>
      <c r="K103">
        <f t="shared" si="36"/>
        <v>1.6704231328565921E-2</v>
      </c>
      <c r="L103">
        <f t="shared" si="37"/>
        <v>0.43358300370504194</v>
      </c>
      <c r="M103">
        <f t="shared" si="38"/>
        <v>90.188039883441647</v>
      </c>
      <c r="N103">
        <f t="shared" si="39"/>
        <v>4127.0706486837544</v>
      </c>
      <c r="O103">
        <f t="shared" si="40"/>
        <v>1.016267557938354</v>
      </c>
      <c r="P103">
        <f t="shared" si="41"/>
        <v>90.187015935289281</v>
      </c>
      <c r="Q103">
        <f t="shared" si="42"/>
        <v>23.437929570972294</v>
      </c>
      <c r="R103">
        <f t="shared" si="43"/>
        <v>23.438485207610508</v>
      </c>
      <c r="S103">
        <f t="shared" si="30"/>
        <v>90.203834688168754</v>
      </c>
      <c r="T103">
        <f t="shared" si="44"/>
        <v>23.438352886385164</v>
      </c>
      <c r="U103">
        <f t="shared" si="45"/>
        <v>4.303148587119849E-2</v>
      </c>
      <c r="V103">
        <f t="shared" si="46"/>
        <v>-1.797772029371832</v>
      </c>
      <c r="W103">
        <f t="shared" si="47"/>
        <v>165.28685474060563</v>
      </c>
      <c r="X103" s="8">
        <f t="shared" si="48"/>
        <v>0.5429151194648415</v>
      </c>
      <c r="Y103" s="8">
        <f t="shared" si="49"/>
        <v>8.3784967407603606E-2</v>
      </c>
      <c r="Z103" s="8">
        <f t="shared" si="50"/>
        <v>1.0020452715220793</v>
      </c>
      <c r="AA103" s="9">
        <f t="shared" si="51"/>
        <v>1322.2948379248451</v>
      </c>
      <c r="AB103">
        <f t="shared" si="52"/>
        <v>550.20222797062775</v>
      </c>
      <c r="AC103">
        <f t="shared" si="53"/>
        <v>-42.449443007343064</v>
      </c>
      <c r="AD103">
        <f t="shared" si="54"/>
        <v>49.714004518680873</v>
      </c>
      <c r="AE103">
        <f t="shared" si="55"/>
        <v>40.285995481319127</v>
      </c>
      <c r="AF103">
        <f t="shared" si="56"/>
        <v>1.9007884418736267E-2</v>
      </c>
      <c r="AG103">
        <f t="shared" si="57"/>
        <v>40.305003365737861</v>
      </c>
      <c r="AH103">
        <f t="shared" si="58"/>
        <v>125.72953958031081</v>
      </c>
    </row>
    <row r="104" spans="4:34" x14ac:dyDescent="0.45">
      <c r="D104" s="2">
        <f t="shared" si="31"/>
        <v>40350</v>
      </c>
      <c r="E104" s="8">
        <f t="shared" si="59"/>
        <v>0.42916666666666636</v>
      </c>
      <c r="F104" s="3">
        <f t="shared" si="32"/>
        <v>2455369.1791666667</v>
      </c>
      <c r="G104" s="4">
        <f t="shared" si="33"/>
        <v>0.10470031941592602</v>
      </c>
      <c r="I104">
        <f t="shared" si="34"/>
        <v>89.758563743957893</v>
      </c>
      <c r="J104">
        <f t="shared" si="35"/>
        <v>4126.6411723481006</v>
      </c>
      <c r="K104">
        <f t="shared" si="36"/>
        <v>1.6704231323767436E-2</v>
      </c>
      <c r="L104">
        <f t="shared" si="37"/>
        <v>0.43345203515670611</v>
      </c>
      <c r="M104">
        <f t="shared" si="38"/>
        <v>90.192015779114598</v>
      </c>
      <c r="N104">
        <f t="shared" si="39"/>
        <v>4127.0746243832573</v>
      </c>
      <c r="O104">
        <f t="shared" si="40"/>
        <v>1.0162678258201165</v>
      </c>
      <c r="P104">
        <f t="shared" si="41"/>
        <v>90.190991834957416</v>
      </c>
      <c r="Q104">
        <f t="shared" si="42"/>
        <v>23.437929569488812</v>
      </c>
      <c r="R104">
        <f t="shared" si="43"/>
        <v>23.438485196503713</v>
      </c>
      <c r="S104">
        <f t="shared" si="30"/>
        <v>90.208168143218387</v>
      </c>
      <c r="T104">
        <f t="shared" si="44"/>
        <v>23.43834718926605</v>
      </c>
      <c r="U104">
        <f t="shared" si="45"/>
        <v>4.3031485829255756E-2</v>
      </c>
      <c r="V104">
        <f t="shared" si="46"/>
        <v>-1.7986771363046465</v>
      </c>
      <c r="W104">
        <f t="shared" si="47"/>
        <v>165.28679723058639</v>
      </c>
      <c r="X104" s="8">
        <f t="shared" si="48"/>
        <v>0.5429157480113227</v>
      </c>
      <c r="Y104" s="8">
        <f t="shared" si="49"/>
        <v>8.3785755704138265E-2</v>
      </c>
      <c r="Z104" s="8">
        <f t="shared" si="50"/>
        <v>1.0020457403185072</v>
      </c>
      <c r="AA104" s="9">
        <f t="shared" si="51"/>
        <v>1322.2943778446911</v>
      </c>
      <c r="AB104">
        <f t="shared" si="52"/>
        <v>556.20132286369494</v>
      </c>
      <c r="AC104">
        <f t="shared" si="53"/>
        <v>-40.949669284076265</v>
      </c>
      <c r="AD104">
        <f t="shared" si="54"/>
        <v>49.204973317099054</v>
      </c>
      <c r="AE104">
        <f t="shared" si="55"/>
        <v>40.795026682900946</v>
      </c>
      <c r="AF104">
        <f t="shared" si="56"/>
        <v>1.867016403886464E-2</v>
      </c>
      <c r="AG104">
        <f t="shared" si="57"/>
        <v>40.813696846939813</v>
      </c>
      <c r="AH104">
        <f t="shared" si="58"/>
        <v>127.41181100084754</v>
      </c>
    </row>
    <row r="105" spans="4:34" x14ac:dyDescent="0.45">
      <c r="D105" s="2">
        <f t="shared" si="31"/>
        <v>40350</v>
      </c>
      <c r="E105" s="8">
        <f t="shared" si="59"/>
        <v>0.43333333333333302</v>
      </c>
      <c r="F105" s="3">
        <f t="shared" si="32"/>
        <v>2455369.1833333331</v>
      </c>
      <c r="G105" s="4">
        <f t="shared" si="33"/>
        <v>0.10470043349303534</v>
      </c>
      <c r="I105">
        <f t="shared" si="34"/>
        <v>89.762670607721248</v>
      </c>
      <c r="J105">
        <f t="shared" si="35"/>
        <v>4126.6452790156927</v>
      </c>
      <c r="K105">
        <f t="shared" si="36"/>
        <v>1.6704231318968948E-2</v>
      </c>
      <c r="L105">
        <f t="shared" si="37"/>
        <v>0.43332106452713476</v>
      </c>
      <c r="M105">
        <f t="shared" si="38"/>
        <v>90.195991672248383</v>
      </c>
      <c r="N105">
        <f t="shared" si="39"/>
        <v>4127.07860008022</v>
      </c>
      <c r="O105">
        <f t="shared" si="40"/>
        <v>1.0162680936208648</v>
      </c>
      <c r="P105">
        <f t="shared" si="41"/>
        <v>90.194967732086326</v>
      </c>
      <c r="Q105">
        <f t="shared" si="42"/>
        <v>23.437929568005334</v>
      </c>
      <c r="R105">
        <f t="shared" si="43"/>
        <v>23.43848518539691</v>
      </c>
      <c r="S105">
        <f t="shared" si="30"/>
        <v>90.212501595122887</v>
      </c>
      <c r="T105">
        <f t="shared" si="44"/>
        <v>23.438341372540016</v>
      </c>
      <c r="U105">
        <f t="shared" si="45"/>
        <v>4.3031485787312994E-2</v>
      </c>
      <c r="V105">
        <f t="shared" si="46"/>
        <v>-1.7995822327645852</v>
      </c>
      <c r="W105">
        <f t="shared" si="47"/>
        <v>165.28673851341765</v>
      </c>
      <c r="X105" s="8">
        <f t="shared" si="48"/>
        <v>0.54291637655053093</v>
      </c>
      <c r="Y105" s="8">
        <f t="shared" si="49"/>
        <v>8.3786547346593021E-2</v>
      </c>
      <c r="Z105" s="8">
        <f t="shared" si="50"/>
        <v>1.0020462057544688</v>
      </c>
      <c r="AA105" s="9">
        <f t="shared" si="51"/>
        <v>1322.2939081073412</v>
      </c>
      <c r="AB105">
        <f t="shared" si="52"/>
        <v>562.20041776723497</v>
      </c>
      <c r="AC105">
        <f t="shared" si="53"/>
        <v>-39.449895558191258</v>
      </c>
      <c r="AD105">
        <f t="shared" si="54"/>
        <v>48.707311758969333</v>
      </c>
      <c r="AE105">
        <f t="shared" si="55"/>
        <v>41.292688241030667</v>
      </c>
      <c r="AF105">
        <f t="shared" si="56"/>
        <v>1.8346586712709462E-2</v>
      </c>
      <c r="AG105">
        <f t="shared" si="57"/>
        <v>41.311034827743377</v>
      </c>
      <c r="AH105">
        <f t="shared" si="58"/>
        <v>129.11281037615078</v>
      </c>
    </row>
    <row r="106" spans="4:34" x14ac:dyDescent="0.45">
      <c r="D106" s="2">
        <f t="shared" si="31"/>
        <v>40350</v>
      </c>
      <c r="E106" s="8">
        <f t="shared" si="59"/>
        <v>0.43749999999999967</v>
      </c>
      <c r="F106" s="3">
        <f t="shared" si="32"/>
        <v>2455369.1875</v>
      </c>
      <c r="G106" s="4">
        <f t="shared" si="33"/>
        <v>0.10470054757015743</v>
      </c>
      <c r="I106">
        <f t="shared" si="34"/>
        <v>89.766777471943442</v>
      </c>
      <c r="J106">
        <f t="shared" si="35"/>
        <v>4126.6493856837433</v>
      </c>
      <c r="K106">
        <f t="shared" si="36"/>
        <v>1.6704231314170464E-2</v>
      </c>
      <c r="L106">
        <f t="shared" si="37"/>
        <v>0.43319009178769824</v>
      </c>
      <c r="M106">
        <f t="shared" si="38"/>
        <v>90.199967563731136</v>
      </c>
      <c r="N106">
        <f t="shared" si="39"/>
        <v>4127.082575775531</v>
      </c>
      <c r="O106">
        <f t="shared" si="40"/>
        <v>1.0162683613406576</v>
      </c>
      <c r="P106">
        <f t="shared" si="41"/>
        <v>90.198943627564134</v>
      </c>
      <c r="Q106">
        <f t="shared" si="42"/>
        <v>23.437929566521852</v>
      </c>
      <c r="R106">
        <f t="shared" si="43"/>
        <v>23.438485174290097</v>
      </c>
      <c r="S106">
        <f t="shared" si="30"/>
        <v>90.216835044842426</v>
      </c>
      <c r="T106">
        <f t="shared" si="44"/>
        <v>23.438335436205975</v>
      </c>
      <c r="U106">
        <f t="shared" si="45"/>
        <v>4.3031485745370177E-2</v>
      </c>
      <c r="V106">
        <f t="shared" si="46"/>
        <v>-1.8004873189251029</v>
      </c>
      <c r="W106">
        <f t="shared" si="47"/>
        <v>165.28667858910288</v>
      </c>
      <c r="X106" s="8">
        <f t="shared" si="48"/>
        <v>0.542917005082587</v>
      </c>
      <c r="Y106" s="8">
        <f t="shared" si="49"/>
        <v>8.3787342335079007E-2</v>
      </c>
      <c r="Z106" s="8">
        <f t="shared" si="50"/>
        <v>1.002046667830095</v>
      </c>
      <c r="AA106" s="9">
        <f t="shared" si="51"/>
        <v>1322.293428712823</v>
      </c>
      <c r="AB106">
        <f t="shared" si="52"/>
        <v>568.19951268107445</v>
      </c>
      <c r="AC106">
        <f t="shared" si="53"/>
        <v>-37.950121829731387</v>
      </c>
      <c r="AD106">
        <f t="shared" si="54"/>
        <v>48.22158755831942</v>
      </c>
      <c r="AE106">
        <f t="shared" si="55"/>
        <v>41.77841244168058</v>
      </c>
      <c r="AF106">
        <f t="shared" si="56"/>
        <v>1.8036833838630778E-2</v>
      </c>
      <c r="AG106">
        <f t="shared" si="57"/>
        <v>41.796449275519208</v>
      </c>
      <c r="AH106">
        <f t="shared" si="58"/>
        <v>130.83278017302575</v>
      </c>
    </row>
    <row r="107" spans="4:34" x14ac:dyDescent="0.45">
      <c r="D107" s="2">
        <f t="shared" si="31"/>
        <v>40350</v>
      </c>
      <c r="E107" s="8">
        <f t="shared" si="59"/>
        <v>0.44166666666666632</v>
      </c>
      <c r="F107" s="3">
        <f t="shared" si="32"/>
        <v>2455369.1916666669</v>
      </c>
      <c r="G107" s="4">
        <f t="shared" si="33"/>
        <v>0.10470066164727951</v>
      </c>
      <c r="I107">
        <f t="shared" si="34"/>
        <v>89.770884336166091</v>
      </c>
      <c r="J107">
        <f t="shared" si="35"/>
        <v>4126.6534923517947</v>
      </c>
      <c r="K107">
        <f t="shared" si="36"/>
        <v>1.6704231309371976E-2</v>
      </c>
      <c r="L107">
        <f t="shared" si="37"/>
        <v>0.43305911695362526</v>
      </c>
      <c r="M107">
        <f t="shared" si="38"/>
        <v>90.20394345311972</v>
      </c>
      <c r="N107">
        <f t="shared" si="39"/>
        <v>4127.0865514687484</v>
      </c>
      <c r="O107">
        <f t="shared" si="40"/>
        <v>1.0162686289794638</v>
      </c>
      <c r="P107">
        <f t="shared" si="41"/>
        <v>90.202919520947717</v>
      </c>
      <c r="Q107">
        <f t="shared" si="42"/>
        <v>23.437929565038374</v>
      </c>
      <c r="R107">
        <f t="shared" si="43"/>
        <v>23.438485163183277</v>
      </c>
      <c r="S107">
        <f t="shared" si="30"/>
        <v>90.221168491886203</v>
      </c>
      <c r="T107">
        <f t="shared" si="44"/>
        <v>23.438329380264808</v>
      </c>
      <c r="U107">
        <f t="shared" si="45"/>
        <v>4.3031485703427352E-2</v>
      </c>
      <c r="V107">
        <f t="shared" si="46"/>
        <v>-1.8013923946566153</v>
      </c>
      <c r="W107">
        <f t="shared" si="47"/>
        <v>165.28661745766573</v>
      </c>
      <c r="X107" s="8">
        <f t="shared" si="48"/>
        <v>0.54291763360740042</v>
      </c>
      <c r="Y107" s="8">
        <f t="shared" si="49"/>
        <v>8.378814066944007E-2</v>
      </c>
      <c r="Z107" s="8">
        <f t="shared" si="50"/>
        <v>1.0020471265453608</v>
      </c>
      <c r="AA107" s="9">
        <f t="shared" si="51"/>
        <v>1322.2929396613258</v>
      </c>
      <c r="AB107">
        <f t="shared" si="52"/>
        <v>574.19860760534289</v>
      </c>
      <c r="AC107">
        <f t="shared" si="53"/>
        <v>-36.450348098664278</v>
      </c>
      <c r="AD107">
        <f t="shared" si="54"/>
        <v>47.748373891248924</v>
      </c>
      <c r="AE107">
        <f t="shared" si="55"/>
        <v>42.251626108751076</v>
      </c>
      <c r="AF107">
        <f t="shared" si="56"/>
        <v>1.7740615804018662E-2</v>
      </c>
      <c r="AG107">
        <f t="shared" si="57"/>
        <v>42.269366724555091</v>
      </c>
      <c r="AH107">
        <f t="shared" si="58"/>
        <v>132.57191684961992</v>
      </c>
    </row>
    <row r="108" spans="4:34" x14ac:dyDescent="0.45">
      <c r="D108" s="2">
        <f t="shared" si="31"/>
        <v>40350</v>
      </c>
      <c r="E108" s="8">
        <f t="shared" si="59"/>
        <v>0.44583333333333297</v>
      </c>
      <c r="F108" s="3">
        <f t="shared" si="32"/>
        <v>2455369.1958333333</v>
      </c>
      <c r="G108" s="4">
        <f t="shared" si="33"/>
        <v>0.10470077572438884</v>
      </c>
      <c r="I108">
        <f t="shared" si="34"/>
        <v>89.774991199928536</v>
      </c>
      <c r="J108">
        <f t="shared" si="35"/>
        <v>4126.6575990193869</v>
      </c>
      <c r="K108">
        <f t="shared" si="36"/>
        <v>1.6704231304573491E-2</v>
      </c>
      <c r="L108">
        <f t="shared" si="37"/>
        <v>0.43292814004022367</v>
      </c>
      <c r="M108">
        <f t="shared" si="38"/>
        <v>90.207919339968754</v>
      </c>
      <c r="N108">
        <f t="shared" si="39"/>
        <v>4127.0905271594274</v>
      </c>
      <c r="O108">
        <f t="shared" si="40"/>
        <v>1.0162688965372522</v>
      </c>
      <c r="P108">
        <f t="shared" si="41"/>
        <v>90.206895411791663</v>
      </c>
      <c r="Q108">
        <f t="shared" si="42"/>
        <v>23.437929563554892</v>
      </c>
      <c r="R108">
        <f t="shared" si="43"/>
        <v>23.438485152076449</v>
      </c>
      <c r="S108">
        <f t="shared" si="30"/>
        <v>90.225501935760875</v>
      </c>
      <c r="T108">
        <f t="shared" si="44"/>
        <v>23.438323204717463</v>
      </c>
      <c r="U108">
        <f t="shared" si="45"/>
        <v>4.3031485661484514E-2</v>
      </c>
      <c r="V108">
        <f t="shared" si="46"/>
        <v>-1.8022974598290618</v>
      </c>
      <c r="W108">
        <f t="shared" si="47"/>
        <v>165.28655511913084</v>
      </c>
      <c r="X108" s="8">
        <f t="shared" si="48"/>
        <v>0.54291826212488137</v>
      </c>
      <c r="Y108" s="8">
        <f t="shared" si="49"/>
        <v>8.3788942349517948E-2</v>
      </c>
      <c r="Z108" s="8">
        <f t="shared" si="50"/>
        <v>1.0020475819002448</v>
      </c>
      <c r="AA108" s="9">
        <f t="shared" si="51"/>
        <v>1322.2924409530467</v>
      </c>
      <c r="AB108">
        <f t="shared" si="52"/>
        <v>580.19770254017033</v>
      </c>
      <c r="AC108">
        <f t="shared" si="53"/>
        <v>-34.950574364957419</v>
      </c>
      <c r="AD108">
        <f t="shared" si="54"/>
        <v>47.288248285901282</v>
      </c>
      <c r="AE108">
        <f t="shared" si="55"/>
        <v>42.711751714098718</v>
      </c>
      <c r="AF108">
        <f t="shared" si="56"/>
        <v>1.7457670225102796E-2</v>
      </c>
      <c r="AG108">
        <f t="shared" si="57"/>
        <v>42.729209384323823</v>
      </c>
      <c r="AH108">
        <f t="shared" si="58"/>
        <v>134.33036623355275</v>
      </c>
    </row>
    <row r="109" spans="4:34" x14ac:dyDescent="0.45">
      <c r="D109" s="2">
        <f t="shared" si="31"/>
        <v>40350</v>
      </c>
      <c r="E109" s="8">
        <f t="shared" si="59"/>
        <v>0.44999999999999962</v>
      </c>
      <c r="F109" s="3">
        <f t="shared" si="32"/>
        <v>2455369.2000000002</v>
      </c>
      <c r="G109" s="4">
        <f t="shared" si="33"/>
        <v>0.10470088980151092</v>
      </c>
      <c r="I109">
        <f t="shared" si="34"/>
        <v>89.77909806415073</v>
      </c>
      <c r="J109">
        <f t="shared" si="35"/>
        <v>4126.6617056874384</v>
      </c>
      <c r="K109">
        <f t="shared" si="36"/>
        <v>1.6704231299775003E-2</v>
      </c>
      <c r="L109">
        <f t="shared" si="37"/>
        <v>0.43279716101881027</v>
      </c>
      <c r="M109">
        <f t="shared" si="38"/>
        <v>90.211895225169542</v>
      </c>
      <c r="N109">
        <f t="shared" si="39"/>
        <v>4127.0945028484575</v>
      </c>
      <c r="O109">
        <f t="shared" si="40"/>
        <v>1.0162691640140813</v>
      </c>
      <c r="P109">
        <f t="shared" si="41"/>
        <v>90.210871300987307</v>
      </c>
      <c r="Q109">
        <f t="shared" si="42"/>
        <v>23.437929562071414</v>
      </c>
      <c r="R109">
        <f t="shared" si="43"/>
        <v>23.438485140969611</v>
      </c>
      <c r="S109">
        <f t="shared" si="30"/>
        <v>90.229835377430106</v>
      </c>
      <c r="T109">
        <f t="shared" si="44"/>
        <v>23.438316909562779</v>
      </c>
      <c r="U109">
        <f t="shared" si="45"/>
        <v>4.3031485619541607E-2</v>
      </c>
      <c r="V109">
        <f t="shared" si="46"/>
        <v>-1.8032025146168082</v>
      </c>
      <c r="W109">
        <f t="shared" si="47"/>
        <v>165.28649157350182</v>
      </c>
      <c r="X109" s="8">
        <f t="shared" si="48"/>
        <v>0.54291889063515053</v>
      </c>
      <c r="Y109" s="8">
        <f t="shared" si="49"/>
        <v>8.3789747375423274E-2</v>
      </c>
      <c r="Z109" s="8">
        <f t="shared" si="50"/>
        <v>1.0020480338948778</v>
      </c>
      <c r="AA109" s="9">
        <f t="shared" si="51"/>
        <v>1322.2919325880146</v>
      </c>
      <c r="AB109">
        <f t="shared" si="52"/>
        <v>586.1967974853826</v>
      </c>
      <c r="AC109">
        <f t="shared" si="53"/>
        <v>-33.450800628654349</v>
      </c>
      <c r="AD109">
        <f t="shared" si="54"/>
        <v>46.841791353743943</v>
      </c>
      <c r="AE109">
        <f t="shared" si="55"/>
        <v>43.158208646256057</v>
      </c>
      <c r="AF109">
        <f t="shared" si="56"/>
        <v>1.7187760269323914E-2</v>
      </c>
      <c r="AG109">
        <f t="shared" si="57"/>
        <v>43.17539640652538</v>
      </c>
      <c r="AH109">
        <f t="shared" si="58"/>
        <v>136.1082188280476</v>
      </c>
    </row>
    <row r="110" spans="4:34" x14ac:dyDescent="0.45">
      <c r="D110" s="2">
        <f t="shared" si="31"/>
        <v>40350</v>
      </c>
      <c r="E110" s="8">
        <f t="shared" si="59"/>
        <v>0.45416666666666627</v>
      </c>
      <c r="F110" s="3">
        <f t="shared" si="32"/>
        <v>2455369.2041666666</v>
      </c>
      <c r="G110" s="4">
        <f t="shared" si="33"/>
        <v>0.10470100387862025</v>
      </c>
      <c r="I110">
        <f t="shared" si="34"/>
        <v>89.783204927914085</v>
      </c>
      <c r="J110">
        <f t="shared" si="35"/>
        <v>4126.6658123550305</v>
      </c>
      <c r="K110">
        <f t="shared" si="36"/>
        <v>1.6704231294976519E-2</v>
      </c>
      <c r="L110">
        <f t="shared" si="37"/>
        <v>0.43266617991936529</v>
      </c>
      <c r="M110">
        <f t="shared" si="38"/>
        <v>90.215871107833451</v>
      </c>
      <c r="N110">
        <f t="shared" si="39"/>
        <v>4127.0984785349501</v>
      </c>
      <c r="O110">
        <f t="shared" si="40"/>
        <v>1.0162694314098899</v>
      </c>
      <c r="P110">
        <f t="shared" si="41"/>
        <v>90.214847187645987</v>
      </c>
      <c r="Q110">
        <f t="shared" si="42"/>
        <v>23.437929560587932</v>
      </c>
      <c r="R110">
        <f t="shared" si="43"/>
        <v>23.438485129862766</v>
      </c>
      <c r="S110">
        <f t="shared" si="30"/>
        <v>90.234168815917485</v>
      </c>
      <c r="T110">
        <f t="shared" si="44"/>
        <v>23.438310494802394</v>
      </c>
      <c r="U110">
        <f t="shared" si="45"/>
        <v>4.3031485577598685E-2</v>
      </c>
      <c r="V110">
        <f t="shared" si="46"/>
        <v>-1.8041075587891804</v>
      </c>
      <c r="W110">
        <f t="shared" si="47"/>
        <v>165.28642682081087</v>
      </c>
      <c r="X110" s="8">
        <f t="shared" si="48"/>
        <v>0.54291951913804803</v>
      </c>
      <c r="Y110" s="8">
        <f t="shared" si="49"/>
        <v>8.3790555746906692E-2</v>
      </c>
      <c r="Z110" s="8">
        <f t="shared" si="50"/>
        <v>1.0020484825291893</v>
      </c>
      <c r="AA110" s="9">
        <f t="shared" si="51"/>
        <v>1322.291414566487</v>
      </c>
      <c r="AB110">
        <f t="shared" si="52"/>
        <v>592.19589244121028</v>
      </c>
      <c r="AC110">
        <f t="shared" si="53"/>
        <v>-31.951026889697431</v>
      </c>
      <c r="AD110">
        <f t="shared" si="54"/>
        <v>46.409585356349609</v>
      </c>
      <c r="AE110">
        <f t="shared" si="55"/>
        <v>43.590414643650391</v>
      </c>
      <c r="AF110">
        <f t="shared" si="56"/>
        <v>1.6930673048810439E-2</v>
      </c>
      <c r="AG110">
        <f t="shared" si="57"/>
        <v>43.607345316699202</v>
      </c>
      <c r="AH110">
        <f t="shared" si="58"/>
        <v>137.9055051004467</v>
      </c>
    </row>
    <row r="111" spans="4:34" x14ac:dyDescent="0.45">
      <c r="D111" s="2">
        <f t="shared" si="31"/>
        <v>40350</v>
      </c>
      <c r="E111" s="8">
        <f t="shared" si="59"/>
        <v>0.45833333333333293</v>
      </c>
      <c r="F111" s="3">
        <f t="shared" si="32"/>
        <v>2455369.2083333335</v>
      </c>
      <c r="G111" s="4">
        <f t="shared" si="33"/>
        <v>0.10470111795574233</v>
      </c>
      <c r="I111">
        <f t="shared" si="34"/>
        <v>89.787311792136279</v>
      </c>
      <c r="J111">
        <f t="shared" si="35"/>
        <v>4126.6699190230811</v>
      </c>
      <c r="K111">
        <f t="shared" si="36"/>
        <v>1.6704231290178031E-2</v>
      </c>
      <c r="L111">
        <f t="shared" si="37"/>
        <v>0.43253519671323071</v>
      </c>
      <c r="M111">
        <f t="shared" si="38"/>
        <v>90.219846988849511</v>
      </c>
      <c r="N111">
        <f t="shared" si="39"/>
        <v>4127.1024542197947</v>
      </c>
      <c r="O111">
        <f t="shared" si="40"/>
        <v>1.0162696987247368</v>
      </c>
      <c r="P111">
        <f t="shared" si="41"/>
        <v>90.218823072656761</v>
      </c>
      <c r="Q111">
        <f t="shared" si="42"/>
        <v>23.437929559104454</v>
      </c>
      <c r="R111">
        <f t="shared" si="43"/>
        <v>23.438485118755914</v>
      </c>
      <c r="S111">
        <f t="shared" si="30"/>
        <v>90.238502252184162</v>
      </c>
      <c r="T111">
        <f t="shared" si="44"/>
        <v>23.438303960435125</v>
      </c>
      <c r="U111">
        <f t="shared" si="45"/>
        <v>4.3031485535655743E-2</v>
      </c>
      <c r="V111">
        <f t="shared" si="46"/>
        <v>-1.8050125925198302</v>
      </c>
      <c r="W111">
        <f t="shared" si="47"/>
        <v>165.28636086106195</v>
      </c>
      <c r="X111" s="8">
        <f t="shared" si="48"/>
        <v>0.54292014763369434</v>
      </c>
      <c r="Y111" s="8">
        <f t="shared" si="49"/>
        <v>8.3791367464077782E-2</v>
      </c>
      <c r="Z111" s="8">
        <f t="shared" si="50"/>
        <v>1.0020489278033109</v>
      </c>
      <c r="AA111" s="9">
        <f t="shared" si="51"/>
        <v>1322.2908868884956</v>
      </c>
      <c r="AB111">
        <f t="shared" si="52"/>
        <v>598.19498740747963</v>
      </c>
      <c r="AC111">
        <f t="shared" si="53"/>
        <v>-30.451253148130093</v>
      </c>
      <c r="AD111">
        <f t="shared" si="54"/>
        <v>45.992212603962031</v>
      </c>
      <c r="AE111">
        <f t="shared" si="55"/>
        <v>44.007787396037969</v>
      </c>
      <c r="AF111">
        <f t="shared" si="56"/>
        <v>1.6686218075033864E-2</v>
      </c>
      <c r="AG111">
        <f t="shared" si="57"/>
        <v>44.024473614113006</v>
      </c>
      <c r="AH111">
        <f t="shared" si="58"/>
        <v>139.72219081539976</v>
      </c>
    </row>
    <row r="112" spans="4:34" x14ac:dyDescent="0.45">
      <c r="D112" s="2">
        <f t="shared" si="31"/>
        <v>40350</v>
      </c>
      <c r="E112" s="8">
        <f t="shared" si="59"/>
        <v>0.46249999999999958</v>
      </c>
      <c r="F112" s="3">
        <f t="shared" si="32"/>
        <v>2455369.2124999999</v>
      </c>
      <c r="G112" s="4">
        <f t="shared" si="33"/>
        <v>0.10470123203285166</v>
      </c>
      <c r="I112">
        <f t="shared" si="34"/>
        <v>89.791418655898724</v>
      </c>
      <c r="J112">
        <f t="shared" si="35"/>
        <v>4126.6740256906733</v>
      </c>
      <c r="K112">
        <f t="shared" si="36"/>
        <v>1.6704231285379546E-2</v>
      </c>
      <c r="L112">
        <f t="shared" si="37"/>
        <v>0.43240421143028412</v>
      </c>
      <c r="M112">
        <f t="shared" si="38"/>
        <v>90.223822867329005</v>
      </c>
      <c r="N112">
        <f t="shared" si="39"/>
        <v>4127.1064299021036</v>
      </c>
      <c r="O112">
        <f t="shared" si="40"/>
        <v>1.0162699659585612</v>
      </c>
      <c r="P112">
        <f t="shared" si="41"/>
        <v>90.222798955130898</v>
      </c>
      <c r="Q112">
        <f t="shared" si="42"/>
        <v>23.437929557620976</v>
      </c>
      <c r="R112">
        <f t="shared" si="43"/>
        <v>23.438485107649054</v>
      </c>
      <c r="S112">
        <f t="shared" si="30"/>
        <v>90.242835685253652</v>
      </c>
      <c r="T112">
        <f t="shared" si="44"/>
        <v>23.438297306462665</v>
      </c>
      <c r="U112">
        <f t="shared" si="45"/>
        <v>4.3031485493712766E-2</v>
      </c>
      <c r="V112">
        <f t="shared" si="46"/>
        <v>-1.8059176155776357</v>
      </c>
      <c r="W112">
        <f t="shared" si="47"/>
        <v>165.28629369428836</v>
      </c>
      <c r="X112" s="8">
        <f t="shared" si="48"/>
        <v>0.54292077612192879</v>
      </c>
      <c r="Y112" s="8">
        <f t="shared" si="49"/>
        <v>8.3792182526683356E-2</v>
      </c>
      <c r="Z112" s="8">
        <f t="shared" si="50"/>
        <v>1.0020493697171742</v>
      </c>
      <c r="AA112" s="9">
        <f t="shared" si="51"/>
        <v>1322.2903495543069</v>
      </c>
      <c r="AB112">
        <f t="shared" si="52"/>
        <v>604.19408238442179</v>
      </c>
      <c r="AC112">
        <f t="shared" si="53"/>
        <v>-28.951479403894552</v>
      </c>
      <c r="AD112">
        <f t="shared" si="54"/>
        <v>45.590253683866074</v>
      </c>
      <c r="AE112">
        <f t="shared" si="55"/>
        <v>44.409746316133926</v>
      </c>
      <c r="AF112">
        <f t="shared" si="56"/>
        <v>1.6454225765808947E-2</v>
      </c>
      <c r="AG112">
        <f t="shared" si="57"/>
        <v>44.426200541899732</v>
      </c>
      <c r="AH112">
        <f t="shared" si="58"/>
        <v>141.55817248556275</v>
      </c>
    </row>
    <row r="113" spans="4:34" x14ac:dyDescent="0.45">
      <c r="D113" s="2">
        <f t="shared" si="31"/>
        <v>40350</v>
      </c>
      <c r="E113" s="8">
        <f t="shared" si="59"/>
        <v>0.46666666666666623</v>
      </c>
      <c r="F113" s="3">
        <f t="shared" si="32"/>
        <v>2455369.2166666668</v>
      </c>
      <c r="G113" s="4">
        <f t="shared" si="33"/>
        <v>0.10470134610997374</v>
      </c>
      <c r="I113">
        <f t="shared" si="34"/>
        <v>89.795525520121373</v>
      </c>
      <c r="J113">
        <f t="shared" si="35"/>
        <v>4126.6781323587238</v>
      </c>
      <c r="K113">
        <f t="shared" si="36"/>
        <v>1.6704231280581058E-2</v>
      </c>
      <c r="L113">
        <f t="shared" si="37"/>
        <v>0.43227322404191826</v>
      </c>
      <c r="M113">
        <f t="shared" si="38"/>
        <v>90.227798744163294</v>
      </c>
      <c r="N113">
        <f t="shared" si="39"/>
        <v>4127.1104055827655</v>
      </c>
      <c r="O113">
        <f t="shared" si="40"/>
        <v>1.0162702331114211</v>
      </c>
      <c r="P113">
        <f t="shared" si="41"/>
        <v>90.226774835959759</v>
      </c>
      <c r="Q113">
        <f t="shared" si="42"/>
        <v>23.437929556137494</v>
      </c>
      <c r="R113">
        <f t="shared" si="43"/>
        <v>23.438485096542184</v>
      </c>
      <c r="S113">
        <f t="shared" si="30"/>
        <v>90.247169116089623</v>
      </c>
      <c r="T113">
        <f t="shared" si="44"/>
        <v>23.438290532883755</v>
      </c>
      <c r="U113">
        <f t="shared" si="45"/>
        <v>4.3031485451769755E-2</v>
      </c>
      <c r="V113">
        <f t="shared" si="46"/>
        <v>-1.8068226281372941</v>
      </c>
      <c r="W113">
        <f t="shared" si="47"/>
        <v>165.28622532049408</v>
      </c>
      <c r="X113" s="8">
        <f t="shared" si="48"/>
        <v>0.54292140460287308</v>
      </c>
      <c r="Y113" s="8">
        <f t="shared" si="49"/>
        <v>8.3793000934833939E-2</v>
      </c>
      <c r="Z113" s="8">
        <f t="shared" si="50"/>
        <v>1.0020498082709122</v>
      </c>
      <c r="AA113" s="9">
        <f t="shared" si="51"/>
        <v>1322.2898025639527</v>
      </c>
      <c r="AB113">
        <f t="shared" si="52"/>
        <v>610.19317737186202</v>
      </c>
      <c r="AC113">
        <f t="shared" si="53"/>
        <v>-27.451705657034495</v>
      </c>
      <c r="AD113">
        <f t="shared" si="54"/>
        <v>45.204285519683289</v>
      </c>
      <c r="AE113">
        <f t="shared" si="55"/>
        <v>44.795714480316711</v>
      </c>
      <c r="AF113">
        <f t="shared" si="56"/>
        <v>1.6234545997504783E-2</v>
      </c>
      <c r="AG113">
        <f t="shared" si="57"/>
        <v>44.811949026314217</v>
      </c>
      <c r="AH113">
        <f t="shared" si="58"/>
        <v>143.41327301926549</v>
      </c>
    </row>
    <row r="114" spans="4:34" x14ac:dyDescent="0.45">
      <c r="D114" s="2">
        <f t="shared" si="31"/>
        <v>40350</v>
      </c>
      <c r="E114" s="8">
        <f t="shared" si="59"/>
        <v>0.47083333333333288</v>
      </c>
      <c r="F114" s="3">
        <f t="shared" si="32"/>
        <v>2455369.2208333332</v>
      </c>
      <c r="G114" s="4">
        <f t="shared" si="33"/>
        <v>0.10470146018708307</v>
      </c>
      <c r="I114">
        <f t="shared" si="34"/>
        <v>89.799632383884727</v>
      </c>
      <c r="J114">
        <f t="shared" si="35"/>
        <v>4126.682239026316</v>
      </c>
      <c r="K114">
        <f t="shared" si="36"/>
        <v>1.6704231275782574E-2</v>
      </c>
      <c r="L114">
        <f t="shared" si="37"/>
        <v>0.43214223457801154</v>
      </c>
      <c r="M114">
        <f t="shared" si="38"/>
        <v>90.231774618462737</v>
      </c>
      <c r="N114">
        <f t="shared" si="39"/>
        <v>4127.1143812608943</v>
      </c>
      <c r="O114">
        <f t="shared" si="40"/>
        <v>1.0162705001832557</v>
      </c>
      <c r="P114">
        <f t="shared" si="41"/>
        <v>90.230750714253702</v>
      </c>
      <c r="Q114">
        <f t="shared" si="42"/>
        <v>23.437929554654016</v>
      </c>
      <c r="R114">
        <f t="shared" si="43"/>
        <v>23.438485085435307</v>
      </c>
      <c r="S114">
        <f t="shared" si="30"/>
        <v>90.251502543714579</v>
      </c>
      <c r="T114">
        <f t="shared" si="44"/>
        <v>23.438283639700156</v>
      </c>
      <c r="U114">
        <f t="shared" si="45"/>
        <v>4.3031485409826709E-2</v>
      </c>
      <c r="V114">
        <f t="shared" si="46"/>
        <v>-1.8077276299673537</v>
      </c>
      <c r="W114">
        <f t="shared" si="47"/>
        <v>165.28615573971359</v>
      </c>
      <c r="X114" s="8">
        <f t="shared" si="48"/>
        <v>0.54292203307636622</v>
      </c>
      <c r="Y114" s="8">
        <f t="shared" si="49"/>
        <v>8.3793822688272901E-2</v>
      </c>
      <c r="Z114" s="8">
        <f t="shared" si="50"/>
        <v>1.0020502434644596</v>
      </c>
      <c r="AA114" s="9">
        <f t="shared" si="51"/>
        <v>1322.2892459177087</v>
      </c>
      <c r="AB114">
        <f t="shared" si="52"/>
        <v>616.19227237003201</v>
      </c>
      <c r="AC114">
        <f t="shared" si="53"/>
        <v>-25.951931907491996</v>
      </c>
      <c r="AD114">
        <f t="shared" si="54"/>
        <v>44.834879265199426</v>
      </c>
      <c r="AE114">
        <f t="shared" si="55"/>
        <v>45.165120734800574</v>
      </c>
      <c r="AF114">
        <f t="shared" si="56"/>
        <v>1.6027046696465076E-2</v>
      </c>
      <c r="AG114">
        <f t="shared" si="57"/>
        <v>45.181147781497039</v>
      </c>
      <c r="AH114">
        <f t="shared" si="58"/>
        <v>145.28723765428623</v>
      </c>
    </row>
    <row r="115" spans="4:34" x14ac:dyDescent="0.45">
      <c r="D115" s="2">
        <f t="shared" si="31"/>
        <v>40350</v>
      </c>
      <c r="E115" s="8">
        <f t="shared" si="59"/>
        <v>0.47499999999999953</v>
      </c>
      <c r="F115" s="3">
        <f t="shared" si="32"/>
        <v>2455369.2250000001</v>
      </c>
      <c r="G115" s="4">
        <f t="shared" si="33"/>
        <v>0.10470157426420515</v>
      </c>
      <c r="I115">
        <f t="shared" si="34"/>
        <v>89.803739248106922</v>
      </c>
      <c r="J115">
        <f t="shared" si="35"/>
        <v>4126.6863456943674</v>
      </c>
      <c r="K115">
        <f t="shared" si="36"/>
        <v>1.6704231270984086E-2</v>
      </c>
      <c r="L115">
        <f t="shared" si="37"/>
        <v>0.43201124300993005</v>
      </c>
      <c r="M115">
        <f t="shared" si="38"/>
        <v>90.235750491116846</v>
      </c>
      <c r="N115">
        <f t="shared" si="39"/>
        <v>4127.118356937377</v>
      </c>
      <c r="O115">
        <f t="shared" si="40"/>
        <v>1.0162707671741236</v>
      </c>
      <c r="P115">
        <f t="shared" si="41"/>
        <v>90.234726590902241</v>
      </c>
      <c r="Q115">
        <f t="shared" si="42"/>
        <v>23.437929553170534</v>
      </c>
      <c r="R115">
        <f t="shared" si="43"/>
        <v>23.438485074328419</v>
      </c>
      <c r="S115">
        <f t="shared" si="30"/>
        <v>90.255835969090214</v>
      </c>
      <c r="T115">
        <f t="shared" si="44"/>
        <v>23.438276626910564</v>
      </c>
      <c r="U115">
        <f t="shared" si="45"/>
        <v>4.3031485367883614E-2</v>
      </c>
      <c r="V115">
        <f t="shared" si="46"/>
        <v>-1.8086326212417507</v>
      </c>
      <c r="W115">
        <f t="shared" si="47"/>
        <v>165.2860849519509</v>
      </c>
      <c r="X115" s="8">
        <f t="shared" si="48"/>
        <v>0.54292266154252899</v>
      </c>
      <c r="Y115" s="8">
        <f t="shared" si="49"/>
        <v>8.3794647787109822E-2</v>
      </c>
      <c r="Z115" s="8">
        <f t="shared" si="50"/>
        <v>1.0020506752979481</v>
      </c>
      <c r="AA115" s="9">
        <f t="shared" si="51"/>
        <v>1322.2886796156072</v>
      </c>
      <c r="AB115">
        <f t="shared" si="52"/>
        <v>622.1913673787576</v>
      </c>
      <c r="AC115">
        <f t="shared" si="53"/>
        <v>-24.452158155310599</v>
      </c>
      <c r="AD115">
        <f t="shared" si="54"/>
        <v>44.482598040176242</v>
      </c>
      <c r="AE115">
        <f t="shared" si="55"/>
        <v>45.517401959823758</v>
      </c>
      <c r="AF115">
        <f t="shared" si="56"/>
        <v>1.5831612465385784E-2</v>
      </c>
      <c r="AG115">
        <f t="shared" si="57"/>
        <v>45.533233572289141</v>
      </c>
      <c r="AH115">
        <f t="shared" si="58"/>
        <v>147.17973027147696</v>
      </c>
    </row>
    <row r="116" spans="4:34" x14ac:dyDescent="0.45">
      <c r="D116" s="2">
        <f t="shared" si="31"/>
        <v>40350</v>
      </c>
      <c r="E116" s="8">
        <f t="shared" si="59"/>
        <v>0.47916666666666619</v>
      </c>
      <c r="F116" s="3">
        <f t="shared" si="32"/>
        <v>2455369.2291666665</v>
      </c>
      <c r="G116" s="4">
        <f t="shared" si="33"/>
        <v>0.10470168834131448</v>
      </c>
      <c r="I116">
        <f t="shared" si="34"/>
        <v>89.807846111869367</v>
      </c>
      <c r="J116">
        <f t="shared" si="35"/>
        <v>4126.6904523619587</v>
      </c>
      <c r="K116">
        <f t="shared" si="36"/>
        <v>1.6704231266185598E-2</v>
      </c>
      <c r="L116">
        <f t="shared" si="37"/>
        <v>0.43188024936763098</v>
      </c>
      <c r="M116">
        <f t="shared" si="38"/>
        <v>90.239726361237004</v>
      </c>
      <c r="N116">
        <f t="shared" si="39"/>
        <v>4127.1223326113268</v>
      </c>
      <c r="O116">
        <f t="shared" si="40"/>
        <v>1.0162710340839636</v>
      </c>
      <c r="P116">
        <f t="shared" si="41"/>
        <v>90.238702465016772</v>
      </c>
      <c r="Q116">
        <f t="shared" si="42"/>
        <v>23.437929551687056</v>
      </c>
      <c r="R116">
        <f t="shared" si="43"/>
        <v>23.438485063221528</v>
      </c>
      <c r="S116">
        <f t="shared" si="30"/>
        <v>90.26016939124014</v>
      </c>
      <c r="T116">
        <f t="shared" si="44"/>
        <v>23.438269494516799</v>
      </c>
      <c r="U116">
        <f t="shared" si="45"/>
        <v>4.3031485325940526E-2</v>
      </c>
      <c r="V116">
        <f t="shared" si="46"/>
        <v>-1.8095376017296925</v>
      </c>
      <c r="W116">
        <f t="shared" si="47"/>
        <v>165.28601295724172</v>
      </c>
      <c r="X116" s="8">
        <f t="shared" si="48"/>
        <v>0.54292329000120121</v>
      </c>
      <c r="Y116" s="8">
        <f t="shared" si="49"/>
        <v>8.3795476231085297E-2</v>
      </c>
      <c r="Z116" s="8">
        <f t="shared" si="50"/>
        <v>1.0020511037713171</v>
      </c>
      <c r="AA116" s="9">
        <f t="shared" si="51"/>
        <v>1322.2881036579338</v>
      </c>
      <c r="AB116">
        <f t="shared" si="52"/>
        <v>628.19046239826957</v>
      </c>
      <c r="AC116">
        <f t="shared" si="53"/>
        <v>-22.952384400432607</v>
      </c>
      <c r="AD116">
        <f t="shared" si="54"/>
        <v>44.147994518814762</v>
      </c>
      <c r="AE116">
        <f t="shared" si="55"/>
        <v>45.852005481185238</v>
      </c>
      <c r="AF116">
        <f t="shared" si="56"/>
        <v>1.5648143241626198E-2</v>
      </c>
      <c r="AG116">
        <f t="shared" si="57"/>
        <v>45.867653624426865</v>
      </c>
      <c r="AH116">
        <f t="shared" si="58"/>
        <v>149.09033018888601</v>
      </c>
    </row>
    <row r="117" spans="4:34" x14ac:dyDescent="0.45">
      <c r="D117" s="2">
        <f t="shared" si="31"/>
        <v>40350</v>
      </c>
      <c r="E117" s="8">
        <f t="shared" si="59"/>
        <v>0.48333333333333284</v>
      </c>
      <c r="F117" s="3">
        <f t="shared" si="32"/>
        <v>2455369.2333333334</v>
      </c>
      <c r="G117" s="4">
        <f t="shared" si="33"/>
        <v>0.10470180241843656</v>
      </c>
      <c r="I117">
        <f t="shared" si="34"/>
        <v>89.811952976091561</v>
      </c>
      <c r="J117">
        <f t="shared" si="35"/>
        <v>4126.6945590300102</v>
      </c>
      <c r="K117">
        <f t="shared" si="36"/>
        <v>1.6704231261387113E-2</v>
      </c>
      <c r="L117">
        <f t="shared" si="37"/>
        <v>0.43174925362240157</v>
      </c>
      <c r="M117">
        <f t="shared" si="38"/>
        <v>90.243702229713961</v>
      </c>
      <c r="N117">
        <f t="shared" si="39"/>
        <v>4127.1263082836322</v>
      </c>
      <c r="O117">
        <f t="shared" si="40"/>
        <v>1.0162713009128346</v>
      </c>
      <c r="P117">
        <f t="shared" si="41"/>
        <v>90.242678337488016</v>
      </c>
      <c r="Q117">
        <f t="shared" si="42"/>
        <v>23.437929550203574</v>
      </c>
      <c r="R117">
        <f t="shared" si="43"/>
        <v>23.438485052114622</v>
      </c>
      <c r="S117">
        <f t="shared" si="30"/>
        <v>90.264502811127372</v>
      </c>
      <c r="T117">
        <f t="shared" si="44"/>
        <v>23.438262242517492</v>
      </c>
      <c r="U117">
        <f t="shared" si="45"/>
        <v>4.3031485283997382E-2</v>
      </c>
      <c r="V117">
        <f t="shared" si="46"/>
        <v>-1.8104425716052701</v>
      </c>
      <c r="W117">
        <f t="shared" si="47"/>
        <v>165.28593975559008</v>
      </c>
      <c r="X117" s="8">
        <f t="shared" si="48"/>
        <v>0.54292391845250365</v>
      </c>
      <c r="Y117" s="8">
        <f t="shared" si="49"/>
        <v>8.3796308020308963E-2</v>
      </c>
      <c r="Z117" s="8">
        <f t="shared" si="50"/>
        <v>1.0020515288846983</v>
      </c>
      <c r="AA117" s="9">
        <f t="shared" si="51"/>
        <v>1322.2875180447206</v>
      </c>
      <c r="AB117">
        <f t="shared" si="52"/>
        <v>634.1895574283941</v>
      </c>
      <c r="AC117">
        <f t="shared" si="53"/>
        <v>-21.452610642901476</v>
      </c>
      <c r="AD117">
        <f t="shared" si="54"/>
        <v>43.831608385945479</v>
      </c>
      <c r="AE117">
        <f t="shared" si="55"/>
        <v>46.168391614054521</v>
      </c>
      <c r="AF117">
        <f t="shared" si="56"/>
        <v>1.5476552986210777E-2</v>
      </c>
      <c r="AG117">
        <f t="shared" si="57"/>
        <v>46.183868167040728</v>
      </c>
      <c r="AH117">
        <f t="shared" si="58"/>
        <v>151.01852953782992</v>
      </c>
    </row>
    <row r="118" spans="4:34" x14ac:dyDescent="0.45">
      <c r="D118" s="2">
        <f t="shared" si="31"/>
        <v>40350</v>
      </c>
      <c r="E118" s="8">
        <f t="shared" si="59"/>
        <v>0.48749999999999949</v>
      </c>
      <c r="F118" s="3">
        <f t="shared" si="32"/>
        <v>2455369.2374999998</v>
      </c>
      <c r="G118" s="4">
        <f t="shared" si="33"/>
        <v>0.10470191649554589</v>
      </c>
      <c r="I118">
        <f t="shared" si="34"/>
        <v>89.816059839854915</v>
      </c>
      <c r="J118">
        <f t="shared" si="35"/>
        <v>4126.6986656976023</v>
      </c>
      <c r="K118">
        <f t="shared" si="36"/>
        <v>1.6704231256588625E-2</v>
      </c>
      <c r="L118">
        <f t="shared" si="37"/>
        <v>0.43161825580419999</v>
      </c>
      <c r="M118">
        <f t="shared" si="38"/>
        <v>90.247678095659111</v>
      </c>
      <c r="N118">
        <f t="shared" si="39"/>
        <v>4127.1302839534064</v>
      </c>
      <c r="O118">
        <f t="shared" si="40"/>
        <v>1.0162715676606753</v>
      </c>
      <c r="P118">
        <f t="shared" si="41"/>
        <v>90.246654207427397</v>
      </c>
      <c r="Q118">
        <f t="shared" si="42"/>
        <v>23.437929548720096</v>
      </c>
      <c r="R118">
        <f t="shared" si="43"/>
        <v>23.438485041007713</v>
      </c>
      <c r="S118">
        <f t="shared" si="30"/>
        <v>90.268836227775523</v>
      </c>
      <c r="T118">
        <f t="shared" si="44"/>
        <v>23.438254870914506</v>
      </c>
      <c r="U118">
        <f t="shared" si="45"/>
        <v>4.3031485242054211E-2</v>
      </c>
      <c r="V118">
        <f t="shared" si="46"/>
        <v>-1.8113475306376958</v>
      </c>
      <c r="W118">
        <f t="shared" si="47"/>
        <v>165.28586534703271</v>
      </c>
      <c r="X118" s="8">
        <f t="shared" si="48"/>
        <v>0.54292454689627623</v>
      </c>
      <c r="Y118" s="8">
        <f t="shared" si="49"/>
        <v>8.3797143154518694E-2</v>
      </c>
      <c r="Z118" s="8">
        <f t="shared" si="50"/>
        <v>1.0020519506380339</v>
      </c>
      <c r="AA118" s="9">
        <f t="shared" si="51"/>
        <v>1322.2869227762617</v>
      </c>
      <c r="AB118">
        <f t="shared" si="52"/>
        <v>640.18865246936161</v>
      </c>
      <c r="AC118">
        <f t="shared" si="53"/>
        <v>-19.952836882659597</v>
      </c>
      <c r="AD118">
        <f t="shared" si="54"/>
        <v>43.53396367971564</v>
      </c>
      <c r="AE118">
        <f t="shared" si="55"/>
        <v>46.46603632028436</v>
      </c>
      <c r="AF118">
        <f t="shared" si="56"/>
        <v>1.5316768403565188E-2</v>
      </c>
      <c r="AG118">
        <f t="shared" si="57"/>
        <v>46.481353088687925</v>
      </c>
      <c r="AH118">
        <f t="shared" si="58"/>
        <v>152.96373132460531</v>
      </c>
    </row>
    <row r="119" spans="4:34" x14ac:dyDescent="0.45">
      <c r="D119" s="2">
        <f t="shared" si="31"/>
        <v>40350</v>
      </c>
      <c r="E119" s="8">
        <f t="shared" si="59"/>
        <v>0.49166666666666614</v>
      </c>
      <c r="F119" s="3">
        <f t="shared" si="32"/>
        <v>2455369.2416666667</v>
      </c>
      <c r="G119" s="4">
        <f t="shared" si="33"/>
        <v>0.10470203057266797</v>
      </c>
      <c r="I119">
        <f t="shared" si="34"/>
        <v>89.820166704077565</v>
      </c>
      <c r="J119">
        <f t="shared" si="35"/>
        <v>4126.7027723656538</v>
      </c>
      <c r="K119">
        <f t="shared" si="36"/>
        <v>1.6704231251790141E-2</v>
      </c>
      <c r="L119">
        <f t="shared" si="37"/>
        <v>0.43148725588436443</v>
      </c>
      <c r="M119">
        <f t="shared" si="38"/>
        <v>90.251653959961928</v>
      </c>
      <c r="N119">
        <f t="shared" si="39"/>
        <v>4127.1342596215381</v>
      </c>
      <c r="O119">
        <f t="shared" si="40"/>
        <v>1.0162718343275441</v>
      </c>
      <c r="P119">
        <f t="shared" si="41"/>
        <v>90.250630075724374</v>
      </c>
      <c r="Q119">
        <f t="shared" si="42"/>
        <v>23.437929547236614</v>
      </c>
      <c r="R119">
        <f t="shared" si="43"/>
        <v>23.438485029900793</v>
      </c>
      <c r="S119">
        <f t="shared" si="30"/>
        <v>90.273169642146243</v>
      </c>
      <c r="T119">
        <f t="shared" si="44"/>
        <v>23.438247379706439</v>
      </c>
      <c r="U119">
        <f t="shared" si="45"/>
        <v>4.3031485200111005E-2</v>
      </c>
      <c r="V119">
        <f t="shared" si="46"/>
        <v>-1.8122524790007846</v>
      </c>
      <c r="W119">
        <f t="shared" si="47"/>
        <v>165.28578973157391</v>
      </c>
      <c r="X119" s="8">
        <f t="shared" si="48"/>
        <v>0.5429251753326394</v>
      </c>
      <c r="Y119" s="8">
        <f t="shared" si="49"/>
        <v>8.379798163382296E-2</v>
      </c>
      <c r="Z119" s="8">
        <f t="shared" si="50"/>
        <v>1.0020523690314558</v>
      </c>
      <c r="AA119" s="9">
        <f t="shared" si="51"/>
        <v>1322.2863178525913</v>
      </c>
      <c r="AB119">
        <f t="shared" si="52"/>
        <v>646.18774752099841</v>
      </c>
      <c r="AC119">
        <f t="shared" si="53"/>
        <v>-18.453063119750396</v>
      </c>
      <c r="AD119">
        <f t="shared" si="54"/>
        <v>43.255566044166244</v>
      </c>
      <c r="AE119">
        <f t="shared" si="55"/>
        <v>46.744433955833756</v>
      </c>
      <c r="AF119">
        <f t="shared" si="56"/>
        <v>1.5168727693777438E-2</v>
      </c>
      <c r="AG119">
        <f t="shared" si="57"/>
        <v>46.759602683527532</v>
      </c>
      <c r="AH119">
        <f t="shared" si="58"/>
        <v>154.92524827668592</v>
      </c>
    </row>
    <row r="120" spans="4:34" x14ac:dyDescent="0.45">
      <c r="D120" s="2">
        <f t="shared" si="31"/>
        <v>40350</v>
      </c>
      <c r="E120" s="8">
        <f t="shared" si="59"/>
        <v>0.49583333333333279</v>
      </c>
      <c r="F120" s="3">
        <f t="shared" si="32"/>
        <v>2455369.2458333331</v>
      </c>
      <c r="G120" s="4">
        <f t="shared" si="33"/>
        <v>0.1047021446497773</v>
      </c>
      <c r="I120">
        <f t="shared" si="34"/>
        <v>89.824273567840009</v>
      </c>
      <c r="J120">
        <f t="shared" si="35"/>
        <v>4126.7068790332451</v>
      </c>
      <c r="K120">
        <f t="shared" si="36"/>
        <v>1.6704231246991653E-2</v>
      </c>
      <c r="L120">
        <f t="shared" si="37"/>
        <v>0.43135625389285404</v>
      </c>
      <c r="M120">
        <f t="shared" si="38"/>
        <v>90.255629821732867</v>
      </c>
      <c r="N120">
        <f t="shared" si="39"/>
        <v>4127.1382352871378</v>
      </c>
      <c r="O120">
        <f t="shared" si="40"/>
        <v>1.0162721009133802</v>
      </c>
      <c r="P120">
        <f t="shared" si="41"/>
        <v>90.254605941489402</v>
      </c>
      <c r="Q120">
        <f t="shared" si="42"/>
        <v>23.437929545753136</v>
      </c>
      <c r="R120">
        <f t="shared" si="43"/>
        <v>23.438485018793866</v>
      </c>
      <c r="S120">
        <f t="shared" si="30"/>
        <v>90.277503053262151</v>
      </c>
      <c r="T120">
        <f t="shared" si="44"/>
        <v>23.438239768895215</v>
      </c>
      <c r="U120">
        <f t="shared" si="45"/>
        <v>4.3031485158167786E-2</v>
      </c>
      <c r="V120">
        <f t="shared" si="46"/>
        <v>-1.8131574164634368</v>
      </c>
      <c r="W120">
        <f t="shared" si="47"/>
        <v>165.28571290925146</v>
      </c>
      <c r="X120" s="8">
        <f t="shared" si="48"/>
        <v>0.54292580376143285</v>
      </c>
      <c r="Y120" s="8">
        <f t="shared" si="49"/>
        <v>8.3798823457956584E-2</v>
      </c>
      <c r="Z120" s="8">
        <f t="shared" si="50"/>
        <v>1.0020527840649092</v>
      </c>
      <c r="AA120" s="9">
        <f t="shared" si="51"/>
        <v>1322.2857032740117</v>
      </c>
      <c r="AB120">
        <f t="shared" si="52"/>
        <v>652.18684258353574</v>
      </c>
      <c r="AC120">
        <f t="shared" si="53"/>
        <v>-16.953289354116066</v>
      </c>
      <c r="AD120">
        <f t="shared" si="54"/>
        <v>42.996899918832092</v>
      </c>
      <c r="AE120">
        <f t="shared" si="55"/>
        <v>47.003100081167908</v>
      </c>
      <c r="AF120">
        <f t="shared" si="56"/>
        <v>1.5032379340426739E-2</v>
      </c>
      <c r="AG120">
        <f t="shared" si="57"/>
        <v>47.018132460508333</v>
      </c>
      <c r="AH120">
        <f t="shared" si="58"/>
        <v>156.90230256811844</v>
      </c>
    </row>
    <row r="121" spans="4:34" x14ac:dyDescent="0.45">
      <c r="D121" s="2">
        <f t="shared" si="31"/>
        <v>40350</v>
      </c>
      <c r="E121" s="8">
        <f t="shared" si="59"/>
        <v>0.49999999999999944</v>
      </c>
      <c r="F121" s="3">
        <f t="shared" si="32"/>
        <v>2455369.25</v>
      </c>
      <c r="G121" s="4">
        <f t="shared" si="33"/>
        <v>0.10470225872689938</v>
      </c>
      <c r="I121">
        <f t="shared" si="34"/>
        <v>89.828380432062204</v>
      </c>
      <c r="J121">
        <f t="shared" si="35"/>
        <v>4126.7109857012965</v>
      </c>
      <c r="K121">
        <f t="shared" si="36"/>
        <v>1.6704231242193168E-2</v>
      </c>
      <c r="L121">
        <f t="shared" si="37"/>
        <v>0.43122524980095422</v>
      </c>
      <c r="M121">
        <f t="shared" si="38"/>
        <v>90.259605681863164</v>
      </c>
      <c r="N121">
        <f t="shared" si="39"/>
        <v>4127.1422109510977</v>
      </c>
      <c r="O121">
        <f t="shared" si="40"/>
        <v>1.0162723674182423</v>
      </c>
      <c r="P121">
        <f t="shared" si="41"/>
        <v>90.258581805613716</v>
      </c>
      <c r="Q121">
        <f t="shared" si="42"/>
        <v>23.437929544269654</v>
      </c>
      <c r="R121">
        <f t="shared" si="43"/>
        <v>23.438485007686928</v>
      </c>
      <c r="S121">
        <f t="shared" si="30"/>
        <v>90.281836462086773</v>
      </c>
      <c r="T121">
        <f t="shared" si="44"/>
        <v>23.438232038479374</v>
      </c>
      <c r="U121">
        <f t="shared" si="45"/>
        <v>4.303148511622451E-2</v>
      </c>
      <c r="V121">
        <f t="shared" si="46"/>
        <v>-1.8140623431998828</v>
      </c>
      <c r="W121">
        <f t="shared" si="47"/>
        <v>165.28563488006981</v>
      </c>
      <c r="X121" s="8">
        <f t="shared" si="48"/>
        <v>0.54292643218277759</v>
      </c>
      <c r="Y121" s="8">
        <f t="shared" si="49"/>
        <v>8.3799668627028145E-2</v>
      </c>
      <c r="Z121" s="8">
        <f t="shared" si="50"/>
        <v>1.002053195738527</v>
      </c>
      <c r="AA121" s="9">
        <f t="shared" si="51"/>
        <v>1322.2850790405585</v>
      </c>
      <c r="AB121">
        <f t="shared" si="52"/>
        <v>658.1859376567993</v>
      </c>
      <c r="AC121">
        <f t="shared" si="53"/>
        <v>-15.453515585800176</v>
      </c>
      <c r="AD121">
        <f t="shared" si="54"/>
        <v>42.75842569681307</v>
      </c>
      <c r="AE121">
        <f t="shared" si="55"/>
        <v>47.24157430318693</v>
      </c>
      <c r="AF121">
        <f t="shared" si="56"/>
        <v>1.4907680938620275E-2</v>
      </c>
      <c r="AG121">
        <f t="shared" si="57"/>
        <v>47.25648198412555</v>
      </c>
      <c r="AH121">
        <f t="shared" si="58"/>
        <v>158.89402650689499</v>
      </c>
    </row>
    <row r="122" spans="4:34" x14ac:dyDescent="0.45">
      <c r="D122" s="2">
        <f t="shared" si="31"/>
        <v>40350</v>
      </c>
      <c r="E122" s="8">
        <f t="shared" si="59"/>
        <v>0.5041666666666661</v>
      </c>
      <c r="F122" s="3">
        <f t="shared" si="32"/>
        <v>2455369.2541666669</v>
      </c>
      <c r="G122" s="4">
        <f t="shared" si="33"/>
        <v>0.10470237280402146</v>
      </c>
      <c r="I122">
        <f t="shared" si="34"/>
        <v>89.832487296284398</v>
      </c>
      <c r="J122">
        <f t="shared" si="35"/>
        <v>4126.715092369348</v>
      </c>
      <c r="K122">
        <f t="shared" si="36"/>
        <v>1.670423123739468E-2</v>
      </c>
      <c r="L122">
        <f t="shared" si="37"/>
        <v>0.43109424362394949</v>
      </c>
      <c r="M122">
        <f t="shared" si="38"/>
        <v>90.263581539908344</v>
      </c>
      <c r="N122">
        <f t="shared" si="39"/>
        <v>4127.1461866129721</v>
      </c>
      <c r="O122">
        <f t="shared" si="40"/>
        <v>1.0162726338420989</v>
      </c>
      <c r="P122">
        <f t="shared" si="41"/>
        <v>90.262557667652842</v>
      </c>
      <c r="Q122">
        <f t="shared" si="42"/>
        <v>23.437929542786176</v>
      </c>
      <c r="R122">
        <f t="shared" si="43"/>
        <v>23.438484996579987</v>
      </c>
      <c r="S122">
        <f t="shared" si="30"/>
        <v>90.286169868127814</v>
      </c>
      <c r="T122">
        <f t="shared" si="44"/>
        <v>23.438224188460012</v>
      </c>
      <c r="U122">
        <f t="shared" si="45"/>
        <v>4.3031485074281235E-2</v>
      </c>
      <c r="V122">
        <f t="shared" si="46"/>
        <v>-1.8149672590802952</v>
      </c>
      <c r="W122">
        <f t="shared" si="47"/>
        <v>165.28555564405912</v>
      </c>
      <c r="X122" s="8">
        <f t="shared" si="48"/>
        <v>0.54292706059658358</v>
      </c>
      <c r="Y122" s="8">
        <f t="shared" si="49"/>
        <v>8.3800517140863784E-2</v>
      </c>
      <c r="Z122" s="8">
        <f t="shared" si="50"/>
        <v>1.0020536040523034</v>
      </c>
      <c r="AA122" s="9">
        <f t="shared" si="51"/>
        <v>1322.2844451524729</v>
      </c>
      <c r="AB122">
        <f t="shared" si="52"/>
        <v>664.18503274091893</v>
      </c>
      <c r="AC122">
        <f t="shared" si="53"/>
        <v>-13.953741814770268</v>
      </c>
      <c r="AD122">
        <f t="shared" si="54"/>
        <v>42.540576885964704</v>
      </c>
      <c r="AE122">
        <f t="shared" si="55"/>
        <v>47.459423114035296</v>
      </c>
      <c r="AF122">
        <f t="shared" si="56"/>
        <v>1.4794598068958154E-2</v>
      </c>
      <c r="AG122">
        <f t="shared" si="57"/>
        <v>47.474217712104256</v>
      </c>
      <c r="AH122">
        <f t="shared" si="58"/>
        <v>160.89946425551238</v>
      </c>
    </row>
    <row r="123" spans="4:34" x14ac:dyDescent="0.45">
      <c r="D123" s="2">
        <f t="shared" si="31"/>
        <v>40350</v>
      </c>
      <c r="E123" s="8">
        <f t="shared" si="59"/>
        <v>0.50833333333333275</v>
      </c>
      <c r="F123" s="3">
        <f t="shared" si="32"/>
        <v>2455369.2583333333</v>
      </c>
      <c r="G123" s="4">
        <f t="shared" si="33"/>
        <v>0.10470248688113079</v>
      </c>
      <c r="I123">
        <f t="shared" si="34"/>
        <v>89.836594160047753</v>
      </c>
      <c r="J123">
        <f t="shared" si="35"/>
        <v>4126.7191990369392</v>
      </c>
      <c r="K123">
        <f t="shared" si="36"/>
        <v>1.6704231232596196E-2</v>
      </c>
      <c r="L123">
        <f t="shared" si="37"/>
        <v>0.43096323537722903</v>
      </c>
      <c r="M123">
        <f t="shared" si="38"/>
        <v>90.267557395424987</v>
      </c>
      <c r="N123">
        <f t="shared" si="39"/>
        <v>4127.1501622723163</v>
      </c>
      <c r="O123">
        <f t="shared" si="40"/>
        <v>1.0162729001849191</v>
      </c>
      <c r="P123">
        <f t="shared" si="41"/>
        <v>90.266533527163361</v>
      </c>
      <c r="Q123">
        <f t="shared" si="42"/>
        <v>23.437929541302694</v>
      </c>
      <c r="R123">
        <f t="shared" si="43"/>
        <v>23.438484985473035</v>
      </c>
      <c r="S123">
        <f t="shared" si="30"/>
        <v>90.290503270894149</v>
      </c>
      <c r="T123">
        <f t="shared" si="44"/>
        <v>23.43821621883826</v>
      </c>
      <c r="U123">
        <f t="shared" si="45"/>
        <v>4.3031485032337911E-2</v>
      </c>
      <c r="V123">
        <f t="shared" si="46"/>
        <v>-1.8158721639756161</v>
      </c>
      <c r="W123">
        <f t="shared" si="47"/>
        <v>165.28547520125022</v>
      </c>
      <c r="X123" s="8">
        <f t="shared" si="48"/>
        <v>0.54292768900276089</v>
      </c>
      <c r="Y123" s="8">
        <f t="shared" si="49"/>
        <v>8.3801368999288028E-2</v>
      </c>
      <c r="Z123" s="8">
        <f t="shared" si="50"/>
        <v>1.0020540090062338</v>
      </c>
      <c r="AA123" s="9">
        <f t="shared" si="51"/>
        <v>1322.2838016100018</v>
      </c>
      <c r="AB123">
        <f t="shared" si="52"/>
        <v>670.18412783602355</v>
      </c>
      <c r="AC123">
        <f t="shared" si="53"/>
        <v>-12.453968040994113</v>
      </c>
      <c r="AD123">
        <f t="shared" si="54"/>
        <v>42.343757311178614</v>
      </c>
      <c r="AE123">
        <f t="shared" si="55"/>
        <v>47.656242688821386</v>
      </c>
      <c r="AF123">
        <f t="shared" si="56"/>
        <v>1.4693103224421741E-2</v>
      </c>
      <c r="AG123">
        <f t="shared" si="57"/>
        <v>47.67093579204581</v>
      </c>
      <c r="AH123">
        <f t="shared" si="58"/>
        <v>162.91757463671013</v>
      </c>
    </row>
    <row r="124" spans="4:34" x14ac:dyDescent="0.45">
      <c r="D124" s="2">
        <f t="shared" si="31"/>
        <v>40350</v>
      </c>
      <c r="E124" s="8">
        <f t="shared" si="59"/>
        <v>0.5124999999999994</v>
      </c>
      <c r="F124" s="3">
        <f t="shared" si="32"/>
        <v>2455369.2625000002</v>
      </c>
      <c r="G124" s="4">
        <f t="shared" si="33"/>
        <v>0.10470260095825287</v>
      </c>
      <c r="I124">
        <f t="shared" si="34"/>
        <v>89.840701024269492</v>
      </c>
      <c r="J124">
        <f t="shared" si="35"/>
        <v>4126.7233057049907</v>
      </c>
      <c r="K124">
        <f t="shared" si="36"/>
        <v>1.6704231227797708E-2</v>
      </c>
      <c r="L124">
        <f t="shared" si="37"/>
        <v>0.43083222503197299</v>
      </c>
      <c r="M124">
        <f t="shared" si="38"/>
        <v>90.27153324930147</v>
      </c>
      <c r="N124">
        <f t="shared" si="39"/>
        <v>4127.1541379300224</v>
      </c>
      <c r="O124">
        <f t="shared" si="40"/>
        <v>1.0162731664467612</v>
      </c>
      <c r="P124">
        <f t="shared" si="41"/>
        <v>90.270509385033662</v>
      </c>
      <c r="Q124">
        <f t="shared" si="42"/>
        <v>23.437929539819216</v>
      </c>
      <c r="R124">
        <f t="shared" si="43"/>
        <v>23.438484974366077</v>
      </c>
      <c r="S124">
        <f t="shared" si="30"/>
        <v>90.294836671346204</v>
      </c>
      <c r="T124">
        <f t="shared" si="44"/>
        <v>23.438208129612594</v>
      </c>
      <c r="U124">
        <f t="shared" si="45"/>
        <v>4.3031484990394567E-2</v>
      </c>
      <c r="V124">
        <f t="shared" si="46"/>
        <v>-1.8167770580586451</v>
      </c>
      <c r="W124">
        <f t="shared" si="47"/>
        <v>165.28539355164762</v>
      </c>
      <c r="X124" s="8">
        <f t="shared" si="48"/>
        <v>0.54292831740142966</v>
      </c>
      <c r="Y124" s="8">
        <f t="shared" si="49"/>
        <v>8.3802224202408515E-2</v>
      </c>
      <c r="Z124" s="8">
        <f t="shared" si="50"/>
        <v>1.0020544106004508</v>
      </c>
      <c r="AA124" s="9">
        <f t="shared" si="51"/>
        <v>1322.2831484131809</v>
      </c>
      <c r="AB124">
        <f t="shared" si="52"/>
        <v>676.18322294194047</v>
      </c>
      <c r="AC124">
        <f t="shared" si="53"/>
        <v>-10.954194264514882</v>
      </c>
      <c r="AD124">
        <f t="shared" si="54"/>
        <v>42.168338397827249</v>
      </c>
      <c r="AE124">
        <f t="shared" si="55"/>
        <v>47.831661602172751</v>
      </c>
      <c r="AF124">
        <f t="shared" si="56"/>
        <v>1.4603174797983946E-2</v>
      </c>
      <c r="AG124">
        <f t="shared" si="57"/>
        <v>47.846264776970735</v>
      </c>
      <c r="AH124">
        <f t="shared" si="58"/>
        <v>164.94723505664933</v>
      </c>
    </row>
    <row r="125" spans="4:34" x14ac:dyDescent="0.45">
      <c r="D125" s="2">
        <f t="shared" si="31"/>
        <v>40350</v>
      </c>
      <c r="E125" s="8">
        <f t="shared" si="59"/>
        <v>0.51666666666666605</v>
      </c>
      <c r="F125" s="3">
        <f t="shared" si="32"/>
        <v>2455369.2666666666</v>
      </c>
      <c r="G125" s="4">
        <f t="shared" si="33"/>
        <v>0.1047027150353622</v>
      </c>
      <c r="I125">
        <f t="shared" si="34"/>
        <v>89.844807888032847</v>
      </c>
      <c r="J125">
        <f t="shared" si="35"/>
        <v>4126.727412372582</v>
      </c>
      <c r="K125">
        <f t="shared" si="36"/>
        <v>1.6704231222999223E-2</v>
      </c>
      <c r="L125">
        <f t="shared" si="37"/>
        <v>0.43070121261824673</v>
      </c>
      <c r="M125">
        <f t="shared" si="38"/>
        <v>90.275509100651092</v>
      </c>
      <c r="N125">
        <f t="shared" si="39"/>
        <v>4127.1581135852002</v>
      </c>
      <c r="O125">
        <f t="shared" si="40"/>
        <v>1.0162734326275646</v>
      </c>
      <c r="P125">
        <f t="shared" si="41"/>
        <v>90.274485240377018</v>
      </c>
      <c r="Q125">
        <f t="shared" si="42"/>
        <v>23.437929538335737</v>
      </c>
      <c r="R125">
        <f t="shared" si="43"/>
        <v>23.438484963259111</v>
      </c>
      <c r="S125">
        <f t="shared" si="30"/>
        <v>90.299170068509696</v>
      </c>
      <c r="T125">
        <f t="shared" si="44"/>
        <v>23.43819992078506</v>
      </c>
      <c r="U125">
        <f t="shared" si="45"/>
        <v>4.3031484948451174E-2</v>
      </c>
      <c r="V125">
        <f t="shared" si="46"/>
        <v>-1.8176819410997247</v>
      </c>
      <c r="W125">
        <f t="shared" si="47"/>
        <v>165.28531069529211</v>
      </c>
      <c r="X125" s="8">
        <f t="shared" si="48"/>
        <v>0.54292894579243034</v>
      </c>
      <c r="Y125" s="8">
        <f t="shared" si="49"/>
        <v>8.380308274995224E-2</v>
      </c>
      <c r="Z125" s="8">
        <f t="shared" si="50"/>
        <v>1.0020548088349084</v>
      </c>
      <c r="AA125" s="9">
        <f t="shared" si="51"/>
        <v>1322.2824855623369</v>
      </c>
      <c r="AB125">
        <f t="shared" si="52"/>
        <v>682.18231805889934</v>
      </c>
      <c r="AC125">
        <f t="shared" si="53"/>
        <v>-9.4544204852751648</v>
      </c>
      <c r="AD125">
        <f t="shared" si="54"/>
        <v>42.014656577903608</v>
      </c>
      <c r="AE125">
        <f t="shared" si="55"/>
        <v>47.985343422096392</v>
      </c>
      <c r="AF125">
        <f t="shared" si="56"/>
        <v>1.4524796139422275E-2</v>
      </c>
      <c r="AG125">
        <f t="shared" si="57"/>
        <v>47.999868218235811</v>
      </c>
      <c r="AH125">
        <f t="shared" si="58"/>
        <v>166.98724655387002</v>
      </c>
    </row>
    <row r="126" spans="4:34" x14ac:dyDescent="0.45">
      <c r="D126" s="2">
        <f t="shared" si="31"/>
        <v>40350</v>
      </c>
      <c r="E126" s="8">
        <f t="shared" si="59"/>
        <v>0.5208333333333327</v>
      </c>
      <c r="F126" s="3">
        <f t="shared" si="32"/>
        <v>2455369.2708333335</v>
      </c>
      <c r="G126" s="4">
        <f t="shared" si="33"/>
        <v>0.10470282911248428</v>
      </c>
      <c r="I126">
        <f t="shared" si="34"/>
        <v>89.848914752255041</v>
      </c>
      <c r="J126">
        <f t="shared" si="35"/>
        <v>4126.7315190406334</v>
      </c>
      <c r="K126">
        <f t="shared" si="36"/>
        <v>1.6704231218200735E-2</v>
      </c>
      <c r="L126">
        <f t="shared" si="37"/>
        <v>0.4305701981073074</v>
      </c>
      <c r="M126">
        <f t="shared" si="38"/>
        <v>90.279484950362345</v>
      </c>
      <c r="N126">
        <f t="shared" si="39"/>
        <v>4127.1620892387409</v>
      </c>
      <c r="O126">
        <f t="shared" si="40"/>
        <v>1.0162736987273875</v>
      </c>
      <c r="P126">
        <f t="shared" si="41"/>
        <v>90.278461094081948</v>
      </c>
      <c r="Q126">
        <f t="shared" si="42"/>
        <v>23.437929536852256</v>
      </c>
      <c r="R126">
        <f t="shared" si="43"/>
        <v>23.43848495215213</v>
      </c>
      <c r="S126">
        <f t="shared" si="30"/>
        <v>90.303503463345166</v>
      </c>
      <c r="T126">
        <f t="shared" si="44"/>
        <v>23.438191592354073</v>
      </c>
      <c r="U126">
        <f t="shared" si="45"/>
        <v>4.3031484906507753E-2</v>
      </c>
      <c r="V126">
        <f t="shared" si="46"/>
        <v>-1.8185868132719829</v>
      </c>
      <c r="W126">
        <f t="shared" si="47"/>
        <v>165.28522663218803</v>
      </c>
      <c r="X126" s="8">
        <f t="shared" si="48"/>
        <v>0.54292957417588339</v>
      </c>
      <c r="Y126" s="8">
        <f t="shared" si="49"/>
        <v>8.3803944642027783E-2</v>
      </c>
      <c r="Z126" s="8">
        <f t="shared" si="50"/>
        <v>1.002055203709739</v>
      </c>
      <c r="AA126" s="9">
        <f t="shared" si="51"/>
        <v>1322.2818130575042</v>
      </c>
      <c r="AB126">
        <f t="shared" si="52"/>
        <v>688.18141318672713</v>
      </c>
      <c r="AC126">
        <f t="shared" si="53"/>
        <v>-7.9546467033182182</v>
      </c>
      <c r="AD126">
        <f t="shared" si="54"/>
        <v>41.883010860933958</v>
      </c>
      <c r="AE126">
        <f t="shared" si="55"/>
        <v>48.116989139066042</v>
      </c>
      <c r="AF126">
        <f t="shared" si="56"/>
        <v>1.4457954690270102E-2</v>
      </c>
      <c r="AG126">
        <f t="shared" si="57"/>
        <v>48.131447093756314</v>
      </c>
      <c r="AH126">
        <f t="shared" si="58"/>
        <v>169.03633995486302</v>
      </c>
    </row>
    <row r="127" spans="4:34" x14ac:dyDescent="0.45">
      <c r="D127" s="2">
        <f t="shared" si="31"/>
        <v>40350</v>
      </c>
      <c r="E127" s="8">
        <f t="shared" si="59"/>
        <v>0.52499999999999936</v>
      </c>
      <c r="F127" s="3">
        <f t="shared" si="32"/>
        <v>2455369.2749999999</v>
      </c>
      <c r="G127" s="4">
        <f t="shared" si="33"/>
        <v>0.10470294318959361</v>
      </c>
      <c r="I127">
        <f t="shared" si="34"/>
        <v>89.853021616018395</v>
      </c>
      <c r="J127">
        <f t="shared" si="35"/>
        <v>4126.7356257082256</v>
      </c>
      <c r="K127">
        <f t="shared" si="36"/>
        <v>1.6704231213402251E-2</v>
      </c>
      <c r="L127">
        <f t="shared" si="37"/>
        <v>0.43043918152911748</v>
      </c>
      <c r="M127">
        <f t="shared" si="38"/>
        <v>90.283460797547519</v>
      </c>
      <c r="N127">
        <f t="shared" si="39"/>
        <v>4127.166064889755</v>
      </c>
      <c r="O127">
        <f t="shared" si="40"/>
        <v>1.0162739647461692</v>
      </c>
      <c r="P127">
        <f t="shared" si="41"/>
        <v>90.282436945260727</v>
      </c>
      <c r="Q127">
        <f t="shared" si="42"/>
        <v>23.437929535368777</v>
      </c>
      <c r="R127">
        <f t="shared" si="43"/>
        <v>23.438484941045147</v>
      </c>
      <c r="S127">
        <f t="shared" si="30"/>
        <v>90.307836854877252</v>
      </c>
      <c r="T127">
        <f t="shared" si="44"/>
        <v>23.438183144321751</v>
      </c>
      <c r="U127">
        <f t="shared" si="45"/>
        <v>4.3031484864564304E-2</v>
      </c>
      <c r="V127">
        <f t="shared" si="46"/>
        <v>-1.8194916743450003</v>
      </c>
      <c r="W127">
        <f t="shared" si="47"/>
        <v>165.28514136237735</v>
      </c>
      <c r="X127" s="8">
        <f t="shared" si="48"/>
        <v>0.54293020255162849</v>
      </c>
      <c r="Y127" s="8">
        <f t="shared" si="49"/>
        <v>8.3804809878358089E-2</v>
      </c>
      <c r="Z127" s="8">
        <f t="shared" si="50"/>
        <v>1.0020555952248988</v>
      </c>
      <c r="AA127" s="9">
        <f t="shared" si="51"/>
        <v>1322.2811308990188</v>
      </c>
      <c r="AB127">
        <f t="shared" si="52"/>
        <v>694.18050832565405</v>
      </c>
      <c r="AC127">
        <f t="shared" si="53"/>
        <v>-6.4548729185864886</v>
      </c>
      <c r="AD127">
        <f t="shared" si="54"/>
        <v>41.773660610827243</v>
      </c>
      <c r="AE127">
        <f t="shared" si="55"/>
        <v>48.226339389172757</v>
      </c>
      <c r="AF127">
        <f t="shared" si="56"/>
        <v>1.4402641205816802E-2</v>
      </c>
      <c r="AG127">
        <f t="shared" si="57"/>
        <v>48.240742030378577</v>
      </c>
      <c r="AH127">
        <f t="shared" si="58"/>
        <v>171.09318309109221</v>
      </c>
    </row>
    <row r="128" spans="4:34" x14ac:dyDescent="0.45">
      <c r="D128" s="2">
        <f t="shared" si="31"/>
        <v>40350</v>
      </c>
      <c r="E128" s="8">
        <f t="shared" si="59"/>
        <v>0.52916666666666601</v>
      </c>
      <c r="F128" s="3">
        <f t="shared" si="32"/>
        <v>2455369.2791666668</v>
      </c>
      <c r="G128" s="4">
        <f t="shared" si="33"/>
        <v>0.10470305726671569</v>
      </c>
      <c r="I128">
        <f t="shared" si="34"/>
        <v>89.85712848023968</v>
      </c>
      <c r="J128">
        <f t="shared" si="35"/>
        <v>4126.7397323762762</v>
      </c>
      <c r="K128">
        <f t="shared" si="36"/>
        <v>1.6704231208603763E-2</v>
      </c>
      <c r="L128">
        <f t="shared" si="37"/>
        <v>0.43030816285503704</v>
      </c>
      <c r="M128">
        <f t="shared" si="38"/>
        <v>90.287436643094722</v>
      </c>
      <c r="N128">
        <f t="shared" si="39"/>
        <v>4127.1700405391312</v>
      </c>
      <c r="O128">
        <f t="shared" si="40"/>
        <v>1.0162742306839676</v>
      </c>
      <c r="P128">
        <f t="shared" si="41"/>
        <v>90.286412794801464</v>
      </c>
      <c r="Q128">
        <f t="shared" si="42"/>
        <v>23.437929533885296</v>
      </c>
      <c r="R128">
        <f t="shared" si="43"/>
        <v>23.438484929938152</v>
      </c>
      <c r="S128">
        <f t="shared" si="30"/>
        <v>90.312170244066039</v>
      </c>
      <c r="T128">
        <f t="shared" si="44"/>
        <v>23.438174576686453</v>
      </c>
      <c r="U128">
        <f t="shared" si="45"/>
        <v>4.3031484822620827E-2</v>
      </c>
      <c r="V128">
        <f t="shared" si="46"/>
        <v>-1.8203965244921796</v>
      </c>
      <c r="W128">
        <f t="shared" si="47"/>
        <v>165.28505488586461</v>
      </c>
      <c r="X128" s="8">
        <f t="shared" si="48"/>
        <v>0.54293083091978633</v>
      </c>
      <c r="Y128" s="8">
        <f t="shared" si="49"/>
        <v>8.3805678459051292E-2</v>
      </c>
      <c r="Z128" s="8">
        <f t="shared" si="50"/>
        <v>1.0020559833805214</v>
      </c>
      <c r="AA128" s="9">
        <f t="shared" si="51"/>
        <v>1322.2804390869169</v>
      </c>
      <c r="AB128">
        <f t="shared" si="52"/>
        <v>700.17960347550695</v>
      </c>
      <c r="AC128">
        <f t="shared" si="53"/>
        <v>-4.9550991311232622</v>
      </c>
      <c r="AD128">
        <f t="shared" si="54"/>
        <v>41.686823568170517</v>
      </c>
      <c r="AE128">
        <f t="shared" si="55"/>
        <v>48.313176431829483</v>
      </c>
      <c r="AF128">
        <f t="shared" si="56"/>
        <v>1.43588490729494E-2</v>
      </c>
      <c r="AG128">
        <f t="shared" si="57"/>
        <v>48.327535280902431</v>
      </c>
      <c r="AH128">
        <f t="shared" si="58"/>
        <v>173.15638900180352</v>
      </c>
    </row>
    <row r="129" spans="4:34" x14ac:dyDescent="0.45">
      <c r="D129" s="2">
        <f t="shared" si="31"/>
        <v>40350</v>
      </c>
      <c r="E129" s="8">
        <f t="shared" si="59"/>
        <v>0.53333333333333266</v>
      </c>
      <c r="F129" s="3">
        <f t="shared" si="32"/>
        <v>2455369.2833333332</v>
      </c>
      <c r="G129" s="4">
        <f t="shared" si="33"/>
        <v>0.10470317134382502</v>
      </c>
      <c r="I129">
        <f t="shared" si="34"/>
        <v>89.861235344003035</v>
      </c>
      <c r="J129">
        <f t="shared" si="35"/>
        <v>4126.7438390438692</v>
      </c>
      <c r="K129">
        <f t="shared" si="36"/>
        <v>1.6704231203805278E-2</v>
      </c>
      <c r="L129">
        <f t="shared" si="37"/>
        <v>0.43017714211492541</v>
      </c>
      <c r="M129">
        <f t="shared" si="38"/>
        <v>90.291412486117963</v>
      </c>
      <c r="N129">
        <f t="shared" si="39"/>
        <v>4127.1740161859843</v>
      </c>
      <c r="O129">
        <f t="shared" si="40"/>
        <v>1.0162744965407224</v>
      </c>
      <c r="P129">
        <f t="shared" si="41"/>
        <v>90.290388641818168</v>
      </c>
      <c r="Q129">
        <f t="shared" si="42"/>
        <v>23.437929532401817</v>
      </c>
      <c r="R129">
        <f t="shared" si="43"/>
        <v>23.438484918831154</v>
      </c>
      <c r="S129">
        <f t="shared" si="30"/>
        <v>90.316503629938083</v>
      </c>
      <c r="T129">
        <f t="shared" si="44"/>
        <v>23.43816588945035</v>
      </c>
      <c r="U129">
        <f t="shared" si="45"/>
        <v>4.3031484780677323E-2</v>
      </c>
      <c r="V129">
        <f t="shared" si="46"/>
        <v>-1.8213013634833022</v>
      </c>
      <c r="W129">
        <f t="shared" si="47"/>
        <v>165.28496720269297</v>
      </c>
      <c r="X129" s="8">
        <f t="shared" si="48"/>
        <v>0.54293145928019682</v>
      </c>
      <c r="Y129" s="8">
        <f t="shared" si="49"/>
        <v>8.3806550383827449E-2</v>
      </c>
      <c r="Z129" s="8">
        <f t="shared" si="50"/>
        <v>1.0020563681765662</v>
      </c>
      <c r="AA129" s="9">
        <f t="shared" si="51"/>
        <v>1322.2797376215437</v>
      </c>
      <c r="AB129">
        <f t="shared" si="52"/>
        <v>706.17869863651572</v>
      </c>
      <c r="AC129">
        <f t="shared" si="53"/>
        <v>-3.4553253408710702</v>
      </c>
      <c r="AD129">
        <f t="shared" si="54"/>
        <v>41.622674154187422</v>
      </c>
      <c r="AE129">
        <f t="shared" si="55"/>
        <v>48.377325845812578</v>
      </c>
      <c r="AF129">
        <f t="shared" si="56"/>
        <v>1.4326573731963431E-2</v>
      </c>
      <c r="AG129">
        <f t="shared" si="57"/>
        <v>48.391652419544542</v>
      </c>
      <c r="AH129">
        <f t="shared" si="58"/>
        <v>175.22452502135968</v>
      </c>
    </row>
    <row r="130" spans="4:34" x14ac:dyDescent="0.45">
      <c r="D130" s="2">
        <f t="shared" si="31"/>
        <v>40350</v>
      </c>
      <c r="E130" s="8">
        <f t="shared" si="59"/>
        <v>0.53749999999999931</v>
      </c>
      <c r="F130" s="3">
        <f t="shared" si="32"/>
        <v>2455369.2875000001</v>
      </c>
      <c r="G130" s="4">
        <f t="shared" si="33"/>
        <v>0.1047032854209471</v>
      </c>
      <c r="I130">
        <f t="shared" si="34"/>
        <v>89.865342208225684</v>
      </c>
      <c r="J130">
        <f t="shared" si="35"/>
        <v>4126.7479457119198</v>
      </c>
      <c r="K130">
        <f t="shared" si="36"/>
        <v>1.670423119900679E-2</v>
      </c>
      <c r="L130">
        <f t="shared" si="37"/>
        <v>0.43004611928022002</v>
      </c>
      <c r="M130">
        <f t="shared" si="38"/>
        <v>90.295388327505904</v>
      </c>
      <c r="N130">
        <f t="shared" si="39"/>
        <v>4127.1779918312004</v>
      </c>
      <c r="O130">
        <f t="shared" si="40"/>
        <v>1.0162747623164916</v>
      </c>
      <c r="P130">
        <f t="shared" si="41"/>
        <v>90.294364487199502</v>
      </c>
      <c r="Q130">
        <f t="shared" si="42"/>
        <v>23.437929530918336</v>
      </c>
      <c r="R130">
        <f t="shared" si="43"/>
        <v>23.438484907724142</v>
      </c>
      <c r="S130">
        <f t="shared" ref="S130:S193" si="60">DEGREES(ATAN2(COS(RADIANS(P130)),COS(RADIANS(R130))*SIN(RADIANS(P130))))</f>
        <v>90.320837013454053</v>
      </c>
      <c r="T130">
        <f t="shared" si="44"/>
        <v>23.438157082611731</v>
      </c>
      <c r="U130">
        <f t="shared" si="45"/>
        <v>4.303148473873377E-2</v>
      </c>
      <c r="V130">
        <f t="shared" si="46"/>
        <v>-1.8222061914922794</v>
      </c>
      <c r="W130">
        <f t="shared" si="47"/>
        <v>165.28487831286685</v>
      </c>
      <c r="X130" s="8">
        <f t="shared" si="48"/>
        <v>0.54293208763298084</v>
      </c>
      <c r="Y130" s="8">
        <f t="shared" si="49"/>
        <v>8.3807425652795142E-2</v>
      </c>
      <c r="Z130" s="8">
        <f t="shared" si="50"/>
        <v>1.0020567496131665</v>
      </c>
      <c r="AA130" s="9">
        <f t="shared" si="51"/>
        <v>1322.2790265029348</v>
      </c>
      <c r="AB130">
        <f t="shared" si="52"/>
        <v>712.17779380850675</v>
      </c>
      <c r="AC130">
        <f t="shared" si="53"/>
        <v>-1.9555515478733128</v>
      </c>
      <c r="AD130">
        <f t="shared" si="54"/>
        <v>41.581342088523058</v>
      </c>
      <c r="AE130">
        <f t="shared" si="55"/>
        <v>48.418657911476942</v>
      </c>
      <c r="AF130">
        <f t="shared" si="56"/>
        <v>1.430581220969715E-2</v>
      </c>
      <c r="AG130">
        <f t="shared" si="57"/>
        <v>48.43296372368664</v>
      </c>
      <c r="AH130">
        <f t="shared" si="58"/>
        <v>177.296122621731</v>
      </c>
    </row>
    <row r="131" spans="4:34" x14ac:dyDescent="0.45">
      <c r="D131" s="2">
        <f t="shared" ref="D131:D194" si="61">$B$7</f>
        <v>40350</v>
      </c>
      <c r="E131" s="8">
        <f t="shared" si="59"/>
        <v>0.54166666666666596</v>
      </c>
      <c r="F131" s="3">
        <f t="shared" ref="F131:F194" si="62">D131+2415018.5+E131-$B$5/24</f>
        <v>2455369.2916666665</v>
      </c>
      <c r="G131" s="4">
        <f t="shared" ref="G131:G194" si="63">(F131-2451545)/36525</f>
        <v>0.10470339949805645</v>
      </c>
      <c r="I131">
        <f t="shared" ref="I131:I194" si="64">MOD(280.46646+G131*(36000.76983 + G131*0.0003032),360)</f>
        <v>89.869449071989038</v>
      </c>
      <c r="J131">
        <f t="shared" ref="J131:J194" si="65">357.52911+G131*(35999.05029 - 0.0001537*G131)</f>
        <v>4126.752052379512</v>
      </c>
      <c r="K131">
        <f t="shared" ref="K131:K194" si="66">0.016708634-G131*(0.000042037+0.0000001267*G131)</f>
        <v>1.6704231194208302E-2</v>
      </c>
      <c r="L131">
        <f t="shared" ref="L131:L194" si="67">SIN(RADIANS(J131))*(1.914602-G131*(0.004817+0.000014*G131))+SIN(RADIANS(2*J131))*(0.019993-0.000101*G131)+SIN(RADIANS(3*J131))*0.000289</f>
        <v>0.42991509438078102</v>
      </c>
      <c r="M131">
        <f t="shared" ref="M131:M194" si="68">I131+L131</f>
        <v>90.299364166369813</v>
      </c>
      <c r="N131">
        <f t="shared" ref="N131:N194" si="69">J131+L131</f>
        <v>4127.1819674738927</v>
      </c>
      <c r="O131">
        <f t="shared" ref="O131:O194" si="70">(1.000001018*(1-K131*K131))/(1+K131*COS(RADIANS(N131)))</f>
        <v>1.0162750280112147</v>
      </c>
      <c r="P131">
        <f t="shared" ref="P131:P194" si="71">M131-0.00569-0.00478*SIN(RADIANS(125.04-1934.136*G131))</f>
        <v>90.298340330056732</v>
      </c>
      <c r="Q131">
        <f t="shared" ref="Q131:Q194" si="72">23+(26+((21.448-G131*(46.815+G131*(0.00059-G131*0.001813))))/60)/60</f>
        <v>23.437929529434857</v>
      </c>
      <c r="R131">
        <f t="shared" ref="R131:R194" si="73">Q131+0.00256*COS(RADIANS(125.04-1934.136*G131))</f>
        <v>23.438484896617126</v>
      </c>
      <c r="S131">
        <f t="shared" si="60"/>
        <v>90.325170393637507</v>
      </c>
      <c r="T131">
        <f t="shared" ref="T131:T194" si="74">DEGREES(ASIN(SIN(RADIANS(R131))*SIN(RADIANS(P131))))</f>
        <v>23.438148156172851</v>
      </c>
      <c r="U131">
        <f t="shared" ref="U131:U194" si="75">TAN(RADIANS(R131/2))*TAN(RADIANS(R131/2))</f>
        <v>4.3031484696790204E-2</v>
      </c>
      <c r="V131">
        <f t="shared" ref="V131:V194" si="76">4*DEGREES(U131*SIN(2*RADIANS(I131))-2*K131*SIN(RADIANS(J131))+4*K131*U131*SIN(RADIANS(J131))*COS(2*RADIANS(I131))-0.5*U131*U131*SIN(4*RADIANS(I131))-1.25*K131*K131*SIN(2*RADIANS(J131)))</f>
        <v>-1.8231110082879149</v>
      </c>
      <c r="W131">
        <f t="shared" ref="W131:W194" si="77">DEGREES(ACOS(COS(RADIANS(90.833))/(COS(RADIANS($B$3))*COS(RADIANS(T131)))-TAN(RADIANS($B$3))*TAN(RADIANS(T131))))</f>
        <v>165.28478821643074</v>
      </c>
      <c r="X131" s="8">
        <f t="shared" ref="X131:X194" si="78">(720-4*$B$4-V131+$B$5*60)/1440</f>
        <v>0.54293271597797776</v>
      </c>
      <c r="Y131" s="8">
        <f t="shared" ref="Y131:Y194" si="79">X131-W131*4/1440</f>
        <v>8.3808304265670153E-2</v>
      </c>
      <c r="Z131" s="8">
        <f t="shared" ref="Z131:Z194" si="80">X131+W131*4/1440</f>
        <v>1.0020571276902854</v>
      </c>
      <c r="AA131" s="9">
        <f t="shared" ref="AA131:AA194" si="81">8*W131</f>
        <v>1322.2783057314459</v>
      </c>
      <c r="AB131">
        <f t="shared" ref="AB131:AB194" si="82">MOD(E131*1440+V131+4*$B$4-60*$B$5,1440)</f>
        <v>718.17688899171105</v>
      </c>
      <c r="AC131">
        <f t="shared" ref="AC131:AC194" si="83">IF(AB131/4&lt;0,AB131/4+180,AB131/4-180)</f>
        <v>-0.45577775207223681</v>
      </c>
      <c r="AD131">
        <f t="shared" ref="AD131:AD194" si="84">DEGREES(ACOS(SIN(RADIANS($B$3))*SIN(RADIANS(T131))+COS(RADIANS($B$3))*COS(RADIANS(T131))*COS(RADIANS(AC131))))</f>
        <v>41.562911347542851</v>
      </c>
      <c r="AE131">
        <f t="shared" ref="AE131:AE194" si="85">90-AD131</f>
        <v>48.437088652457149</v>
      </c>
      <c r="AF131">
        <f t="shared" ref="AF131:AF194" si="86">IF(AE131&gt;85,0,IF(AE131&gt;5,58.1/TAN(RADIANS(AE131))-0.07/POWER(TAN(RADIANS(AE131)),3)+0.000086/POWER(TAN(RADIANS(AE131)),5),IF(AE131&gt;-0.575,1735+AE131*(-518.2+AE131*(103.4+AE131*(-12.79+AE131*0.711))),-20.772/TAN(RADIANS(AE131)))))/3600</f>
        <v>1.4296562770104019E-2</v>
      </c>
      <c r="AG131">
        <f t="shared" ref="AG131:AG194" si="87">AE131+AF131</f>
        <v>48.451385215227255</v>
      </c>
      <c r="AH131">
        <f t="shared" ref="AH131:AH194" si="88">IF(AC131&gt;0,MOD(DEGREES(ACOS(((SIN(RADIANS($B$3))*COS(RADIANS(AD131)))-SIN(RADIANS(T131)))/(COS(RADIANS($B$3))*SIN(RADIANS(AD131)))))+180,360),MOD(540-DEGREES(ACOS(((SIN(RADIANS($B$3))*COS(RADIANS(AD131)))-SIN(RADIANS(T131)))/(COS(RADIANS($B$3))*SIN(RADIANS(AD131))))),360))</f>
        <v>179.36968786004934</v>
      </c>
    </row>
    <row r="132" spans="4:34" x14ac:dyDescent="0.45">
      <c r="D132" s="2">
        <f t="shared" si="61"/>
        <v>40350</v>
      </c>
      <c r="E132" s="8">
        <f t="shared" ref="E132:E195" si="89">E131+0.1/24</f>
        <v>0.54583333333333262</v>
      </c>
      <c r="F132" s="3">
        <f t="shared" si="62"/>
        <v>2455369.2958333334</v>
      </c>
      <c r="G132" s="4">
        <f t="shared" si="63"/>
        <v>0.10470351357517851</v>
      </c>
      <c r="I132">
        <f t="shared" si="64"/>
        <v>89.873555936210323</v>
      </c>
      <c r="J132">
        <f t="shared" si="65"/>
        <v>4126.7561590475634</v>
      </c>
      <c r="K132">
        <f t="shared" si="66"/>
        <v>1.6704231189409818E-2</v>
      </c>
      <c r="L132">
        <f t="shared" si="67"/>
        <v>0.42978406738796687</v>
      </c>
      <c r="M132">
        <f t="shared" si="68"/>
        <v>90.303340003598294</v>
      </c>
      <c r="N132">
        <f t="shared" si="69"/>
        <v>4127.1859431149514</v>
      </c>
      <c r="O132">
        <f t="shared" si="70"/>
        <v>1.0162752936249499</v>
      </c>
      <c r="P132">
        <f t="shared" si="71"/>
        <v>90.302316171278477</v>
      </c>
      <c r="Q132">
        <f t="shared" si="72"/>
        <v>23.437929527951376</v>
      </c>
      <c r="R132">
        <f t="shared" si="73"/>
        <v>23.438484885510096</v>
      </c>
      <c r="S132">
        <f t="shared" si="60"/>
        <v>90.329503771449112</v>
      </c>
      <c r="T132">
        <f t="shared" si="74"/>
        <v>23.438139110131939</v>
      </c>
      <c r="U132">
        <f t="shared" si="75"/>
        <v>4.3031484654846582E-2</v>
      </c>
      <c r="V132">
        <f t="shared" si="76"/>
        <v>-1.8240158140437781</v>
      </c>
      <c r="W132">
        <f t="shared" si="77"/>
        <v>165.28469691338893</v>
      </c>
      <c r="X132" s="8">
        <f t="shared" si="78"/>
        <v>0.54293334431530826</v>
      </c>
      <c r="Y132" s="8">
        <f t="shared" si="79"/>
        <v>8.3809186222561227E-2</v>
      </c>
      <c r="Z132" s="8">
        <f t="shared" si="80"/>
        <v>1.0020575024080554</v>
      </c>
      <c r="AA132" s="9">
        <f t="shared" si="81"/>
        <v>1322.2775753071114</v>
      </c>
      <c r="AB132">
        <f t="shared" si="82"/>
        <v>724.17598418595514</v>
      </c>
      <c r="AC132">
        <f t="shared" si="83"/>
        <v>1.0439960464887861</v>
      </c>
      <c r="AD132">
        <f t="shared" si="84"/>
        <v>41.567419483747166</v>
      </c>
      <c r="AE132">
        <f t="shared" si="85"/>
        <v>48.432580516252834</v>
      </c>
      <c r="AF132">
        <f t="shared" si="86"/>
        <v>1.4298824687048562E-2</v>
      </c>
      <c r="AG132">
        <f t="shared" si="87"/>
        <v>48.44687934093988</v>
      </c>
      <c r="AH132">
        <f t="shared" si="88"/>
        <v>181.44371226011822</v>
      </c>
    </row>
    <row r="133" spans="4:34" x14ac:dyDescent="0.45">
      <c r="D133" s="2">
        <f t="shared" si="61"/>
        <v>40350</v>
      </c>
      <c r="E133" s="8">
        <f t="shared" si="89"/>
        <v>0.54999999999999927</v>
      </c>
      <c r="F133" s="3">
        <f t="shared" si="62"/>
        <v>2455369.2999999998</v>
      </c>
      <c r="G133" s="4">
        <f t="shared" si="63"/>
        <v>0.10470362765228786</v>
      </c>
      <c r="I133">
        <f t="shared" si="64"/>
        <v>89.877662799974132</v>
      </c>
      <c r="J133">
        <f t="shared" si="65"/>
        <v>4126.7602657151556</v>
      </c>
      <c r="K133">
        <f t="shared" si="66"/>
        <v>1.670423118461133E-2</v>
      </c>
      <c r="L133">
        <f t="shared" si="67"/>
        <v>0.42965303833171686</v>
      </c>
      <c r="M133">
        <f t="shared" si="68"/>
        <v>90.307315838305854</v>
      </c>
      <c r="N133">
        <f t="shared" si="69"/>
        <v>4127.1899187534873</v>
      </c>
      <c r="O133">
        <f t="shared" si="70"/>
        <v>1.0162755591576362</v>
      </c>
      <c r="P133">
        <f t="shared" si="71"/>
        <v>90.306292009979231</v>
      </c>
      <c r="Q133">
        <f t="shared" si="72"/>
        <v>23.437929526467897</v>
      </c>
      <c r="R133">
        <f t="shared" si="73"/>
        <v>23.438484874403066</v>
      </c>
      <c r="S133">
        <f t="shared" si="60"/>
        <v>90.333837145915865</v>
      </c>
      <c r="T133">
        <f t="shared" si="74"/>
        <v>23.438129944491294</v>
      </c>
      <c r="U133">
        <f t="shared" si="75"/>
        <v>4.3031484612902973E-2</v>
      </c>
      <c r="V133">
        <f t="shared" si="76"/>
        <v>-1.8249206085301588</v>
      </c>
      <c r="W133">
        <f t="shared" si="77"/>
        <v>165.28460440378717</v>
      </c>
      <c r="X133" s="8">
        <f t="shared" si="78"/>
        <v>0.54293397264481258</v>
      </c>
      <c r="Y133" s="8">
        <f t="shared" si="79"/>
        <v>8.381007152318154E-2</v>
      </c>
      <c r="Z133" s="8">
        <f t="shared" si="80"/>
        <v>1.0020578737664436</v>
      </c>
      <c r="AA133" s="9">
        <f t="shared" si="81"/>
        <v>1322.2768352302974</v>
      </c>
      <c r="AB133">
        <f t="shared" si="82"/>
        <v>730.17507939146878</v>
      </c>
      <c r="AC133">
        <f t="shared" si="83"/>
        <v>2.5437698478671962</v>
      </c>
      <c r="AD133">
        <f t="shared" si="84"/>
        <v>41.594857319833231</v>
      </c>
      <c r="AE133">
        <f t="shared" si="85"/>
        <v>48.405142680166769</v>
      </c>
      <c r="AF133">
        <f t="shared" si="86"/>
        <v>1.4312598142455894E-2</v>
      </c>
      <c r="AG133">
        <f t="shared" si="87"/>
        <v>48.419455278309222</v>
      </c>
      <c r="AH133">
        <f t="shared" si="88"/>
        <v>183.51668394518589</v>
      </c>
    </row>
    <row r="134" spans="4:34" x14ac:dyDescent="0.45">
      <c r="D134" s="2">
        <f t="shared" si="61"/>
        <v>40350</v>
      </c>
      <c r="E134" s="8">
        <f t="shared" si="89"/>
        <v>0.55416666666666592</v>
      </c>
      <c r="F134" s="3">
        <f t="shared" si="62"/>
        <v>2455369.3041666667</v>
      </c>
      <c r="G134" s="4">
        <f t="shared" si="63"/>
        <v>0.10470374172940992</v>
      </c>
      <c r="I134">
        <f t="shared" si="64"/>
        <v>89.881769664195872</v>
      </c>
      <c r="J134">
        <f t="shared" si="65"/>
        <v>4126.7643723832061</v>
      </c>
      <c r="K134">
        <f t="shared" si="66"/>
        <v>1.6704231179812845E-2</v>
      </c>
      <c r="L134">
        <f t="shared" si="67"/>
        <v>0.42952200718338834</v>
      </c>
      <c r="M134">
        <f t="shared" si="68"/>
        <v>90.311291671379266</v>
      </c>
      <c r="N134">
        <f t="shared" si="69"/>
        <v>4127.1938943903897</v>
      </c>
      <c r="O134">
        <f t="shared" si="70"/>
        <v>1.0162758246093322</v>
      </c>
      <c r="P134">
        <f t="shared" si="71"/>
        <v>90.310267847045751</v>
      </c>
      <c r="Q134">
        <f t="shared" si="72"/>
        <v>23.437929524984416</v>
      </c>
      <c r="R134">
        <f t="shared" si="73"/>
        <v>23.438484863296019</v>
      </c>
      <c r="S134">
        <f t="shared" si="60"/>
        <v>90.338170517996446</v>
      </c>
      <c r="T134">
        <f t="shared" si="74"/>
        <v>23.438120659249098</v>
      </c>
      <c r="U134">
        <f t="shared" si="75"/>
        <v>4.3031484570959282E-2</v>
      </c>
      <c r="V134">
        <f t="shared" si="76"/>
        <v>-1.825825391919967</v>
      </c>
      <c r="W134">
        <f t="shared" si="77"/>
        <v>165.28451068762988</v>
      </c>
      <c r="X134" s="8">
        <f t="shared" si="78"/>
        <v>0.54293460096661117</v>
      </c>
      <c r="Y134" s="8">
        <f t="shared" si="79"/>
        <v>8.3810960167639281E-2</v>
      </c>
      <c r="Z134" s="8">
        <f t="shared" si="80"/>
        <v>1.002058241765583</v>
      </c>
      <c r="AA134" s="9">
        <f t="shared" si="81"/>
        <v>1322.276085501039</v>
      </c>
      <c r="AB134">
        <f t="shared" si="82"/>
        <v>736.17417460807906</v>
      </c>
      <c r="AC134">
        <f t="shared" si="83"/>
        <v>4.0435436520197641</v>
      </c>
      <c r="AD134">
        <f t="shared" si="84"/>
        <v>41.645169023595805</v>
      </c>
      <c r="AE134">
        <f t="shared" si="85"/>
        <v>48.354830976404195</v>
      </c>
      <c r="AF134">
        <f t="shared" si="86"/>
        <v>1.4337884251268631E-2</v>
      </c>
      <c r="AG134">
        <f t="shared" si="87"/>
        <v>48.369168860655464</v>
      </c>
      <c r="AH134">
        <f t="shared" si="88"/>
        <v>185.58709882909514</v>
      </c>
    </row>
    <row r="135" spans="4:34" x14ac:dyDescent="0.45">
      <c r="D135" s="2">
        <f t="shared" si="61"/>
        <v>40350</v>
      </c>
      <c r="E135" s="8">
        <f t="shared" si="89"/>
        <v>0.55833333333333257</v>
      </c>
      <c r="F135" s="3">
        <f t="shared" si="62"/>
        <v>2455369.3083333331</v>
      </c>
      <c r="G135" s="4">
        <f t="shared" si="63"/>
        <v>0.10470385580651927</v>
      </c>
      <c r="I135">
        <f t="shared" si="64"/>
        <v>89.885876527959681</v>
      </c>
      <c r="J135">
        <f t="shared" si="65"/>
        <v>4126.7684790507983</v>
      </c>
      <c r="K135">
        <f t="shared" si="66"/>
        <v>1.6704231175014357E-2</v>
      </c>
      <c r="L135">
        <f t="shared" si="67"/>
        <v>0.42939097397286946</v>
      </c>
      <c r="M135">
        <f t="shared" si="68"/>
        <v>90.315267501932553</v>
      </c>
      <c r="N135">
        <f t="shared" si="69"/>
        <v>4127.197870024771</v>
      </c>
      <c r="O135">
        <f t="shared" si="70"/>
        <v>1.016276089979977</v>
      </c>
      <c r="P135">
        <f t="shared" si="71"/>
        <v>90.314243681592089</v>
      </c>
      <c r="Q135">
        <f t="shared" si="72"/>
        <v>23.437929523500937</v>
      </c>
      <c r="R135">
        <f t="shared" si="73"/>
        <v>23.438484852188971</v>
      </c>
      <c r="S135">
        <f t="shared" si="60"/>
        <v>90.34250388671741</v>
      </c>
      <c r="T135">
        <f t="shared" si="74"/>
        <v>23.438111254407705</v>
      </c>
      <c r="U135">
        <f t="shared" si="75"/>
        <v>4.3031484529015604E-2</v>
      </c>
      <c r="V135">
        <f t="shared" si="76"/>
        <v>-1.8267301639831079</v>
      </c>
      <c r="W135">
        <f t="shared" si="77"/>
        <v>165.28441576496377</v>
      </c>
      <c r="X135" s="8">
        <f t="shared" si="78"/>
        <v>0.54293522928054372</v>
      </c>
      <c r="Y135" s="8">
        <f t="shared" si="79"/>
        <v>8.3811852155644351E-2</v>
      </c>
      <c r="Z135" s="8">
        <f t="shared" si="80"/>
        <v>1.0020586064054431</v>
      </c>
      <c r="AA135" s="9">
        <f t="shared" si="81"/>
        <v>1322.2753261197101</v>
      </c>
      <c r="AB135">
        <f t="shared" si="82"/>
        <v>742.17326983601572</v>
      </c>
      <c r="AC135">
        <f t="shared" si="83"/>
        <v>5.54331745900393</v>
      </c>
      <c r="AD135">
        <f t="shared" si="84"/>
        <v>41.71825256212869</v>
      </c>
      <c r="AE135">
        <f t="shared" si="85"/>
        <v>48.28174743787131</v>
      </c>
      <c r="AF135">
        <f t="shared" si="86"/>
        <v>1.4374685212844872E-2</v>
      </c>
      <c r="AG135">
        <f t="shared" si="87"/>
        <v>48.296122123084153</v>
      </c>
      <c r="AH135">
        <f t="shared" si="88"/>
        <v>187.65347167316057</v>
      </c>
    </row>
    <row r="136" spans="4:34" x14ac:dyDescent="0.45">
      <c r="D136" s="2">
        <f t="shared" si="61"/>
        <v>40350</v>
      </c>
      <c r="E136" s="8">
        <f t="shared" si="89"/>
        <v>0.56249999999999922</v>
      </c>
      <c r="F136" s="3">
        <f t="shared" si="62"/>
        <v>2455369.3125</v>
      </c>
      <c r="G136" s="4">
        <f t="shared" si="63"/>
        <v>0.10470396988364133</v>
      </c>
      <c r="I136">
        <f t="shared" si="64"/>
        <v>89.889983392181421</v>
      </c>
      <c r="J136">
        <f t="shared" si="65"/>
        <v>4126.7725857188489</v>
      </c>
      <c r="K136">
        <f t="shared" si="66"/>
        <v>1.6704231170215873E-2</v>
      </c>
      <c r="L136">
        <f t="shared" si="67"/>
        <v>0.42925993867154288</v>
      </c>
      <c r="M136">
        <f t="shared" si="68"/>
        <v>90.31924333085297</v>
      </c>
      <c r="N136">
        <f t="shared" si="69"/>
        <v>4127.2018456575206</v>
      </c>
      <c r="O136">
        <f t="shared" si="70"/>
        <v>1.016276355269629</v>
      </c>
      <c r="P136">
        <f t="shared" si="71"/>
        <v>90.318219514505486</v>
      </c>
      <c r="Q136">
        <f t="shared" si="72"/>
        <v>23.437929522017459</v>
      </c>
      <c r="R136">
        <f t="shared" si="73"/>
        <v>23.438484841081912</v>
      </c>
      <c r="S136">
        <f t="shared" si="60"/>
        <v>90.346837253037918</v>
      </c>
      <c r="T136">
        <f t="shared" si="74"/>
        <v>23.438101729965254</v>
      </c>
      <c r="U136">
        <f t="shared" si="75"/>
        <v>4.3031484487071871E-2</v>
      </c>
      <c r="V136">
        <f t="shared" si="76"/>
        <v>-1.8276349248927644</v>
      </c>
      <c r="W136">
        <f t="shared" si="77"/>
        <v>165.28431963579354</v>
      </c>
      <c r="X136" s="8">
        <f t="shared" si="78"/>
        <v>0.54293585758673102</v>
      </c>
      <c r="Y136" s="8">
        <f t="shared" si="79"/>
        <v>8.3812747487304551E-2</v>
      </c>
      <c r="Z136" s="8">
        <f t="shared" si="80"/>
        <v>1.0020589676861575</v>
      </c>
      <c r="AA136" s="9">
        <f t="shared" si="81"/>
        <v>1322.2745570863483</v>
      </c>
      <c r="AB136">
        <f t="shared" si="82"/>
        <v>748.17236507510609</v>
      </c>
      <c r="AC136">
        <f t="shared" si="83"/>
        <v>7.0430912687765215</v>
      </c>
      <c r="AD136">
        <f t="shared" si="84"/>
        <v>41.813960526234119</v>
      </c>
      <c r="AE136">
        <f t="shared" si="85"/>
        <v>48.186039473765881</v>
      </c>
      <c r="AF136">
        <f t="shared" si="86"/>
        <v>1.4423004586685774E-2</v>
      </c>
      <c r="AG136">
        <f t="shared" si="87"/>
        <v>48.20046247835257</v>
      </c>
      <c r="AH136">
        <f t="shared" si="88"/>
        <v>189.7143468182943</v>
      </c>
    </row>
    <row r="137" spans="4:34" x14ac:dyDescent="0.45">
      <c r="D137" s="2">
        <f t="shared" si="61"/>
        <v>40350</v>
      </c>
      <c r="E137" s="8">
        <f t="shared" si="89"/>
        <v>0.56666666666666587</v>
      </c>
      <c r="F137" s="3">
        <f t="shared" si="62"/>
        <v>2455369.3166666669</v>
      </c>
      <c r="G137" s="4">
        <f t="shared" si="63"/>
        <v>0.10470408396076342</v>
      </c>
      <c r="I137">
        <f t="shared" si="64"/>
        <v>89.89409025640316</v>
      </c>
      <c r="J137">
        <f t="shared" si="65"/>
        <v>4126.7766923868994</v>
      </c>
      <c r="K137">
        <f t="shared" si="66"/>
        <v>1.6704231165417385E-2</v>
      </c>
      <c r="L137">
        <f t="shared" si="67"/>
        <v>0.42912890129467057</v>
      </c>
      <c r="M137">
        <f t="shared" si="68"/>
        <v>90.323219157697835</v>
      </c>
      <c r="N137">
        <f t="shared" si="69"/>
        <v>4127.2058212881939</v>
      </c>
      <c r="O137">
        <f t="shared" si="70"/>
        <v>1.0162766204782567</v>
      </c>
      <c r="P137">
        <f t="shared" si="71"/>
        <v>90.32219534534326</v>
      </c>
      <c r="Q137">
        <f t="shared" si="72"/>
        <v>23.437929520533977</v>
      </c>
      <c r="R137">
        <f t="shared" si="73"/>
        <v>23.438484829974843</v>
      </c>
      <c r="S137">
        <f t="shared" si="60"/>
        <v>90.351170616467655</v>
      </c>
      <c r="T137">
        <f t="shared" si="74"/>
        <v>23.438092085923056</v>
      </c>
      <c r="U137">
        <f t="shared" si="75"/>
        <v>4.303148444512811E-2</v>
      </c>
      <c r="V137">
        <f t="shared" si="76"/>
        <v>-1.8285396745196578</v>
      </c>
      <c r="W137">
        <f t="shared" si="77"/>
        <v>165.28422230015596</v>
      </c>
      <c r="X137" s="8">
        <f t="shared" si="78"/>
        <v>0.54293648588508303</v>
      </c>
      <c r="Y137" s="8">
        <f t="shared" si="79"/>
        <v>8.3813646162427591E-2</v>
      </c>
      <c r="Z137" s="8">
        <f t="shared" si="80"/>
        <v>1.0020593256077386</v>
      </c>
      <c r="AA137" s="9">
        <f t="shared" si="81"/>
        <v>1322.2737784012477</v>
      </c>
      <c r="AB137">
        <f t="shared" si="82"/>
        <v>754.17146032547919</v>
      </c>
      <c r="AC137">
        <f t="shared" si="83"/>
        <v>8.5428650813697971</v>
      </c>
      <c r="AD137">
        <f t="shared" si="84"/>
        <v>41.932101308645606</v>
      </c>
      <c r="AE137">
        <f t="shared" si="85"/>
        <v>48.067898691354394</v>
      </c>
      <c r="AF137">
        <f t="shared" si="86"/>
        <v>1.4482847688686351E-2</v>
      </c>
      <c r="AG137">
        <f t="shared" si="87"/>
        <v>48.082381539043077</v>
      </c>
      <c r="AH137">
        <f t="shared" si="88"/>
        <v>191.7683084144426</v>
      </c>
    </row>
    <row r="138" spans="4:34" x14ac:dyDescent="0.45">
      <c r="D138" s="2">
        <f t="shared" si="61"/>
        <v>40350</v>
      </c>
      <c r="E138" s="8">
        <f t="shared" si="89"/>
        <v>0.57083333333333253</v>
      </c>
      <c r="F138" s="3">
        <f t="shared" si="62"/>
        <v>2455369.3208333333</v>
      </c>
      <c r="G138" s="4">
        <f t="shared" si="63"/>
        <v>0.10470419803787276</v>
      </c>
      <c r="I138">
        <f t="shared" si="64"/>
        <v>89.898197120166969</v>
      </c>
      <c r="J138">
        <f t="shared" si="65"/>
        <v>4126.7807990544925</v>
      </c>
      <c r="K138">
        <f t="shared" si="66"/>
        <v>1.67042311606189E-2</v>
      </c>
      <c r="L138">
        <f t="shared" si="67"/>
        <v>0.42899786185746358</v>
      </c>
      <c r="M138">
        <f t="shared" si="68"/>
        <v>90.327194982024437</v>
      </c>
      <c r="N138">
        <f t="shared" si="69"/>
        <v>4127.2097969163497</v>
      </c>
      <c r="O138">
        <f t="shared" si="70"/>
        <v>1.0162768856058302</v>
      </c>
      <c r="P138">
        <f t="shared" si="71"/>
        <v>90.326171173662715</v>
      </c>
      <c r="Q138">
        <f t="shared" si="72"/>
        <v>23.437929519050499</v>
      </c>
      <c r="R138">
        <f t="shared" si="73"/>
        <v>23.438484818867771</v>
      </c>
      <c r="S138">
        <f t="shared" si="60"/>
        <v>90.355503976516246</v>
      </c>
      <c r="T138">
        <f t="shared" si="74"/>
        <v>23.438082322282472</v>
      </c>
      <c r="U138">
        <f t="shared" si="75"/>
        <v>4.3031484403184328E-2</v>
      </c>
      <c r="V138">
        <f t="shared" si="76"/>
        <v>-1.8294444127343037</v>
      </c>
      <c r="W138">
        <f t="shared" si="77"/>
        <v>165.28412375808887</v>
      </c>
      <c r="X138" s="8">
        <f t="shared" si="78"/>
        <v>0.54293711417550994</v>
      </c>
      <c r="Y138" s="8">
        <f t="shared" si="79"/>
        <v>8.3814548180818627E-2</v>
      </c>
      <c r="Z138" s="8">
        <f t="shared" si="80"/>
        <v>1.0020596801702013</v>
      </c>
      <c r="AA138" s="9">
        <f t="shared" si="81"/>
        <v>1322.2729900647109</v>
      </c>
      <c r="AB138">
        <f t="shared" si="82"/>
        <v>760.17055558726452</v>
      </c>
      <c r="AC138">
        <f t="shared" si="83"/>
        <v>10.042638896816129</v>
      </c>
      <c r="AD138">
        <f t="shared" si="84"/>
        <v>42.072440612986711</v>
      </c>
      <c r="AE138">
        <f t="shared" si="85"/>
        <v>47.927559387013289</v>
      </c>
      <c r="AF138">
        <f t="shared" si="86"/>
        <v>1.4554222102582517E-2</v>
      </c>
      <c r="AG138">
        <f t="shared" si="87"/>
        <v>47.942113609115871</v>
      </c>
      <c r="AH138">
        <f t="shared" si="88"/>
        <v>193.81398998329124</v>
      </c>
    </row>
    <row r="139" spans="4:34" x14ac:dyDescent="0.45">
      <c r="D139" s="2">
        <f t="shared" si="61"/>
        <v>40350</v>
      </c>
      <c r="E139" s="8">
        <f t="shared" si="89"/>
        <v>0.57499999999999918</v>
      </c>
      <c r="F139" s="3">
        <f t="shared" si="62"/>
        <v>2455369.3250000002</v>
      </c>
      <c r="G139" s="4">
        <f t="shared" si="63"/>
        <v>0.10470431211499483</v>
      </c>
      <c r="I139">
        <f t="shared" si="64"/>
        <v>89.902303984388709</v>
      </c>
      <c r="J139">
        <f t="shared" si="65"/>
        <v>4126.784905722543</v>
      </c>
      <c r="K139">
        <f t="shared" si="66"/>
        <v>1.6704231155820412E-2</v>
      </c>
      <c r="L139">
        <f t="shared" si="67"/>
        <v>0.42886682033140688</v>
      </c>
      <c r="M139">
        <f t="shared" si="68"/>
        <v>90.331170804720117</v>
      </c>
      <c r="N139">
        <f t="shared" si="69"/>
        <v>4127.2137725428747</v>
      </c>
      <c r="O139">
        <f t="shared" si="70"/>
        <v>1.0162771506524066</v>
      </c>
      <c r="P139">
        <f t="shared" si="71"/>
        <v>90.330147000351161</v>
      </c>
      <c r="Q139">
        <f t="shared" si="72"/>
        <v>23.437929517567017</v>
      </c>
      <c r="R139">
        <f t="shared" si="73"/>
        <v>23.438484807760684</v>
      </c>
      <c r="S139">
        <f t="shared" si="60"/>
        <v>90.359837334142981</v>
      </c>
      <c r="T139">
        <f t="shared" si="74"/>
        <v>23.438072439041555</v>
      </c>
      <c r="U139">
        <f t="shared" si="75"/>
        <v>4.3031484361240498E-2</v>
      </c>
      <c r="V139">
        <f t="shared" si="76"/>
        <v>-1.8303491397103253</v>
      </c>
      <c r="W139">
        <f t="shared" si="77"/>
        <v>165.28402400959672</v>
      </c>
      <c r="X139" s="8">
        <f t="shared" si="78"/>
        <v>0.54293774245813209</v>
      </c>
      <c r="Y139" s="8">
        <f t="shared" si="79"/>
        <v>8.3815453542585627E-2</v>
      </c>
      <c r="Z139" s="8">
        <f t="shared" si="80"/>
        <v>1.0020600313736785</v>
      </c>
      <c r="AA139" s="9">
        <f t="shared" si="81"/>
        <v>1322.2721920767738</v>
      </c>
      <c r="AB139">
        <f t="shared" si="82"/>
        <v>766.16965086028858</v>
      </c>
      <c r="AC139">
        <f t="shared" si="83"/>
        <v>11.542412715072146</v>
      </c>
      <c r="AD139">
        <f t="shared" si="84"/>
        <v>42.234703264489042</v>
      </c>
      <c r="AE139">
        <f t="shared" si="85"/>
        <v>47.765296735510958</v>
      </c>
      <c r="AF139">
        <f t="shared" si="86"/>
        <v>1.4637138299951346E-2</v>
      </c>
      <c r="AG139">
        <f t="shared" si="87"/>
        <v>47.779933873810911</v>
      </c>
      <c r="AH139">
        <f t="shared" si="88"/>
        <v>195.85008317196022</v>
      </c>
    </row>
    <row r="140" spans="4:34" x14ac:dyDescent="0.45">
      <c r="D140" s="2">
        <f t="shared" si="61"/>
        <v>40350</v>
      </c>
      <c r="E140" s="8">
        <f t="shared" si="89"/>
        <v>0.57916666666666583</v>
      </c>
      <c r="F140" s="3">
        <f t="shared" si="62"/>
        <v>2455369.3291666666</v>
      </c>
      <c r="G140" s="4">
        <f t="shared" si="63"/>
        <v>0.10470442619210417</v>
      </c>
      <c r="I140">
        <f t="shared" si="64"/>
        <v>89.906410848152518</v>
      </c>
      <c r="J140">
        <f t="shared" si="65"/>
        <v>4126.7890123901352</v>
      </c>
      <c r="K140">
        <f t="shared" si="66"/>
        <v>1.6704231151021924E-2</v>
      </c>
      <c r="L140">
        <f t="shared" si="67"/>
        <v>0.42873577674633923</v>
      </c>
      <c r="M140">
        <f t="shared" si="68"/>
        <v>90.335146624898854</v>
      </c>
      <c r="N140">
        <f t="shared" si="69"/>
        <v>4127.2177481668814</v>
      </c>
      <c r="O140">
        <f t="shared" si="70"/>
        <v>1.0162774156179257</v>
      </c>
      <c r="P140">
        <f t="shared" si="71"/>
        <v>90.334122824522609</v>
      </c>
      <c r="Q140">
        <f t="shared" si="72"/>
        <v>23.437929516083539</v>
      </c>
      <c r="R140">
        <f t="shared" si="73"/>
        <v>23.438484796653594</v>
      </c>
      <c r="S140">
        <f t="shared" si="60"/>
        <v>90.36417068837433</v>
      </c>
      <c r="T140">
        <f t="shared" si="74"/>
        <v>23.438062436202806</v>
      </c>
      <c r="U140">
        <f t="shared" si="75"/>
        <v>4.3031484319296646E-2</v>
      </c>
      <c r="V140">
        <f t="shared" si="76"/>
        <v>-1.8312538552174147</v>
      </c>
      <c r="W140">
        <f t="shared" si="77"/>
        <v>165.28392305472926</v>
      </c>
      <c r="X140" s="8">
        <f t="shared" si="78"/>
        <v>0.54293837073278994</v>
      </c>
      <c r="Y140" s="8">
        <f t="shared" si="79"/>
        <v>8.3816362247430887E-2</v>
      </c>
      <c r="Z140" s="8">
        <f t="shared" si="80"/>
        <v>1.0020603792181491</v>
      </c>
      <c r="AA140" s="9">
        <f t="shared" si="81"/>
        <v>1322.2713844378341</v>
      </c>
      <c r="AB140">
        <f t="shared" si="82"/>
        <v>772.16874614478138</v>
      </c>
      <c r="AC140">
        <f t="shared" si="83"/>
        <v>13.042186536195345</v>
      </c>
      <c r="AD140">
        <f t="shared" si="84"/>
        <v>42.418575288617092</v>
      </c>
      <c r="AE140">
        <f t="shared" si="85"/>
        <v>47.581424711382908</v>
      </c>
      <c r="AF140">
        <f t="shared" si="86"/>
        <v>1.473161036108968E-2</v>
      </c>
      <c r="AG140">
        <f t="shared" si="87"/>
        <v>47.596156321743997</v>
      </c>
      <c r="AH140">
        <f t="shared" si="88"/>
        <v>197.87534557964753</v>
      </c>
    </row>
    <row r="141" spans="4:34" x14ac:dyDescent="0.45">
      <c r="D141" s="2">
        <f t="shared" si="61"/>
        <v>40350</v>
      </c>
      <c r="E141" s="8">
        <f t="shared" si="89"/>
        <v>0.58333333333333248</v>
      </c>
      <c r="F141" s="3">
        <f t="shared" si="62"/>
        <v>2455369.3333333335</v>
      </c>
      <c r="G141" s="4">
        <f t="shared" si="63"/>
        <v>0.10470454026922624</v>
      </c>
      <c r="I141">
        <f t="shared" si="64"/>
        <v>89.910517712373803</v>
      </c>
      <c r="J141">
        <f t="shared" si="65"/>
        <v>4126.7931190581867</v>
      </c>
      <c r="K141">
        <f t="shared" si="66"/>
        <v>1.670423114622344E-2</v>
      </c>
      <c r="L141">
        <f t="shared" si="67"/>
        <v>0.42860473107361474</v>
      </c>
      <c r="M141">
        <f t="shared" si="68"/>
        <v>90.339122443447422</v>
      </c>
      <c r="N141">
        <f t="shared" si="69"/>
        <v>4127.2217237892601</v>
      </c>
      <c r="O141">
        <f t="shared" si="70"/>
        <v>1.0162776805024458</v>
      </c>
      <c r="P141">
        <f t="shared" si="71"/>
        <v>90.338098647063802</v>
      </c>
      <c r="Q141">
        <f t="shared" si="72"/>
        <v>23.437929514600057</v>
      </c>
      <c r="R141">
        <f t="shared" si="73"/>
        <v>23.438484785546493</v>
      </c>
      <c r="S141">
        <f t="shared" si="60"/>
        <v>90.368504040168972</v>
      </c>
      <c r="T141">
        <f t="shared" si="74"/>
        <v>23.438052313764228</v>
      </c>
      <c r="U141">
        <f t="shared" si="75"/>
        <v>4.3031484277352761E-2</v>
      </c>
      <c r="V141">
        <f t="shared" si="76"/>
        <v>-1.8321585594284662</v>
      </c>
      <c r="W141">
        <f t="shared" si="77"/>
        <v>165.2838208934914</v>
      </c>
      <c r="X141" s="8">
        <f t="shared" si="78"/>
        <v>0.54293899899960318</v>
      </c>
      <c r="Y141" s="8">
        <f t="shared" si="79"/>
        <v>8.3817274295460431E-2</v>
      </c>
      <c r="Z141" s="8">
        <f t="shared" si="80"/>
        <v>1.002060723703746</v>
      </c>
      <c r="AA141" s="9">
        <f t="shared" si="81"/>
        <v>1322.2705671479312</v>
      </c>
      <c r="AB141">
        <f t="shared" si="82"/>
        <v>778.16784144057033</v>
      </c>
      <c r="AC141">
        <f t="shared" si="83"/>
        <v>14.541960360142582</v>
      </c>
      <c r="AD141">
        <f t="shared" si="84"/>
        <v>42.623706219893116</v>
      </c>
      <c r="AE141">
        <f t="shared" si="85"/>
        <v>47.376293780106884</v>
      </c>
      <c r="AF141">
        <f t="shared" si="86"/>
        <v>1.4837656788316698E-2</v>
      </c>
      <c r="AG141">
        <f t="shared" si="87"/>
        <v>47.391131436895201</v>
      </c>
      <c r="AH141">
        <f t="shared" si="88"/>
        <v>199.8886075647633</v>
      </c>
    </row>
    <row r="142" spans="4:34" x14ac:dyDescent="0.45">
      <c r="D142" s="2">
        <f t="shared" si="61"/>
        <v>40350</v>
      </c>
      <c r="E142" s="8">
        <f t="shared" si="89"/>
        <v>0.58749999999999913</v>
      </c>
      <c r="F142" s="3">
        <f t="shared" si="62"/>
        <v>2455369.3374999999</v>
      </c>
      <c r="G142" s="4">
        <f t="shared" si="63"/>
        <v>0.10470465434633558</v>
      </c>
      <c r="I142">
        <f t="shared" si="64"/>
        <v>89.914624576137157</v>
      </c>
      <c r="J142">
        <f t="shared" si="65"/>
        <v>4126.7972257257779</v>
      </c>
      <c r="K142">
        <f t="shared" si="66"/>
        <v>1.6704231141424952E-2</v>
      </c>
      <c r="L142">
        <f t="shared" si="67"/>
        <v>0.4284736833432029</v>
      </c>
      <c r="M142">
        <f t="shared" si="68"/>
        <v>90.343098259480357</v>
      </c>
      <c r="N142">
        <f t="shared" si="69"/>
        <v>4127.2256994091213</v>
      </c>
      <c r="O142">
        <f t="shared" si="70"/>
        <v>1.0162779453059061</v>
      </c>
      <c r="P142">
        <f t="shared" si="71"/>
        <v>90.342074467089304</v>
      </c>
      <c r="Q142">
        <f t="shared" si="72"/>
        <v>23.437929513116579</v>
      </c>
      <c r="R142">
        <f t="shared" si="73"/>
        <v>23.438484774439384</v>
      </c>
      <c r="S142">
        <f t="shared" si="60"/>
        <v>90.372837388553961</v>
      </c>
      <c r="T142">
        <f t="shared" si="74"/>
        <v>23.438042071728358</v>
      </c>
      <c r="U142">
        <f t="shared" si="75"/>
        <v>4.3031484235408854E-2</v>
      </c>
      <c r="V142">
        <f t="shared" si="76"/>
        <v>-1.8330632521139063</v>
      </c>
      <c r="W142">
        <f t="shared" si="77"/>
        <v>165.28371752593364</v>
      </c>
      <c r="X142" s="8">
        <f t="shared" si="78"/>
        <v>0.54293962725841249</v>
      </c>
      <c r="Y142" s="8">
        <f t="shared" si="79"/>
        <v>8.3818189686374611E-2</v>
      </c>
      <c r="Z142" s="8">
        <f t="shared" si="80"/>
        <v>1.0020610648304504</v>
      </c>
      <c r="AA142" s="9">
        <f t="shared" si="81"/>
        <v>1322.2697402074691</v>
      </c>
      <c r="AB142">
        <f t="shared" si="82"/>
        <v>784.16693674788485</v>
      </c>
      <c r="AC142">
        <f t="shared" si="83"/>
        <v>16.041734186971212</v>
      </c>
      <c r="AD142">
        <f t="shared" si="84"/>
        <v>42.849711600692871</v>
      </c>
      <c r="AE142">
        <f t="shared" si="85"/>
        <v>47.150288399307129</v>
      </c>
      <c r="AF142">
        <f t="shared" si="86"/>
        <v>1.4955301402860581E-2</v>
      </c>
      <c r="AG142">
        <f t="shared" si="87"/>
        <v>47.165243700709993</v>
      </c>
      <c r="AH142">
        <f t="shared" si="88"/>
        <v>201.88877797017284</v>
      </c>
    </row>
    <row r="143" spans="4:34" x14ac:dyDescent="0.45">
      <c r="D143" s="2">
        <f t="shared" si="61"/>
        <v>40350</v>
      </c>
      <c r="E143" s="8">
        <f t="shared" si="89"/>
        <v>0.59166666666666579</v>
      </c>
      <c r="F143" s="3">
        <f t="shared" si="62"/>
        <v>2455369.3416666668</v>
      </c>
      <c r="G143" s="4">
        <f t="shared" si="63"/>
        <v>0.10470476842345766</v>
      </c>
      <c r="I143">
        <f t="shared" si="64"/>
        <v>89.918731440359807</v>
      </c>
      <c r="J143">
        <f t="shared" si="65"/>
        <v>4126.8013323938294</v>
      </c>
      <c r="K143">
        <f t="shared" si="66"/>
        <v>1.6704231136626467E-2</v>
      </c>
      <c r="L143">
        <f t="shared" si="67"/>
        <v>0.42834263352637919</v>
      </c>
      <c r="M143">
        <f t="shared" si="68"/>
        <v>90.347074073886191</v>
      </c>
      <c r="N143">
        <f t="shared" si="69"/>
        <v>4127.2296750273554</v>
      </c>
      <c r="O143">
        <f t="shared" si="70"/>
        <v>1.0162782100283647</v>
      </c>
      <c r="P143">
        <f t="shared" si="71"/>
        <v>90.346050285487635</v>
      </c>
      <c r="Q143">
        <f t="shared" si="72"/>
        <v>23.437929511633097</v>
      </c>
      <c r="R143">
        <f t="shared" si="73"/>
        <v>23.438484763332266</v>
      </c>
      <c r="S143">
        <f t="shared" si="60"/>
        <v>90.377170734489908</v>
      </c>
      <c r="T143">
        <f t="shared" si="74"/>
        <v>23.438031710093153</v>
      </c>
      <c r="U143">
        <f t="shared" si="75"/>
        <v>4.3031484193464885E-2</v>
      </c>
      <c r="V143">
        <f t="shared" si="76"/>
        <v>-1.8339679334469394</v>
      </c>
      <c r="W143">
        <f t="shared" si="77"/>
        <v>165.28361295206091</v>
      </c>
      <c r="X143" s="8">
        <f t="shared" si="78"/>
        <v>0.54294025550933811</v>
      </c>
      <c r="Y143" s="8">
        <f t="shared" si="79"/>
        <v>8.3819108420280064E-2</v>
      </c>
      <c r="Z143" s="8">
        <f t="shared" si="80"/>
        <v>1.0020614025983963</v>
      </c>
      <c r="AA143" s="9">
        <f t="shared" si="81"/>
        <v>1322.2689036164873</v>
      </c>
      <c r="AB143">
        <f t="shared" si="82"/>
        <v>790.16603206655179</v>
      </c>
      <c r="AC143">
        <f t="shared" si="83"/>
        <v>17.541508016637948</v>
      </c>
      <c r="AD143">
        <f t="shared" si="84"/>
        <v>43.09617562825553</v>
      </c>
      <c r="AE143">
        <f t="shared" si="85"/>
        <v>46.90382437174447</v>
      </c>
      <c r="AF143">
        <f t="shared" si="86"/>
        <v>1.5084574316322832E-2</v>
      </c>
      <c r="AG143">
        <f t="shared" si="87"/>
        <v>46.918908946060796</v>
      </c>
      <c r="AH143">
        <f t="shared" si="88"/>
        <v>203.87484873032139</v>
      </c>
    </row>
    <row r="144" spans="4:34" x14ac:dyDescent="0.45">
      <c r="D144" s="2">
        <f t="shared" si="61"/>
        <v>40350</v>
      </c>
      <c r="E144" s="8">
        <f t="shared" si="89"/>
        <v>0.59583333333333244</v>
      </c>
      <c r="F144" s="3">
        <f t="shared" si="62"/>
        <v>2455369.3458333332</v>
      </c>
      <c r="G144" s="4">
        <f t="shared" si="63"/>
        <v>0.10470488250056699</v>
      </c>
      <c r="I144">
        <f t="shared" si="64"/>
        <v>89.922838304122706</v>
      </c>
      <c r="J144">
        <f t="shared" si="65"/>
        <v>4126.8054390614216</v>
      </c>
      <c r="K144">
        <f t="shared" si="66"/>
        <v>1.6704231131827979E-2</v>
      </c>
      <c r="L144">
        <f t="shared" si="67"/>
        <v>0.42821158165311407</v>
      </c>
      <c r="M144">
        <f t="shared" si="68"/>
        <v>90.351049885775822</v>
      </c>
      <c r="N144">
        <f t="shared" si="69"/>
        <v>4127.2336506430747</v>
      </c>
      <c r="O144">
        <f t="shared" si="70"/>
        <v>1.0162784746697613</v>
      </c>
      <c r="P144">
        <f t="shared" si="71"/>
        <v>90.350026101369693</v>
      </c>
      <c r="Q144">
        <f t="shared" si="72"/>
        <v>23.437929510149619</v>
      </c>
      <c r="R144">
        <f t="shared" si="73"/>
        <v>23.438484752225143</v>
      </c>
      <c r="S144">
        <f t="shared" si="60"/>
        <v>90.381504076999917</v>
      </c>
      <c r="T144">
        <f t="shared" si="74"/>
        <v>23.438021228861214</v>
      </c>
      <c r="U144">
        <f t="shared" si="75"/>
        <v>4.303148415152093E-2</v>
      </c>
      <c r="V144">
        <f t="shared" si="76"/>
        <v>-1.8348726031966962</v>
      </c>
      <c r="W144">
        <f t="shared" si="77"/>
        <v>165.28350717192515</v>
      </c>
      <c r="X144" s="8">
        <f t="shared" si="78"/>
        <v>0.54294088375222005</v>
      </c>
      <c r="Y144" s="8">
        <f t="shared" si="79"/>
        <v>8.3820030496872422E-2</v>
      </c>
      <c r="Z144" s="8">
        <f t="shared" si="80"/>
        <v>1.0020617370075677</v>
      </c>
      <c r="AA144" s="9">
        <f t="shared" si="81"/>
        <v>1322.2680573754012</v>
      </c>
      <c r="AB144">
        <f t="shared" si="82"/>
        <v>796.16512739680206</v>
      </c>
      <c r="AC144">
        <f t="shared" si="83"/>
        <v>19.041281849200516</v>
      </c>
      <c r="AD144">
        <f t="shared" si="84"/>
        <v>43.362653908037011</v>
      </c>
      <c r="AE144">
        <f t="shared" si="85"/>
        <v>46.637346091962989</v>
      </c>
      <c r="AF144">
        <f t="shared" si="86"/>
        <v>1.5225512967991376E-2</v>
      </c>
      <c r="AG144">
        <f t="shared" si="87"/>
        <v>46.652571604930984</v>
      </c>
      <c r="AH144">
        <f t="shared" si="88"/>
        <v>205.84589835357514</v>
      </c>
    </row>
    <row r="145" spans="4:34" x14ac:dyDescent="0.45">
      <c r="D145" s="2">
        <f t="shared" si="61"/>
        <v>40350</v>
      </c>
      <c r="E145" s="8">
        <f t="shared" si="89"/>
        <v>0.59999999999999909</v>
      </c>
      <c r="F145" s="3">
        <f t="shared" si="62"/>
        <v>2455369.35</v>
      </c>
      <c r="G145" s="4">
        <f t="shared" si="63"/>
        <v>0.10470499657768907</v>
      </c>
      <c r="I145">
        <f t="shared" si="64"/>
        <v>89.926945168344446</v>
      </c>
      <c r="J145">
        <f t="shared" si="65"/>
        <v>4126.809545729473</v>
      </c>
      <c r="K145">
        <f t="shared" si="66"/>
        <v>1.6704231127029495E-2</v>
      </c>
      <c r="L145">
        <f t="shared" si="67"/>
        <v>0.42808052769473387</v>
      </c>
      <c r="M145">
        <f t="shared" si="68"/>
        <v>90.355025696039178</v>
      </c>
      <c r="N145">
        <f t="shared" si="69"/>
        <v>4127.2376262571679</v>
      </c>
      <c r="O145">
        <f t="shared" si="70"/>
        <v>1.0162787392301535</v>
      </c>
      <c r="P145">
        <f t="shared" si="71"/>
        <v>90.354001915625403</v>
      </c>
      <c r="Q145">
        <f t="shared" si="72"/>
        <v>23.437929508666137</v>
      </c>
      <c r="R145">
        <f t="shared" si="73"/>
        <v>23.43848474111801</v>
      </c>
      <c r="S145">
        <f t="shared" si="60"/>
        <v>90.385837417046076</v>
      </c>
      <c r="T145">
        <f t="shared" si="74"/>
        <v>23.438010628030447</v>
      </c>
      <c r="U145">
        <f t="shared" si="75"/>
        <v>4.3031484109576919E-2</v>
      </c>
      <c r="V145">
        <f t="shared" si="76"/>
        <v>-1.8357772615370813</v>
      </c>
      <c r="W145">
        <f t="shared" si="77"/>
        <v>165.28340018553124</v>
      </c>
      <c r="X145" s="8">
        <f t="shared" si="78"/>
        <v>0.54294151198717855</v>
      </c>
      <c r="Y145" s="8">
        <f t="shared" si="79"/>
        <v>8.3820955916258433E-2</v>
      </c>
      <c r="Z145" s="8">
        <f t="shared" si="80"/>
        <v>1.0020620680580987</v>
      </c>
      <c r="AA145" s="9">
        <f t="shared" si="81"/>
        <v>1322.2672014842499</v>
      </c>
      <c r="AB145">
        <f t="shared" si="82"/>
        <v>802.1642227384616</v>
      </c>
      <c r="AC145">
        <f t="shared" si="83"/>
        <v>20.541055684615401</v>
      </c>
      <c r="AD145">
        <f t="shared" si="84"/>
        <v>43.648676272206046</v>
      </c>
      <c r="AE145">
        <f t="shared" si="85"/>
        <v>46.351323727793954</v>
      </c>
      <c r="AF145">
        <f t="shared" si="86"/>
        <v>1.537816321969193E-2</v>
      </c>
      <c r="AG145">
        <f t="shared" si="87"/>
        <v>46.366701891013648</v>
      </c>
      <c r="AH145">
        <f t="shared" si="88"/>
        <v>207.80109429642317</v>
      </c>
    </row>
    <row r="146" spans="4:34" x14ac:dyDescent="0.45">
      <c r="D146" s="2">
        <f t="shared" si="61"/>
        <v>40350</v>
      </c>
      <c r="E146" s="8">
        <f t="shared" si="89"/>
        <v>0.60416666666666574</v>
      </c>
      <c r="F146" s="3">
        <f t="shared" si="62"/>
        <v>2455369.3541666665</v>
      </c>
      <c r="G146" s="4">
        <f t="shared" si="63"/>
        <v>0.1047051106547984</v>
      </c>
      <c r="I146">
        <f t="shared" si="64"/>
        <v>89.9310520321078</v>
      </c>
      <c r="J146">
        <f t="shared" si="65"/>
        <v>4126.8136523970652</v>
      </c>
      <c r="K146">
        <f t="shared" si="66"/>
        <v>1.6704231122231007E-2</v>
      </c>
      <c r="L146">
        <f t="shared" si="67"/>
        <v>0.42794947168118397</v>
      </c>
      <c r="M146">
        <f t="shared" si="68"/>
        <v>90.359001503788988</v>
      </c>
      <c r="N146">
        <f t="shared" si="69"/>
        <v>4127.2416018687463</v>
      </c>
      <c r="O146">
        <f t="shared" si="70"/>
        <v>1.0162790037094815</v>
      </c>
      <c r="P146">
        <f t="shared" si="71"/>
        <v>90.357977727367512</v>
      </c>
      <c r="Q146">
        <f t="shared" si="72"/>
        <v>23.437929507182659</v>
      </c>
      <c r="R146">
        <f t="shared" si="73"/>
        <v>23.43848473001087</v>
      </c>
      <c r="S146">
        <f t="shared" si="60"/>
        <v>90.390170753653521</v>
      </c>
      <c r="T146">
        <f t="shared" si="74"/>
        <v>23.437999907603494</v>
      </c>
      <c r="U146">
        <f t="shared" si="75"/>
        <v>4.3031484067632894E-2</v>
      </c>
      <c r="V146">
        <f t="shared" si="76"/>
        <v>-1.8366819082377799</v>
      </c>
      <c r="W146">
        <f t="shared" si="77"/>
        <v>165.28329199293216</v>
      </c>
      <c r="X146" s="8">
        <f t="shared" si="78"/>
        <v>0.54294214021405396</v>
      </c>
      <c r="Y146" s="8">
        <f t="shared" si="79"/>
        <v>8.3821884678131287E-2</v>
      </c>
      <c r="Z146" s="8">
        <f t="shared" si="80"/>
        <v>1.0020623957499766</v>
      </c>
      <c r="AA146" s="9">
        <f t="shared" si="81"/>
        <v>1322.2663359434573</v>
      </c>
      <c r="AB146">
        <f t="shared" si="82"/>
        <v>808.16331809176086</v>
      </c>
      <c r="AC146">
        <f t="shared" si="83"/>
        <v>22.040829522940214</v>
      </c>
      <c r="AD146">
        <f t="shared" si="84"/>
        <v>43.953749624051326</v>
      </c>
      <c r="AE146">
        <f t="shared" si="85"/>
        <v>46.046250375948674</v>
      </c>
      <c r="AF146">
        <f t="shared" si="86"/>
        <v>1.554258050072747E-2</v>
      </c>
      <c r="AG146">
        <f t="shared" si="87"/>
        <v>46.061792956449402</v>
      </c>
      <c r="AH146">
        <f t="shared" si="88"/>
        <v>209.73969427115028</v>
      </c>
    </row>
    <row r="147" spans="4:34" x14ac:dyDescent="0.45">
      <c r="D147" s="2">
        <f t="shared" si="61"/>
        <v>40350</v>
      </c>
      <c r="E147" s="8">
        <f t="shared" si="89"/>
        <v>0.60833333333333239</v>
      </c>
      <c r="F147" s="3">
        <f t="shared" si="62"/>
        <v>2455369.3583333334</v>
      </c>
      <c r="G147" s="4">
        <f t="shared" si="63"/>
        <v>0.10470522473192048</v>
      </c>
      <c r="I147">
        <f t="shared" si="64"/>
        <v>89.935158896329995</v>
      </c>
      <c r="J147">
        <f t="shared" si="65"/>
        <v>4126.8177590651158</v>
      </c>
      <c r="K147">
        <f t="shared" si="66"/>
        <v>1.6704231117432522E-2</v>
      </c>
      <c r="L147">
        <f t="shared" si="67"/>
        <v>0.42781841358381584</v>
      </c>
      <c r="M147">
        <f t="shared" si="68"/>
        <v>90.362977309913816</v>
      </c>
      <c r="N147">
        <f t="shared" si="69"/>
        <v>4127.2455774786995</v>
      </c>
      <c r="O147">
        <f t="shared" si="70"/>
        <v>1.0162792681078026</v>
      </c>
      <c r="P147">
        <f t="shared" si="71"/>
        <v>90.361953537484553</v>
      </c>
      <c r="Q147">
        <f t="shared" si="72"/>
        <v>23.437929505699177</v>
      </c>
      <c r="R147">
        <f t="shared" si="73"/>
        <v>23.438484718903716</v>
      </c>
      <c r="S147">
        <f t="shared" si="60"/>
        <v>90.394504087782835</v>
      </c>
      <c r="T147">
        <f t="shared" si="74"/>
        <v>23.437989067578215</v>
      </c>
      <c r="U147">
        <f t="shared" si="75"/>
        <v>4.30314840256888E-2</v>
      </c>
      <c r="V147">
        <f t="shared" si="76"/>
        <v>-1.8375865434723111</v>
      </c>
      <c r="W147">
        <f t="shared" si="77"/>
        <v>165.28318259413297</v>
      </c>
      <c r="X147" s="8">
        <f t="shared" si="78"/>
        <v>0.54294276843296685</v>
      </c>
      <c r="Y147" s="8">
        <f t="shared" si="79"/>
        <v>8.3822816782597509E-2</v>
      </c>
      <c r="Z147" s="8">
        <f t="shared" si="80"/>
        <v>1.0020627200833361</v>
      </c>
      <c r="AA147" s="9">
        <f t="shared" si="81"/>
        <v>1322.2654607530637</v>
      </c>
      <c r="AB147">
        <f t="shared" si="82"/>
        <v>814.16241345652634</v>
      </c>
      <c r="AC147">
        <f t="shared" si="83"/>
        <v>23.540603364131584</v>
      </c>
      <c r="AD147">
        <f t="shared" si="84"/>
        <v>44.277360771466448</v>
      </c>
      <c r="AE147">
        <f t="shared" si="85"/>
        <v>45.722639228533552</v>
      </c>
      <c r="AF147">
        <f t="shared" si="86"/>
        <v>1.571883099634137E-2</v>
      </c>
      <c r="AG147">
        <f t="shared" si="87"/>
        <v>45.738358059529894</v>
      </c>
      <c r="AH147">
        <f t="shared" si="88"/>
        <v>211.66104654598132</v>
      </c>
    </row>
    <row r="148" spans="4:34" x14ac:dyDescent="0.45">
      <c r="D148" s="2">
        <f t="shared" si="61"/>
        <v>40350</v>
      </c>
      <c r="E148" s="8">
        <f t="shared" si="89"/>
        <v>0.61249999999999905</v>
      </c>
      <c r="F148" s="3">
        <f t="shared" si="62"/>
        <v>2455369.3624999998</v>
      </c>
      <c r="G148" s="4">
        <f t="shared" si="63"/>
        <v>0.10470533880902981</v>
      </c>
      <c r="I148">
        <f t="shared" si="64"/>
        <v>89.939265760093349</v>
      </c>
      <c r="J148">
        <f t="shared" si="65"/>
        <v>4126.8218657327079</v>
      </c>
      <c r="K148">
        <f t="shared" si="66"/>
        <v>1.6704231112634034E-2</v>
      </c>
      <c r="L148">
        <f t="shared" si="67"/>
        <v>0.42768735343252401</v>
      </c>
      <c r="M148">
        <f t="shared" si="68"/>
        <v>90.366953113525867</v>
      </c>
      <c r="N148">
        <f t="shared" si="69"/>
        <v>4127.2495530861406</v>
      </c>
      <c r="O148">
        <f t="shared" si="70"/>
        <v>1.0162795324250569</v>
      </c>
      <c r="P148">
        <f t="shared" si="71"/>
        <v>90.365929345088759</v>
      </c>
      <c r="Q148">
        <f t="shared" si="72"/>
        <v>23.437929504215699</v>
      </c>
      <c r="R148">
        <f t="shared" si="73"/>
        <v>23.438484707796562</v>
      </c>
      <c r="S148">
        <f t="shared" si="60"/>
        <v>90.398837418458569</v>
      </c>
      <c r="T148">
        <f t="shared" si="74"/>
        <v>23.437978107957314</v>
      </c>
      <c r="U148">
        <f t="shared" si="75"/>
        <v>4.3031483983744706E-2</v>
      </c>
      <c r="V148">
        <f t="shared" si="76"/>
        <v>-1.8384911670099724</v>
      </c>
      <c r="W148">
        <f t="shared" si="77"/>
        <v>165.28307198918779</v>
      </c>
      <c r="X148" s="8">
        <f t="shared" si="78"/>
        <v>0.54294339664375701</v>
      </c>
      <c r="Y148" s="8">
        <f t="shared" si="79"/>
        <v>8.3823752229346515E-2</v>
      </c>
      <c r="Z148" s="8">
        <f t="shared" si="80"/>
        <v>1.0020630410581675</v>
      </c>
      <c r="AA148" s="9">
        <f t="shared" si="81"/>
        <v>1322.2645759135023</v>
      </c>
      <c r="AB148">
        <f t="shared" si="82"/>
        <v>820.16150883298872</v>
      </c>
      <c r="AC148">
        <f t="shared" si="83"/>
        <v>25.040377208247179</v>
      </c>
      <c r="AD148">
        <f t="shared" si="84"/>
        <v>44.618979216151359</v>
      </c>
      <c r="AE148">
        <f t="shared" si="85"/>
        <v>45.381020783848641</v>
      </c>
      <c r="AF148">
        <f t="shared" si="86"/>
        <v>1.5906992874438287E-2</v>
      </c>
      <c r="AG148">
        <f t="shared" si="87"/>
        <v>45.396927776723082</v>
      </c>
      <c r="AH148">
        <f t="shared" si="88"/>
        <v>213.56458931475984</v>
      </c>
    </row>
    <row r="149" spans="4:34" x14ac:dyDescent="0.45">
      <c r="D149" s="2">
        <f t="shared" si="61"/>
        <v>40350</v>
      </c>
      <c r="E149" s="8">
        <f t="shared" si="89"/>
        <v>0.6166666666666657</v>
      </c>
      <c r="F149" s="3">
        <f t="shared" si="62"/>
        <v>2455369.3666666667</v>
      </c>
      <c r="G149" s="4">
        <f t="shared" si="63"/>
        <v>0.10470545288615189</v>
      </c>
      <c r="I149">
        <f t="shared" si="64"/>
        <v>89.943372624315089</v>
      </c>
      <c r="J149">
        <f t="shared" si="65"/>
        <v>4126.8259724007594</v>
      </c>
      <c r="K149">
        <f t="shared" si="66"/>
        <v>1.6704231107835546E-2</v>
      </c>
      <c r="L149">
        <f t="shared" si="67"/>
        <v>0.42755629119863298</v>
      </c>
      <c r="M149">
        <f t="shared" si="68"/>
        <v>90.370928915513716</v>
      </c>
      <c r="N149">
        <f t="shared" si="69"/>
        <v>4127.2535286919583</v>
      </c>
      <c r="O149">
        <f t="shared" si="70"/>
        <v>1.0162797966613017</v>
      </c>
      <c r="P149">
        <f t="shared" si="71"/>
        <v>90.369905151068679</v>
      </c>
      <c r="Q149">
        <f t="shared" si="72"/>
        <v>23.437929502732221</v>
      </c>
      <c r="R149">
        <f t="shared" si="73"/>
        <v>23.438484696689397</v>
      </c>
      <c r="S149">
        <f t="shared" si="60"/>
        <v>90.403170746641365</v>
      </c>
      <c r="T149">
        <f t="shared" si="74"/>
        <v>23.437967028738598</v>
      </c>
      <c r="U149">
        <f t="shared" si="75"/>
        <v>4.3031483941800577E-2</v>
      </c>
      <c r="V149">
        <f t="shared" si="76"/>
        <v>-1.8393957790241766</v>
      </c>
      <c r="W149">
        <f t="shared" si="77"/>
        <v>165.28296017810177</v>
      </c>
      <c r="X149" s="8">
        <f t="shared" si="78"/>
        <v>0.54294402484654458</v>
      </c>
      <c r="Y149" s="8">
        <f t="shared" si="79"/>
        <v>8.382469101848411E-2</v>
      </c>
      <c r="Z149" s="8">
        <f t="shared" si="80"/>
        <v>1.0020633586746051</v>
      </c>
      <c r="AA149" s="9">
        <f t="shared" si="81"/>
        <v>1322.2636814248142</v>
      </c>
      <c r="AB149">
        <f t="shared" si="82"/>
        <v>826.16060422097451</v>
      </c>
      <c r="AC149">
        <f t="shared" si="83"/>
        <v>26.540151055243626</v>
      </c>
      <c r="AD149">
        <f t="shared" si="84"/>
        <v>44.97805986865108</v>
      </c>
      <c r="AE149">
        <f t="shared" si="85"/>
        <v>45.02194013134892</v>
      </c>
      <c r="AF149">
        <f t="shared" si="86"/>
        <v>1.6107157546489607E-2</v>
      </c>
      <c r="AG149">
        <f t="shared" si="87"/>
        <v>45.038047288895413</v>
      </c>
      <c r="AH149">
        <f t="shared" si="88"/>
        <v>215.44984922324778</v>
      </c>
    </row>
    <row r="150" spans="4:34" x14ac:dyDescent="0.45">
      <c r="D150" s="2">
        <f t="shared" si="61"/>
        <v>40350</v>
      </c>
      <c r="E150" s="8">
        <f t="shared" si="89"/>
        <v>0.62083333333333235</v>
      </c>
      <c r="F150" s="3">
        <f t="shared" si="62"/>
        <v>2455369.3708333331</v>
      </c>
      <c r="G150" s="4">
        <f t="shared" si="63"/>
        <v>0.10470556696326122</v>
      </c>
      <c r="I150">
        <f t="shared" si="64"/>
        <v>89.947479488077988</v>
      </c>
      <c r="J150">
        <f t="shared" si="65"/>
        <v>4126.8300790683506</v>
      </c>
      <c r="K150">
        <f t="shared" si="66"/>
        <v>1.6704231103037061E-2</v>
      </c>
      <c r="L150">
        <f t="shared" si="67"/>
        <v>0.42742522691219398</v>
      </c>
      <c r="M150">
        <f t="shared" si="68"/>
        <v>90.37490471499018</v>
      </c>
      <c r="N150">
        <f t="shared" si="69"/>
        <v>4127.2575042952631</v>
      </c>
      <c r="O150">
        <f t="shared" si="70"/>
        <v>1.0162800608164773</v>
      </c>
      <c r="P150">
        <f t="shared" si="71"/>
        <v>90.373880954537157</v>
      </c>
      <c r="Q150">
        <f t="shared" si="72"/>
        <v>23.437929501248739</v>
      </c>
      <c r="R150">
        <f t="shared" si="73"/>
        <v>23.438484685582221</v>
      </c>
      <c r="S150">
        <f t="shared" si="60"/>
        <v>90.407504071356428</v>
      </c>
      <c r="T150">
        <f t="shared" si="74"/>
        <v>23.437955829924814</v>
      </c>
      <c r="U150">
        <f t="shared" si="75"/>
        <v>4.3031483899856414E-2</v>
      </c>
      <c r="V150">
        <f t="shared" si="76"/>
        <v>-1.8403003792850616</v>
      </c>
      <c r="W150">
        <f t="shared" si="77"/>
        <v>165.28284716093006</v>
      </c>
      <c r="X150" s="8">
        <f t="shared" si="78"/>
        <v>0.54294465304117012</v>
      </c>
      <c r="Y150" s="8">
        <f t="shared" si="79"/>
        <v>8.3825633149697709E-2</v>
      </c>
      <c r="Z150" s="8">
        <f t="shared" si="80"/>
        <v>1.0020636729326426</v>
      </c>
      <c r="AA150" s="9">
        <f t="shared" si="81"/>
        <v>1322.2627772874405</v>
      </c>
      <c r="AB150">
        <f t="shared" si="82"/>
        <v>832.15969962071358</v>
      </c>
      <c r="AC150">
        <f t="shared" si="83"/>
        <v>28.039924905178395</v>
      </c>
      <c r="AD150">
        <f t="shared" si="84"/>
        <v>45.354045663648556</v>
      </c>
      <c r="AE150">
        <f t="shared" si="85"/>
        <v>44.645954336351444</v>
      </c>
      <c r="AF150">
        <f t="shared" si="86"/>
        <v>1.6319430960119948E-2</v>
      </c>
      <c r="AG150">
        <f t="shared" si="87"/>
        <v>44.662273767311561</v>
      </c>
      <c r="AH150">
        <f t="shared" si="88"/>
        <v>217.31643914962453</v>
      </c>
    </row>
    <row r="151" spans="4:34" x14ac:dyDescent="0.45">
      <c r="D151" s="2">
        <f t="shared" si="61"/>
        <v>40350</v>
      </c>
      <c r="E151" s="8">
        <f t="shared" si="89"/>
        <v>0.624999999999999</v>
      </c>
      <c r="F151" s="3">
        <f t="shared" si="62"/>
        <v>2455369.375</v>
      </c>
      <c r="G151" s="4">
        <f t="shared" si="63"/>
        <v>0.1047056810403833</v>
      </c>
      <c r="I151">
        <f t="shared" si="64"/>
        <v>89.951586352300637</v>
      </c>
      <c r="J151">
        <f t="shared" si="65"/>
        <v>4126.8341857364021</v>
      </c>
      <c r="K151">
        <f t="shared" si="66"/>
        <v>1.6704231098238573E-2</v>
      </c>
      <c r="L151">
        <f t="shared" si="67"/>
        <v>0.42729416054437475</v>
      </c>
      <c r="M151">
        <f t="shared" si="68"/>
        <v>90.378880512845015</v>
      </c>
      <c r="N151">
        <f t="shared" si="69"/>
        <v>4127.2614798969462</v>
      </c>
      <c r="O151">
        <f t="shared" si="70"/>
        <v>1.0162803248906411</v>
      </c>
      <c r="P151">
        <f t="shared" si="71"/>
        <v>90.377856756383935</v>
      </c>
      <c r="Q151">
        <f t="shared" si="72"/>
        <v>23.437929499765261</v>
      </c>
      <c r="R151">
        <f t="shared" si="73"/>
        <v>23.438484674475042</v>
      </c>
      <c r="S151">
        <f t="shared" si="60"/>
        <v>90.411837393565662</v>
      </c>
      <c r="T151">
        <f t="shared" si="74"/>
        <v>23.437944511513734</v>
      </c>
      <c r="U151">
        <f t="shared" si="75"/>
        <v>4.303148385791223E-2</v>
      </c>
      <c r="V151">
        <f t="shared" si="76"/>
        <v>-1.8412049679658418</v>
      </c>
      <c r="W151">
        <f t="shared" si="77"/>
        <v>165.28273293767808</v>
      </c>
      <c r="X151" s="8">
        <f t="shared" si="78"/>
        <v>0.5429452812277541</v>
      </c>
      <c r="Y151" s="8">
        <f t="shared" si="79"/>
        <v>8.3826578623092785E-2</v>
      </c>
      <c r="Z151" s="8">
        <f t="shared" si="80"/>
        <v>1.0020639838324155</v>
      </c>
      <c r="AA151" s="9">
        <f t="shared" si="81"/>
        <v>1322.2618635014246</v>
      </c>
      <c r="AB151">
        <f t="shared" si="82"/>
        <v>838.15879503203269</v>
      </c>
      <c r="AC151">
        <f t="shared" si="83"/>
        <v>29.539698758008171</v>
      </c>
      <c r="AD151">
        <f t="shared" si="84"/>
        <v>45.746370053829999</v>
      </c>
      <c r="AE151">
        <f t="shared" si="85"/>
        <v>44.253629946170001</v>
      </c>
      <c r="AF151">
        <f t="shared" si="86"/>
        <v>1.6543934922209104E-2</v>
      </c>
      <c r="AG151">
        <f t="shared" si="87"/>
        <v>44.270173881092212</v>
      </c>
      <c r="AH151">
        <f t="shared" si="88"/>
        <v>219.16405533950785</v>
      </c>
    </row>
    <row r="152" spans="4:34" x14ac:dyDescent="0.45">
      <c r="D152" s="2">
        <f t="shared" si="61"/>
        <v>40350</v>
      </c>
      <c r="E152" s="8">
        <f t="shared" si="89"/>
        <v>0.62916666666666565</v>
      </c>
      <c r="F152" s="3">
        <f t="shared" si="62"/>
        <v>2455369.3791666669</v>
      </c>
      <c r="G152" s="4">
        <f t="shared" si="63"/>
        <v>0.10470579511750538</v>
      </c>
      <c r="I152">
        <f t="shared" si="64"/>
        <v>89.955693216522832</v>
      </c>
      <c r="J152">
        <f t="shared" si="65"/>
        <v>4126.8382924044527</v>
      </c>
      <c r="K152">
        <f t="shared" si="66"/>
        <v>1.6704231093440089E-2</v>
      </c>
      <c r="L152">
        <f t="shared" si="67"/>
        <v>0.427163092110597</v>
      </c>
      <c r="M152">
        <f t="shared" si="68"/>
        <v>90.382856308633436</v>
      </c>
      <c r="N152">
        <f t="shared" si="69"/>
        <v>4127.2654554965629</v>
      </c>
      <c r="O152">
        <f t="shared" si="70"/>
        <v>1.0162805888837627</v>
      </c>
      <c r="P152">
        <f t="shared" si="71"/>
        <v>90.381832556164227</v>
      </c>
      <c r="Q152">
        <f t="shared" si="72"/>
        <v>23.437929498281779</v>
      </c>
      <c r="R152">
        <f t="shared" si="73"/>
        <v>23.438484663367849</v>
      </c>
      <c r="S152">
        <f t="shared" si="60"/>
        <v>90.416170712776449</v>
      </c>
      <c r="T152">
        <f t="shared" si="74"/>
        <v>23.437933073506862</v>
      </c>
      <c r="U152">
        <f t="shared" si="75"/>
        <v>4.303148381596799E-2</v>
      </c>
      <c r="V152">
        <f t="shared" si="76"/>
        <v>-1.8421095449371307</v>
      </c>
      <c r="W152">
        <f t="shared" si="77"/>
        <v>165.28261750838897</v>
      </c>
      <c r="X152" s="8">
        <f t="shared" si="78"/>
        <v>0.54294590940620635</v>
      </c>
      <c r="Y152" s="8">
        <f t="shared" si="79"/>
        <v>8.3827527438459226E-2</v>
      </c>
      <c r="Z152" s="8">
        <f t="shared" si="80"/>
        <v>1.0020642913739535</v>
      </c>
      <c r="AA152" s="9">
        <f t="shared" si="81"/>
        <v>1322.2609400671117</v>
      </c>
      <c r="AB152">
        <f t="shared" si="82"/>
        <v>844.15789045506142</v>
      </c>
      <c r="AC152">
        <f t="shared" si="83"/>
        <v>31.039472613765355</v>
      </c>
      <c r="AD152">
        <f t="shared" si="84"/>
        <v>46.15445936512473</v>
      </c>
      <c r="AE152">
        <f t="shared" si="85"/>
        <v>43.84554063487527</v>
      </c>
      <c r="AF152">
        <f t="shared" si="86"/>
        <v>1.6780808453031926E-2</v>
      </c>
      <c r="AG152">
        <f t="shared" si="87"/>
        <v>43.862321443328305</v>
      </c>
      <c r="AH152">
        <f t="shared" si="88"/>
        <v>220.9924739994207</v>
      </c>
    </row>
    <row r="153" spans="4:34" x14ac:dyDescent="0.45">
      <c r="D153" s="2">
        <f t="shared" si="61"/>
        <v>40350</v>
      </c>
      <c r="E153" s="8">
        <f t="shared" si="89"/>
        <v>0.6333333333333323</v>
      </c>
      <c r="F153" s="3">
        <f t="shared" si="62"/>
        <v>2455369.3833333333</v>
      </c>
      <c r="G153" s="4">
        <f t="shared" si="63"/>
        <v>0.10470590919461471</v>
      </c>
      <c r="I153">
        <f t="shared" si="64"/>
        <v>89.959800080285277</v>
      </c>
      <c r="J153">
        <f t="shared" si="65"/>
        <v>4126.8423990720448</v>
      </c>
      <c r="K153">
        <f t="shared" si="66"/>
        <v>1.6704231088641601E-2</v>
      </c>
      <c r="L153">
        <f t="shared" si="67"/>
        <v>0.42703202162607506</v>
      </c>
      <c r="M153">
        <f t="shared" si="68"/>
        <v>90.386832101911352</v>
      </c>
      <c r="N153">
        <f t="shared" si="69"/>
        <v>4127.2694310936713</v>
      </c>
      <c r="O153">
        <f t="shared" si="70"/>
        <v>1.0162808527958112</v>
      </c>
      <c r="P153">
        <f t="shared" si="71"/>
        <v>90.385808353433958</v>
      </c>
      <c r="Q153">
        <f t="shared" si="72"/>
        <v>23.437929496798301</v>
      </c>
      <c r="R153">
        <f t="shared" si="73"/>
        <v>23.438484652260652</v>
      </c>
      <c r="S153">
        <f t="shared" si="60"/>
        <v>90.42050402849695</v>
      </c>
      <c r="T153">
        <f t="shared" si="74"/>
        <v>23.437921515905778</v>
      </c>
      <c r="U153">
        <f t="shared" si="75"/>
        <v>4.3031483774023743E-2</v>
      </c>
      <c r="V153">
        <f t="shared" si="76"/>
        <v>-1.8430141100689714</v>
      </c>
      <c r="W153">
        <f t="shared" si="77"/>
        <v>165.2825008731071</v>
      </c>
      <c r="X153" s="8">
        <f t="shared" si="78"/>
        <v>0.54294653757643674</v>
      </c>
      <c r="Y153" s="8">
        <f t="shared" si="79"/>
        <v>8.3828479595583705E-2</v>
      </c>
      <c r="Z153" s="8">
        <f t="shared" si="80"/>
        <v>1.0020645955572898</v>
      </c>
      <c r="AA153" s="9">
        <f t="shared" si="81"/>
        <v>1322.2600069848568</v>
      </c>
      <c r="AB153">
        <f t="shared" si="82"/>
        <v>850.1569858899295</v>
      </c>
      <c r="AC153">
        <f t="shared" si="83"/>
        <v>32.539246472482375</v>
      </c>
      <c r="AD153">
        <f t="shared" si="84"/>
        <v>46.577734999923081</v>
      </c>
      <c r="AE153">
        <f t="shared" si="85"/>
        <v>43.422265000076919</v>
      </c>
      <c r="AF153">
        <f t="shared" si="86"/>
        <v>1.7030209173337099E-2</v>
      </c>
      <c r="AG153">
        <f t="shared" si="87"/>
        <v>43.439295209250254</v>
      </c>
      <c r="AH153">
        <f t="shared" si="88"/>
        <v>222.80154744953978</v>
      </c>
    </row>
    <row r="154" spans="4:34" x14ac:dyDescent="0.45">
      <c r="D154" s="2">
        <f t="shared" si="61"/>
        <v>40350</v>
      </c>
      <c r="E154" s="8">
        <f t="shared" si="89"/>
        <v>0.63749999999999896</v>
      </c>
      <c r="F154" s="3">
        <f t="shared" si="62"/>
        <v>2455369.3875000002</v>
      </c>
      <c r="G154" s="4">
        <f t="shared" si="63"/>
        <v>0.1047060232717368</v>
      </c>
      <c r="I154">
        <f t="shared" si="64"/>
        <v>89.963906944507926</v>
      </c>
      <c r="J154">
        <f t="shared" si="65"/>
        <v>4126.8465057400963</v>
      </c>
      <c r="K154">
        <f t="shared" si="66"/>
        <v>1.6704231083843116E-2</v>
      </c>
      <c r="L154">
        <f t="shared" si="67"/>
        <v>0.42690094906215748</v>
      </c>
      <c r="M154">
        <f t="shared" si="68"/>
        <v>90.390807893570084</v>
      </c>
      <c r="N154">
        <f t="shared" si="69"/>
        <v>4127.273406689158</v>
      </c>
      <c r="O154">
        <f t="shared" si="70"/>
        <v>1.0162811166268444</v>
      </c>
      <c r="P154">
        <f t="shared" si="71"/>
        <v>90.38978414908442</v>
      </c>
      <c r="Q154">
        <f t="shared" si="72"/>
        <v>23.437929495314819</v>
      </c>
      <c r="R154">
        <f t="shared" si="73"/>
        <v>23.43848464115344</v>
      </c>
      <c r="S154">
        <f t="shared" si="60"/>
        <v>90.424837341690733</v>
      </c>
      <c r="T154">
        <f t="shared" si="74"/>
        <v>23.437909838708162</v>
      </c>
      <c r="U154">
        <f t="shared" si="75"/>
        <v>4.3031483732079441E-2</v>
      </c>
      <c r="V154">
        <f t="shared" si="76"/>
        <v>-1.8439186635358533</v>
      </c>
      <c r="W154">
        <f t="shared" si="77"/>
        <v>165.28238303183781</v>
      </c>
      <c r="X154" s="8">
        <f t="shared" si="78"/>
        <v>0.5429471657385665</v>
      </c>
      <c r="Y154" s="8">
        <f t="shared" si="79"/>
        <v>8.382943509457258E-2</v>
      </c>
      <c r="Z154" s="8">
        <f t="shared" si="80"/>
        <v>1.0020648963825605</v>
      </c>
      <c r="AA154" s="9">
        <f t="shared" si="81"/>
        <v>1322.2590642547025</v>
      </c>
      <c r="AB154">
        <f t="shared" si="82"/>
        <v>856.15608133646265</v>
      </c>
      <c r="AC154">
        <f t="shared" si="83"/>
        <v>34.039020334115662</v>
      </c>
      <c r="AD154">
        <f t="shared" si="84"/>
        <v>47.015615478901701</v>
      </c>
      <c r="AE154">
        <f t="shared" si="85"/>
        <v>42.984384521098299</v>
      </c>
      <c r="AF154">
        <f t="shared" si="86"/>
        <v>1.7292314727874545E-2</v>
      </c>
      <c r="AG154">
        <f t="shared" si="87"/>
        <v>43.001676835826174</v>
      </c>
      <c r="AH154">
        <f t="shared" si="88"/>
        <v>224.59119993399659</v>
      </c>
    </row>
    <row r="155" spans="4:34" x14ac:dyDescent="0.45">
      <c r="D155" s="2">
        <f t="shared" si="61"/>
        <v>40350</v>
      </c>
      <c r="E155" s="8">
        <f t="shared" si="89"/>
        <v>0.64166666666666561</v>
      </c>
      <c r="F155" s="3">
        <f t="shared" si="62"/>
        <v>2455369.3916666666</v>
      </c>
      <c r="G155" s="4">
        <f t="shared" si="63"/>
        <v>0.10470613734884612</v>
      </c>
      <c r="I155">
        <f t="shared" si="64"/>
        <v>89.968013808270825</v>
      </c>
      <c r="J155">
        <f t="shared" si="65"/>
        <v>4126.8506124076885</v>
      </c>
      <c r="K155">
        <f t="shared" si="66"/>
        <v>1.6704231079044628E-2</v>
      </c>
      <c r="L155">
        <f t="shared" si="67"/>
        <v>0.42676987444879388</v>
      </c>
      <c r="M155">
        <f t="shared" si="68"/>
        <v>90.39478368271962</v>
      </c>
      <c r="N155">
        <f t="shared" si="69"/>
        <v>4127.2773822821373</v>
      </c>
      <c r="O155">
        <f t="shared" si="70"/>
        <v>1.0162813803768018</v>
      </c>
      <c r="P155">
        <f t="shared" si="71"/>
        <v>90.393759942225614</v>
      </c>
      <c r="Q155">
        <f t="shared" si="72"/>
        <v>23.437929493831341</v>
      </c>
      <c r="R155">
        <f t="shared" si="73"/>
        <v>23.438484630046229</v>
      </c>
      <c r="S155">
        <f t="shared" si="60"/>
        <v>90.429170651379977</v>
      </c>
      <c r="T155">
        <f t="shared" si="74"/>
        <v>23.437898041916899</v>
      </c>
      <c r="U155">
        <f t="shared" si="75"/>
        <v>4.3031483690135146E-2</v>
      </c>
      <c r="V155">
        <f t="shared" si="76"/>
        <v>-1.844823205106499</v>
      </c>
      <c r="W155">
        <f t="shared" si="77"/>
        <v>165.28226398463914</v>
      </c>
      <c r="X155" s="8">
        <f t="shared" si="78"/>
        <v>0.54294779389243497</v>
      </c>
      <c r="Y155" s="8">
        <f t="shared" si="79"/>
        <v>8.3830393935103997E-2</v>
      </c>
      <c r="Z155" s="8">
        <f t="shared" si="80"/>
        <v>1.002065193849766</v>
      </c>
      <c r="AA155" s="9">
        <f t="shared" si="81"/>
        <v>1322.2581118771132</v>
      </c>
      <c r="AB155">
        <f t="shared" si="82"/>
        <v>862.15517679489199</v>
      </c>
      <c r="AC155">
        <f t="shared" si="83"/>
        <v>35.538794198722996</v>
      </c>
      <c r="AD155">
        <f t="shared" si="84"/>
        <v>47.467518315670183</v>
      </c>
      <c r="AE155">
        <f t="shared" si="85"/>
        <v>42.532481684329817</v>
      </c>
      <c r="AF155">
        <f t="shared" si="86"/>
        <v>1.7567324250383445E-2</v>
      </c>
      <c r="AG155">
        <f t="shared" si="87"/>
        <v>42.550049008580203</v>
      </c>
      <c r="AH155">
        <f t="shared" si="88"/>
        <v>226.3614231813541</v>
      </c>
    </row>
    <row r="156" spans="4:34" x14ac:dyDescent="0.45">
      <c r="D156" s="2">
        <f t="shared" si="61"/>
        <v>40350</v>
      </c>
      <c r="E156" s="8">
        <f t="shared" si="89"/>
        <v>0.64583333333333226</v>
      </c>
      <c r="F156" s="3">
        <f t="shared" si="62"/>
        <v>2455369.3958333335</v>
      </c>
      <c r="G156" s="4">
        <f t="shared" si="63"/>
        <v>0.10470625142596821</v>
      </c>
      <c r="I156">
        <f t="shared" si="64"/>
        <v>89.972120672493475</v>
      </c>
      <c r="J156">
        <f t="shared" si="65"/>
        <v>4126.8547190757399</v>
      </c>
      <c r="K156">
        <f t="shared" si="66"/>
        <v>1.670423107424614E-2</v>
      </c>
      <c r="L156">
        <f t="shared" si="67"/>
        <v>0.42663879775730562</v>
      </c>
      <c r="M156">
        <f t="shared" si="68"/>
        <v>90.398759470250781</v>
      </c>
      <c r="N156">
        <f t="shared" si="69"/>
        <v>4127.2813578734977</v>
      </c>
      <c r="O156">
        <f t="shared" si="70"/>
        <v>1.0162816440457416</v>
      </c>
      <c r="P156">
        <f t="shared" si="71"/>
        <v>90.397735733748377</v>
      </c>
      <c r="Q156">
        <f t="shared" si="72"/>
        <v>23.437929492347859</v>
      </c>
      <c r="R156">
        <f t="shared" si="73"/>
        <v>23.438484618939</v>
      </c>
      <c r="S156">
        <f t="shared" si="60"/>
        <v>90.433503958527737</v>
      </c>
      <c r="T156">
        <f t="shared" si="74"/>
        <v>23.437886125529623</v>
      </c>
      <c r="U156">
        <f t="shared" si="75"/>
        <v>4.3031483648190774E-2</v>
      </c>
      <c r="V156">
        <f t="shared" si="76"/>
        <v>-1.8457277349551164</v>
      </c>
      <c r="W156">
        <f t="shared" si="77"/>
        <v>165.28214373151647</v>
      </c>
      <c r="X156" s="8">
        <f t="shared" si="78"/>
        <v>0.54294842203816329</v>
      </c>
      <c r="Y156" s="8">
        <f t="shared" si="79"/>
        <v>8.3831356117284206E-2</v>
      </c>
      <c r="Z156" s="8">
        <f t="shared" si="80"/>
        <v>1.0020654879590425</v>
      </c>
      <c r="AA156" s="9">
        <f t="shared" si="81"/>
        <v>1322.2571498521318</v>
      </c>
      <c r="AB156">
        <f t="shared" si="82"/>
        <v>868.15427226504335</v>
      </c>
      <c r="AC156">
        <f t="shared" si="83"/>
        <v>37.038568066260837</v>
      </c>
      <c r="AD156">
        <f t="shared" si="84"/>
        <v>47.932861721452014</v>
      </c>
      <c r="AE156">
        <f t="shared" si="85"/>
        <v>42.067138278547986</v>
      </c>
      <c r="AF156">
        <f t="shared" si="86"/>
        <v>1.7855459876374359E-2</v>
      </c>
      <c r="AG156">
        <f t="shared" si="87"/>
        <v>42.084993738424359</v>
      </c>
      <c r="AH156">
        <f t="shared" si="88"/>
        <v>228.11227179972735</v>
      </c>
    </row>
    <row r="157" spans="4:34" x14ac:dyDescent="0.45">
      <c r="D157" s="2">
        <f t="shared" si="61"/>
        <v>40350</v>
      </c>
      <c r="E157" s="8">
        <f t="shared" si="89"/>
        <v>0.64999999999999891</v>
      </c>
      <c r="F157" s="3">
        <f t="shared" si="62"/>
        <v>2455369.4</v>
      </c>
      <c r="G157" s="4">
        <f t="shared" si="63"/>
        <v>0.10470636550307753</v>
      </c>
      <c r="I157">
        <f t="shared" si="64"/>
        <v>89.976227536255919</v>
      </c>
      <c r="J157">
        <f t="shared" si="65"/>
        <v>4126.8588257433312</v>
      </c>
      <c r="K157">
        <f t="shared" si="66"/>
        <v>1.6704231069447656E-2</v>
      </c>
      <c r="L157">
        <f t="shared" si="67"/>
        <v>0.42650771901766937</v>
      </c>
      <c r="M157">
        <f t="shared" si="68"/>
        <v>90.402735255273583</v>
      </c>
      <c r="N157">
        <f t="shared" si="69"/>
        <v>4127.2853334623487</v>
      </c>
      <c r="O157">
        <f t="shared" si="70"/>
        <v>1.0162819076336034</v>
      </c>
      <c r="P157">
        <f t="shared" si="71"/>
        <v>90.40171152276271</v>
      </c>
      <c r="Q157">
        <f t="shared" si="72"/>
        <v>23.437929490864381</v>
      </c>
      <c r="R157">
        <f t="shared" si="73"/>
        <v>23.438484607831771</v>
      </c>
      <c r="S157">
        <f t="shared" si="60"/>
        <v>90.437837262156165</v>
      </c>
      <c r="T157">
        <f t="shared" si="74"/>
        <v>23.437874089549286</v>
      </c>
      <c r="U157">
        <f t="shared" si="75"/>
        <v>4.3031483606246403E-2</v>
      </c>
      <c r="V157">
        <f t="shared" si="76"/>
        <v>-1.8466322528505494</v>
      </c>
      <c r="W157">
        <f t="shared" si="77"/>
        <v>165.28202227252916</v>
      </c>
      <c r="X157" s="8">
        <f t="shared" si="78"/>
        <v>0.54294905017559059</v>
      </c>
      <c r="Y157" s="8">
        <f t="shared" si="79"/>
        <v>8.3832321640787355E-2</v>
      </c>
      <c r="Z157" s="8">
        <f t="shared" si="80"/>
        <v>1.0020657787103939</v>
      </c>
      <c r="AA157" s="9">
        <f t="shared" si="81"/>
        <v>1322.2561781802333</v>
      </c>
      <c r="AB157">
        <f t="shared" si="82"/>
        <v>874.15336774714785</v>
      </c>
      <c r="AC157">
        <f t="shared" si="83"/>
        <v>38.538341936786964</v>
      </c>
      <c r="AD157">
        <f t="shared" si="84"/>
        <v>48.41106614019067</v>
      </c>
      <c r="AE157">
        <f t="shared" si="85"/>
        <v>41.58893385980933</v>
      </c>
      <c r="AF157">
        <f t="shared" si="86"/>
        <v>1.8156968311659943E-2</v>
      </c>
      <c r="AG157">
        <f t="shared" si="87"/>
        <v>41.607090828120988</v>
      </c>
      <c r="AH157">
        <f t="shared" si="88"/>
        <v>229.84385858464918</v>
      </c>
    </row>
    <row r="158" spans="4:34" x14ac:dyDescent="0.45">
      <c r="D158" s="2">
        <f t="shared" si="61"/>
        <v>40350</v>
      </c>
      <c r="E158" s="8">
        <f t="shared" si="89"/>
        <v>0.65416666666666556</v>
      </c>
      <c r="F158" s="3">
        <f t="shared" si="62"/>
        <v>2455369.4041666668</v>
      </c>
      <c r="G158" s="4">
        <f t="shared" si="63"/>
        <v>0.10470647958019962</v>
      </c>
      <c r="I158">
        <f t="shared" si="64"/>
        <v>89.980334400478114</v>
      </c>
      <c r="J158">
        <f t="shared" si="65"/>
        <v>4126.8629324113826</v>
      </c>
      <c r="K158">
        <f t="shared" si="66"/>
        <v>1.6704231064649168E-2</v>
      </c>
      <c r="L158">
        <f t="shared" si="67"/>
        <v>0.42637663820115346</v>
      </c>
      <c r="M158">
        <f t="shared" si="68"/>
        <v>90.406711038679262</v>
      </c>
      <c r="N158">
        <f t="shared" si="69"/>
        <v>4127.2893090495836</v>
      </c>
      <c r="O158">
        <f t="shared" si="70"/>
        <v>1.0162821711404448</v>
      </c>
      <c r="P158">
        <f t="shared" si="71"/>
        <v>90.405687310159848</v>
      </c>
      <c r="Q158">
        <f t="shared" si="72"/>
        <v>23.437929489380899</v>
      </c>
      <c r="R158">
        <f t="shared" si="73"/>
        <v>23.438484596724528</v>
      </c>
      <c r="S158">
        <f t="shared" si="60"/>
        <v>90.4421705632288</v>
      </c>
      <c r="T158">
        <f t="shared" si="74"/>
        <v>23.437861933973455</v>
      </c>
      <c r="U158">
        <f t="shared" si="75"/>
        <v>4.3031483564301976E-2</v>
      </c>
      <c r="V158">
        <f t="shared" si="76"/>
        <v>-1.8475367589669351</v>
      </c>
      <c r="W158">
        <f t="shared" si="77"/>
        <v>165.28189960768253</v>
      </c>
      <c r="X158" s="8">
        <f t="shared" si="78"/>
        <v>0.5429496783048382</v>
      </c>
      <c r="Y158" s="8">
        <f t="shared" si="79"/>
        <v>8.3833290505720082E-2</v>
      </c>
      <c r="Z158" s="8">
        <f t="shared" si="80"/>
        <v>1.0020660661039562</v>
      </c>
      <c r="AA158" s="9">
        <f t="shared" si="81"/>
        <v>1322.2551968614603</v>
      </c>
      <c r="AB158">
        <f t="shared" si="82"/>
        <v>880.15246324103146</v>
      </c>
      <c r="AC158">
        <f t="shared" si="83"/>
        <v>40.038115810257864</v>
      </c>
      <c r="AD158">
        <f t="shared" si="84"/>
        <v>48.901555616514237</v>
      </c>
      <c r="AE158">
        <f t="shared" si="85"/>
        <v>41.098444383485763</v>
      </c>
      <c r="AF158">
        <f t="shared" si="86"/>
        <v>1.8472122465734441E-2</v>
      </c>
      <c r="AG158">
        <f t="shared" si="87"/>
        <v>41.116916505951494</v>
      </c>
      <c r="AH158">
        <f t="shared" si="88"/>
        <v>231.55634980715843</v>
      </c>
    </row>
    <row r="159" spans="4:34" x14ac:dyDescent="0.45">
      <c r="D159" s="2">
        <f t="shared" si="61"/>
        <v>40350</v>
      </c>
      <c r="E159" s="8">
        <f t="shared" si="89"/>
        <v>0.65833333333333222</v>
      </c>
      <c r="F159" s="3">
        <f t="shared" si="62"/>
        <v>2455369.4083333332</v>
      </c>
      <c r="G159" s="4">
        <f t="shared" si="63"/>
        <v>0.10470659365730894</v>
      </c>
      <c r="I159">
        <f t="shared" si="64"/>
        <v>89.984441264241468</v>
      </c>
      <c r="J159">
        <f t="shared" si="65"/>
        <v>4126.8670390789739</v>
      </c>
      <c r="K159">
        <f t="shared" si="66"/>
        <v>1.6704231059850683E-2</v>
      </c>
      <c r="L159">
        <f t="shared" si="67"/>
        <v>0.42624555533776154</v>
      </c>
      <c r="M159">
        <f t="shared" si="68"/>
        <v>90.410686819579226</v>
      </c>
      <c r="N159">
        <f t="shared" si="69"/>
        <v>4127.2932846343119</v>
      </c>
      <c r="O159">
        <f t="shared" si="70"/>
        <v>1.0162824345662058</v>
      </c>
      <c r="P159">
        <f t="shared" si="71"/>
        <v>90.409663095051201</v>
      </c>
      <c r="Q159">
        <f t="shared" si="72"/>
        <v>23.437929487897421</v>
      </c>
      <c r="R159">
        <f t="shared" si="73"/>
        <v>23.438484585617282</v>
      </c>
      <c r="S159">
        <f t="shared" si="60"/>
        <v>90.446503860769283</v>
      </c>
      <c r="T159">
        <f t="shared" si="74"/>
        <v>23.437849658805135</v>
      </c>
      <c r="U159">
        <f t="shared" si="75"/>
        <v>4.3031483522357548E-2</v>
      </c>
      <c r="V159">
        <f t="shared" si="76"/>
        <v>-1.8484412530737262</v>
      </c>
      <c r="W159">
        <f t="shared" si="77"/>
        <v>165.28177573703709</v>
      </c>
      <c r="X159" s="8">
        <f t="shared" si="78"/>
        <v>0.54295030642574571</v>
      </c>
      <c r="Y159" s="8">
        <f t="shared" si="79"/>
        <v>8.383426271175376E-2</v>
      </c>
      <c r="Z159" s="8">
        <f t="shared" si="80"/>
        <v>1.0020663501397378</v>
      </c>
      <c r="AA159" s="9">
        <f t="shared" si="81"/>
        <v>1322.2542058962968</v>
      </c>
      <c r="AB159">
        <f t="shared" si="82"/>
        <v>886.15155874692471</v>
      </c>
      <c r="AC159">
        <f t="shared" si="83"/>
        <v>41.537889686731177</v>
      </c>
      <c r="AD159">
        <f t="shared" si="84"/>
        <v>49.403759001446275</v>
      </c>
      <c r="AE159">
        <f t="shared" si="85"/>
        <v>40.596240998553725</v>
      </c>
      <c r="AF159">
        <f t="shared" si="86"/>
        <v>1.8801223160721327E-2</v>
      </c>
      <c r="AG159">
        <f t="shared" si="87"/>
        <v>40.615042221714447</v>
      </c>
      <c r="AH159">
        <f t="shared" si="88"/>
        <v>233.24996054258088</v>
      </c>
    </row>
    <row r="160" spans="4:34" x14ac:dyDescent="0.45">
      <c r="D160" s="2">
        <f t="shared" si="61"/>
        <v>40350</v>
      </c>
      <c r="E160" s="8">
        <f t="shared" si="89"/>
        <v>0.66249999999999887</v>
      </c>
      <c r="F160" s="3">
        <f t="shared" si="62"/>
        <v>2455369.4125000001</v>
      </c>
      <c r="G160" s="4">
        <f t="shared" si="63"/>
        <v>0.10470670773443103</v>
      </c>
      <c r="I160">
        <f t="shared" si="64"/>
        <v>89.988548128463663</v>
      </c>
      <c r="J160">
        <f t="shared" si="65"/>
        <v>4126.8711457470254</v>
      </c>
      <c r="K160">
        <f t="shared" si="66"/>
        <v>1.6704231055052195E-2</v>
      </c>
      <c r="L160">
        <f t="shared" si="67"/>
        <v>0.42611447039876121</v>
      </c>
      <c r="M160">
        <f t="shared" si="68"/>
        <v>90.414662598862421</v>
      </c>
      <c r="N160">
        <f t="shared" si="69"/>
        <v>4127.2972602174241</v>
      </c>
      <c r="O160">
        <f t="shared" si="70"/>
        <v>1.0162826979109443</v>
      </c>
      <c r="P160">
        <f t="shared" si="71"/>
        <v>90.413638878325713</v>
      </c>
      <c r="Q160">
        <f t="shared" si="72"/>
        <v>23.437929486413942</v>
      </c>
      <c r="R160">
        <f t="shared" si="73"/>
        <v>23.438484574510028</v>
      </c>
      <c r="S160">
        <f t="shared" si="60"/>
        <v>90.450837155738697</v>
      </c>
      <c r="T160">
        <f t="shared" si="74"/>
        <v>23.43783726404185</v>
      </c>
      <c r="U160">
        <f t="shared" si="75"/>
        <v>4.3031483480413087E-2</v>
      </c>
      <c r="V160">
        <f t="shared" si="76"/>
        <v>-1.8493457353442484</v>
      </c>
      <c r="W160">
        <f t="shared" si="77"/>
        <v>165.28165066059836</v>
      </c>
      <c r="X160" s="8">
        <f t="shared" si="78"/>
        <v>0.54295093453843357</v>
      </c>
      <c r="Y160" s="8">
        <f t="shared" si="79"/>
        <v>8.3835238258993694E-2</v>
      </c>
      <c r="Z160" s="8">
        <f t="shared" si="80"/>
        <v>1.0020666308178734</v>
      </c>
      <c r="AA160" s="9">
        <f t="shared" si="81"/>
        <v>1322.2532052847869</v>
      </c>
      <c r="AB160">
        <f t="shared" si="82"/>
        <v>892.15065426465412</v>
      </c>
      <c r="AC160">
        <f t="shared" si="83"/>
        <v>43.037663566163531</v>
      </c>
      <c r="AD160">
        <f t="shared" si="84"/>
        <v>49.917111001980096</v>
      </c>
      <c r="AE160">
        <f t="shared" si="85"/>
        <v>40.082888998019904</v>
      </c>
      <c r="AF160">
        <f t="shared" si="86"/>
        <v>1.9144600927699953E-2</v>
      </c>
      <c r="AG160">
        <f t="shared" si="87"/>
        <v>40.102033598947607</v>
      </c>
      <c r="AH160">
        <f t="shared" si="88"/>
        <v>234.92495008965869</v>
      </c>
    </row>
    <row r="161" spans="4:34" x14ac:dyDescent="0.45">
      <c r="D161" s="2">
        <f t="shared" si="61"/>
        <v>40350</v>
      </c>
      <c r="E161" s="8">
        <f t="shared" si="89"/>
        <v>0.66666666666666552</v>
      </c>
      <c r="F161" s="3">
        <f t="shared" si="62"/>
        <v>2455369.4166666665</v>
      </c>
      <c r="G161" s="4">
        <f t="shared" si="63"/>
        <v>0.10470682181154035</v>
      </c>
      <c r="I161">
        <f t="shared" si="64"/>
        <v>89.992654992226107</v>
      </c>
      <c r="J161">
        <f t="shared" si="65"/>
        <v>4126.8752524146175</v>
      </c>
      <c r="K161">
        <f t="shared" si="66"/>
        <v>1.6704231050253711E-2</v>
      </c>
      <c r="L161">
        <f t="shared" si="67"/>
        <v>0.42598338341413094</v>
      </c>
      <c r="M161">
        <f t="shared" si="68"/>
        <v>90.418638375640242</v>
      </c>
      <c r="N161">
        <f t="shared" si="69"/>
        <v>4127.3012357980315</v>
      </c>
      <c r="O161">
        <f t="shared" si="70"/>
        <v>1.0162829611745996</v>
      </c>
      <c r="P161">
        <f t="shared" si="71"/>
        <v>90.417614659094781</v>
      </c>
      <c r="Q161">
        <f t="shared" si="72"/>
        <v>23.437929484930461</v>
      </c>
      <c r="R161">
        <f t="shared" si="73"/>
        <v>23.43848456340276</v>
      </c>
      <c r="S161">
        <f t="shared" si="60"/>
        <v>90.455170447160654</v>
      </c>
      <c r="T161">
        <f t="shared" si="74"/>
        <v>23.437824749686651</v>
      </c>
      <c r="U161">
        <f t="shared" si="75"/>
        <v>4.3031483438468562E-2</v>
      </c>
      <c r="V161">
        <f t="shared" si="76"/>
        <v>-1.8502502055478312</v>
      </c>
      <c r="W161">
        <f t="shared" si="77"/>
        <v>165.28152437842775</v>
      </c>
      <c r="X161" s="8">
        <f t="shared" si="78"/>
        <v>0.54295156264274158</v>
      </c>
      <c r="Y161" s="8">
        <f t="shared" si="79"/>
        <v>8.3836217147108927E-2</v>
      </c>
      <c r="Z161" s="8">
        <f t="shared" si="80"/>
        <v>1.0020669081383742</v>
      </c>
      <c r="AA161" s="9">
        <f t="shared" si="81"/>
        <v>1322.252195027422</v>
      </c>
      <c r="AB161">
        <f t="shared" si="82"/>
        <v>898.14974979445049</v>
      </c>
      <c r="AC161">
        <f t="shared" si="83"/>
        <v>44.537437448612621</v>
      </c>
      <c r="AD161">
        <f t="shared" si="84"/>
        <v>50.441053082367993</v>
      </c>
      <c r="AE161">
        <f t="shared" si="85"/>
        <v>39.558946917632007</v>
      </c>
      <c r="AF161">
        <f t="shared" si="86"/>
        <v>1.9502617903874586E-2</v>
      </c>
      <c r="AG161">
        <f t="shared" si="87"/>
        <v>39.578449535535881</v>
      </c>
      <c r="AH161">
        <f t="shared" si="88"/>
        <v>236.58161752296928</v>
      </c>
    </row>
    <row r="162" spans="4:34" x14ac:dyDescent="0.45">
      <c r="D162" s="2">
        <f t="shared" si="61"/>
        <v>40350</v>
      </c>
      <c r="E162" s="8">
        <f t="shared" si="89"/>
        <v>0.67083333333333217</v>
      </c>
      <c r="F162" s="3">
        <f t="shared" si="62"/>
        <v>2455369.4208333334</v>
      </c>
      <c r="G162" s="4">
        <f t="shared" si="63"/>
        <v>0.10470693588866244</v>
      </c>
      <c r="I162">
        <f t="shared" si="64"/>
        <v>89.996761856448757</v>
      </c>
      <c r="J162">
        <f t="shared" si="65"/>
        <v>4126.8793590826681</v>
      </c>
      <c r="K162">
        <f t="shared" si="66"/>
        <v>1.6704231045455223E-2</v>
      </c>
      <c r="L162">
        <f t="shared" si="67"/>
        <v>0.42585229435521532</v>
      </c>
      <c r="M162">
        <f t="shared" si="68"/>
        <v>90.422614150803966</v>
      </c>
      <c r="N162">
        <f t="shared" si="69"/>
        <v>4127.3052113770236</v>
      </c>
      <c r="O162">
        <f t="shared" si="70"/>
        <v>1.01628322435723</v>
      </c>
      <c r="P162">
        <f t="shared" si="71"/>
        <v>90.421590438249694</v>
      </c>
      <c r="Q162">
        <f t="shared" si="72"/>
        <v>23.437929483446982</v>
      </c>
      <c r="R162">
        <f t="shared" si="73"/>
        <v>23.438484552295488</v>
      </c>
      <c r="S162">
        <f t="shared" si="60"/>
        <v>90.459503735998751</v>
      </c>
      <c r="T162">
        <f t="shared" si="74"/>
        <v>23.437812115737028</v>
      </c>
      <c r="U162">
        <f t="shared" si="75"/>
        <v>4.3031483396524038E-2</v>
      </c>
      <c r="V162">
        <f t="shared" si="76"/>
        <v>-1.8511546638589618</v>
      </c>
      <c r="W162">
        <f t="shared" si="77"/>
        <v>165.28139689053106</v>
      </c>
      <c r="X162" s="8">
        <f t="shared" si="78"/>
        <v>0.54295219073879097</v>
      </c>
      <c r="Y162" s="8">
        <f t="shared" si="79"/>
        <v>8.3837199376204707E-2</v>
      </c>
      <c r="Z162" s="8">
        <f t="shared" si="80"/>
        <v>1.0020671821013774</v>
      </c>
      <c r="AA162" s="9">
        <f t="shared" si="81"/>
        <v>1322.2511751242484</v>
      </c>
      <c r="AB162">
        <f t="shared" si="82"/>
        <v>904.14884533613929</v>
      </c>
      <c r="AC162">
        <f t="shared" si="83"/>
        <v>46.037211334034822</v>
      </c>
      <c r="AD162">
        <f t="shared" si="84"/>
        <v>50.975034225487285</v>
      </c>
      <c r="AE162">
        <f t="shared" si="85"/>
        <v>39.024965774512715</v>
      </c>
      <c r="AF162">
        <f t="shared" si="86"/>
        <v>1.9875669845162657E-2</v>
      </c>
      <c r="AG162">
        <f t="shared" si="87"/>
        <v>39.044841444357878</v>
      </c>
      <c r="AH162">
        <f t="shared" si="88"/>
        <v>238.22029741156487</v>
      </c>
    </row>
    <row r="163" spans="4:34" x14ac:dyDescent="0.45">
      <c r="D163" s="2">
        <f t="shared" si="61"/>
        <v>40350</v>
      </c>
      <c r="E163" s="8">
        <f t="shared" si="89"/>
        <v>0.67499999999999882</v>
      </c>
      <c r="F163" s="3">
        <f t="shared" si="62"/>
        <v>2455369.4249999998</v>
      </c>
      <c r="G163" s="4">
        <f t="shared" si="63"/>
        <v>0.10470704996577176</v>
      </c>
      <c r="I163">
        <f t="shared" si="64"/>
        <v>90.000868720212111</v>
      </c>
      <c r="J163">
        <f t="shared" si="65"/>
        <v>4126.8834657502603</v>
      </c>
      <c r="K163">
        <f t="shared" si="66"/>
        <v>1.6704231040656738E-2</v>
      </c>
      <c r="L163">
        <f t="shared" si="67"/>
        <v>0.42572120325191587</v>
      </c>
      <c r="M163">
        <f t="shared" si="68"/>
        <v>90.426589923464022</v>
      </c>
      <c r="N163">
        <f t="shared" si="69"/>
        <v>4127.3091869535119</v>
      </c>
      <c r="O163">
        <f t="shared" si="70"/>
        <v>1.0162834874587749</v>
      </c>
      <c r="P163">
        <f t="shared" si="71"/>
        <v>90.425566214900854</v>
      </c>
      <c r="Q163">
        <f t="shared" si="72"/>
        <v>23.437929481963501</v>
      </c>
      <c r="R163">
        <f t="shared" si="73"/>
        <v>23.438484541188206</v>
      </c>
      <c r="S163">
        <f t="shared" si="60"/>
        <v>90.463837021275566</v>
      </c>
      <c r="T163">
        <f t="shared" si="74"/>
        <v>23.437799362196067</v>
      </c>
      <c r="U163">
        <f t="shared" si="75"/>
        <v>4.3031483354579465E-2</v>
      </c>
      <c r="V163">
        <f t="shared" si="76"/>
        <v>-1.8520591100463075</v>
      </c>
      <c r="W163">
        <f t="shared" si="77"/>
        <v>165.2812681969707</v>
      </c>
      <c r="X163" s="8">
        <f t="shared" si="78"/>
        <v>0.5429528188264211</v>
      </c>
      <c r="Y163" s="8">
        <f t="shared" si="79"/>
        <v>8.3838184945946914E-2</v>
      </c>
      <c r="Z163" s="8">
        <f t="shared" si="80"/>
        <v>1.0020674527068953</v>
      </c>
      <c r="AA163" s="9">
        <f t="shared" si="81"/>
        <v>1322.2501455757656</v>
      </c>
      <c r="AB163">
        <f t="shared" si="82"/>
        <v>910.147940889952</v>
      </c>
      <c r="AC163">
        <f t="shared" si="83"/>
        <v>47.536985222487999</v>
      </c>
      <c r="AD163">
        <f t="shared" si="84"/>
        <v>51.518511563774524</v>
      </c>
      <c r="AE163">
        <f t="shared" si="85"/>
        <v>38.481488436225476</v>
      </c>
      <c r="AF163">
        <f t="shared" si="86"/>
        <v>2.026418827055514E-2</v>
      </c>
      <c r="AG163">
        <f t="shared" si="87"/>
        <v>38.501752624496028</v>
      </c>
      <c r="AH163">
        <f t="shared" si="88"/>
        <v>239.84135573109259</v>
      </c>
    </row>
    <row r="164" spans="4:34" x14ac:dyDescent="0.45">
      <c r="D164" s="2">
        <f t="shared" si="61"/>
        <v>40350</v>
      </c>
      <c r="E164" s="8">
        <f t="shared" si="89"/>
        <v>0.67916666666666548</v>
      </c>
      <c r="F164" s="3">
        <f t="shared" si="62"/>
        <v>2455369.4291666667</v>
      </c>
      <c r="G164" s="4">
        <f t="shared" si="63"/>
        <v>0.10470716404289385</v>
      </c>
      <c r="I164">
        <f t="shared" si="64"/>
        <v>90.004975584434305</v>
      </c>
      <c r="J164">
        <f t="shared" si="65"/>
        <v>4126.8875724183108</v>
      </c>
      <c r="K164">
        <f t="shared" si="66"/>
        <v>1.670423103585825E-2</v>
      </c>
      <c r="L164">
        <f t="shared" si="67"/>
        <v>0.42559011007560232</v>
      </c>
      <c r="M164">
        <f t="shared" si="68"/>
        <v>90.430565694509909</v>
      </c>
      <c r="N164">
        <f t="shared" si="69"/>
        <v>4127.3131625283868</v>
      </c>
      <c r="O164">
        <f t="shared" si="70"/>
        <v>1.0162837504792921</v>
      </c>
      <c r="P164">
        <f t="shared" si="71"/>
        <v>90.429541989937789</v>
      </c>
      <c r="Q164">
        <f t="shared" si="72"/>
        <v>23.437929480480022</v>
      </c>
      <c r="R164">
        <f t="shared" si="73"/>
        <v>23.43848453008092</v>
      </c>
      <c r="S164">
        <f t="shared" si="60"/>
        <v>90.468170303952775</v>
      </c>
      <c r="T164">
        <f t="shared" si="74"/>
        <v>23.437786489061203</v>
      </c>
      <c r="U164">
        <f t="shared" si="75"/>
        <v>4.3031483312634886E-2</v>
      </c>
      <c r="V164">
        <f t="shared" si="76"/>
        <v>-1.8529635442838011</v>
      </c>
      <c r="W164">
        <f t="shared" si="77"/>
        <v>165.28113829775245</v>
      </c>
      <c r="X164" s="8">
        <f t="shared" si="78"/>
        <v>0.54295344690575265</v>
      </c>
      <c r="Y164" s="8">
        <f t="shared" si="79"/>
        <v>8.3839173856440297E-2</v>
      </c>
      <c r="Z164" s="8">
        <f t="shared" si="80"/>
        <v>1.0020677199550649</v>
      </c>
      <c r="AA164" s="9">
        <f t="shared" si="81"/>
        <v>1322.2491063820196</v>
      </c>
      <c r="AB164">
        <f t="shared" si="82"/>
        <v>916.14703645571444</v>
      </c>
      <c r="AC164">
        <f t="shared" si="83"/>
        <v>49.036759113928611</v>
      </c>
      <c r="AD164">
        <f t="shared" si="84"/>
        <v>52.07095088914371</v>
      </c>
      <c r="AE164">
        <f t="shared" si="85"/>
        <v>37.92904911085629</v>
      </c>
      <c r="AF164">
        <f t="shared" si="86"/>
        <v>2.0668642755834327E-2</v>
      </c>
      <c r="AG164">
        <f t="shared" si="87"/>
        <v>37.949717753612127</v>
      </c>
      <c r="AH164">
        <f t="shared" si="88"/>
        <v>241.44518598797484</v>
      </c>
    </row>
    <row r="165" spans="4:34" x14ac:dyDescent="0.45">
      <c r="D165" s="2">
        <f t="shared" si="61"/>
        <v>40350</v>
      </c>
      <c r="E165" s="8">
        <f t="shared" si="89"/>
        <v>0.68333333333333213</v>
      </c>
      <c r="F165" s="3">
        <f t="shared" si="62"/>
        <v>2455369.4333333331</v>
      </c>
      <c r="G165" s="4">
        <f t="shared" si="63"/>
        <v>0.10470727812000317</v>
      </c>
      <c r="I165">
        <f t="shared" si="64"/>
        <v>90.00908244819675</v>
      </c>
      <c r="J165">
        <f t="shared" si="65"/>
        <v>4126.8916790859039</v>
      </c>
      <c r="K165">
        <f t="shared" si="66"/>
        <v>1.6704231031059762E-2</v>
      </c>
      <c r="L165">
        <f t="shared" si="67"/>
        <v>0.42545901485612508</v>
      </c>
      <c r="M165">
        <f t="shared" si="68"/>
        <v>90.434541463052881</v>
      </c>
      <c r="N165">
        <f t="shared" si="69"/>
        <v>4127.3171381007596</v>
      </c>
      <c r="O165">
        <f t="shared" si="70"/>
        <v>1.0162840134187217</v>
      </c>
      <c r="P165">
        <f t="shared" si="71"/>
        <v>90.433517762471737</v>
      </c>
      <c r="Q165">
        <f t="shared" si="72"/>
        <v>23.437929478996541</v>
      </c>
      <c r="R165">
        <f t="shared" si="73"/>
        <v>23.43848451897362</v>
      </c>
      <c r="S165">
        <f t="shared" si="60"/>
        <v>90.472503583053864</v>
      </c>
      <c r="T165">
        <f t="shared" si="74"/>
        <v>23.437773496335602</v>
      </c>
      <c r="U165">
        <f t="shared" si="75"/>
        <v>4.3031483270690243E-2</v>
      </c>
      <c r="V165">
        <f t="shared" si="76"/>
        <v>-1.8538679663402327</v>
      </c>
      <c r="W165">
        <f t="shared" si="77"/>
        <v>165.28100719294031</v>
      </c>
      <c r="X165" s="8">
        <f t="shared" si="78"/>
        <v>0.54295407497662518</v>
      </c>
      <c r="Y165" s="8">
        <f t="shared" si="79"/>
        <v>8.384016610734657E-2</v>
      </c>
      <c r="Z165" s="8">
        <f t="shared" si="80"/>
        <v>1.0020679838459037</v>
      </c>
      <c r="AA165" s="9">
        <f t="shared" si="81"/>
        <v>1322.2480575435225</v>
      </c>
      <c r="AB165">
        <f t="shared" si="82"/>
        <v>922.14613203365809</v>
      </c>
      <c r="AC165">
        <f t="shared" si="83"/>
        <v>50.536533008414523</v>
      </c>
      <c r="AD165">
        <f t="shared" si="84"/>
        <v>52.631827051970795</v>
      </c>
      <c r="AE165">
        <f t="shared" si="85"/>
        <v>37.368172948029205</v>
      </c>
      <c r="AF165">
        <f t="shared" si="86"/>
        <v>2.1089543396246448E-2</v>
      </c>
      <c r="AG165">
        <f t="shared" si="87"/>
        <v>37.389262491425448</v>
      </c>
      <c r="AH165">
        <f t="shared" si="88"/>
        <v>243.03220556996339</v>
      </c>
    </row>
    <row r="166" spans="4:34" x14ac:dyDescent="0.45">
      <c r="D166" s="2">
        <f t="shared" si="61"/>
        <v>40350</v>
      </c>
      <c r="E166" s="8">
        <f t="shared" si="89"/>
        <v>0.68749999999999878</v>
      </c>
      <c r="F166" s="3">
        <f t="shared" si="62"/>
        <v>2455369.4375</v>
      </c>
      <c r="G166" s="4">
        <f t="shared" si="63"/>
        <v>0.10470739219712526</v>
      </c>
      <c r="I166">
        <f t="shared" si="64"/>
        <v>90.013189312418945</v>
      </c>
      <c r="J166">
        <f t="shared" si="65"/>
        <v>4126.8957857539554</v>
      </c>
      <c r="K166">
        <f t="shared" si="66"/>
        <v>1.6704231026261278E-2</v>
      </c>
      <c r="L166">
        <f t="shared" si="67"/>
        <v>0.42532791756493105</v>
      </c>
      <c r="M166">
        <f t="shared" si="68"/>
        <v>90.438517229983873</v>
      </c>
      <c r="N166">
        <f t="shared" si="69"/>
        <v>4127.3211136715199</v>
      </c>
      <c r="O166">
        <f t="shared" si="70"/>
        <v>1.0162842762771211</v>
      </c>
      <c r="P166">
        <f t="shared" si="71"/>
        <v>90.437493533393635</v>
      </c>
      <c r="Q166">
        <f t="shared" si="72"/>
        <v>23.437929477513062</v>
      </c>
      <c r="R166">
        <f t="shared" si="73"/>
        <v>23.438484507866313</v>
      </c>
      <c r="S166">
        <f t="shared" si="60"/>
        <v>90.476836859542018</v>
      </c>
      <c r="T166">
        <f t="shared" si="74"/>
        <v>23.437760384016638</v>
      </c>
      <c r="U166">
        <f t="shared" si="75"/>
        <v>4.3031483228745587E-2</v>
      </c>
      <c r="V166">
        <f t="shared" si="76"/>
        <v>-1.8547723763903488</v>
      </c>
      <c r="W166">
        <f t="shared" si="77"/>
        <v>165.28087488253991</v>
      </c>
      <c r="X166" s="8">
        <f t="shared" si="78"/>
        <v>0.54295470303916005</v>
      </c>
      <c r="Y166" s="8">
        <f t="shared" si="79"/>
        <v>8.3841161698771427E-2</v>
      </c>
      <c r="Z166" s="8">
        <f t="shared" si="80"/>
        <v>1.0020682443795486</v>
      </c>
      <c r="AA166" s="9">
        <f t="shared" si="81"/>
        <v>1322.2469990603192</v>
      </c>
      <c r="AB166">
        <f t="shared" si="82"/>
        <v>928.14522762360798</v>
      </c>
      <c r="AC166">
        <f t="shared" si="83"/>
        <v>52.036306905901995</v>
      </c>
      <c r="AD166">
        <f t="shared" si="84"/>
        <v>53.200624258714555</v>
      </c>
      <c r="AE166">
        <f t="shared" si="85"/>
        <v>36.799375741285445</v>
      </c>
      <c r="AF166">
        <f t="shared" si="86"/>
        <v>2.152744345919758E-2</v>
      </c>
      <c r="AG166">
        <f t="shared" si="87"/>
        <v>36.820903184744644</v>
      </c>
      <c r="AH166">
        <f t="shared" si="88"/>
        <v>244.60285233022864</v>
      </c>
    </row>
    <row r="167" spans="4:34" x14ac:dyDescent="0.45">
      <c r="D167" s="2">
        <f t="shared" si="61"/>
        <v>40350</v>
      </c>
      <c r="E167" s="8">
        <f t="shared" si="89"/>
        <v>0.69166666666666543</v>
      </c>
      <c r="F167" s="3">
        <f t="shared" si="62"/>
        <v>2455369.4416666669</v>
      </c>
      <c r="G167" s="4">
        <f t="shared" si="63"/>
        <v>0.10470750627424734</v>
      </c>
      <c r="I167">
        <f t="shared" si="64"/>
        <v>90.017296176641594</v>
      </c>
      <c r="J167">
        <f t="shared" si="65"/>
        <v>4126.8998924220059</v>
      </c>
      <c r="K167">
        <f t="shared" si="66"/>
        <v>1.670423102146279E-2</v>
      </c>
      <c r="L167">
        <f t="shared" si="67"/>
        <v>0.42519681821728922</v>
      </c>
      <c r="M167">
        <f t="shared" si="68"/>
        <v>90.442492994858881</v>
      </c>
      <c r="N167">
        <f t="shared" si="69"/>
        <v>4127.325089240223</v>
      </c>
      <c r="O167">
        <f t="shared" si="70"/>
        <v>1.0162845390544599</v>
      </c>
      <c r="P167">
        <f t="shared" si="71"/>
        <v>90.441469302259478</v>
      </c>
      <c r="Q167">
        <f t="shared" si="72"/>
        <v>23.437929476029581</v>
      </c>
      <c r="R167">
        <f t="shared" si="73"/>
        <v>23.438484496758999</v>
      </c>
      <c r="S167">
        <f t="shared" si="60"/>
        <v>90.481170132925484</v>
      </c>
      <c r="T167">
        <f t="shared" si="74"/>
        <v>23.437747152106031</v>
      </c>
      <c r="U167">
        <f t="shared" si="75"/>
        <v>4.303148318680089E-2</v>
      </c>
      <c r="V167">
        <f t="shared" si="76"/>
        <v>-1.8556767743044393</v>
      </c>
      <c r="W167">
        <f t="shared" si="77"/>
        <v>165.28074136660109</v>
      </c>
      <c r="X167" s="8">
        <f t="shared" si="78"/>
        <v>0.54295533109326688</v>
      </c>
      <c r="Y167" s="8">
        <f t="shared" si="79"/>
        <v>8.3842160630486051E-2</v>
      </c>
      <c r="Z167" s="8">
        <f t="shared" si="80"/>
        <v>1.0020685015560478</v>
      </c>
      <c r="AA167" s="9">
        <f t="shared" si="81"/>
        <v>1322.2459309328087</v>
      </c>
      <c r="AB167">
        <f t="shared" si="82"/>
        <v>934.14432322569371</v>
      </c>
      <c r="AC167">
        <f t="shared" si="83"/>
        <v>53.536080806423428</v>
      </c>
      <c r="AD167">
        <f t="shared" si="84"/>
        <v>53.776836278076651</v>
      </c>
      <c r="AE167">
        <f t="shared" si="85"/>
        <v>36.223163721923349</v>
      </c>
      <c r="AF167">
        <f t="shared" si="86"/>
        <v>2.1982942250413584E-2</v>
      </c>
      <c r="AG167">
        <f t="shared" si="87"/>
        <v>36.24514666417376</v>
      </c>
      <c r="AH167">
        <f t="shared" si="88"/>
        <v>246.15758140931592</v>
      </c>
    </row>
    <row r="168" spans="4:34" x14ac:dyDescent="0.45">
      <c r="D168" s="2">
        <f t="shared" si="61"/>
        <v>40350</v>
      </c>
      <c r="E168" s="8">
        <f t="shared" si="89"/>
        <v>0.69583333333333208</v>
      </c>
      <c r="F168" s="3">
        <f t="shared" si="62"/>
        <v>2455369.4458333333</v>
      </c>
      <c r="G168" s="4">
        <f t="shared" si="63"/>
        <v>0.10470762035135667</v>
      </c>
      <c r="I168">
        <f t="shared" si="64"/>
        <v>90.021403040404948</v>
      </c>
      <c r="J168">
        <f t="shared" si="65"/>
        <v>4126.9039990895981</v>
      </c>
      <c r="K168">
        <f t="shared" si="66"/>
        <v>1.6704231016664305E-2</v>
      </c>
      <c r="L168">
        <f t="shared" si="67"/>
        <v>0.42506571682844407</v>
      </c>
      <c r="M168">
        <f t="shared" si="68"/>
        <v>90.44646875723339</v>
      </c>
      <c r="N168">
        <f t="shared" si="69"/>
        <v>4127.3290648064267</v>
      </c>
      <c r="O168">
        <f t="shared" si="70"/>
        <v>1.0162848017507073</v>
      </c>
      <c r="P168">
        <f t="shared" si="71"/>
        <v>90.44544506862475</v>
      </c>
      <c r="Q168">
        <f t="shared" si="72"/>
        <v>23.437929474546102</v>
      </c>
      <c r="R168">
        <f t="shared" si="73"/>
        <v>23.438484485651678</v>
      </c>
      <c r="S168">
        <f t="shared" si="60"/>
        <v>90.485503402711942</v>
      </c>
      <c r="T168">
        <f t="shared" si="74"/>
        <v>23.437733800605571</v>
      </c>
      <c r="U168">
        <f t="shared" si="75"/>
        <v>4.3031483144856164E-2</v>
      </c>
      <c r="V168">
        <f t="shared" si="76"/>
        <v>-1.8565811599525075</v>
      </c>
      <c r="W168">
        <f t="shared" si="77"/>
        <v>165.28060664517477</v>
      </c>
      <c r="X168" s="8">
        <f t="shared" si="78"/>
        <v>0.54295595913885597</v>
      </c>
      <c r="Y168" s="8">
        <f t="shared" si="79"/>
        <v>8.3843162902259405E-2</v>
      </c>
      <c r="Z168" s="8">
        <f t="shared" si="80"/>
        <v>1.0020687553754526</v>
      </c>
      <c r="AA168" s="9">
        <f t="shared" si="81"/>
        <v>1322.2448531613982</v>
      </c>
      <c r="AB168">
        <f t="shared" si="82"/>
        <v>940.14341884004568</v>
      </c>
      <c r="AC168">
        <f t="shared" si="83"/>
        <v>55.035854710011421</v>
      </c>
      <c r="AD168">
        <f t="shared" si="84"/>
        <v>54.359966564862255</v>
      </c>
      <c r="AE168">
        <f t="shared" si="85"/>
        <v>35.640033435137745</v>
      </c>
      <c r="AF168">
        <f t="shared" si="86"/>
        <v>2.2456688218909622E-2</v>
      </c>
      <c r="AG168">
        <f t="shared" si="87"/>
        <v>35.662490123356655</v>
      </c>
      <c r="AH168">
        <f t="shared" si="88"/>
        <v>247.69686229385923</v>
      </c>
    </row>
    <row r="169" spans="4:34" x14ac:dyDescent="0.45">
      <c r="D169" s="2">
        <f t="shared" si="61"/>
        <v>40350</v>
      </c>
      <c r="E169" s="8">
        <f t="shared" si="89"/>
        <v>0.69999999999999873</v>
      </c>
      <c r="F169" s="3">
        <f t="shared" si="62"/>
        <v>2455369.4500000002</v>
      </c>
      <c r="G169" s="4">
        <f t="shared" si="63"/>
        <v>0.10470773442847875</v>
      </c>
      <c r="I169">
        <f t="shared" si="64"/>
        <v>90.025509904626233</v>
      </c>
      <c r="J169">
        <f t="shared" si="65"/>
        <v>4126.9081057576486</v>
      </c>
      <c r="K169">
        <f t="shared" si="66"/>
        <v>1.6704231011865817E-2</v>
      </c>
      <c r="L169">
        <f t="shared" si="67"/>
        <v>0.42493461336976279</v>
      </c>
      <c r="M169">
        <f t="shared" si="68"/>
        <v>90.45044451799599</v>
      </c>
      <c r="N169">
        <f t="shared" si="69"/>
        <v>4127.3330403710188</v>
      </c>
      <c r="O169">
        <f t="shared" si="70"/>
        <v>1.0162850643659207</v>
      </c>
      <c r="P169">
        <f t="shared" si="71"/>
        <v>90.449420833378042</v>
      </c>
      <c r="Q169">
        <f t="shared" si="72"/>
        <v>23.437929473062621</v>
      </c>
      <c r="R169">
        <f t="shared" si="73"/>
        <v>23.438484474544346</v>
      </c>
      <c r="S169">
        <f t="shared" si="60"/>
        <v>90.489836669862029</v>
      </c>
      <c r="T169">
        <f t="shared" si="74"/>
        <v>23.437720329512562</v>
      </c>
      <c r="U169">
        <f t="shared" si="75"/>
        <v>4.3031483102911418E-2</v>
      </c>
      <c r="V169">
        <f t="shared" si="76"/>
        <v>-1.8574855335081475</v>
      </c>
      <c r="W169">
        <f t="shared" si="77"/>
        <v>165.28047071826683</v>
      </c>
      <c r="X169" s="8">
        <f t="shared" si="78"/>
        <v>0.54295658717604733</v>
      </c>
      <c r="Y169" s="8">
        <f t="shared" si="79"/>
        <v>8.3844168514195017E-2</v>
      </c>
      <c r="Z169" s="8">
        <f t="shared" si="80"/>
        <v>1.0020690058378996</v>
      </c>
      <c r="AA169" s="9">
        <f t="shared" si="81"/>
        <v>1322.2437657461346</v>
      </c>
      <c r="AB169">
        <f t="shared" si="82"/>
        <v>946.14251446649007</v>
      </c>
      <c r="AC169">
        <f t="shared" si="83"/>
        <v>56.535628616622517</v>
      </c>
      <c r="AD169">
        <f t="shared" si="84"/>
        <v>54.949528310595568</v>
      </c>
      <c r="AE169">
        <f t="shared" si="85"/>
        <v>35.050471689404432</v>
      </c>
      <c r="AF169">
        <f t="shared" si="86"/>
        <v>2.2949382328818425E-2</v>
      </c>
      <c r="AG169">
        <f t="shared" si="87"/>
        <v>35.07342107173325</v>
      </c>
      <c r="AH169">
        <f t="shared" si="88"/>
        <v>249.22117610870268</v>
      </c>
    </row>
    <row r="170" spans="4:34" x14ac:dyDescent="0.45">
      <c r="D170" s="2">
        <f t="shared" si="61"/>
        <v>40350</v>
      </c>
      <c r="E170" s="8">
        <f t="shared" si="89"/>
        <v>0.70416666666666539</v>
      </c>
      <c r="F170" s="3">
        <f t="shared" si="62"/>
        <v>2455369.4541666666</v>
      </c>
      <c r="G170" s="4">
        <f t="shared" si="63"/>
        <v>0.10470784850558808</v>
      </c>
      <c r="I170">
        <f t="shared" si="64"/>
        <v>90.029616768389587</v>
      </c>
      <c r="J170">
        <f t="shared" si="65"/>
        <v>4126.9122124252408</v>
      </c>
      <c r="K170">
        <f t="shared" si="66"/>
        <v>1.6704231007067333E-2</v>
      </c>
      <c r="L170">
        <f t="shared" si="67"/>
        <v>0.4248035078711504</v>
      </c>
      <c r="M170">
        <f t="shared" si="68"/>
        <v>90.454420276260734</v>
      </c>
      <c r="N170">
        <f t="shared" si="69"/>
        <v>4127.3370159331116</v>
      </c>
      <c r="O170">
        <f t="shared" si="70"/>
        <v>1.0162853269000403</v>
      </c>
      <c r="P170">
        <f t="shared" si="71"/>
        <v>90.453396595633421</v>
      </c>
      <c r="Q170">
        <f t="shared" si="72"/>
        <v>23.437929471579142</v>
      </c>
      <c r="R170">
        <f t="shared" si="73"/>
        <v>23.438484463437007</v>
      </c>
      <c r="S170">
        <f t="shared" si="60"/>
        <v>90.494169933402304</v>
      </c>
      <c r="T170">
        <f t="shared" si="74"/>
        <v>23.43770673883029</v>
      </c>
      <c r="U170">
        <f t="shared" si="75"/>
        <v>4.3031483060966623E-2</v>
      </c>
      <c r="V170">
        <f t="shared" si="76"/>
        <v>-1.8583898947413635</v>
      </c>
      <c r="W170">
        <f t="shared" si="77"/>
        <v>165.28033358594394</v>
      </c>
      <c r="X170" s="8">
        <f t="shared" si="78"/>
        <v>0.54295721520468143</v>
      </c>
      <c r="Y170" s="8">
        <f t="shared" si="79"/>
        <v>8.3845177465948273E-2</v>
      </c>
      <c r="Z170" s="8">
        <f t="shared" si="80"/>
        <v>1.0020692529434145</v>
      </c>
      <c r="AA170" s="9">
        <f t="shared" si="81"/>
        <v>1322.2426686875515</v>
      </c>
      <c r="AB170">
        <f t="shared" si="82"/>
        <v>952.14161010525686</v>
      </c>
      <c r="AC170">
        <f t="shared" si="83"/>
        <v>58.035402526314215</v>
      </c>
      <c r="AD170">
        <f t="shared" si="84"/>
        <v>55.545044429496897</v>
      </c>
      <c r="AE170">
        <f t="shared" si="85"/>
        <v>34.454955570503103</v>
      </c>
      <c r="AF170">
        <f t="shared" si="86"/>
        <v>2.3461781728959887E-2</v>
      </c>
      <c r="AG170">
        <f t="shared" si="87"/>
        <v>34.478417352232064</v>
      </c>
      <c r="AH170">
        <f t="shared" si="88"/>
        <v>250.73101313646004</v>
      </c>
    </row>
    <row r="171" spans="4:34" x14ac:dyDescent="0.45">
      <c r="D171" s="2">
        <f t="shared" si="61"/>
        <v>40350</v>
      </c>
      <c r="E171" s="8">
        <f t="shared" si="89"/>
        <v>0.70833333333333204</v>
      </c>
      <c r="F171" s="3">
        <f t="shared" si="62"/>
        <v>2455369.4583333335</v>
      </c>
      <c r="G171" s="4">
        <f t="shared" si="63"/>
        <v>0.10470796258271016</v>
      </c>
      <c r="I171">
        <f t="shared" si="64"/>
        <v>90.033723632611782</v>
      </c>
      <c r="J171">
        <f t="shared" si="65"/>
        <v>4126.9163190932923</v>
      </c>
      <c r="K171">
        <f t="shared" si="66"/>
        <v>1.6704231002268845E-2</v>
      </c>
      <c r="L171">
        <f t="shared" si="67"/>
        <v>0.42467240030394732</v>
      </c>
      <c r="M171">
        <f t="shared" si="68"/>
        <v>90.458396032915729</v>
      </c>
      <c r="N171">
        <f t="shared" si="69"/>
        <v>4127.3409914935964</v>
      </c>
      <c r="O171">
        <f t="shared" si="70"/>
        <v>1.0162855893531237</v>
      </c>
      <c r="P171">
        <f t="shared" si="71"/>
        <v>90.457372356278967</v>
      </c>
      <c r="Q171">
        <f t="shared" si="72"/>
        <v>23.437929470095661</v>
      </c>
      <c r="R171">
        <f t="shared" si="73"/>
        <v>23.438484452329657</v>
      </c>
      <c r="S171">
        <f t="shared" si="60"/>
        <v>90.498503194292894</v>
      </c>
      <c r="T171">
        <f t="shared" si="74"/>
        <v>23.437693028556001</v>
      </c>
      <c r="U171">
        <f t="shared" si="75"/>
        <v>4.30314830190218E-2</v>
      </c>
      <c r="V171">
        <f t="shared" si="76"/>
        <v>-1.8592942438254636</v>
      </c>
      <c r="W171">
        <f t="shared" si="77"/>
        <v>165.28019524821184</v>
      </c>
      <c r="X171" s="8">
        <f t="shared" si="78"/>
        <v>0.54295784322487872</v>
      </c>
      <c r="Y171" s="8">
        <f t="shared" si="79"/>
        <v>8.384618975762359E-2</v>
      </c>
      <c r="Z171" s="8">
        <f t="shared" si="80"/>
        <v>1.0020694966921337</v>
      </c>
      <c r="AA171" s="9">
        <f t="shared" si="81"/>
        <v>1322.2415619856947</v>
      </c>
      <c r="AB171">
        <f t="shared" si="82"/>
        <v>958.14070575617268</v>
      </c>
      <c r="AC171">
        <f t="shared" si="83"/>
        <v>59.53517643904317</v>
      </c>
      <c r="AD171">
        <f t="shared" si="84"/>
        <v>56.146047487620955</v>
      </c>
      <c r="AE171">
        <f t="shared" si="85"/>
        <v>33.853952512379045</v>
      </c>
      <c r="AF171">
        <f t="shared" si="86"/>
        <v>2.3994703753956629E-2</v>
      </c>
      <c r="AG171">
        <f t="shared" si="87"/>
        <v>33.877947216133002</v>
      </c>
      <c r="AH171">
        <f t="shared" si="88"/>
        <v>252.2268705555681</v>
      </c>
    </row>
    <row r="172" spans="4:34" x14ac:dyDescent="0.45">
      <c r="D172" s="2">
        <f t="shared" si="61"/>
        <v>40350</v>
      </c>
      <c r="E172" s="8">
        <f t="shared" si="89"/>
        <v>0.71249999999999869</v>
      </c>
      <c r="F172" s="3">
        <f t="shared" si="62"/>
        <v>2455369.4624999999</v>
      </c>
      <c r="G172" s="4">
        <f t="shared" si="63"/>
        <v>0.10470807665981949</v>
      </c>
      <c r="I172">
        <f t="shared" si="64"/>
        <v>90.037830496375136</v>
      </c>
      <c r="J172">
        <f t="shared" si="65"/>
        <v>4126.9204257608835</v>
      </c>
      <c r="K172">
        <f t="shared" si="66"/>
        <v>1.6704230997470357E-2</v>
      </c>
      <c r="L172">
        <f t="shared" si="67"/>
        <v>0.42454129069813712</v>
      </c>
      <c r="M172">
        <f t="shared" si="68"/>
        <v>90.462371787073266</v>
      </c>
      <c r="N172">
        <f t="shared" si="69"/>
        <v>4127.344967051582</v>
      </c>
      <c r="O172">
        <f t="shared" si="70"/>
        <v>1.0162858517251108</v>
      </c>
      <c r="P172">
        <f t="shared" si="71"/>
        <v>90.461348114426997</v>
      </c>
      <c r="Q172">
        <f t="shared" si="72"/>
        <v>23.437929468612182</v>
      </c>
      <c r="R172">
        <f t="shared" si="73"/>
        <v>23.438484441222304</v>
      </c>
      <c r="S172">
        <f t="shared" si="60"/>
        <v>90.502836451558437</v>
      </c>
      <c r="T172">
        <f t="shared" si="74"/>
        <v>23.437679198693054</v>
      </c>
      <c r="U172">
        <f t="shared" si="75"/>
        <v>4.3031482977076964E-2</v>
      </c>
      <c r="V172">
        <f t="shared" si="76"/>
        <v>-1.8601985805301524</v>
      </c>
      <c r="W172">
        <f t="shared" si="77"/>
        <v>165.28005570513858</v>
      </c>
      <c r="X172" s="8">
        <f t="shared" si="78"/>
        <v>0.54295847123647922</v>
      </c>
      <c r="Y172" s="8">
        <f t="shared" si="79"/>
        <v>8.3847205388872081E-2</v>
      </c>
      <c r="Z172" s="8">
        <f t="shared" si="80"/>
        <v>1.0020697370840863</v>
      </c>
      <c r="AA172" s="9">
        <f t="shared" si="81"/>
        <v>1322.2404456411086</v>
      </c>
      <c r="AB172">
        <f t="shared" si="82"/>
        <v>964.13980141946809</v>
      </c>
      <c r="AC172">
        <f t="shared" si="83"/>
        <v>61.034950354867021</v>
      </c>
      <c r="AD172">
        <f t="shared" si="84"/>
        <v>56.75207958289996</v>
      </c>
      <c r="AE172">
        <f t="shared" si="85"/>
        <v>33.24792041710004</v>
      </c>
      <c r="AF172">
        <f t="shared" si="86"/>
        <v>2.4549030294692215E-2</v>
      </c>
      <c r="AG172">
        <f t="shared" si="87"/>
        <v>33.272469447394734</v>
      </c>
      <c r="AH172">
        <f t="shared" si="88"/>
        <v>253.70925038781479</v>
      </c>
    </row>
    <row r="173" spans="4:34" x14ac:dyDescent="0.45">
      <c r="D173" s="2">
        <f t="shared" si="61"/>
        <v>40350</v>
      </c>
      <c r="E173" s="8">
        <f t="shared" si="89"/>
        <v>0.71666666666666534</v>
      </c>
      <c r="F173" s="3">
        <f t="shared" si="62"/>
        <v>2455369.4666666668</v>
      </c>
      <c r="G173" s="4">
        <f t="shared" si="63"/>
        <v>0.10470819073694157</v>
      </c>
      <c r="I173">
        <f t="shared" si="64"/>
        <v>90.041937360596876</v>
      </c>
      <c r="J173">
        <f t="shared" si="65"/>
        <v>4126.924532428935</v>
      </c>
      <c r="K173">
        <f t="shared" si="66"/>
        <v>1.6704230992671872E-2</v>
      </c>
      <c r="L173">
        <f t="shared" si="67"/>
        <v>0.42441017902498168</v>
      </c>
      <c r="M173">
        <f t="shared" si="68"/>
        <v>90.466347539621864</v>
      </c>
      <c r="N173">
        <f t="shared" si="69"/>
        <v>4127.3489426079595</v>
      </c>
      <c r="O173">
        <f t="shared" si="70"/>
        <v>1.0162861140160591</v>
      </c>
      <c r="P173">
        <f t="shared" si="71"/>
        <v>90.465323870966017</v>
      </c>
      <c r="Q173">
        <f t="shared" si="72"/>
        <v>23.437929467128704</v>
      </c>
      <c r="R173">
        <f t="shared" si="73"/>
        <v>23.438484430114944</v>
      </c>
      <c r="S173">
        <f t="shared" si="60"/>
        <v>90.507169706159473</v>
      </c>
      <c r="T173">
        <f t="shared" si="74"/>
        <v>23.437665249238655</v>
      </c>
      <c r="U173">
        <f t="shared" si="75"/>
        <v>4.30314829351321E-2</v>
      </c>
      <c r="V173">
        <f t="shared" si="76"/>
        <v>-1.8611029050285457</v>
      </c>
      <c r="W173">
        <f t="shared" si="77"/>
        <v>165.27991495673015</v>
      </c>
      <c r="X173" s="8">
        <f t="shared" si="78"/>
        <v>0.54295909923960306</v>
      </c>
      <c r="Y173" s="8">
        <f t="shared" si="79"/>
        <v>8.3848224359797108E-2</v>
      </c>
      <c r="Z173" s="8">
        <f t="shared" si="80"/>
        <v>1.002069974119409</v>
      </c>
      <c r="AA173" s="9">
        <f t="shared" si="81"/>
        <v>1322.2393196538412</v>
      </c>
      <c r="AB173">
        <f t="shared" si="82"/>
        <v>970.13889709496971</v>
      </c>
      <c r="AC173">
        <f t="shared" si="83"/>
        <v>62.534724273742427</v>
      </c>
      <c r="AD173">
        <f t="shared" si="84"/>
        <v>57.362692182743821</v>
      </c>
      <c r="AE173">
        <f t="shared" si="85"/>
        <v>32.637307817256179</v>
      </c>
      <c r="AF173">
        <f t="shared" si="86"/>
        <v>2.5125712579521529E-2</v>
      </c>
      <c r="AG173">
        <f t="shared" si="87"/>
        <v>32.662433529835702</v>
      </c>
      <c r="AH173">
        <f t="shared" si="88"/>
        <v>255.1786576435365</v>
      </c>
    </row>
    <row r="174" spans="4:34" x14ac:dyDescent="0.45">
      <c r="D174" s="2">
        <f t="shared" si="61"/>
        <v>40350</v>
      </c>
      <c r="E174" s="8">
        <f t="shared" si="89"/>
        <v>0.72083333333333199</v>
      </c>
      <c r="F174" s="3">
        <f t="shared" si="62"/>
        <v>2455369.4708333332</v>
      </c>
      <c r="G174" s="4">
        <f t="shared" si="63"/>
        <v>0.1047083048140509</v>
      </c>
      <c r="I174">
        <f t="shared" si="64"/>
        <v>90.04604422436023</v>
      </c>
      <c r="J174">
        <f t="shared" si="65"/>
        <v>4126.9286390965262</v>
      </c>
      <c r="K174">
        <f t="shared" si="66"/>
        <v>1.6704230987873384E-2</v>
      </c>
      <c r="L174">
        <f t="shared" si="67"/>
        <v>0.4242790653144915</v>
      </c>
      <c r="M174">
        <f t="shared" si="68"/>
        <v>90.470323289674724</v>
      </c>
      <c r="N174">
        <f t="shared" si="69"/>
        <v>4127.3529181618405</v>
      </c>
      <c r="O174">
        <f t="shared" si="70"/>
        <v>1.0162863762259089</v>
      </c>
      <c r="P174">
        <f t="shared" si="71"/>
        <v>90.469299625009228</v>
      </c>
      <c r="Q174">
        <f t="shared" si="72"/>
        <v>23.437929465645222</v>
      </c>
      <c r="R174">
        <f t="shared" si="73"/>
        <v>23.438484419007569</v>
      </c>
      <c r="S174">
        <f t="shared" si="60"/>
        <v>90.511502957121635</v>
      </c>
      <c r="T174">
        <f t="shared" si="74"/>
        <v>23.437651180196184</v>
      </c>
      <c r="U174">
        <f t="shared" si="75"/>
        <v>4.3031482893187173E-2</v>
      </c>
      <c r="V174">
        <f t="shared" si="76"/>
        <v>-1.8620072170908</v>
      </c>
      <c r="W174">
        <f t="shared" si="77"/>
        <v>165.27977300305531</v>
      </c>
      <c r="X174" s="8">
        <f t="shared" si="78"/>
        <v>0.54295972723409092</v>
      </c>
      <c r="Y174" s="8">
        <f t="shared" si="79"/>
        <v>8.3849246670048394E-2</v>
      </c>
      <c r="Z174" s="8">
        <f t="shared" si="80"/>
        <v>1.0020702077981334</v>
      </c>
      <c r="AA174" s="9">
        <f t="shared" si="81"/>
        <v>1322.2381840244425</v>
      </c>
      <c r="AB174">
        <f t="shared" si="82"/>
        <v>976.1379927829073</v>
      </c>
      <c r="AC174">
        <f t="shared" si="83"/>
        <v>64.034498195726826</v>
      </c>
      <c r="AD174">
        <f t="shared" si="84"/>
        <v>57.977445925854944</v>
      </c>
      <c r="AE174">
        <f t="shared" si="85"/>
        <v>32.022554074145056</v>
      </c>
      <c r="AF174">
        <f t="shared" si="86"/>
        <v>2.5725776412754878E-2</v>
      </c>
      <c r="AG174">
        <f t="shared" si="87"/>
        <v>32.048279850557812</v>
      </c>
      <c r="AH174">
        <f t="shared" si="88"/>
        <v>256.63559865359025</v>
      </c>
    </row>
    <row r="175" spans="4:34" x14ac:dyDescent="0.45">
      <c r="D175" s="2">
        <f t="shared" si="61"/>
        <v>40350</v>
      </c>
      <c r="E175" s="8">
        <f t="shared" si="89"/>
        <v>0.72499999999999865</v>
      </c>
      <c r="F175" s="3">
        <f t="shared" si="62"/>
        <v>2455369.4750000001</v>
      </c>
      <c r="G175" s="4">
        <f t="shared" si="63"/>
        <v>0.10470841889117298</v>
      </c>
      <c r="I175">
        <f t="shared" si="64"/>
        <v>90.050151088582425</v>
      </c>
      <c r="J175">
        <f t="shared" si="65"/>
        <v>4126.9327457645777</v>
      </c>
      <c r="K175">
        <f t="shared" si="66"/>
        <v>1.67042309830749E-2</v>
      </c>
      <c r="L175">
        <f t="shared" si="67"/>
        <v>0.42414794953792734</v>
      </c>
      <c r="M175">
        <f t="shared" si="68"/>
        <v>90.47429903812035</v>
      </c>
      <c r="N175">
        <f t="shared" si="69"/>
        <v>4127.3568937141154</v>
      </c>
      <c r="O175">
        <f t="shared" si="70"/>
        <v>1.0162866383547173</v>
      </c>
      <c r="P175">
        <f t="shared" si="71"/>
        <v>90.473275377445134</v>
      </c>
      <c r="Q175">
        <f t="shared" si="72"/>
        <v>23.437929464161744</v>
      </c>
      <c r="R175">
        <f t="shared" si="73"/>
        <v>23.438484407900191</v>
      </c>
      <c r="S175">
        <f t="shared" si="60"/>
        <v>90.515836205405492</v>
      </c>
      <c r="T175">
        <f t="shared" si="74"/>
        <v>23.437636991562805</v>
      </c>
      <c r="U175">
        <f t="shared" si="75"/>
        <v>4.3031482851242246E-2</v>
      </c>
      <c r="V175">
        <f t="shared" si="76"/>
        <v>-1.8629115168900243</v>
      </c>
      <c r="W175">
        <f t="shared" si="77"/>
        <v>165.27962984412025</v>
      </c>
      <c r="X175" s="8">
        <f t="shared" si="78"/>
        <v>0.54296035522006258</v>
      </c>
      <c r="Y175" s="8">
        <f t="shared" si="79"/>
        <v>8.385027231972858E-2</v>
      </c>
      <c r="Z175" s="8">
        <f t="shared" si="80"/>
        <v>1.0020704381203966</v>
      </c>
      <c r="AA175" s="9">
        <f t="shared" si="81"/>
        <v>1322.237038752962</v>
      </c>
      <c r="AB175">
        <f t="shared" si="82"/>
        <v>982.13708848310785</v>
      </c>
      <c r="AC175">
        <f t="shared" si="83"/>
        <v>65.534272120776961</v>
      </c>
      <c r="AD175">
        <f t="shared" si="84"/>
        <v>58.595910393812382</v>
      </c>
      <c r="AE175">
        <f t="shared" si="85"/>
        <v>31.404089606187618</v>
      </c>
      <c r="AF175">
        <f t="shared" si="86"/>
        <v>2.635032792168902E-2</v>
      </c>
      <c r="AG175">
        <f t="shared" si="87"/>
        <v>31.430439934109309</v>
      </c>
      <c r="AH175">
        <f t="shared" si="88"/>
        <v>258.08057957510118</v>
      </c>
    </row>
    <row r="176" spans="4:34" x14ac:dyDescent="0.45">
      <c r="D176" s="2">
        <f t="shared" si="61"/>
        <v>40350</v>
      </c>
      <c r="E176" s="8">
        <f t="shared" si="89"/>
        <v>0.7291666666666653</v>
      </c>
      <c r="F176" s="3">
        <f t="shared" si="62"/>
        <v>2455369.4791666665</v>
      </c>
      <c r="G176" s="4">
        <f t="shared" si="63"/>
        <v>0.10470853296828231</v>
      </c>
      <c r="I176">
        <f t="shared" si="64"/>
        <v>90.054257952345779</v>
      </c>
      <c r="J176">
        <f t="shared" si="65"/>
        <v>4126.9368524321708</v>
      </c>
      <c r="K176">
        <f t="shared" si="66"/>
        <v>1.6704230978276412E-2</v>
      </c>
      <c r="L176">
        <f t="shared" si="67"/>
        <v>0.42401683172524868</v>
      </c>
      <c r="M176">
        <f t="shared" si="68"/>
        <v>90.478274784071033</v>
      </c>
      <c r="N176">
        <f t="shared" si="69"/>
        <v>4127.3608692638963</v>
      </c>
      <c r="O176">
        <f t="shared" si="70"/>
        <v>1.0162869004024249</v>
      </c>
      <c r="P176">
        <f t="shared" si="71"/>
        <v>90.477251127386026</v>
      </c>
      <c r="Q176">
        <f t="shared" si="72"/>
        <v>23.437929462678262</v>
      </c>
      <c r="R176">
        <f t="shared" si="73"/>
        <v>23.438484396792802</v>
      </c>
      <c r="S176">
        <f t="shared" si="60"/>
        <v>90.520169450035681</v>
      </c>
      <c r="T176">
        <f t="shared" si="74"/>
        <v>23.437622683341967</v>
      </c>
      <c r="U176">
        <f t="shared" si="75"/>
        <v>4.3031482809297278E-2</v>
      </c>
      <c r="V176">
        <f t="shared" si="76"/>
        <v>-1.863815804195823</v>
      </c>
      <c r="W176">
        <f t="shared" si="77"/>
        <v>165.279485479995</v>
      </c>
      <c r="X176" s="8">
        <f t="shared" si="78"/>
        <v>0.54296098319735819</v>
      </c>
      <c r="Y176" s="8">
        <f t="shared" si="79"/>
        <v>8.3851301308483173E-2</v>
      </c>
      <c r="Z176" s="8">
        <f t="shared" si="80"/>
        <v>1.0020706650862332</v>
      </c>
      <c r="AA176" s="9">
        <f t="shared" si="81"/>
        <v>1322.23588383996</v>
      </c>
      <c r="AB176">
        <f t="shared" si="82"/>
        <v>988.13618419580212</v>
      </c>
      <c r="AC176">
        <f t="shared" si="83"/>
        <v>67.034046048950529</v>
      </c>
      <c r="AD176">
        <f t="shared" si="84"/>
        <v>59.217663858020401</v>
      </c>
      <c r="AE176">
        <f t="shared" si="85"/>
        <v>30.782336141979599</v>
      </c>
      <c r="AF176">
        <f t="shared" si="86"/>
        <v>2.7000559869965891E-2</v>
      </c>
      <c r="AG176">
        <f t="shared" si="87"/>
        <v>30.809336701849563</v>
      </c>
      <c r="AH176">
        <f t="shared" si="88"/>
        <v>259.5141050594425</v>
      </c>
    </row>
    <row r="177" spans="4:34" x14ac:dyDescent="0.45">
      <c r="D177" s="2">
        <f t="shared" si="61"/>
        <v>40350</v>
      </c>
      <c r="E177" s="8">
        <f t="shared" si="89"/>
        <v>0.73333333333333195</v>
      </c>
      <c r="F177" s="3">
        <f t="shared" si="62"/>
        <v>2455369.4833333334</v>
      </c>
      <c r="G177" s="4">
        <f t="shared" si="63"/>
        <v>0.10470864704540439</v>
      </c>
      <c r="I177">
        <f t="shared" si="64"/>
        <v>90.058364816567064</v>
      </c>
      <c r="J177">
        <f t="shared" si="65"/>
        <v>4126.9409591002213</v>
      </c>
      <c r="K177">
        <f t="shared" si="66"/>
        <v>1.6704230973477924E-2</v>
      </c>
      <c r="L177">
        <f t="shared" si="67"/>
        <v>0.42388571184781954</v>
      </c>
      <c r="M177">
        <f t="shared" si="68"/>
        <v>90.48225052841488</v>
      </c>
      <c r="N177">
        <f t="shared" si="69"/>
        <v>4127.3648448120694</v>
      </c>
      <c r="O177">
        <f t="shared" si="70"/>
        <v>1.0162871623690886</v>
      </c>
      <c r="P177">
        <f t="shared" si="71"/>
        <v>90.481226875720026</v>
      </c>
      <c r="Q177">
        <f t="shared" si="72"/>
        <v>23.437929461194784</v>
      </c>
      <c r="R177">
        <f t="shared" si="73"/>
        <v>23.438484385685406</v>
      </c>
      <c r="S177">
        <f t="shared" si="60"/>
        <v>90.524502691972316</v>
      </c>
      <c r="T177">
        <f t="shared" si="74"/>
        <v>23.437608255530773</v>
      </c>
      <c r="U177">
        <f t="shared" si="75"/>
        <v>4.3031482767352275E-2</v>
      </c>
      <c r="V177">
        <f t="shared" si="76"/>
        <v>-1.8647200791816019</v>
      </c>
      <c r="W177">
        <f t="shared" si="77"/>
        <v>165.27933991068585</v>
      </c>
      <c r="X177" s="8">
        <f t="shared" si="78"/>
        <v>0.54296161116609831</v>
      </c>
      <c r="Y177" s="8">
        <f t="shared" si="79"/>
        <v>8.3852333636415421E-2</v>
      </c>
      <c r="Z177" s="8">
        <f t="shared" si="80"/>
        <v>1.0020708886957812</v>
      </c>
      <c r="AA177" s="9">
        <f t="shared" si="81"/>
        <v>1322.2347192854868</v>
      </c>
      <c r="AB177">
        <f t="shared" si="82"/>
        <v>994.1352799208164</v>
      </c>
      <c r="AC177">
        <f t="shared" si="83"/>
        <v>68.5338199802041</v>
      </c>
      <c r="AD177">
        <f t="shared" si="84"/>
        <v>59.84229300654453</v>
      </c>
      <c r="AE177">
        <f t="shared" si="85"/>
        <v>30.15770699345547</v>
      </c>
      <c r="AF177">
        <f t="shared" si="86"/>
        <v>2.7677758601299899E-2</v>
      </c>
      <c r="AG177">
        <f t="shared" si="87"/>
        <v>30.18538475205677</v>
      </c>
      <c r="AH177">
        <f t="shared" si="88"/>
        <v>260.93667706930142</v>
      </c>
    </row>
    <row r="178" spans="4:34" x14ac:dyDescent="0.45">
      <c r="D178" s="2">
        <f t="shared" si="61"/>
        <v>40350</v>
      </c>
      <c r="E178" s="8">
        <f t="shared" si="89"/>
        <v>0.7374999999999986</v>
      </c>
      <c r="F178" s="3">
        <f t="shared" si="62"/>
        <v>2455369.4874999998</v>
      </c>
      <c r="G178" s="4">
        <f t="shared" si="63"/>
        <v>0.10470876112251372</v>
      </c>
      <c r="I178">
        <f t="shared" si="64"/>
        <v>90.062471680330418</v>
      </c>
      <c r="J178">
        <f t="shared" si="65"/>
        <v>4126.9450657678135</v>
      </c>
      <c r="K178">
        <f t="shared" si="66"/>
        <v>1.6704230968679439E-2</v>
      </c>
      <c r="L178">
        <f t="shared" si="67"/>
        <v>0.42375458993557424</v>
      </c>
      <c r="M178">
        <f t="shared" si="68"/>
        <v>90.486226270265988</v>
      </c>
      <c r="N178">
        <f t="shared" si="69"/>
        <v>4127.3688203577494</v>
      </c>
      <c r="O178">
        <f t="shared" si="70"/>
        <v>1.0162874242546487</v>
      </c>
      <c r="P178">
        <f t="shared" si="71"/>
        <v>90.4852026215612</v>
      </c>
      <c r="Q178">
        <f t="shared" si="72"/>
        <v>23.437929459711302</v>
      </c>
      <c r="R178">
        <f t="shared" si="73"/>
        <v>23.438484374578</v>
      </c>
      <c r="S178">
        <f t="shared" si="60"/>
        <v>90.528835930241968</v>
      </c>
      <c r="T178">
        <f t="shared" si="74"/>
        <v>23.437593708132738</v>
      </c>
      <c r="U178">
        <f t="shared" si="75"/>
        <v>4.3031482725407237E-2</v>
      </c>
      <c r="V178">
        <f t="shared" si="76"/>
        <v>-1.8656243416175062</v>
      </c>
      <c r="W178">
        <f t="shared" si="77"/>
        <v>165.27919313626396</v>
      </c>
      <c r="X178" s="8">
        <f t="shared" si="78"/>
        <v>0.54296223912612329</v>
      </c>
      <c r="Y178" s="8">
        <f t="shared" si="79"/>
        <v>8.3853369303167835E-2</v>
      </c>
      <c r="Z178" s="8">
        <f t="shared" si="80"/>
        <v>1.0020711089490788</v>
      </c>
      <c r="AA178" s="9">
        <f t="shared" si="81"/>
        <v>1322.2335450901116</v>
      </c>
      <c r="AB178">
        <f t="shared" si="82"/>
        <v>1000.1343756583803</v>
      </c>
      <c r="AC178">
        <f t="shared" si="83"/>
        <v>70.033593914595087</v>
      </c>
      <c r="AD178">
        <f t="shared" si="84"/>
        <v>60.469392655456382</v>
      </c>
      <c r="AE178">
        <f t="shared" si="85"/>
        <v>29.530607344543618</v>
      </c>
      <c r="AF178">
        <f t="shared" si="86"/>
        <v>2.8383311685939515E-2</v>
      </c>
      <c r="AG178">
        <f t="shared" si="87"/>
        <v>29.558990656229557</v>
      </c>
      <c r="AH178">
        <f t="shared" si="88"/>
        <v>262.34879383350028</v>
      </c>
    </row>
    <row r="179" spans="4:34" x14ac:dyDescent="0.45">
      <c r="D179" s="2">
        <f t="shared" si="61"/>
        <v>40350</v>
      </c>
      <c r="E179" s="8">
        <f t="shared" si="89"/>
        <v>0.74166666666666525</v>
      </c>
      <c r="F179" s="3">
        <f t="shared" si="62"/>
        <v>2455369.4916666667</v>
      </c>
      <c r="G179" s="4">
        <f t="shared" si="63"/>
        <v>0.1047088751996358</v>
      </c>
      <c r="I179">
        <f t="shared" si="64"/>
        <v>90.066578544553067</v>
      </c>
      <c r="J179">
        <f t="shared" si="65"/>
        <v>4126.9491724358641</v>
      </c>
      <c r="K179">
        <f t="shared" si="66"/>
        <v>1.6704230963880951E-2</v>
      </c>
      <c r="L179">
        <f t="shared" si="67"/>
        <v>0.42362346595984984</v>
      </c>
      <c r="M179">
        <f t="shared" si="68"/>
        <v>90.490202010512917</v>
      </c>
      <c r="N179">
        <f t="shared" si="69"/>
        <v>4127.3727959018242</v>
      </c>
      <c r="O179">
        <f t="shared" si="70"/>
        <v>1.0162876860591628</v>
      </c>
      <c r="P179">
        <f t="shared" si="71"/>
        <v>90.489178365798139</v>
      </c>
      <c r="Q179">
        <f t="shared" si="72"/>
        <v>23.437929458227824</v>
      </c>
      <c r="R179">
        <f t="shared" si="73"/>
        <v>23.438484363470589</v>
      </c>
      <c r="S179">
        <f t="shared" si="60"/>
        <v>90.53316916580529</v>
      </c>
      <c r="T179">
        <f t="shared" si="74"/>
        <v>23.437579041144897</v>
      </c>
      <c r="U179">
        <f t="shared" si="75"/>
        <v>4.3031482683462179E-2</v>
      </c>
      <c r="V179">
        <f t="shared" si="76"/>
        <v>-1.8665285916769792</v>
      </c>
      <c r="W179">
        <f t="shared" si="77"/>
        <v>165.27904515673552</v>
      </c>
      <c r="X179" s="8">
        <f t="shared" si="78"/>
        <v>0.54296286707755348</v>
      </c>
      <c r="Y179" s="8">
        <f t="shared" si="79"/>
        <v>8.385440830884372E-2</v>
      </c>
      <c r="Z179" s="8">
        <f t="shared" si="80"/>
        <v>1.0020713258462632</v>
      </c>
      <c r="AA179" s="9">
        <f t="shared" si="81"/>
        <v>1322.2323612538842</v>
      </c>
      <c r="AB179">
        <f t="shared" si="82"/>
        <v>1006.1334714083209</v>
      </c>
      <c r="AC179">
        <f t="shared" si="83"/>
        <v>71.533367852080232</v>
      </c>
      <c r="AD179">
        <f t="shared" si="84"/>
        <v>61.098565448286159</v>
      </c>
      <c r="AE179">
        <f t="shared" si="85"/>
        <v>28.901434551713841</v>
      </c>
      <c r="AF179">
        <f t="shared" si="86"/>
        <v>2.9118716350470752E-2</v>
      </c>
      <c r="AG179">
        <f t="shared" si="87"/>
        <v>28.930553268064312</v>
      </c>
      <c r="AH179">
        <f t="shared" si="88"/>
        <v>263.7509489269712</v>
      </c>
    </row>
    <row r="180" spans="4:34" x14ac:dyDescent="0.45">
      <c r="D180" s="2">
        <f t="shared" si="61"/>
        <v>40350</v>
      </c>
      <c r="E180" s="8">
        <f t="shared" si="89"/>
        <v>0.7458333333333319</v>
      </c>
      <c r="F180" s="3">
        <f t="shared" si="62"/>
        <v>2455369.4958333331</v>
      </c>
      <c r="G180" s="4">
        <f t="shared" si="63"/>
        <v>0.10470898927674513</v>
      </c>
      <c r="I180">
        <f t="shared" si="64"/>
        <v>90.070685408315967</v>
      </c>
      <c r="J180">
        <f t="shared" si="65"/>
        <v>4126.9532791034562</v>
      </c>
      <c r="K180">
        <f t="shared" si="66"/>
        <v>1.6704230959082467E-2</v>
      </c>
      <c r="L180">
        <f t="shared" si="67"/>
        <v>0.42349233995055574</v>
      </c>
      <c r="M180">
        <f t="shared" si="68"/>
        <v>90.494177748266523</v>
      </c>
      <c r="N180">
        <f t="shared" si="69"/>
        <v>4127.3767714434071</v>
      </c>
      <c r="O180">
        <f t="shared" si="70"/>
        <v>1.016287947782571</v>
      </c>
      <c r="P180">
        <f t="shared" si="71"/>
        <v>90.493154107541685</v>
      </c>
      <c r="Q180">
        <f t="shared" si="72"/>
        <v>23.437929456744342</v>
      </c>
      <c r="R180">
        <f t="shared" si="73"/>
        <v>23.438484352363165</v>
      </c>
      <c r="S180">
        <f t="shared" si="60"/>
        <v>90.537502397685358</v>
      </c>
      <c r="T180">
        <f t="shared" si="74"/>
        <v>23.43756425457082</v>
      </c>
      <c r="U180">
        <f t="shared" si="75"/>
        <v>4.3031482641517078E-2</v>
      </c>
      <c r="V180">
        <f t="shared" si="76"/>
        <v>-1.8674328291289166</v>
      </c>
      <c r="W180">
        <f t="shared" si="77"/>
        <v>165.27889597217282</v>
      </c>
      <c r="X180" s="8">
        <f t="shared" si="78"/>
        <v>0.54296349502022845</v>
      </c>
      <c r="Y180" s="8">
        <f t="shared" si="79"/>
        <v>8.3855450653081753E-2</v>
      </c>
      <c r="Z180" s="8">
        <f t="shared" si="80"/>
        <v>1.0020715393873751</v>
      </c>
      <c r="AA180" s="9">
        <f t="shared" si="81"/>
        <v>1322.2311677773826</v>
      </c>
      <c r="AB180">
        <f t="shared" si="82"/>
        <v>1012.1325671708689</v>
      </c>
      <c r="AC180">
        <f t="shared" si="83"/>
        <v>73.033141792717231</v>
      </c>
      <c r="AD180">
        <f t="shared" si="84"/>
        <v>61.729421547346085</v>
      </c>
      <c r="AE180">
        <f t="shared" si="85"/>
        <v>28.270578452653915</v>
      </c>
      <c r="AF180">
        <f t="shared" si="86"/>
        <v>2.9885588782260237E-2</v>
      </c>
      <c r="AG180">
        <f t="shared" si="87"/>
        <v>28.300464041436175</v>
      </c>
      <c r="AH180">
        <f t="shared" si="88"/>
        <v>265.14363046530707</v>
      </c>
    </row>
    <row r="181" spans="4:34" x14ac:dyDescent="0.45">
      <c r="D181" s="2">
        <f t="shared" si="61"/>
        <v>40350</v>
      </c>
      <c r="E181" s="8">
        <f t="shared" si="89"/>
        <v>0.74999999999999856</v>
      </c>
      <c r="F181" s="3">
        <f t="shared" si="62"/>
        <v>2455369.5</v>
      </c>
      <c r="G181" s="4">
        <f t="shared" si="63"/>
        <v>0.10470910335386721</v>
      </c>
      <c r="I181">
        <f t="shared" si="64"/>
        <v>90.074792272537707</v>
      </c>
      <c r="J181">
        <f t="shared" si="65"/>
        <v>4126.9573857715068</v>
      </c>
      <c r="K181">
        <f t="shared" si="66"/>
        <v>1.6704230954283979E-2</v>
      </c>
      <c r="L181">
        <f t="shared" si="67"/>
        <v>0.4233612118790539</v>
      </c>
      <c r="M181">
        <f t="shared" si="68"/>
        <v>90.498153484416761</v>
      </c>
      <c r="N181">
        <f t="shared" si="69"/>
        <v>4127.3807469833855</v>
      </c>
      <c r="O181">
        <f t="shared" si="70"/>
        <v>1.0162882094249306</v>
      </c>
      <c r="P181">
        <f t="shared" si="71"/>
        <v>90.497129847681776</v>
      </c>
      <c r="Q181">
        <f t="shared" si="72"/>
        <v>23.437929455260864</v>
      </c>
      <c r="R181">
        <f t="shared" si="73"/>
        <v>23.438484341255737</v>
      </c>
      <c r="S181">
        <f t="shared" si="60"/>
        <v>90.541835626844261</v>
      </c>
      <c r="T181">
        <f t="shared" si="74"/>
        <v>23.437549348407504</v>
      </c>
      <c r="U181">
        <f t="shared" si="75"/>
        <v>4.303148259957195E-2</v>
      </c>
      <c r="V181">
        <f t="shared" si="76"/>
        <v>-1.8683370541473712</v>
      </c>
      <c r="W181">
        <f t="shared" si="77"/>
        <v>165.27874558258225</v>
      </c>
      <c r="X181" s="8">
        <f t="shared" si="78"/>
        <v>0.54296412295426899</v>
      </c>
      <c r="Y181" s="8">
        <f t="shared" si="79"/>
        <v>8.3856496335984965E-2</v>
      </c>
      <c r="Z181" s="8">
        <f t="shared" si="80"/>
        <v>1.0020717495725531</v>
      </c>
      <c r="AA181" s="9">
        <f t="shared" si="81"/>
        <v>1322.229964660658</v>
      </c>
      <c r="AB181">
        <f t="shared" si="82"/>
        <v>1018.1316629458506</v>
      </c>
      <c r="AC181">
        <f t="shared" si="83"/>
        <v>74.532915736462655</v>
      </c>
      <c r="AD181">
        <f t="shared" si="84"/>
        <v>62.361578319725837</v>
      </c>
      <c r="AE181">
        <f t="shared" si="85"/>
        <v>27.638421680274163</v>
      </c>
      <c r="AF181">
        <f t="shared" si="86"/>
        <v>3.0685674410682252E-2</v>
      </c>
      <c r="AG181">
        <f t="shared" si="87"/>
        <v>27.669107354684847</v>
      </c>
      <c r="AH181">
        <f t="shared" si="88"/>
        <v>266.52732040224708</v>
      </c>
    </row>
    <row r="182" spans="4:34" x14ac:dyDescent="0.45">
      <c r="D182" s="2">
        <f t="shared" si="61"/>
        <v>40350</v>
      </c>
      <c r="E182" s="8">
        <f t="shared" si="89"/>
        <v>0.75416666666666521</v>
      </c>
      <c r="F182" s="3">
        <f t="shared" si="62"/>
        <v>2455369.5041666669</v>
      </c>
      <c r="G182" s="4">
        <f t="shared" si="63"/>
        <v>0.10470921743098929</v>
      </c>
      <c r="I182">
        <f t="shared" si="64"/>
        <v>90.078899136759901</v>
      </c>
      <c r="J182">
        <f t="shared" si="65"/>
        <v>4126.9614924395582</v>
      </c>
      <c r="K182">
        <f t="shared" si="66"/>
        <v>1.6704230949485491E-2</v>
      </c>
      <c r="L182">
        <f t="shared" si="67"/>
        <v>0.42323008176059135</v>
      </c>
      <c r="M182">
        <f t="shared" si="68"/>
        <v>90.502129218520494</v>
      </c>
      <c r="N182">
        <f t="shared" si="69"/>
        <v>4127.3847225213185</v>
      </c>
      <c r="O182">
        <f t="shared" si="70"/>
        <v>1.0162884709862112</v>
      </c>
      <c r="P182">
        <f t="shared" si="71"/>
        <v>90.501105585775306</v>
      </c>
      <c r="Q182">
        <f t="shared" si="72"/>
        <v>23.437929453777382</v>
      </c>
      <c r="R182">
        <f t="shared" si="73"/>
        <v>23.438484330148299</v>
      </c>
      <c r="S182">
        <f t="shared" si="60"/>
        <v>90.546168852791212</v>
      </c>
      <c r="T182">
        <f t="shared" si="74"/>
        <v>23.437534322656891</v>
      </c>
      <c r="U182">
        <f t="shared" si="75"/>
        <v>4.3031482557626802E-2</v>
      </c>
      <c r="V182">
        <f t="shared" si="76"/>
        <v>-1.8692412666028562</v>
      </c>
      <c r="W182">
        <f t="shared" si="77"/>
        <v>165.27859398802039</v>
      </c>
      <c r="X182" s="8">
        <f t="shared" si="78"/>
        <v>0.54296475087958529</v>
      </c>
      <c r="Y182" s="8">
        <f t="shared" si="79"/>
        <v>8.385754535730644E-2</v>
      </c>
      <c r="Z182" s="8">
        <f t="shared" si="80"/>
        <v>1.0020719564018641</v>
      </c>
      <c r="AA182" s="9">
        <f t="shared" si="81"/>
        <v>1322.2287519041631</v>
      </c>
      <c r="AB182">
        <f t="shared" si="82"/>
        <v>1024.1307587333952</v>
      </c>
      <c r="AC182">
        <f t="shared" si="83"/>
        <v>76.032689683348792</v>
      </c>
      <c r="AD182">
        <f t="shared" si="84"/>
        <v>62.994660020984334</v>
      </c>
      <c r="AE182">
        <f t="shared" si="85"/>
        <v>27.005339979015666</v>
      </c>
      <c r="AF182">
        <f t="shared" si="86"/>
        <v>3.152085928103867E-2</v>
      </c>
      <c r="AG182">
        <f t="shared" si="87"/>
        <v>27.036860838296704</v>
      </c>
      <c r="AH182">
        <f t="shared" si="88"/>
        <v>267.9024939205608</v>
      </c>
    </row>
    <row r="183" spans="4:34" x14ac:dyDescent="0.45">
      <c r="D183" s="2">
        <f t="shared" si="61"/>
        <v>40350</v>
      </c>
      <c r="E183" s="8">
        <f t="shared" si="89"/>
        <v>0.75833333333333186</v>
      </c>
      <c r="F183" s="3">
        <f t="shared" si="62"/>
        <v>2455369.5083333333</v>
      </c>
      <c r="G183" s="4">
        <f t="shared" si="63"/>
        <v>0.10470933150809862</v>
      </c>
      <c r="I183">
        <f t="shared" si="64"/>
        <v>90.083006000523255</v>
      </c>
      <c r="J183">
        <f t="shared" si="65"/>
        <v>4126.9655991071504</v>
      </c>
      <c r="K183">
        <f t="shared" si="66"/>
        <v>1.6704230944687006E-2</v>
      </c>
      <c r="L183">
        <f t="shared" si="67"/>
        <v>0.4230989496104936</v>
      </c>
      <c r="M183">
        <f t="shared" si="68"/>
        <v>90.506104950133746</v>
      </c>
      <c r="N183">
        <f t="shared" si="69"/>
        <v>4127.3886980567613</v>
      </c>
      <c r="O183">
        <f t="shared" si="70"/>
        <v>1.0162887324663823</v>
      </c>
      <c r="P183">
        <f t="shared" si="71"/>
        <v>90.505081321378299</v>
      </c>
      <c r="Q183">
        <f t="shared" si="72"/>
        <v>23.437929452293904</v>
      </c>
      <c r="R183">
        <f t="shared" si="73"/>
        <v>23.438484319040853</v>
      </c>
      <c r="S183">
        <f t="shared" si="60"/>
        <v>90.550502075034473</v>
      </c>
      <c r="T183">
        <f t="shared" si="74"/>
        <v>23.437519177320961</v>
      </c>
      <c r="U183">
        <f t="shared" si="75"/>
        <v>4.3031482515681611E-2</v>
      </c>
      <c r="V183">
        <f t="shared" si="76"/>
        <v>-1.8701454663659196</v>
      </c>
      <c r="W183">
        <f t="shared" si="77"/>
        <v>165.27844118854441</v>
      </c>
      <c r="X183" s="8">
        <f t="shared" si="78"/>
        <v>0.54296537879608753</v>
      </c>
      <c r="Y183" s="8">
        <f t="shared" si="79"/>
        <v>8.3858597716797489E-2</v>
      </c>
      <c r="Z183" s="8">
        <f t="shared" si="80"/>
        <v>1.0020721598753775</v>
      </c>
      <c r="AA183" s="9">
        <f t="shared" si="81"/>
        <v>1322.2275295083552</v>
      </c>
      <c r="AB183">
        <f t="shared" si="82"/>
        <v>1030.1298545336319</v>
      </c>
      <c r="AC183">
        <f t="shared" si="83"/>
        <v>77.532463633407986</v>
      </c>
      <c r="AD183">
        <f t="shared" si="84"/>
        <v>63.628297478733053</v>
      </c>
      <c r="AE183">
        <f t="shared" si="85"/>
        <v>26.371702521266947</v>
      </c>
      <c r="AF183">
        <f t="shared" si="86"/>
        <v>3.2393182651441373E-2</v>
      </c>
      <c r="AG183">
        <f t="shared" si="87"/>
        <v>26.404095703918387</v>
      </c>
      <c r="AH183">
        <f t="shared" si="88"/>
        <v>269.26961890602598</v>
      </c>
    </row>
    <row r="184" spans="4:34" x14ac:dyDescent="0.45">
      <c r="D184" s="2">
        <f t="shared" si="61"/>
        <v>40350</v>
      </c>
      <c r="E184" s="8">
        <f t="shared" si="89"/>
        <v>0.76249999999999851</v>
      </c>
      <c r="F184" s="3">
        <f t="shared" si="62"/>
        <v>2455369.5125000002</v>
      </c>
      <c r="G184" s="4">
        <f t="shared" si="63"/>
        <v>0.1047094455852207</v>
      </c>
      <c r="I184">
        <f t="shared" si="64"/>
        <v>90.087112864745905</v>
      </c>
      <c r="J184">
        <f t="shared" si="65"/>
        <v>4126.969705775201</v>
      </c>
      <c r="K184">
        <f t="shared" si="66"/>
        <v>1.6704230939888518E-2</v>
      </c>
      <c r="L184">
        <f t="shared" si="67"/>
        <v>0.42296781540009559</v>
      </c>
      <c r="M184">
        <f t="shared" si="68"/>
        <v>90.510080680146004</v>
      </c>
      <c r="N184">
        <f t="shared" si="69"/>
        <v>4127.3926735906007</v>
      </c>
      <c r="O184">
        <f t="shared" si="70"/>
        <v>1.0162889938655009</v>
      </c>
      <c r="P184">
        <f t="shared" si="71"/>
        <v>90.509057055380211</v>
      </c>
      <c r="Q184">
        <f t="shared" si="72"/>
        <v>23.437929450810426</v>
      </c>
      <c r="R184">
        <f t="shared" si="73"/>
        <v>23.4384843079334</v>
      </c>
      <c r="S184">
        <f t="shared" si="60"/>
        <v>90.554835294535678</v>
      </c>
      <c r="T184">
        <f t="shared" si="74"/>
        <v>23.437503912396632</v>
      </c>
      <c r="U184">
        <f t="shared" si="75"/>
        <v>4.3031482473736393E-2</v>
      </c>
      <c r="V184">
        <f t="shared" si="76"/>
        <v>-1.8710496536103145</v>
      </c>
      <c r="W184">
        <f t="shared" si="77"/>
        <v>165.27828718416075</v>
      </c>
      <c r="X184" s="8">
        <f t="shared" si="78"/>
        <v>0.54296600670389605</v>
      </c>
      <c r="Y184" s="8">
        <f t="shared" si="79"/>
        <v>8.3859653414560642E-2</v>
      </c>
      <c r="Z184" s="8">
        <f t="shared" si="80"/>
        <v>1.0020723599932315</v>
      </c>
      <c r="AA184" s="9">
        <f t="shared" si="81"/>
        <v>1322.226297473286</v>
      </c>
      <c r="AB184">
        <f t="shared" si="82"/>
        <v>1036.1289503463877</v>
      </c>
      <c r="AC184">
        <f t="shared" si="83"/>
        <v>79.032237586596921</v>
      </c>
      <c r="AD184">
        <f t="shared" si="84"/>
        <v>64.262127778337245</v>
      </c>
      <c r="AE184">
        <f t="shared" si="85"/>
        <v>25.737872221662755</v>
      </c>
      <c r="AF184">
        <f t="shared" si="86"/>
        <v>3.3304850960372119E-2</v>
      </c>
      <c r="AG184">
        <f t="shared" si="87"/>
        <v>25.771177072623129</v>
      </c>
      <c r="AH184">
        <f t="shared" si="88"/>
        <v>270.62915549566389</v>
      </c>
    </row>
    <row r="185" spans="4:34" x14ac:dyDescent="0.45">
      <c r="D185" s="2">
        <f t="shared" si="61"/>
        <v>40350</v>
      </c>
      <c r="E185" s="8">
        <f t="shared" si="89"/>
        <v>0.76666666666666516</v>
      </c>
      <c r="F185" s="3">
        <f t="shared" si="62"/>
        <v>2455369.5166666666</v>
      </c>
      <c r="G185" s="4">
        <f t="shared" si="63"/>
        <v>0.10470955966233003</v>
      </c>
      <c r="I185">
        <f t="shared" si="64"/>
        <v>90.091219728508349</v>
      </c>
      <c r="J185">
        <f t="shared" si="65"/>
        <v>4126.9738124427931</v>
      </c>
      <c r="K185">
        <f t="shared" si="66"/>
        <v>1.6704230935090034E-2</v>
      </c>
      <c r="L185">
        <f t="shared" si="67"/>
        <v>0.42283667915930873</v>
      </c>
      <c r="M185">
        <f t="shared" si="68"/>
        <v>90.514056407667653</v>
      </c>
      <c r="N185">
        <f t="shared" si="69"/>
        <v>4127.3966491219526</v>
      </c>
      <c r="O185">
        <f t="shared" si="70"/>
        <v>1.0162892551835079</v>
      </c>
      <c r="P185">
        <f t="shared" si="71"/>
        <v>90.513032786891443</v>
      </c>
      <c r="Q185">
        <f t="shared" si="72"/>
        <v>23.437929449326944</v>
      </c>
      <c r="R185">
        <f t="shared" si="73"/>
        <v>23.438484296825937</v>
      </c>
      <c r="S185">
        <f t="shared" si="60"/>
        <v>90.559168510317335</v>
      </c>
      <c r="T185">
        <f t="shared" si="74"/>
        <v>23.437488527887623</v>
      </c>
      <c r="U185">
        <f t="shared" si="75"/>
        <v>4.303148243179114E-2</v>
      </c>
      <c r="V185">
        <f t="shared" si="76"/>
        <v>-1.8719538281047885</v>
      </c>
      <c r="W185">
        <f t="shared" si="77"/>
        <v>165.27813197494476</v>
      </c>
      <c r="X185" s="8">
        <f t="shared" si="78"/>
        <v>0.54296663460285055</v>
      </c>
      <c r="Y185" s="8">
        <f t="shared" si="79"/>
        <v>8.3860712450226249E-2</v>
      </c>
      <c r="Z185" s="8">
        <f t="shared" si="80"/>
        <v>1.0020725567554749</v>
      </c>
      <c r="AA185" s="9">
        <f t="shared" si="81"/>
        <v>1322.225055799558</v>
      </c>
      <c r="AB185">
        <f t="shared" si="82"/>
        <v>1042.1280461718929</v>
      </c>
      <c r="AC185">
        <f t="shared" si="83"/>
        <v>80.532011542973237</v>
      </c>
      <c r="AD185">
        <f t="shared" si="84"/>
        <v>64.895793952703769</v>
      </c>
      <c r="AE185">
        <f t="shared" si="85"/>
        <v>25.104206047296231</v>
      </c>
      <c r="AF185">
        <f t="shared" si="86"/>
        <v>3.4258253332171335E-2</v>
      </c>
      <c r="AG185">
        <f t="shared" si="87"/>
        <v>25.138464300628403</v>
      </c>
      <c r="AH185">
        <f t="shared" si="88"/>
        <v>271.98155569200708</v>
      </c>
    </row>
    <row r="186" spans="4:34" x14ac:dyDescent="0.45">
      <c r="D186" s="2">
        <f t="shared" si="61"/>
        <v>40350</v>
      </c>
      <c r="E186" s="8">
        <f t="shared" si="89"/>
        <v>0.77083333333333182</v>
      </c>
      <c r="F186" s="3">
        <f t="shared" si="62"/>
        <v>2455369.5208333335</v>
      </c>
      <c r="G186" s="4">
        <f t="shared" si="63"/>
        <v>0.10470967373945211</v>
      </c>
      <c r="I186">
        <f t="shared" si="64"/>
        <v>90.095326592730544</v>
      </c>
      <c r="J186">
        <f t="shared" si="65"/>
        <v>4126.9779191108446</v>
      </c>
      <c r="K186">
        <f t="shared" si="66"/>
        <v>1.6704230930291546E-2</v>
      </c>
      <c r="L186">
        <f t="shared" si="67"/>
        <v>0.42270554085946704</v>
      </c>
      <c r="M186">
        <f t="shared" si="68"/>
        <v>90.518032133590012</v>
      </c>
      <c r="N186">
        <f t="shared" si="69"/>
        <v>4127.4006246517038</v>
      </c>
      <c r="O186">
        <f t="shared" si="70"/>
        <v>1.0162895164204599</v>
      </c>
      <c r="P186">
        <f t="shared" si="71"/>
        <v>90.51700851680333</v>
      </c>
      <c r="Q186">
        <f t="shared" si="72"/>
        <v>23.437929447843466</v>
      </c>
      <c r="R186">
        <f t="shared" si="73"/>
        <v>23.438484285718467</v>
      </c>
      <c r="S186">
        <f t="shared" si="60"/>
        <v>90.563501723343137</v>
      </c>
      <c r="T186">
        <f t="shared" si="74"/>
        <v>23.437473023790783</v>
      </c>
      <c r="U186">
        <f t="shared" si="75"/>
        <v>4.303148238984586E-2</v>
      </c>
      <c r="V186">
        <f t="shared" si="76"/>
        <v>-1.872857990023761</v>
      </c>
      <c r="W186">
        <f t="shared" si="77"/>
        <v>165.27797556090283</v>
      </c>
      <c r="X186" s="8">
        <f t="shared" si="78"/>
        <v>0.54296726249307203</v>
      </c>
      <c r="Y186" s="8">
        <f t="shared" si="79"/>
        <v>8.3861774823897506E-2</v>
      </c>
      <c r="Z186" s="8">
        <f t="shared" si="80"/>
        <v>1.0020727501622466</v>
      </c>
      <c r="AA186" s="9">
        <f t="shared" si="81"/>
        <v>1322.2238044872227</v>
      </c>
      <c r="AB186">
        <f t="shared" si="82"/>
        <v>1048.127142009974</v>
      </c>
      <c r="AC186">
        <f t="shared" si="83"/>
        <v>82.031785502493506</v>
      </c>
      <c r="AD186">
        <f t="shared" si="84"/>
        <v>65.528944677571133</v>
      </c>
      <c r="AE186">
        <f t="shared" si="85"/>
        <v>24.471055322428867</v>
      </c>
      <c r="AF186">
        <f t="shared" si="86"/>
        <v>3.525597880949663E-2</v>
      </c>
      <c r="AG186">
        <f t="shared" si="87"/>
        <v>24.506311301238362</v>
      </c>
      <c r="AH186">
        <f t="shared" si="88"/>
        <v>273.32726303495747</v>
      </c>
    </row>
    <row r="187" spans="4:34" x14ac:dyDescent="0.45">
      <c r="D187" s="2">
        <f t="shared" si="61"/>
        <v>40350</v>
      </c>
      <c r="E187" s="8">
        <f t="shared" si="89"/>
        <v>0.77499999999999847</v>
      </c>
      <c r="F187" s="3">
        <f t="shared" si="62"/>
        <v>2455369.5249999999</v>
      </c>
      <c r="G187" s="4">
        <f t="shared" si="63"/>
        <v>0.10470978781656144</v>
      </c>
      <c r="I187">
        <f t="shared" si="64"/>
        <v>90.099433456493898</v>
      </c>
      <c r="J187">
        <f t="shared" si="65"/>
        <v>4126.9820257784368</v>
      </c>
      <c r="K187">
        <f t="shared" si="66"/>
        <v>1.6704230925493061E-2</v>
      </c>
      <c r="L187">
        <f t="shared" si="67"/>
        <v>0.4225744005305353</v>
      </c>
      <c r="M187">
        <f t="shared" si="68"/>
        <v>90.522007857024434</v>
      </c>
      <c r="N187">
        <f t="shared" si="69"/>
        <v>4127.4046001789675</v>
      </c>
      <c r="O187">
        <f t="shared" si="70"/>
        <v>1.0162897775762976</v>
      </c>
      <c r="P187">
        <f t="shared" si="71"/>
        <v>90.520984244227208</v>
      </c>
      <c r="Q187">
        <f t="shared" si="72"/>
        <v>23.437929446359984</v>
      </c>
      <c r="R187">
        <f t="shared" si="73"/>
        <v>23.438484274610989</v>
      </c>
      <c r="S187">
        <f t="shared" si="60"/>
        <v>90.567834932636643</v>
      </c>
      <c r="T187">
        <f t="shared" si="74"/>
        <v>23.437457400109881</v>
      </c>
      <c r="U187">
        <f t="shared" si="75"/>
        <v>4.3031482347900558E-2</v>
      </c>
      <c r="V187">
        <f t="shared" si="76"/>
        <v>-1.873762139136528</v>
      </c>
      <c r="W187">
        <f t="shared" si="77"/>
        <v>165.27781794211128</v>
      </c>
      <c r="X187" s="8">
        <f t="shared" si="78"/>
        <v>0.5429678903744003</v>
      </c>
      <c r="Y187" s="8">
        <f t="shared" si="79"/>
        <v>8.3862840535202265E-2</v>
      </c>
      <c r="Z187" s="8">
        <f t="shared" si="80"/>
        <v>1.0020729402135984</v>
      </c>
      <c r="AA187" s="9">
        <f t="shared" si="81"/>
        <v>1322.2225435368903</v>
      </c>
      <c r="AB187">
        <f t="shared" si="82"/>
        <v>1054.1262378608612</v>
      </c>
      <c r="AC187">
        <f t="shared" si="83"/>
        <v>83.53155946521531</v>
      </c>
      <c r="AD187">
        <f t="shared" si="84"/>
        <v>66.161233974024711</v>
      </c>
      <c r="AE187">
        <f t="shared" si="85"/>
        <v>23.838766025975289</v>
      </c>
      <c r="AF187">
        <f t="shared" si="86"/>
        <v>3.6300835527923077E-2</v>
      </c>
      <c r="AG187">
        <f t="shared" si="87"/>
        <v>23.875066861503214</v>
      </c>
      <c r="AH187">
        <f t="shared" si="88"/>
        <v>274.66671232472561</v>
      </c>
    </row>
    <row r="188" spans="4:34" x14ac:dyDescent="0.45">
      <c r="D188" s="2">
        <f t="shared" si="61"/>
        <v>40350</v>
      </c>
      <c r="E188" s="8">
        <f t="shared" si="89"/>
        <v>0.77916666666666512</v>
      </c>
      <c r="F188" s="3">
        <f t="shared" si="62"/>
        <v>2455369.5291666668</v>
      </c>
      <c r="G188" s="4">
        <f t="shared" si="63"/>
        <v>0.10470990189368352</v>
      </c>
      <c r="I188">
        <f t="shared" si="64"/>
        <v>90.103540320716093</v>
      </c>
      <c r="J188">
        <f t="shared" si="65"/>
        <v>4126.9861324464882</v>
      </c>
      <c r="K188">
        <f t="shared" si="66"/>
        <v>1.6704230920694573E-2</v>
      </c>
      <c r="L188">
        <f t="shared" si="67"/>
        <v>0.42244325814382022</v>
      </c>
      <c r="M188">
        <f t="shared" si="68"/>
        <v>90.525983578859908</v>
      </c>
      <c r="N188">
        <f t="shared" si="69"/>
        <v>4127.4085757046323</v>
      </c>
      <c r="O188">
        <f t="shared" si="70"/>
        <v>1.0162900386510783</v>
      </c>
      <c r="P188">
        <f t="shared" si="71"/>
        <v>90.524959970052052</v>
      </c>
      <c r="Q188">
        <f t="shared" si="72"/>
        <v>23.437929444876506</v>
      </c>
      <c r="R188">
        <f t="shared" si="73"/>
        <v>23.438484263503501</v>
      </c>
      <c r="S188">
        <f t="shared" si="60"/>
        <v>90.572168139158919</v>
      </c>
      <c r="T188">
        <f t="shared" si="74"/>
        <v>23.437441656841724</v>
      </c>
      <c r="U188">
        <f t="shared" si="75"/>
        <v>4.3031482305955202E-2</v>
      </c>
      <c r="V188">
        <f t="shared" si="76"/>
        <v>-1.8746662756165724</v>
      </c>
      <c r="W188">
        <f t="shared" si="77"/>
        <v>165.27765911857671</v>
      </c>
      <c r="X188" s="8">
        <f t="shared" si="78"/>
        <v>0.54296851824695602</v>
      </c>
      <c r="Y188" s="8">
        <f t="shared" si="79"/>
        <v>8.3863909584242946E-2</v>
      </c>
      <c r="Z188" s="8">
        <f t="shared" si="80"/>
        <v>1.0020731269096692</v>
      </c>
      <c r="AA188" s="9">
        <f t="shared" si="81"/>
        <v>1322.2212729486137</v>
      </c>
      <c r="AB188">
        <f t="shared" si="82"/>
        <v>1060.1253337243811</v>
      </c>
      <c r="AC188">
        <f t="shared" si="83"/>
        <v>85.031333431095277</v>
      </c>
      <c r="AD188">
        <f t="shared" si="84"/>
        <v>66.792320919201202</v>
      </c>
      <c r="AE188">
        <f t="shared" si="85"/>
        <v>23.207679080798798</v>
      </c>
      <c r="AF188">
        <f t="shared" si="86"/>
        <v>3.7395872075963614E-2</v>
      </c>
      <c r="AG188">
        <f t="shared" si="87"/>
        <v>23.245074952874763</v>
      </c>
      <c r="AH188">
        <f t="shared" si="88"/>
        <v>276.00032938843367</v>
      </c>
    </row>
    <row r="189" spans="4:34" x14ac:dyDescent="0.45">
      <c r="D189" s="2">
        <f t="shared" si="61"/>
        <v>40350</v>
      </c>
      <c r="E189" s="8">
        <f t="shared" si="89"/>
        <v>0.78333333333333177</v>
      </c>
      <c r="F189" s="3">
        <f t="shared" si="62"/>
        <v>2455369.5333333332</v>
      </c>
      <c r="G189" s="4">
        <f t="shared" si="63"/>
        <v>0.10471001597079285</v>
      </c>
      <c r="I189">
        <f t="shared" si="64"/>
        <v>90.107647184478537</v>
      </c>
      <c r="J189">
        <f t="shared" si="65"/>
        <v>4126.9902391140795</v>
      </c>
      <c r="K189">
        <f t="shared" si="66"/>
        <v>1.6704230915896085E-2</v>
      </c>
      <c r="L189">
        <f t="shared" si="67"/>
        <v>0.42231211372931354</v>
      </c>
      <c r="M189">
        <f t="shared" si="68"/>
        <v>90.529959298207856</v>
      </c>
      <c r="N189">
        <f t="shared" si="69"/>
        <v>4127.4125512278088</v>
      </c>
      <c r="O189">
        <f t="shared" si="70"/>
        <v>1.0162902996447418</v>
      </c>
      <c r="P189">
        <f t="shared" si="71"/>
        <v>90.528935693389315</v>
      </c>
      <c r="Q189">
        <f t="shared" si="72"/>
        <v>23.437929443393024</v>
      </c>
      <c r="R189">
        <f t="shared" si="73"/>
        <v>23.438484252396005</v>
      </c>
      <c r="S189">
        <f t="shared" si="60"/>
        <v>90.576501341933721</v>
      </c>
      <c r="T189">
        <f t="shared" si="74"/>
        <v>23.43742579399013</v>
      </c>
      <c r="U189">
        <f t="shared" si="75"/>
        <v>4.3031482264009831E-2</v>
      </c>
      <c r="V189">
        <f t="shared" si="76"/>
        <v>-1.8755703992333086</v>
      </c>
      <c r="W189">
        <f t="shared" si="77"/>
        <v>165.27749909037655</v>
      </c>
      <c r="X189" s="8">
        <f t="shared" si="78"/>
        <v>0.54296914611057867</v>
      </c>
      <c r="Y189" s="8">
        <f t="shared" si="79"/>
        <v>8.3864981970643793E-2</v>
      </c>
      <c r="Z189" s="8">
        <f t="shared" si="80"/>
        <v>1.0020733102505135</v>
      </c>
      <c r="AA189" s="9">
        <f t="shared" si="81"/>
        <v>1322.2199927230124</v>
      </c>
      <c r="AB189">
        <f t="shared" si="82"/>
        <v>1066.1244296007644</v>
      </c>
      <c r="AC189">
        <f t="shared" si="83"/>
        <v>86.531107400191104</v>
      </c>
      <c r="AD189">
        <f t="shared" si="84"/>
        <v>67.421869366570263</v>
      </c>
      <c r="AE189">
        <f t="shared" si="85"/>
        <v>22.578130633429737</v>
      </c>
      <c r="AF189">
        <f t="shared" si="86"/>
        <v>3.8544401317679632E-2</v>
      </c>
      <c r="AG189">
        <f t="shared" si="87"/>
        <v>22.616675034747416</v>
      </c>
      <c r="AH189">
        <f t="shared" si="88"/>
        <v>277.3285308850343</v>
      </c>
    </row>
    <row r="190" spans="4:34" x14ac:dyDescent="0.45">
      <c r="D190" s="2">
        <f t="shared" si="61"/>
        <v>40350</v>
      </c>
      <c r="E190" s="8">
        <f t="shared" si="89"/>
        <v>0.78749999999999842</v>
      </c>
      <c r="F190" s="3">
        <f t="shared" si="62"/>
        <v>2455369.5375000001</v>
      </c>
      <c r="G190" s="4">
        <f t="shared" si="63"/>
        <v>0.10471013004791493</v>
      </c>
      <c r="I190">
        <f t="shared" si="64"/>
        <v>90.111754048701187</v>
      </c>
      <c r="J190">
        <f t="shared" si="65"/>
        <v>4126.9943457821309</v>
      </c>
      <c r="K190">
        <f t="shared" si="66"/>
        <v>1.6704230911097601E-2</v>
      </c>
      <c r="L190">
        <f t="shared" si="67"/>
        <v>0.42218096725826909</v>
      </c>
      <c r="M190">
        <f t="shared" si="68"/>
        <v>90.533935015959457</v>
      </c>
      <c r="N190">
        <f t="shared" si="69"/>
        <v>4127.416526749389</v>
      </c>
      <c r="O190">
        <f t="shared" si="70"/>
        <v>1.016290560557346</v>
      </c>
      <c r="P190">
        <f t="shared" si="71"/>
        <v>90.532911415130158</v>
      </c>
      <c r="Q190">
        <f t="shared" si="72"/>
        <v>23.437929441909546</v>
      </c>
      <c r="R190">
        <f t="shared" si="73"/>
        <v>23.438484241288503</v>
      </c>
      <c r="S190">
        <f t="shared" si="60"/>
        <v>90.580834541924474</v>
      </c>
      <c r="T190">
        <f t="shared" si="74"/>
        <v>23.437409811551845</v>
      </c>
      <c r="U190">
        <f t="shared" si="75"/>
        <v>4.3031482222064425E-2</v>
      </c>
      <c r="V190">
        <f t="shared" si="76"/>
        <v>-1.8764745101608071</v>
      </c>
      <c r="W190">
        <f t="shared" si="77"/>
        <v>165.27733785751735</v>
      </c>
      <c r="X190" s="8">
        <f t="shared" si="78"/>
        <v>0.54296977396538937</v>
      </c>
      <c r="Y190" s="8">
        <f t="shared" si="79"/>
        <v>8.3866057694507834E-2</v>
      </c>
      <c r="Z190" s="8">
        <f t="shared" si="80"/>
        <v>1.0020734902362709</v>
      </c>
      <c r="AA190" s="9">
        <f t="shared" si="81"/>
        <v>1322.2187028601388</v>
      </c>
      <c r="AB190">
        <f t="shared" si="82"/>
        <v>1072.123525489837</v>
      </c>
      <c r="AC190">
        <f t="shared" si="83"/>
        <v>88.030881372459248</v>
      </c>
      <c r="AD190">
        <f t="shared" si="84"/>
        <v>68.049547676458189</v>
      </c>
      <c r="AE190">
        <f t="shared" si="85"/>
        <v>21.950452323541811</v>
      </c>
      <c r="AF190">
        <f t="shared" si="86"/>
        <v>3.9750026991631715E-2</v>
      </c>
      <c r="AG190">
        <f t="shared" si="87"/>
        <v>21.990202350533441</v>
      </c>
      <c r="AH190">
        <f t="shared" si="88"/>
        <v>278.65172414223019</v>
      </c>
    </row>
    <row r="191" spans="4:34" x14ac:dyDescent="0.45">
      <c r="D191" s="2">
        <f t="shared" si="61"/>
        <v>40350</v>
      </c>
      <c r="E191" s="8">
        <f t="shared" si="89"/>
        <v>0.79166666666666508</v>
      </c>
      <c r="F191" s="3">
        <f t="shared" si="62"/>
        <v>2455369.5416666665</v>
      </c>
      <c r="G191" s="4">
        <f t="shared" si="63"/>
        <v>0.10471024412502426</v>
      </c>
      <c r="I191">
        <f t="shared" si="64"/>
        <v>90.115860912464086</v>
      </c>
      <c r="J191">
        <f t="shared" si="65"/>
        <v>4126.9984524497222</v>
      </c>
      <c r="K191">
        <f t="shared" si="66"/>
        <v>1.6704230906299113E-2</v>
      </c>
      <c r="L191">
        <f t="shared" si="67"/>
        <v>0.42204981876070563</v>
      </c>
      <c r="M191">
        <f t="shared" si="68"/>
        <v>90.537910731224798</v>
      </c>
      <c r="N191">
        <f t="shared" si="69"/>
        <v>4127.4205022684828</v>
      </c>
      <c r="O191">
        <f t="shared" si="70"/>
        <v>1.0162908213888309</v>
      </c>
      <c r="P191">
        <f t="shared" si="71"/>
        <v>90.536887134384685</v>
      </c>
      <c r="Q191">
        <f t="shared" si="72"/>
        <v>23.437929440426064</v>
      </c>
      <c r="R191">
        <f t="shared" si="73"/>
        <v>23.43848423018099</v>
      </c>
      <c r="S191">
        <f t="shared" si="60"/>
        <v>90.58516773815343</v>
      </c>
      <c r="T191">
        <f t="shared" si="74"/>
        <v>23.437393709530763</v>
      </c>
      <c r="U191">
        <f t="shared" si="75"/>
        <v>4.3031482180118992E-2</v>
      </c>
      <c r="V191">
        <f t="shared" si="76"/>
        <v>-1.8773786081681205</v>
      </c>
      <c r="W191">
        <f t="shared" si="77"/>
        <v>165.27717542007804</v>
      </c>
      <c r="X191" s="8">
        <f t="shared" si="78"/>
        <v>0.5429704018112278</v>
      </c>
      <c r="Y191" s="8">
        <f t="shared" si="79"/>
        <v>8.3867136755455485E-2</v>
      </c>
      <c r="Z191" s="8">
        <f t="shared" si="80"/>
        <v>1.0020736668670001</v>
      </c>
      <c r="AA191" s="9">
        <f t="shared" si="81"/>
        <v>1322.2174033606243</v>
      </c>
      <c r="AB191">
        <f t="shared" si="82"/>
        <v>1078.1226213918296</v>
      </c>
      <c r="AC191">
        <f t="shared" si="83"/>
        <v>89.530655347957406</v>
      </c>
      <c r="AD191">
        <f t="shared" si="84"/>
        <v>68.675028457936307</v>
      </c>
      <c r="AE191">
        <f t="shared" si="85"/>
        <v>21.324971542063693</v>
      </c>
      <c r="AF191">
        <f t="shared" si="86"/>
        <v>4.1016673443489915E-2</v>
      </c>
      <c r="AG191">
        <f t="shared" si="87"/>
        <v>21.365988215507183</v>
      </c>
      <c r="AH191">
        <f t="shared" si="88"/>
        <v>279.97030702108378</v>
      </c>
    </row>
    <row r="192" spans="4:34" x14ac:dyDescent="0.45">
      <c r="D192" s="2">
        <f t="shared" si="61"/>
        <v>40350</v>
      </c>
      <c r="E192" s="8">
        <f t="shared" si="89"/>
        <v>0.79583333333333173</v>
      </c>
      <c r="F192" s="3">
        <f t="shared" si="62"/>
        <v>2455369.5458333334</v>
      </c>
      <c r="G192" s="4">
        <f t="shared" si="63"/>
        <v>0.10471035820214634</v>
      </c>
      <c r="I192">
        <f t="shared" si="64"/>
        <v>90.119967776686735</v>
      </c>
      <c r="J192">
        <f t="shared" si="65"/>
        <v>4127.0025591177737</v>
      </c>
      <c r="K192">
        <f t="shared" si="66"/>
        <v>1.6704230901500628E-2</v>
      </c>
      <c r="L192">
        <f t="shared" si="67"/>
        <v>0.42191866820785018</v>
      </c>
      <c r="M192">
        <f t="shared" si="68"/>
        <v>90.541886444894587</v>
      </c>
      <c r="N192">
        <f t="shared" si="69"/>
        <v>4127.4244777859813</v>
      </c>
      <c r="O192">
        <f t="shared" si="70"/>
        <v>1.0162910821392539</v>
      </c>
      <c r="P192">
        <f t="shared" si="71"/>
        <v>90.540862852043574</v>
      </c>
      <c r="Q192">
        <f t="shared" si="72"/>
        <v>23.437929438942586</v>
      </c>
      <c r="R192">
        <f t="shared" si="73"/>
        <v>23.438484219073469</v>
      </c>
      <c r="S192">
        <f t="shared" si="60"/>
        <v>90.589500931583501</v>
      </c>
      <c r="T192">
        <f t="shared" si="74"/>
        <v>23.437377487923573</v>
      </c>
      <c r="U192">
        <f t="shared" si="75"/>
        <v>4.3031482138173517E-2</v>
      </c>
      <c r="V192">
        <f t="shared" si="76"/>
        <v>-1.8782826934290249</v>
      </c>
      <c r="W192">
        <f t="shared" si="77"/>
        <v>165.27701177806492</v>
      </c>
      <c r="X192" s="8">
        <f t="shared" si="78"/>
        <v>0.54297102964821464</v>
      </c>
      <c r="Y192" s="8">
        <f t="shared" si="79"/>
        <v>8.3868219153589885E-2</v>
      </c>
      <c r="Z192" s="8">
        <f t="shared" si="80"/>
        <v>1.0020738401428395</v>
      </c>
      <c r="AA192" s="9">
        <f t="shared" si="81"/>
        <v>1322.2160942245193</v>
      </c>
      <c r="AB192">
        <f t="shared" si="82"/>
        <v>1084.1217173065686</v>
      </c>
      <c r="AC192">
        <f t="shared" si="83"/>
        <v>91.03042932664215</v>
      </c>
      <c r="AD192">
        <f t="shared" si="84"/>
        <v>69.297988322512708</v>
      </c>
      <c r="AE192">
        <f t="shared" si="85"/>
        <v>20.702011677487292</v>
      </c>
      <c r="AF192">
        <f t="shared" si="86"/>
        <v>4.2348618896772362E-2</v>
      </c>
      <c r="AG192">
        <f t="shared" si="87"/>
        <v>20.744360296384063</v>
      </c>
      <c r="AH192">
        <f t="shared" si="88"/>
        <v>281.28466780299721</v>
      </c>
    </row>
    <row r="193" spans="4:34" x14ac:dyDescent="0.45">
      <c r="D193" s="2">
        <f t="shared" si="61"/>
        <v>40350</v>
      </c>
      <c r="E193" s="8">
        <f t="shared" si="89"/>
        <v>0.79999999999999838</v>
      </c>
      <c r="F193" s="3">
        <f t="shared" si="62"/>
        <v>2455369.5499999998</v>
      </c>
      <c r="G193" s="4">
        <f t="shared" si="63"/>
        <v>0.10471047227925569</v>
      </c>
      <c r="I193">
        <f t="shared" si="64"/>
        <v>90.124074640449635</v>
      </c>
      <c r="J193">
        <f t="shared" si="65"/>
        <v>4127.0066657853667</v>
      </c>
      <c r="K193">
        <f t="shared" si="66"/>
        <v>1.670423089670214E-2</v>
      </c>
      <c r="L193">
        <f t="shared" si="67"/>
        <v>0.42178751562972217</v>
      </c>
      <c r="M193">
        <f t="shared" si="68"/>
        <v>90.545862156079352</v>
      </c>
      <c r="N193">
        <f t="shared" si="69"/>
        <v>4127.4284533009968</v>
      </c>
      <c r="O193">
        <f t="shared" si="70"/>
        <v>1.0162913428085554</v>
      </c>
      <c r="P193">
        <f t="shared" si="71"/>
        <v>90.544838567217369</v>
      </c>
      <c r="Q193">
        <f t="shared" si="72"/>
        <v>23.437929437459104</v>
      </c>
      <c r="R193">
        <f t="shared" si="73"/>
        <v>23.438484207965942</v>
      </c>
      <c r="S193">
        <f t="shared" si="60"/>
        <v>90.59383412123745</v>
      </c>
      <c r="T193">
        <f t="shared" si="74"/>
        <v>23.437361146734212</v>
      </c>
      <c r="U193">
        <f t="shared" si="75"/>
        <v>4.3031482096228021E-2</v>
      </c>
      <c r="V193">
        <f t="shared" si="76"/>
        <v>-1.8791867657127455</v>
      </c>
      <c r="W193">
        <f t="shared" si="77"/>
        <v>165.276846931558</v>
      </c>
      <c r="X193" s="8">
        <f t="shared" si="78"/>
        <v>0.54297165747618947</v>
      </c>
      <c r="Y193" s="8">
        <f t="shared" si="79"/>
        <v>8.3869304888528395E-2</v>
      </c>
      <c r="Z193" s="8">
        <f t="shared" si="80"/>
        <v>1.0020740100638506</v>
      </c>
      <c r="AA193" s="9">
        <f t="shared" si="81"/>
        <v>1322.214775452464</v>
      </c>
      <c r="AB193">
        <f t="shared" si="82"/>
        <v>1090.1208132342849</v>
      </c>
      <c r="AC193">
        <f t="shared" si="83"/>
        <v>92.530203308571231</v>
      </c>
      <c r="AD193">
        <f t="shared" si="84"/>
        <v>69.918107650548876</v>
      </c>
      <c r="AE193">
        <f t="shared" si="85"/>
        <v>20.081892349451124</v>
      </c>
      <c r="AF193">
        <f t="shared" si="86"/>
        <v>4.3750532721542362E-2</v>
      </c>
      <c r="AG193">
        <f t="shared" si="87"/>
        <v>20.125642882172667</v>
      </c>
      <c r="AH193">
        <f t="shared" si="88"/>
        <v>282.59518509567761</v>
      </c>
    </row>
    <row r="194" spans="4:34" x14ac:dyDescent="0.45">
      <c r="D194" s="2">
        <f t="shared" si="61"/>
        <v>40350</v>
      </c>
      <c r="E194" s="8">
        <f t="shared" si="89"/>
        <v>0.80416666666666503</v>
      </c>
      <c r="F194" s="3">
        <f t="shared" si="62"/>
        <v>2455369.5541666667</v>
      </c>
      <c r="G194" s="4">
        <f t="shared" si="63"/>
        <v>0.10471058635637776</v>
      </c>
      <c r="I194">
        <f t="shared" si="64"/>
        <v>90.128181504671375</v>
      </c>
      <c r="J194">
        <f t="shared" si="65"/>
        <v>4127.0107724534164</v>
      </c>
      <c r="K194">
        <f t="shared" si="66"/>
        <v>1.6704230891903652E-2</v>
      </c>
      <c r="L194">
        <f t="shared" si="67"/>
        <v>0.42165636099770387</v>
      </c>
      <c r="M194">
        <f t="shared" si="68"/>
        <v>90.549837865669076</v>
      </c>
      <c r="N194">
        <f t="shared" si="69"/>
        <v>4127.4324288144144</v>
      </c>
      <c r="O194">
        <f t="shared" si="70"/>
        <v>1.0162916033967919</v>
      </c>
      <c r="P194">
        <f t="shared" si="71"/>
        <v>90.548814280796066</v>
      </c>
      <c r="Q194">
        <f t="shared" si="72"/>
        <v>23.437929435975626</v>
      </c>
      <c r="R194">
        <f t="shared" si="73"/>
        <v>23.438484196858408</v>
      </c>
      <c r="S194">
        <f t="shared" ref="S194:S257" si="90">DEGREES(ATAN2(COS(RADIANS(P194)),COS(RADIANS(R194))*SIN(RADIANS(P194))))</f>
        <v>90.598167308077421</v>
      </c>
      <c r="T194">
        <f t="shared" si="74"/>
        <v>23.437344685959332</v>
      </c>
      <c r="U194">
        <f t="shared" si="75"/>
        <v>4.3031482054282505E-2</v>
      </c>
      <c r="V194">
        <f t="shared" si="76"/>
        <v>-1.8800908251934032</v>
      </c>
      <c r="W194">
        <f t="shared" si="77"/>
        <v>165.27668088056393</v>
      </c>
      <c r="X194" s="8">
        <f t="shared" si="78"/>
        <v>0.54297228529527308</v>
      </c>
      <c r="Y194" s="8">
        <f t="shared" si="79"/>
        <v>8.3870393960373268E-2</v>
      </c>
      <c r="Z194" s="8">
        <f t="shared" si="80"/>
        <v>1.0020741766301728</v>
      </c>
      <c r="AA194" s="9">
        <f t="shared" si="81"/>
        <v>1322.2134470445114</v>
      </c>
      <c r="AB194">
        <f t="shared" si="82"/>
        <v>1096.1199091748044</v>
      </c>
      <c r="AC194">
        <f t="shared" si="83"/>
        <v>94.029977293701108</v>
      </c>
      <c r="AD194">
        <f t="shared" si="84"/>
        <v>70.535070370672216</v>
      </c>
      <c r="AE194">
        <f t="shared" si="85"/>
        <v>19.464929629327784</v>
      </c>
      <c r="AF194">
        <f t="shared" si="86"/>
        <v>4.522751722057311E-2</v>
      </c>
      <c r="AG194">
        <f t="shared" si="87"/>
        <v>19.510157146548359</v>
      </c>
      <c r="AH194">
        <f t="shared" si="88"/>
        <v>283.9022277536497</v>
      </c>
    </row>
    <row r="195" spans="4:34" x14ac:dyDescent="0.45">
      <c r="D195" s="2">
        <f t="shared" ref="D195:D241" si="91">$B$7</f>
        <v>40350</v>
      </c>
      <c r="E195" s="8">
        <f t="shared" si="89"/>
        <v>0.80833333333333168</v>
      </c>
      <c r="F195" s="3">
        <f t="shared" ref="F195:F241" si="92">D195+2415018.5+E195-$B$5/24</f>
        <v>2455369.5583333331</v>
      </c>
      <c r="G195" s="4">
        <f t="shared" ref="G195:G241" si="93">(F195-2451545)/36525</f>
        <v>0.1047107004334871</v>
      </c>
      <c r="I195">
        <f t="shared" ref="I195:I241" si="94">MOD(280.46646+G195*(36000.76983 + G195*0.0003032),360)</f>
        <v>90.132288368435184</v>
      </c>
      <c r="J195">
        <f t="shared" ref="J195:J241" si="95">357.52911+G195*(35999.05029 - 0.0001537*G195)</f>
        <v>4127.0148791210095</v>
      </c>
      <c r="K195">
        <f t="shared" ref="K195:K241" si="96">0.016708634-G195*(0.000042037+0.0000001267*G195)</f>
        <v>1.6704230887105168E-2</v>
      </c>
      <c r="L195">
        <f t="shared" ref="L195:L241" si="97">SIN(RADIANS(J195))*(1.914602-G195*(0.004817+0.000014*G195))+SIN(RADIANS(2*J195))*(0.019993-0.000101*G195)+SIN(RADIANS(3*J195))*0.000289</f>
        <v>0.42152520434160751</v>
      </c>
      <c r="M195">
        <f t="shared" ref="M195:M241" si="98">I195+L195</f>
        <v>90.553813572776789</v>
      </c>
      <c r="N195">
        <f t="shared" ref="N195:N241" si="99">J195+L195</f>
        <v>4127.4364043253508</v>
      </c>
      <c r="O195">
        <f t="shared" ref="O195:O241" si="100">(1.000001018*(1-K195*K195))/(1+K195*COS(RADIANS(N195)))</f>
        <v>1.0162918639039047</v>
      </c>
      <c r="P195">
        <f t="shared" ref="P195:P241" si="101">M195-0.00569-0.00478*SIN(RADIANS(125.04-1934.136*G195))</f>
        <v>90.552789991892681</v>
      </c>
      <c r="Q195">
        <f t="shared" ref="Q195:Q241" si="102">23+(26+((21.448-G195*(46.815+G195*(0.00059-G195*0.001813))))/60)/60</f>
        <v>23.437929434492148</v>
      </c>
      <c r="R195">
        <f t="shared" ref="R195:R241" si="103">Q195+0.00256*COS(RADIANS(125.04-1934.136*G195))</f>
        <v>23.438484185750863</v>
      </c>
      <c r="S195">
        <f t="shared" si="90"/>
        <v>90.602500491128865</v>
      </c>
      <c r="T195">
        <f t="shared" ref="T195:T241" si="104">DEGREES(ASIN(SIN(RADIANS(R195))*SIN(RADIANS(P195))))</f>
        <v>23.437328105602912</v>
      </c>
      <c r="U195">
        <f t="shared" ref="U195:U241" si="105">TAN(RADIANS(R195/2))*TAN(RADIANS(R195/2))</f>
        <v>4.303148201233694E-2</v>
      </c>
      <c r="V195">
        <f t="shared" ref="V195:V241" si="106">4*DEGREES(U195*SIN(2*RADIANS(I195))-2*K195*SIN(RADIANS(J195))+4*K195*U195*SIN(RADIANS(J195))*COS(2*RADIANS(I195))-0.5*U195*U195*SIN(4*RADIANS(I195))-1.25*K195*K195*SIN(2*RADIANS(J195)))</f>
        <v>-1.8809948716403091</v>
      </c>
      <c r="W195">
        <f t="shared" ref="W195:W241" si="107">DEGREES(ACOS(COS(RADIANS(90.833))/(COS(RADIANS($B$3))*COS(RADIANS(T195)))-TAN(RADIANS($B$3))*TAN(RADIANS(T195))))</f>
        <v>165.27651362516374</v>
      </c>
      <c r="X195" s="8">
        <f t="shared" ref="X195:X241" si="108">(720-4*$B$4-V195+$B$5*60)/1440</f>
        <v>0.54297291310530571</v>
      </c>
      <c r="Y195" s="8">
        <f t="shared" ref="Y195:Y241" si="109">X195-W195*4/1440</f>
        <v>8.3871486368739756E-2</v>
      </c>
      <c r="Z195" s="8">
        <f t="shared" ref="Z195:Z241" si="110">X195+W195*4/1440</f>
        <v>1.0020743398418717</v>
      </c>
      <c r="AA195" s="9">
        <f t="shared" ref="AA195:AA241" si="111">8*W195</f>
        <v>1322.21210900131</v>
      </c>
      <c r="AB195">
        <f t="shared" ref="AB195:AB241" si="112">MOD(E195*1440+V195+4*$B$4-60*$B$5,1440)</f>
        <v>1102.1190051283575</v>
      </c>
      <c r="AC195">
        <f t="shared" ref="AC195:AC241" si="113">IF(AB195/4&lt;0,AB195/4+180,AB195/4-180)</f>
        <v>95.529751282089364</v>
      </c>
      <c r="AD195">
        <f t="shared" ref="AD195:AD241" si="114">DEGREES(ACOS(SIN(RADIANS($B$3))*SIN(RADIANS(T195))+COS(RADIANS($B$3))*COS(RADIANS(T195))*COS(RADIANS(AC195))))</f>
        <v>71.148563752956946</v>
      </c>
      <c r="AE195">
        <f t="shared" ref="AE195:AE241" si="115">90-AD195</f>
        <v>18.851436247043054</v>
      </c>
      <c r="AF195">
        <f t="shared" ref="AF195:AF241" si="116">IF(AE195&gt;85,0,IF(AE195&gt;5,58.1/TAN(RADIANS(AE195))-0.07/POWER(TAN(RADIANS(AE195)),3)+0.000086/POWER(TAN(RADIANS(AE195)),5),IF(AE195&gt;-0.575,1735+AE195*(-518.2+AE195*(103.4+AE195*(-12.79+AE195*0.711))),-20.772/TAN(RADIANS(AE195)))))/3600</f>
        <v>4.678515452126971E-2</v>
      </c>
      <c r="AG195">
        <f t="shared" ref="AG195:AG241" si="117">AE195+AF195</f>
        <v>18.898221401564324</v>
      </c>
      <c r="AH195">
        <f t="shared" ref="AH195:AH241" si="118">IF(AC195&gt;0,MOD(DEGREES(ACOS(((SIN(RADIANS($B$3))*COS(RADIANS(AD195)))-SIN(RADIANS(T195)))/(COS(RADIANS($B$3))*SIN(RADIANS(AD195)))))+180,360),MOD(540-DEGREES(ACOS(((SIN(RADIANS($B$3))*COS(RADIANS(AD195)))-SIN(RADIANS(T195)))/(COS(RADIANS($B$3))*SIN(RADIANS(AD195))))),360))</f>
        <v>285.20615481074964</v>
      </c>
    </row>
    <row r="196" spans="4:34" x14ac:dyDescent="0.45">
      <c r="D196" s="2">
        <f t="shared" si="91"/>
        <v>40350</v>
      </c>
      <c r="E196" s="8">
        <f t="shared" ref="E196:E241" si="119">E195+0.1/24</f>
        <v>0.81249999999999833</v>
      </c>
      <c r="F196" s="3">
        <f t="shared" si="92"/>
        <v>2455369.5625</v>
      </c>
      <c r="G196" s="4">
        <f t="shared" si="93"/>
        <v>0.10471081451060917</v>
      </c>
      <c r="I196">
        <f t="shared" si="94"/>
        <v>90.136395232656923</v>
      </c>
      <c r="J196">
        <f t="shared" si="95"/>
        <v>4127.01898578906</v>
      </c>
      <c r="K196">
        <f t="shared" si="96"/>
        <v>1.670423088230668E-2</v>
      </c>
      <c r="L196">
        <f t="shared" si="97"/>
        <v>0.42139404563286675</v>
      </c>
      <c r="M196">
        <f t="shared" si="98"/>
        <v>90.557789278289789</v>
      </c>
      <c r="N196">
        <f t="shared" si="99"/>
        <v>4127.440379834693</v>
      </c>
      <c r="O196">
        <f t="shared" si="100"/>
        <v>1.0162921243299505</v>
      </c>
      <c r="P196">
        <f t="shared" si="101"/>
        <v>90.556765701394511</v>
      </c>
      <c r="Q196">
        <f t="shared" si="102"/>
        <v>23.437929433008666</v>
      </c>
      <c r="R196">
        <f t="shared" si="103"/>
        <v>23.43848417464331</v>
      </c>
      <c r="S196">
        <f t="shared" si="90"/>
        <v>90.606833671351012</v>
      </c>
      <c r="T196">
        <f t="shared" si="104"/>
        <v>23.437311405661561</v>
      </c>
      <c r="U196">
        <f t="shared" si="105"/>
        <v>4.3031481970391347E-2</v>
      </c>
      <c r="V196">
        <f t="shared" si="106"/>
        <v>-1.8818989052268291</v>
      </c>
      <c r="W196">
        <f t="shared" si="107"/>
        <v>165.27634516536415</v>
      </c>
      <c r="X196" s="8">
        <f t="shared" si="108"/>
        <v>0.54297354090640748</v>
      </c>
      <c r="Y196" s="8">
        <f t="shared" si="109"/>
        <v>8.3872582113729277E-2</v>
      </c>
      <c r="Z196" s="8">
        <f t="shared" si="110"/>
        <v>1.0020744996990856</v>
      </c>
      <c r="AA196" s="9">
        <f t="shared" si="111"/>
        <v>1322.2107613229132</v>
      </c>
      <c r="AB196">
        <f t="shared" si="112"/>
        <v>1108.1181010947707</v>
      </c>
      <c r="AC196">
        <f t="shared" si="113"/>
        <v>97.029525273692684</v>
      </c>
      <c r="AD196">
        <f t="shared" si="114"/>
        <v>71.758278216022021</v>
      </c>
      <c r="AE196">
        <f t="shared" si="115"/>
        <v>18.241721783977979</v>
      </c>
      <c r="AF196">
        <f t="shared" si="116"/>
        <v>4.8429559234722218E-2</v>
      </c>
      <c r="AG196">
        <f t="shared" si="117"/>
        <v>18.290151343212703</v>
      </c>
      <c r="AH196">
        <f t="shared" si="118"/>
        <v>286.50731542093638</v>
      </c>
    </row>
    <row r="197" spans="4:34" x14ac:dyDescent="0.45">
      <c r="D197" s="2">
        <f t="shared" si="91"/>
        <v>40350</v>
      </c>
      <c r="E197" s="8">
        <f t="shared" si="119"/>
        <v>0.81666666666666499</v>
      </c>
      <c r="F197" s="3">
        <f t="shared" si="92"/>
        <v>2455369.5666666669</v>
      </c>
      <c r="G197" s="4">
        <f t="shared" si="93"/>
        <v>0.10471092858773125</v>
      </c>
      <c r="I197">
        <f t="shared" si="94"/>
        <v>90.140502096878663</v>
      </c>
      <c r="J197">
        <f t="shared" si="95"/>
        <v>4127.0230924571106</v>
      </c>
      <c r="K197">
        <f t="shared" si="96"/>
        <v>1.6704230877508192E-2</v>
      </c>
      <c r="L197">
        <f t="shared" si="97"/>
        <v>0.42126288488673158</v>
      </c>
      <c r="M197">
        <f t="shared" si="98"/>
        <v>90.561764981765393</v>
      </c>
      <c r="N197">
        <f t="shared" si="99"/>
        <v>4127.4443553419969</v>
      </c>
      <c r="O197">
        <f t="shared" si="100"/>
        <v>1.016292384674899</v>
      </c>
      <c r="P197">
        <f t="shared" si="101"/>
        <v>90.560741408858874</v>
      </c>
      <c r="Q197">
        <f t="shared" si="102"/>
        <v>23.437929431525188</v>
      </c>
      <c r="R197">
        <f t="shared" si="103"/>
        <v>23.438484163535747</v>
      </c>
      <c r="S197">
        <f t="shared" si="90"/>
        <v>90.611166848253518</v>
      </c>
      <c r="T197">
        <f t="shared" si="104"/>
        <v>23.437294586137416</v>
      </c>
      <c r="U197">
        <f t="shared" si="105"/>
        <v>4.3031481928445713E-2</v>
      </c>
      <c r="V197">
        <f t="shared" si="106"/>
        <v>-1.8828029258236709</v>
      </c>
      <c r="W197">
        <f t="shared" si="107"/>
        <v>165.2761755012281</v>
      </c>
      <c r="X197" s="8">
        <f t="shared" si="108"/>
        <v>0.54297416869848858</v>
      </c>
      <c r="Y197" s="8">
        <f t="shared" si="109"/>
        <v>8.387368119507721E-2</v>
      </c>
      <c r="Z197" s="8">
        <f t="shared" si="110"/>
        <v>1.0020746562018998</v>
      </c>
      <c r="AA197" s="9">
        <f t="shared" si="111"/>
        <v>1322.2094040098248</v>
      </c>
      <c r="AB197">
        <f t="shared" si="112"/>
        <v>1114.1171970741739</v>
      </c>
      <c r="AC197">
        <f t="shared" si="113"/>
        <v>98.529299268543468</v>
      </c>
      <c r="AD197">
        <f t="shared" si="114"/>
        <v>72.363907148699312</v>
      </c>
      <c r="AE197">
        <f t="shared" si="115"/>
        <v>17.636092851300688</v>
      </c>
      <c r="AF197">
        <f t="shared" si="116"/>
        <v>5.0167437625080517E-2</v>
      </c>
      <c r="AG197">
        <f t="shared" si="117"/>
        <v>17.686260288925769</v>
      </c>
      <c r="AH197">
        <f t="shared" si="118"/>
        <v>287.80604880554705</v>
      </c>
    </row>
    <row r="198" spans="4:34" x14ac:dyDescent="0.45">
      <c r="D198" s="2">
        <f t="shared" si="91"/>
        <v>40350</v>
      </c>
      <c r="E198" s="8">
        <f t="shared" si="119"/>
        <v>0.82083333333333164</v>
      </c>
      <c r="F198" s="3">
        <f t="shared" si="92"/>
        <v>2455369.5708333333</v>
      </c>
      <c r="G198" s="4">
        <f t="shared" si="93"/>
        <v>0.10471104266484059</v>
      </c>
      <c r="I198">
        <f t="shared" si="94"/>
        <v>90.144608960642472</v>
      </c>
      <c r="J198">
        <f t="shared" si="95"/>
        <v>4127.0271991247027</v>
      </c>
      <c r="K198">
        <f t="shared" si="96"/>
        <v>1.6704230872709707E-2</v>
      </c>
      <c r="L198">
        <f t="shared" si="97"/>
        <v>0.42113172211847955</v>
      </c>
      <c r="M198">
        <f t="shared" si="98"/>
        <v>90.565740682760946</v>
      </c>
      <c r="N198">
        <f t="shared" si="99"/>
        <v>4127.4483308468216</v>
      </c>
      <c r="O198">
        <f t="shared" si="100"/>
        <v>1.01629264493872</v>
      </c>
      <c r="P198">
        <f t="shared" si="101"/>
        <v>90.564717113843116</v>
      </c>
      <c r="Q198">
        <f t="shared" si="102"/>
        <v>23.437929430041706</v>
      </c>
      <c r="R198">
        <f t="shared" si="103"/>
        <v>23.438484152428178</v>
      </c>
      <c r="S198">
        <f t="shared" si="90"/>
        <v>90.615500021346122</v>
      </c>
      <c r="T198">
        <f t="shared" si="104"/>
        <v>23.437277647032701</v>
      </c>
      <c r="U198">
        <f t="shared" si="105"/>
        <v>4.3031481886500064E-2</v>
      </c>
      <c r="V198">
        <f t="shared" si="106"/>
        <v>-1.8837069333016587</v>
      </c>
      <c r="W198">
        <f t="shared" si="107"/>
        <v>165.27600463281962</v>
      </c>
      <c r="X198" s="8">
        <f t="shared" si="108"/>
        <v>0.54297479648145952</v>
      </c>
      <c r="Y198" s="8">
        <f t="shared" si="109"/>
        <v>8.3874783612516102E-2</v>
      </c>
      <c r="Z198" s="8">
        <f t="shared" si="110"/>
        <v>1.0020748093504031</v>
      </c>
      <c r="AA198" s="9">
        <f t="shared" si="111"/>
        <v>1322.208037062557</v>
      </c>
      <c r="AB198">
        <f t="shared" si="112"/>
        <v>1120.1162930666958</v>
      </c>
      <c r="AC198">
        <f t="shared" si="113"/>
        <v>100.02907326667395</v>
      </c>
      <c r="AD198">
        <f t="shared" si="114"/>
        <v>72.965146746393316</v>
      </c>
      <c r="AE198">
        <f t="shared" si="115"/>
        <v>17.034853253606684</v>
      </c>
      <c r="AF198">
        <f t="shared" si="116"/>
        <v>5.2006154116652943E-2</v>
      </c>
      <c r="AG198">
        <f t="shared" si="117"/>
        <v>17.086859407723338</v>
      </c>
      <c r="AH198">
        <f t="shared" si="118"/>
        <v>289.10268420417094</v>
      </c>
    </row>
    <row r="199" spans="4:34" x14ac:dyDescent="0.45">
      <c r="D199" s="2">
        <f t="shared" si="91"/>
        <v>40350</v>
      </c>
      <c r="E199" s="8">
        <f t="shared" si="119"/>
        <v>0.82499999999999829</v>
      </c>
      <c r="F199" s="3">
        <f t="shared" si="92"/>
        <v>2455369.5750000002</v>
      </c>
      <c r="G199" s="4">
        <f t="shared" si="93"/>
        <v>0.10471115674196266</v>
      </c>
      <c r="I199">
        <f t="shared" si="94"/>
        <v>90.148715824864212</v>
      </c>
      <c r="J199">
        <f t="shared" si="95"/>
        <v>4127.0313057927542</v>
      </c>
      <c r="K199">
        <f t="shared" si="96"/>
        <v>1.6704230867911219E-2</v>
      </c>
      <c r="L199">
        <f t="shared" si="97"/>
        <v>0.42100055729943847</v>
      </c>
      <c r="M199">
        <f t="shared" si="98"/>
        <v>90.569716382163648</v>
      </c>
      <c r="N199">
        <f t="shared" si="99"/>
        <v>4127.4523063500537</v>
      </c>
      <c r="O199">
        <f t="shared" si="100"/>
        <v>1.0162929051214702</v>
      </c>
      <c r="P199">
        <f t="shared" si="101"/>
        <v>90.568692817234435</v>
      </c>
      <c r="Q199">
        <f t="shared" si="102"/>
        <v>23.437929428558228</v>
      </c>
      <c r="R199">
        <f t="shared" si="103"/>
        <v>23.4384841413206</v>
      </c>
      <c r="S199">
        <f t="shared" si="90"/>
        <v>90.619833191587929</v>
      </c>
      <c r="T199">
        <f t="shared" si="104"/>
        <v>23.437260588343936</v>
      </c>
      <c r="U199">
        <f t="shared" si="105"/>
        <v>4.3031481844554374E-2</v>
      </c>
      <c r="V199">
        <f t="shared" si="106"/>
        <v>-1.8846109278336987</v>
      </c>
      <c r="W199">
        <f t="shared" si="107"/>
        <v>165.27583256014566</v>
      </c>
      <c r="X199" s="8">
        <f t="shared" si="108"/>
        <v>0.54297542425543999</v>
      </c>
      <c r="Y199" s="8">
        <f t="shared" si="109"/>
        <v>8.3875889366146483E-2</v>
      </c>
      <c r="Z199" s="8">
        <f t="shared" si="110"/>
        <v>1.0020749591447335</v>
      </c>
      <c r="AA199" s="9">
        <f t="shared" si="111"/>
        <v>1322.2066604811653</v>
      </c>
      <c r="AB199">
        <f t="shared" si="112"/>
        <v>1126.1153890721639</v>
      </c>
      <c r="AC199">
        <f t="shared" si="113"/>
        <v>101.52884726804098</v>
      </c>
      <c r="AD199">
        <f t="shared" si="114"/>
        <v>73.561695862525752</v>
      </c>
      <c r="AE199">
        <f t="shared" si="115"/>
        <v>16.438304137474248</v>
      </c>
      <c r="AF199">
        <f t="shared" si="116"/>
        <v>5.3953806054528104E-2</v>
      </c>
      <c r="AG199">
        <f t="shared" si="117"/>
        <v>16.492257943528777</v>
      </c>
      <c r="AH199">
        <f t="shared" si="118"/>
        <v>290.3975408274199</v>
      </c>
    </row>
    <row r="200" spans="4:34" x14ac:dyDescent="0.45">
      <c r="D200" s="2">
        <f t="shared" si="91"/>
        <v>40350</v>
      </c>
      <c r="E200" s="8">
        <f t="shared" si="119"/>
        <v>0.82916666666666494</v>
      </c>
      <c r="F200" s="3">
        <f t="shared" si="92"/>
        <v>2455369.5791666666</v>
      </c>
      <c r="G200" s="4">
        <f t="shared" si="93"/>
        <v>0.104711270819072</v>
      </c>
      <c r="I200">
        <f t="shared" si="94"/>
        <v>90.152822688628021</v>
      </c>
      <c r="J200">
        <f t="shared" si="95"/>
        <v>4127.0354124603464</v>
      </c>
      <c r="K200">
        <f t="shared" si="96"/>
        <v>1.6704230863112735E-2</v>
      </c>
      <c r="L200">
        <f t="shared" si="97"/>
        <v>0.42086939045957916</v>
      </c>
      <c r="M200">
        <f t="shared" si="98"/>
        <v>90.573692079087607</v>
      </c>
      <c r="N200">
        <f t="shared" si="99"/>
        <v>4127.4562818508057</v>
      </c>
      <c r="O200">
        <f t="shared" si="100"/>
        <v>1.0162931652230904</v>
      </c>
      <c r="P200">
        <f t="shared" si="101"/>
        <v>90.572668518146941</v>
      </c>
      <c r="Q200">
        <f t="shared" si="102"/>
        <v>23.437929427074746</v>
      </c>
      <c r="R200">
        <f t="shared" si="103"/>
        <v>23.438484130213016</v>
      </c>
      <c r="S200">
        <f t="shared" si="90"/>
        <v>90.624166358005567</v>
      </c>
      <c r="T200">
        <f t="shared" si="104"/>
        <v>23.43724341007524</v>
      </c>
      <c r="U200">
        <f t="shared" si="105"/>
        <v>4.303148180260867E-2</v>
      </c>
      <c r="V200">
        <f t="shared" si="106"/>
        <v>-1.8855149091901215</v>
      </c>
      <c r="W200">
        <f t="shared" si="107"/>
        <v>165.27565928328997</v>
      </c>
      <c r="X200" s="8">
        <f t="shared" si="108"/>
        <v>0.54297605202027088</v>
      </c>
      <c r="Y200" s="8">
        <f t="shared" si="109"/>
        <v>8.3876998455576501E-2</v>
      </c>
      <c r="Z200" s="8">
        <f t="shared" si="110"/>
        <v>1.0020751055849653</v>
      </c>
      <c r="AA200" s="9">
        <f t="shared" si="111"/>
        <v>1322.2052742663197</v>
      </c>
      <c r="AB200">
        <f t="shared" si="112"/>
        <v>1132.1144850908074</v>
      </c>
      <c r="AC200">
        <f t="shared" si="113"/>
        <v>103.02862127270186</v>
      </c>
      <c r="AD200">
        <f t="shared" si="114"/>
        <v>74.153255875418552</v>
      </c>
      <c r="AE200">
        <f t="shared" si="115"/>
        <v>15.846744124581448</v>
      </c>
      <c r="AF200">
        <f t="shared" si="116"/>
        <v>5.6019307720110816E-2</v>
      </c>
      <c r="AG200">
        <f t="shared" si="117"/>
        <v>15.90276343230156</v>
      </c>
      <c r="AH200">
        <f t="shared" si="118"/>
        <v>291.69092781015604</v>
      </c>
    </row>
    <row r="201" spans="4:34" x14ac:dyDescent="0.45">
      <c r="D201" s="2">
        <f t="shared" si="91"/>
        <v>40350</v>
      </c>
      <c r="E201" s="8">
        <f t="shared" si="119"/>
        <v>0.83333333333333159</v>
      </c>
      <c r="F201" s="3">
        <f t="shared" si="92"/>
        <v>2455369.5833333335</v>
      </c>
      <c r="G201" s="4">
        <f t="shared" si="93"/>
        <v>0.10471138489619407</v>
      </c>
      <c r="I201">
        <f t="shared" si="94"/>
        <v>90.156929552849761</v>
      </c>
      <c r="J201">
        <f t="shared" si="95"/>
        <v>4127.0395191283969</v>
      </c>
      <c r="K201">
        <f t="shared" si="96"/>
        <v>1.6704230858314247E-2</v>
      </c>
      <c r="L201">
        <f t="shared" si="97"/>
        <v>0.42073822157022872</v>
      </c>
      <c r="M201">
        <f t="shared" si="98"/>
        <v>90.577667774419993</v>
      </c>
      <c r="N201">
        <f t="shared" si="99"/>
        <v>4127.4602573499669</v>
      </c>
      <c r="O201">
        <f t="shared" si="100"/>
        <v>1.0162934252436375</v>
      </c>
      <c r="P201">
        <f t="shared" si="101"/>
        <v>90.576644217467816</v>
      </c>
      <c r="Q201">
        <f t="shared" si="102"/>
        <v>23.437929425591268</v>
      </c>
      <c r="R201">
        <f t="shared" si="103"/>
        <v>23.438484119105421</v>
      </c>
      <c r="S201">
        <f t="shared" si="90"/>
        <v>90.628499521558169</v>
      </c>
      <c r="T201">
        <f t="shared" si="104"/>
        <v>23.437226112223083</v>
      </c>
      <c r="U201">
        <f t="shared" si="105"/>
        <v>4.3031481760662918E-2</v>
      </c>
      <c r="V201">
        <f t="shared" si="106"/>
        <v>-1.8864188775438273</v>
      </c>
      <c r="W201">
        <f t="shared" si="107"/>
        <v>165.27548480225943</v>
      </c>
      <c r="X201" s="8">
        <f t="shared" si="108"/>
        <v>0.542976679776072</v>
      </c>
      <c r="Y201" s="8">
        <f t="shared" si="109"/>
        <v>8.3878110880906909E-2</v>
      </c>
      <c r="Z201" s="8">
        <f t="shared" si="110"/>
        <v>1.002075248671237</v>
      </c>
      <c r="AA201" s="9">
        <f t="shared" si="111"/>
        <v>1322.2038784180754</v>
      </c>
      <c r="AB201">
        <f t="shared" si="112"/>
        <v>1138.1135811224538</v>
      </c>
      <c r="AC201">
        <f t="shared" si="113"/>
        <v>104.52839528061344</v>
      </c>
      <c r="AD201">
        <f t="shared" si="114"/>
        <v>74.739530570653372</v>
      </c>
      <c r="AE201">
        <f t="shared" si="115"/>
        <v>15.260469429346628</v>
      </c>
      <c r="AF201">
        <f t="shared" si="116"/>
        <v>5.8212484678035963E-2</v>
      </c>
      <c r="AG201">
        <f t="shared" si="117"/>
        <v>15.318681914024664</v>
      </c>
      <c r="AH201">
        <f t="shared" si="118"/>
        <v>292.983144163215</v>
      </c>
    </row>
    <row r="202" spans="4:34" x14ac:dyDescent="0.45">
      <c r="D202" s="2">
        <f t="shared" si="91"/>
        <v>40350</v>
      </c>
      <c r="E202" s="8">
        <f t="shared" si="119"/>
        <v>0.83749999999999825</v>
      </c>
      <c r="F202" s="3">
        <f t="shared" si="92"/>
        <v>2455369.5874999999</v>
      </c>
      <c r="G202" s="4">
        <f t="shared" si="93"/>
        <v>0.10471149897330341</v>
      </c>
      <c r="I202">
        <f t="shared" si="94"/>
        <v>90.16103641661266</v>
      </c>
      <c r="J202">
        <f t="shared" si="95"/>
        <v>4127.04362579599</v>
      </c>
      <c r="K202">
        <f t="shared" si="96"/>
        <v>1.6704230853515762E-2</v>
      </c>
      <c r="L202">
        <f t="shared" si="97"/>
        <v>0.42060705066128068</v>
      </c>
      <c r="M202">
        <f t="shared" si="98"/>
        <v>90.581643467273935</v>
      </c>
      <c r="N202">
        <f t="shared" si="99"/>
        <v>4127.4642328466516</v>
      </c>
      <c r="O202">
        <f t="shared" si="100"/>
        <v>1.0162936851830524</v>
      </c>
      <c r="P202">
        <f t="shared" si="101"/>
        <v>90.580619914310162</v>
      </c>
      <c r="Q202">
        <f t="shared" si="102"/>
        <v>23.437929424107786</v>
      </c>
      <c r="R202">
        <f t="shared" si="103"/>
        <v>23.438484107997819</v>
      </c>
      <c r="S202">
        <f t="shared" si="90"/>
        <v>90.632832681271211</v>
      </c>
      <c r="T202">
        <f t="shared" si="104"/>
        <v>23.437208694791646</v>
      </c>
      <c r="U202">
        <f t="shared" si="105"/>
        <v>4.3031481718717145E-2</v>
      </c>
      <c r="V202">
        <f t="shared" si="106"/>
        <v>-1.88732283266448</v>
      </c>
      <c r="W202">
        <f t="shared" si="107"/>
        <v>165.2753091171391</v>
      </c>
      <c r="X202" s="8">
        <f t="shared" si="108"/>
        <v>0.54297730752268369</v>
      </c>
      <c r="Y202" s="8">
        <f t="shared" si="109"/>
        <v>8.3879226641741744E-2</v>
      </c>
      <c r="Z202" s="8">
        <f t="shared" si="110"/>
        <v>1.0020753884036258</v>
      </c>
      <c r="AA202" s="9">
        <f t="shared" si="111"/>
        <v>1322.2024729371128</v>
      </c>
      <c r="AB202">
        <f t="shared" si="112"/>
        <v>1144.112677167333</v>
      </c>
      <c r="AC202">
        <f t="shared" si="113"/>
        <v>106.02816929183325</v>
      </c>
      <c r="AD202">
        <f t="shared" si="114"/>
        <v>75.320226039385233</v>
      </c>
      <c r="AE202">
        <f t="shared" si="115"/>
        <v>14.679773960614767</v>
      </c>
      <c r="AF202">
        <f t="shared" si="116"/>
        <v>6.0544179587472456E-2</v>
      </c>
      <c r="AG202">
        <f t="shared" si="117"/>
        <v>14.740318140202239</v>
      </c>
      <c r="AH202">
        <f t="shared" si="118"/>
        <v>294.27447872318203</v>
      </c>
    </row>
    <row r="203" spans="4:34" x14ac:dyDescent="0.45">
      <c r="D203" s="2">
        <f t="shared" si="91"/>
        <v>40350</v>
      </c>
      <c r="E203" s="8">
        <f t="shared" si="119"/>
        <v>0.8416666666666649</v>
      </c>
      <c r="F203" s="3">
        <f t="shared" si="92"/>
        <v>2455369.5916666668</v>
      </c>
      <c r="G203" s="4">
        <f t="shared" si="93"/>
        <v>0.10471161305042548</v>
      </c>
      <c r="I203">
        <f t="shared" si="94"/>
        <v>90.165143280834855</v>
      </c>
      <c r="J203">
        <f t="shared" si="95"/>
        <v>4127.0477324640397</v>
      </c>
      <c r="K203">
        <f t="shared" si="96"/>
        <v>1.6704230848717274E-2</v>
      </c>
      <c r="L203">
        <f t="shared" si="97"/>
        <v>0.42047587770416534</v>
      </c>
      <c r="M203">
        <f t="shared" si="98"/>
        <v>90.585619158539018</v>
      </c>
      <c r="N203">
        <f t="shared" si="99"/>
        <v>4127.4682083417438</v>
      </c>
      <c r="O203">
        <f t="shared" si="100"/>
        <v>1.0162939450413917</v>
      </c>
      <c r="P203">
        <f t="shared" si="101"/>
        <v>90.584595609563593</v>
      </c>
      <c r="Q203">
        <f t="shared" si="102"/>
        <v>23.437929422624308</v>
      </c>
      <c r="R203">
        <f t="shared" si="103"/>
        <v>23.43848409689021</v>
      </c>
      <c r="S203">
        <f t="shared" si="90"/>
        <v>90.637165838106498</v>
      </c>
      <c r="T203">
        <f t="shared" si="104"/>
        <v>23.437191157777345</v>
      </c>
      <c r="U203">
        <f t="shared" si="105"/>
        <v>4.3031481676771337E-2</v>
      </c>
      <c r="V203">
        <f t="shared" si="106"/>
        <v>-1.8882267747262407</v>
      </c>
      <c r="W203">
        <f t="shared" si="107"/>
        <v>165.27513222793581</v>
      </c>
      <c r="X203" s="8">
        <f t="shared" si="108"/>
        <v>0.54297793526022653</v>
      </c>
      <c r="Y203" s="8">
        <f t="shared" si="109"/>
        <v>8.3880345738182593E-2</v>
      </c>
      <c r="Z203" s="8">
        <f t="shared" si="110"/>
        <v>1.0020755247822706</v>
      </c>
      <c r="AA203" s="9">
        <f t="shared" si="111"/>
        <v>1322.2010578234865</v>
      </c>
      <c r="AB203">
        <f t="shared" si="112"/>
        <v>1150.1117732252712</v>
      </c>
      <c r="AC203">
        <f t="shared" si="113"/>
        <v>107.52794330631781</v>
      </c>
      <c r="AD203">
        <f t="shared" si="114"/>
        <v>75.895050592547008</v>
      </c>
      <c r="AE203">
        <f t="shared" si="115"/>
        <v>14.104949407452992</v>
      </c>
      <c r="AF203">
        <f t="shared" si="116"/>
        <v>6.302637062541315E-2</v>
      </c>
      <c r="AG203">
        <f t="shared" si="117"/>
        <v>14.167975778078405</v>
      </c>
      <c r="AH203">
        <f t="shared" si="118"/>
        <v>295.56521009859159</v>
      </c>
    </row>
    <row r="204" spans="4:34" x14ac:dyDescent="0.45">
      <c r="D204" s="2">
        <f t="shared" si="91"/>
        <v>40350</v>
      </c>
      <c r="E204" s="8">
        <f t="shared" si="119"/>
        <v>0.84583333333333155</v>
      </c>
      <c r="F204" s="3">
        <f t="shared" si="92"/>
        <v>2455369.5958333332</v>
      </c>
      <c r="G204" s="4">
        <f t="shared" si="93"/>
        <v>0.10471172712753482</v>
      </c>
      <c r="I204">
        <f t="shared" si="94"/>
        <v>90.169250144598209</v>
      </c>
      <c r="J204">
        <f t="shared" si="95"/>
        <v>4127.0518391316327</v>
      </c>
      <c r="K204">
        <f t="shared" si="96"/>
        <v>1.6704230843918786E-2</v>
      </c>
      <c r="L204">
        <f t="shared" si="97"/>
        <v>0.42034470272869917</v>
      </c>
      <c r="M204">
        <f t="shared" si="98"/>
        <v>90.589594847326907</v>
      </c>
      <c r="N204">
        <f t="shared" si="99"/>
        <v>4127.4721838343612</v>
      </c>
      <c r="O204">
        <f t="shared" si="100"/>
        <v>1.0162942048185961</v>
      </c>
      <c r="P204">
        <f t="shared" si="101"/>
        <v>90.588571302339759</v>
      </c>
      <c r="Q204">
        <f t="shared" si="102"/>
        <v>23.437929421140826</v>
      </c>
      <c r="R204">
        <f t="shared" si="103"/>
        <v>23.438484085782591</v>
      </c>
      <c r="S204">
        <f t="shared" si="90"/>
        <v>90.641498991087929</v>
      </c>
      <c r="T204">
        <f t="shared" si="104"/>
        <v>23.437173501184407</v>
      </c>
      <c r="U204">
        <f t="shared" si="105"/>
        <v>4.3031481634825494E-2</v>
      </c>
      <c r="V204">
        <f t="shared" si="106"/>
        <v>-1.8891307034979554</v>
      </c>
      <c r="W204">
        <f t="shared" si="107"/>
        <v>165.27495413473574</v>
      </c>
      <c r="X204" s="8">
        <f t="shared" si="108"/>
        <v>0.5429785629885403</v>
      </c>
      <c r="Y204" s="8">
        <f t="shared" si="109"/>
        <v>8.3881468169829942E-2</v>
      </c>
      <c r="Z204" s="8">
        <f t="shared" si="110"/>
        <v>1.0020756578072507</v>
      </c>
      <c r="AA204" s="9">
        <f t="shared" si="111"/>
        <v>1322.1996330778859</v>
      </c>
      <c r="AB204">
        <f t="shared" si="112"/>
        <v>1156.1108692964995</v>
      </c>
      <c r="AC204">
        <f t="shared" si="113"/>
        <v>109.02771732412486</v>
      </c>
      <c r="AD204">
        <f t="shared" si="114"/>
        <v>76.463714691382037</v>
      </c>
      <c r="AE204">
        <f t="shared" si="115"/>
        <v>13.536285308617963</v>
      </c>
      <c r="AF204">
        <f t="shared" si="116"/>
        <v>6.5672303622367645E-2</v>
      </c>
      <c r="AG204">
        <f t="shared" si="117"/>
        <v>13.60195761224033</v>
      </c>
      <c r="AH204">
        <f t="shared" si="118"/>
        <v>296.85560661259456</v>
      </c>
    </row>
    <row r="205" spans="4:34" x14ac:dyDescent="0.45">
      <c r="D205" s="2">
        <f t="shared" si="91"/>
        <v>40350</v>
      </c>
      <c r="E205" s="8">
        <f t="shared" si="119"/>
        <v>0.8499999999999982</v>
      </c>
      <c r="F205" s="3">
        <f t="shared" si="92"/>
        <v>2455369.6</v>
      </c>
      <c r="G205" s="4">
        <f t="shared" si="93"/>
        <v>0.1047118412046569</v>
      </c>
      <c r="I205">
        <f t="shared" si="94"/>
        <v>90.173357008820858</v>
      </c>
      <c r="J205">
        <f t="shared" si="95"/>
        <v>4127.0559457996842</v>
      </c>
      <c r="K205">
        <f t="shared" si="96"/>
        <v>1.6704230839120301E-2</v>
      </c>
      <c r="L205">
        <f t="shared" si="97"/>
        <v>0.42021352570625947</v>
      </c>
      <c r="M205">
        <f t="shared" si="98"/>
        <v>90.593570534527117</v>
      </c>
      <c r="N205">
        <f t="shared" si="99"/>
        <v>4127.4761593253907</v>
      </c>
      <c r="O205">
        <f t="shared" si="100"/>
        <v>1.0162944645147227</v>
      </c>
      <c r="P205">
        <f t="shared" si="101"/>
        <v>90.592546993528174</v>
      </c>
      <c r="Q205">
        <f t="shared" si="102"/>
        <v>23.437929419657348</v>
      </c>
      <c r="R205">
        <f t="shared" si="103"/>
        <v>23.438484074674964</v>
      </c>
      <c r="S205">
        <f t="shared" si="90"/>
        <v>90.645832141177195</v>
      </c>
      <c r="T205">
        <f t="shared" si="104"/>
        <v>23.437155725009216</v>
      </c>
      <c r="U205">
        <f t="shared" si="105"/>
        <v>4.3031481592879631E-2</v>
      </c>
      <c r="V205">
        <f t="shared" si="106"/>
        <v>-1.8900346191535586</v>
      </c>
      <c r="W205">
        <f t="shared" si="107"/>
        <v>165.27477483754609</v>
      </c>
      <c r="X205" s="8">
        <f t="shared" si="108"/>
        <v>0.54297919070774547</v>
      </c>
      <c r="Y205" s="8">
        <f t="shared" si="109"/>
        <v>8.38825939367841E-2</v>
      </c>
      <c r="Z205" s="8">
        <f t="shared" si="110"/>
        <v>1.0020757874787067</v>
      </c>
      <c r="AA205" s="9">
        <f t="shared" si="111"/>
        <v>1322.1981987003687</v>
      </c>
      <c r="AB205">
        <f t="shared" si="112"/>
        <v>1162.109965380844</v>
      </c>
      <c r="AC205">
        <f t="shared" si="113"/>
        <v>110.52749134521099</v>
      </c>
      <c r="AD205">
        <f t="shared" si="114"/>
        <v>77.025930894205359</v>
      </c>
      <c r="AE205">
        <f t="shared" si="115"/>
        <v>12.974069105794641</v>
      </c>
      <c r="AF205">
        <f t="shared" si="116"/>
        <v>6.8496638854659522E-2</v>
      </c>
      <c r="AG205">
        <f t="shared" si="117"/>
        <v>13.0425657446493</v>
      </c>
      <c r="AH205">
        <f t="shared" si="118"/>
        <v>298.14592624090153</v>
      </c>
    </row>
    <row r="206" spans="4:34" x14ac:dyDescent="0.45">
      <c r="D206" s="2">
        <f t="shared" si="91"/>
        <v>40350</v>
      </c>
      <c r="E206" s="8">
        <f t="shared" si="119"/>
        <v>0.85416666666666485</v>
      </c>
      <c r="F206" s="3">
        <f t="shared" si="92"/>
        <v>2455369.6041666665</v>
      </c>
      <c r="G206" s="4">
        <f t="shared" si="93"/>
        <v>0.10471195528176623</v>
      </c>
      <c r="I206">
        <f t="shared" si="94"/>
        <v>90.177463872583303</v>
      </c>
      <c r="J206">
        <f t="shared" si="95"/>
        <v>4127.0600524672755</v>
      </c>
      <c r="K206">
        <f t="shared" si="96"/>
        <v>1.6704230834321813E-2</v>
      </c>
      <c r="L206">
        <f t="shared" si="97"/>
        <v>0.42008234666687183</v>
      </c>
      <c r="M206">
        <f t="shared" si="98"/>
        <v>90.597546219250177</v>
      </c>
      <c r="N206">
        <f t="shared" si="99"/>
        <v>4127.4801348139426</v>
      </c>
      <c r="O206">
        <f t="shared" si="100"/>
        <v>1.016294724129712</v>
      </c>
      <c r="P206">
        <f t="shared" si="101"/>
        <v>90.596522682239367</v>
      </c>
      <c r="Q206">
        <f t="shared" si="102"/>
        <v>23.437929418173866</v>
      </c>
      <c r="R206">
        <f t="shared" si="103"/>
        <v>23.438484063567326</v>
      </c>
      <c r="S206">
        <f t="shared" si="90"/>
        <v>90.650165287396987</v>
      </c>
      <c r="T206">
        <f t="shared" si="104"/>
        <v>23.437137829256038</v>
      </c>
      <c r="U206">
        <f t="shared" si="105"/>
        <v>4.3031481550933705E-2</v>
      </c>
      <c r="V206">
        <f t="shared" si="106"/>
        <v>-1.8909385214623142</v>
      </c>
      <c r="W206">
        <f t="shared" si="107"/>
        <v>165.27459433645382</v>
      </c>
      <c r="X206" s="8">
        <f t="shared" si="108"/>
        <v>0.54297981841768206</v>
      </c>
      <c r="Y206" s="8">
        <f t="shared" si="109"/>
        <v>8.3883723038643665E-2</v>
      </c>
      <c r="Z206" s="8">
        <f t="shared" si="110"/>
        <v>1.0020759137967206</v>
      </c>
      <c r="AA206" s="9">
        <f t="shared" si="111"/>
        <v>1322.1967546916305</v>
      </c>
      <c r="AB206">
        <f t="shared" si="112"/>
        <v>1168.1090614785353</v>
      </c>
      <c r="AC206">
        <f t="shared" si="113"/>
        <v>112.02726536963382</v>
      </c>
      <c r="AD206">
        <f t="shared" si="114"/>
        <v>77.581413819782867</v>
      </c>
      <c r="AE206">
        <f t="shared" si="115"/>
        <v>12.418586180217133</v>
      </c>
      <c r="AF206">
        <f t="shared" si="116"/>
        <v>7.1515613122157096E-2</v>
      </c>
      <c r="AG206">
        <f t="shared" si="117"/>
        <v>12.49010179333929</v>
      </c>
      <c r="AH206">
        <f t="shared" si="118"/>
        <v>299.43641654546201</v>
      </c>
    </row>
    <row r="207" spans="4:34" x14ac:dyDescent="0.45">
      <c r="D207" s="2">
        <f t="shared" si="91"/>
        <v>40350</v>
      </c>
      <c r="E207" s="8">
        <f t="shared" si="119"/>
        <v>0.85833333333333151</v>
      </c>
      <c r="F207" s="3">
        <f t="shared" si="92"/>
        <v>2455369.6083333334</v>
      </c>
      <c r="G207" s="4">
        <f t="shared" si="93"/>
        <v>0.10471206935888831</v>
      </c>
      <c r="I207">
        <f t="shared" si="94"/>
        <v>90.181570736805497</v>
      </c>
      <c r="J207">
        <f t="shared" si="95"/>
        <v>4127.0641591353269</v>
      </c>
      <c r="K207">
        <f t="shared" si="96"/>
        <v>1.6704230829523325E-2</v>
      </c>
      <c r="L207">
        <f t="shared" si="97"/>
        <v>0.41995116558175655</v>
      </c>
      <c r="M207">
        <f t="shared" si="98"/>
        <v>90.601521902387248</v>
      </c>
      <c r="N207">
        <f t="shared" si="99"/>
        <v>4127.4841103009085</v>
      </c>
      <c r="O207">
        <f t="shared" si="100"/>
        <v>1.0162949836636208</v>
      </c>
      <c r="P207">
        <f t="shared" si="101"/>
        <v>90.600498369364516</v>
      </c>
      <c r="Q207">
        <f t="shared" si="102"/>
        <v>23.437929416690388</v>
      </c>
      <c r="R207">
        <f t="shared" si="103"/>
        <v>23.438484052459685</v>
      </c>
      <c r="S207">
        <f t="shared" si="90"/>
        <v>90.654498430710774</v>
      </c>
      <c r="T207">
        <f t="shared" si="104"/>
        <v>23.437119813921214</v>
      </c>
      <c r="U207">
        <f t="shared" si="105"/>
        <v>4.3031481508987793E-2</v>
      </c>
      <c r="V207">
        <f t="shared" si="106"/>
        <v>-1.8918424105981255</v>
      </c>
      <c r="W207">
        <f t="shared" si="107"/>
        <v>165.27441263146636</v>
      </c>
      <c r="X207" s="8">
        <f t="shared" si="108"/>
        <v>0.54298044611847096</v>
      </c>
      <c r="Y207" s="8">
        <f t="shared" si="109"/>
        <v>8.3884855475508835E-2</v>
      </c>
      <c r="Z207" s="8">
        <f t="shared" si="110"/>
        <v>1.0020760367614332</v>
      </c>
      <c r="AA207" s="9">
        <f t="shared" si="111"/>
        <v>1322.1953010517309</v>
      </c>
      <c r="AB207">
        <f t="shared" si="112"/>
        <v>1174.1081575893991</v>
      </c>
      <c r="AC207">
        <f t="shared" si="113"/>
        <v>113.52703939734977</v>
      </c>
      <c r="AD207">
        <f t="shared" si="114"/>
        <v>78.12988012719272</v>
      </c>
      <c r="AE207">
        <f t="shared" si="115"/>
        <v>11.87011987280728</v>
      </c>
      <c r="AF207">
        <f t="shared" si="116"/>
        <v>7.4747217173372335E-2</v>
      </c>
      <c r="AG207">
        <f t="shared" si="117"/>
        <v>11.944867089980653</v>
      </c>
      <c r="AH207">
        <f t="shared" si="118"/>
        <v>300.72731460308717</v>
      </c>
    </row>
    <row r="208" spans="4:34" x14ac:dyDescent="0.45">
      <c r="D208" s="2">
        <f t="shared" si="91"/>
        <v>40350</v>
      </c>
      <c r="E208" s="8">
        <f t="shared" si="119"/>
        <v>0.86249999999999816</v>
      </c>
      <c r="F208" s="3">
        <f t="shared" si="92"/>
        <v>2455369.6124999998</v>
      </c>
      <c r="G208" s="4">
        <f t="shared" si="93"/>
        <v>0.10471218343599764</v>
      </c>
      <c r="I208">
        <f t="shared" si="94"/>
        <v>90.185677600568852</v>
      </c>
      <c r="J208">
        <f t="shared" si="95"/>
        <v>4127.0682658029182</v>
      </c>
      <c r="K208">
        <f t="shared" si="96"/>
        <v>1.6704230824724841E-2</v>
      </c>
      <c r="L208">
        <f t="shared" si="97"/>
        <v>0.41981998248094016</v>
      </c>
      <c r="M208">
        <f t="shared" si="98"/>
        <v>90.605497583049797</v>
      </c>
      <c r="N208">
        <f t="shared" si="99"/>
        <v>4127.4880857853996</v>
      </c>
      <c r="O208">
        <f t="shared" si="100"/>
        <v>1.0162952431163903</v>
      </c>
      <c r="P208">
        <f t="shared" si="101"/>
        <v>90.604474054015057</v>
      </c>
      <c r="Q208">
        <f t="shared" si="102"/>
        <v>23.437929415206909</v>
      </c>
      <c r="R208">
        <f t="shared" si="103"/>
        <v>23.438484041352037</v>
      </c>
      <c r="S208">
        <f t="shared" si="90"/>
        <v>90.658831570142283</v>
      </c>
      <c r="T208">
        <f t="shared" si="104"/>
        <v>23.437101679009064</v>
      </c>
      <c r="U208">
        <f t="shared" si="105"/>
        <v>4.3031481467041846E-2</v>
      </c>
      <c r="V208">
        <f t="shared" si="106"/>
        <v>-1.8927462863305835</v>
      </c>
      <c r="W208">
        <f t="shared" si="107"/>
        <v>165.27422972267186</v>
      </c>
      <c r="X208" s="8">
        <f t="shared" si="108"/>
        <v>0.54298107380995175</v>
      </c>
      <c r="Y208" s="8">
        <f t="shared" si="109"/>
        <v>8.3885991246974378E-2</v>
      </c>
      <c r="Z208" s="8">
        <f t="shared" si="110"/>
        <v>1.002076156372929</v>
      </c>
      <c r="AA208" s="9">
        <f t="shared" si="111"/>
        <v>1322.1938377813749</v>
      </c>
      <c r="AB208">
        <f t="shared" si="112"/>
        <v>1180.1072537136668</v>
      </c>
      <c r="AC208">
        <f t="shared" si="113"/>
        <v>115.02681342841669</v>
      </c>
      <c r="AD208">
        <f t="shared" si="114"/>
        <v>78.671048512505138</v>
      </c>
      <c r="AE208">
        <f t="shared" si="115"/>
        <v>11.328951487494862</v>
      </c>
      <c r="AF208">
        <f t="shared" si="116"/>
        <v>7.8211387611999181E-2</v>
      </c>
      <c r="AG208">
        <f t="shared" si="117"/>
        <v>11.407162875106861</v>
      </c>
      <c r="AH208">
        <f t="shared" si="118"/>
        <v>302.01884692985294</v>
      </c>
    </row>
    <row r="209" spans="4:34" x14ac:dyDescent="0.45">
      <c r="D209" s="2">
        <f t="shared" si="91"/>
        <v>40350</v>
      </c>
      <c r="E209" s="8">
        <f t="shared" si="119"/>
        <v>0.86666666666666481</v>
      </c>
      <c r="F209" s="3">
        <f t="shared" si="92"/>
        <v>2455369.6166666667</v>
      </c>
      <c r="G209" s="4">
        <f t="shared" si="93"/>
        <v>0.10471229751311972</v>
      </c>
      <c r="I209">
        <f t="shared" si="94"/>
        <v>90.189784464791046</v>
      </c>
      <c r="J209">
        <f t="shared" si="95"/>
        <v>4127.0723724709696</v>
      </c>
      <c r="K209">
        <f t="shared" si="96"/>
        <v>1.6704230819926353E-2</v>
      </c>
      <c r="L209">
        <f t="shared" si="97"/>
        <v>0.419688797335668</v>
      </c>
      <c r="M209">
        <f t="shared" si="98"/>
        <v>90.609473262126713</v>
      </c>
      <c r="N209">
        <f t="shared" si="99"/>
        <v>4127.4920612683054</v>
      </c>
      <c r="O209">
        <f t="shared" si="100"/>
        <v>1.0162955024880769</v>
      </c>
      <c r="P209">
        <f t="shared" si="101"/>
        <v>90.608449737079908</v>
      </c>
      <c r="Q209">
        <f t="shared" si="102"/>
        <v>23.437929413723428</v>
      </c>
      <c r="R209">
        <f t="shared" si="103"/>
        <v>23.438484030244375</v>
      </c>
      <c r="S209">
        <f t="shared" si="90"/>
        <v>90.663164706652481</v>
      </c>
      <c r="T209">
        <f t="shared" si="104"/>
        <v>23.437083424515858</v>
      </c>
      <c r="U209">
        <f t="shared" si="105"/>
        <v>4.303148142509583E-2</v>
      </c>
      <c r="V209">
        <f t="shared" si="106"/>
        <v>-1.8936501488328836</v>
      </c>
      <c r="W209">
        <f t="shared" si="107"/>
        <v>165.27404561007756</v>
      </c>
      <c r="X209" s="8">
        <f t="shared" si="108"/>
        <v>0.54298170149224501</v>
      </c>
      <c r="Y209" s="8">
        <f t="shared" si="109"/>
        <v>8.388713035314066E-2</v>
      </c>
      <c r="Z209" s="8">
        <f t="shared" si="110"/>
        <v>1.0020762726313492</v>
      </c>
      <c r="AA209" s="9">
        <f t="shared" si="111"/>
        <v>1322.1923648806205</v>
      </c>
      <c r="AB209">
        <f t="shared" si="112"/>
        <v>1186.1063498511644</v>
      </c>
      <c r="AC209">
        <f t="shared" si="113"/>
        <v>116.5265874627911</v>
      </c>
      <c r="AD209">
        <f t="shared" si="114"/>
        <v>79.204639722102868</v>
      </c>
      <c r="AE209">
        <f t="shared" si="115"/>
        <v>10.795360277897132</v>
      </c>
      <c r="AF209">
        <f t="shared" si="116"/>
        <v>8.193021095740631E-2</v>
      </c>
      <c r="AG209">
        <f t="shared" si="117"/>
        <v>10.877290488854538</v>
      </c>
      <c r="AH209">
        <f t="shared" si="118"/>
        <v>303.31122940085083</v>
      </c>
    </row>
    <row r="210" spans="4:34" x14ac:dyDescent="0.45">
      <c r="D210" s="2">
        <f t="shared" si="91"/>
        <v>40350</v>
      </c>
      <c r="E210" s="8">
        <f t="shared" si="119"/>
        <v>0.87083333333333146</v>
      </c>
      <c r="F210" s="3">
        <f t="shared" si="92"/>
        <v>2455369.6208333331</v>
      </c>
      <c r="G210" s="4">
        <f t="shared" si="93"/>
        <v>0.10471241159022905</v>
      </c>
      <c r="I210">
        <f t="shared" si="94"/>
        <v>90.193891328553946</v>
      </c>
      <c r="J210">
        <f t="shared" si="95"/>
        <v>4127.0764791385618</v>
      </c>
      <c r="K210">
        <f t="shared" si="96"/>
        <v>1.6704230815127868E-2</v>
      </c>
      <c r="L210">
        <f t="shared" si="97"/>
        <v>0.41955761017594156</v>
      </c>
      <c r="M210">
        <f t="shared" si="98"/>
        <v>90.613448938729888</v>
      </c>
      <c r="N210">
        <f t="shared" si="99"/>
        <v>4127.4960367487374</v>
      </c>
      <c r="O210">
        <f t="shared" si="100"/>
        <v>1.0162957617786212</v>
      </c>
      <c r="P210">
        <f t="shared" si="101"/>
        <v>90.612425417670934</v>
      </c>
      <c r="Q210">
        <f t="shared" si="102"/>
        <v>23.437929412239949</v>
      </c>
      <c r="R210">
        <f t="shared" si="103"/>
        <v>23.438484019136709</v>
      </c>
      <c r="S210">
        <f t="shared" si="90"/>
        <v>90.667497839265579</v>
      </c>
      <c r="T210">
        <f t="shared" si="104"/>
        <v>23.437065050446009</v>
      </c>
      <c r="U210">
        <f t="shared" si="105"/>
        <v>4.3031481383149821E-2</v>
      </c>
      <c r="V210">
        <f t="shared" si="106"/>
        <v>-1.8945539978746857</v>
      </c>
      <c r="W210">
        <f t="shared" si="107"/>
        <v>165.27386029377317</v>
      </c>
      <c r="X210" s="8">
        <f t="shared" si="108"/>
        <v>0.54298232916519074</v>
      </c>
      <c r="Y210" s="8">
        <f t="shared" si="109"/>
        <v>8.3888272793598617E-2</v>
      </c>
      <c r="Z210" s="8">
        <f t="shared" si="110"/>
        <v>1.0020763855367829</v>
      </c>
      <c r="AA210" s="9">
        <f t="shared" si="111"/>
        <v>1322.1908823501853</v>
      </c>
      <c r="AB210">
        <f t="shared" si="112"/>
        <v>1192.1054460021226</v>
      </c>
      <c r="AC210">
        <f t="shared" si="113"/>
        <v>118.02636150053064</v>
      </c>
      <c r="AD210">
        <f t="shared" si="114"/>
        <v>79.730376582915952</v>
      </c>
      <c r="AE210">
        <f t="shared" si="115"/>
        <v>10.269623417084048</v>
      </c>
      <c r="AF210">
        <f t="shared" si="116"/>
        <v>8.5928135331464789E-2</v>
      </c>
      <c r="AG210">
        <f t="shared" si="117"/>
        <v>10.355551552415513</v>
      </c>
      <c r="AH210">
        <f t="shared" si="118"/>
        <v>304.60466716647193</v>
      </c>
    </row>
    <row r="211" spans="4:34" x14ac:dyDescent="0.45">
      <c r="D211" s="2">
        <f t="shared" si="91"/>
        <v>40350</v>
      </c>
      <c r="E211" s="8">
        <f t="shared" si="119"/>
        <v>0.87499999999999811</v>
      </c>
      <c r="F211" s="3">
        <f t="shared" si="92"/>
        <v>2455369.625</v>
      </c>
      <c r="G211" s="4">
        <f t="shared" si="93"/>
        <v>0.10471252566735113</v>
      </c>
      <c r="I211">
        <f t="shared" si="94"/>
        <v>90.19799819277614</v>
      </c>
      <c r="J211">
        <f t="shared" si="95"/>
        <v>4127.0805858066133</v>
      </c>
      <c r="K211">
        <f t="shared" si="96"/>
        <v>1.670423081032938E-2</v>
      </c>
      <c r="L211">
        <f t="shared" si="97"/>
        <v>0.41942642097305732</v>
      </c>
      <c r="M211">
        <f t="shared" si="98"/>
        <v>90.617424613749193</v>
      </c>
      <c r="N211">
        <f t="shared" si="99"/>
        <v>4127.500012227586</v>
      </c>
      <c r="O211">
        <f t="shared" si="100"/>
        <v>1.0162960209880807</v>
      </c>
      <c r="P211">
        <f t="shared" si="101"/>
        <v>90.616401096678032</v>
      </c>
      <c r="Q211">
        <f t="shared" si="102"/>
        <v>23.437929410756468</v>
      </c>
      <c r="R211">
        <f t="shared" si="103"/>
        <v>23.438484008029029</v>
      </c>
      <c r="S211">
        <f t="shared" si="90"/>
        <v>90.671830968943624</v>
      </c>
      <c r="T211">
        <f t="shared" si="104"/>
        <v>23.4370465567957</v>
      </c>
      <c r="U211">
        <f t="shared" si="105"/>
        <v>4.3031481341203742E-2</v>
      </c>
      <c r="V211">
        <f t="shared" si="106"/>
        <v>-1.8954578336297214</v>
      </c>
      <c r="W211">
        <f t="shared" si="107"/>
        <v>165.27367377376561</v>
      </c>
      <c r="X211" s="8">
        <f t="shared" si="108"/>
        <v>0.54298295682890951</v>
      </c>
      <c r="Y211" s="8">
        <f t="shared" si="109"/>
        <v>8.3889418568449503E-2</v>
      </c>
      <c r="Z211" s="8">
        <f t="shared" si="110"/>
        <v>1.0020764950893695</v>
      </c>
      <c r="AA211" s="9">
        <f t="shared" si="111"/>
        <v>1322.1893901901249</v>
      </c>
      <c r="AB211">
        <f t="shared" si="112"/>
        <v>1198.1045421663675</v>
      </c>
      <c r="AC211">
        <f t="shared" si="113"/>
        <v>119.52613554159188</v>
      </c>
      <c r="AD211">
        <f t="shared" si="114"/>
        <v>80.247984049342662</v>
      </c>
      <c r="AE211">
        <f t="shared" si="115"/>
        <v>9.7520159506573378</v>
      </c>
      <c r="AF211">
        <f t="shared" si="116"/>
        <v>9.023218203118348E-2</v>
      </c>
      <c r="AG211">
        <f t="shared" si="117"/>
        <v>9.8422481326885212</v>
      </c>
      <c r="AH211">
        <f t="shared" si="118"/>
        <v>305.89935456512387</v>
      </c>
    </row>
    <row r="212" spans="4:34" x14ac:dyDescent="0.45">
      <c r="D212" s="2">
        <f t="shared" si="91"/>
        <v>40350</v>
      </c>
      <c r="E212" s="8">
        <f t="shared" si="119"/>
        <v>0.87916666666666476</v>
      </c>
      <c r="F212" s="3">
        <f t="shared" si="92"/>
        <v>2455369.6291666669</v>
      </c>
      <c r="G212" s="4">
        <f t="shared" si="93"/>
        <v>0.10471263974447322</v>
      </c>
      <c r="I212">
        <f t="shared" si="94"/>
        <v>90.202105056998334</v>
      </c>
      <c r="J212">
        <f t="shared" si="95"/>
        <v>4127.0846924746638</v>
      </c>
      <c r="K212">
        <f t="shared" si="96"/>
        <v>1.6704230805530892E-2</v>
      </c>
      <c r="L212">
        <f t="shared" si="97"/>
        <v>0.4192952297423474</v>
      </c>
      <c r="M212">
        <f t="shared" si="98"/>
        <v>90.62140028674068</v>
      </c>
      <c r="N212">
        <f t="shared" si="99"/>
        <v>4127.5039877044064</v>
      </c>
      <c r="O212">
        <f t="shared" si="100"/>
        <v>1.0162962801164244</v>
      </c>
      <c r="P212">
        <f t="shared" si="101"/>
        <v>90.620376773657242</v>
      </c>
      <c r="Q212">
        <f t="shared" si="102"/>
        <v>23.437929409272989</v>
      </c>
      <c r="R212">
        <f t="shared" si="103"/>
        <v>23.438483996921345</v>
      </c>
      <c r="S212">
        <f t="shared" si="90"/>
        <v>90.67616409519492</v>
      </c>
      <c r="T212">
        <f t="shared" si="104"/>
        <v>23.437027943567312</v>
      </c>
      <c r="U212">
        <f t="shared" si="105"/>
        <v>4.3031481299257664E-2</v>
      </c>
      <c r="V212">
        <f t="shared" si="106"/>
        <v>-1.8963616559685832</v>
      </c>
      <c r="W212">
        <f t="shared" si="107"/>
        <v>165.27348605012469</v>
      </c>
      <c r="X212" s="8">
        <f t="shared" si="108"/>
        <v>0.54298358448331152</v>
      </c>
      <c r="Y212" s="8">
        <f t="shared" si="109"/>
        <v>8.38905676774096E-2</v>
      </c>
      <c r="Z212" s="8">
        <f t="shared" si="110"/>
        <v>1.0020766012892135</v>
      </c>
      <c r="AA212" s="9">
        <f t="shared" si="111"/>
        <v>1322.1878884009975</v>
      </c>
      <c r="AB212">
        <f t="shared" si="112"/>
        <v>1204.1036383440287</v>
      </c>
      <c r="AC212">
        <f t="shared" si="113"/>
        <v>121.02590958600717</v>
      </c>
      <c r="AD212">
        <f t="shared" si="114"/>
        <v>80.757189267046314</v>
      </c>
      <c r="AE212">
        <f t="shared" si="115"/>
        <v>9.2428107329536857</v>
      </c>
      <c r="AF212">
        <f t="shared" si="116"/>
        <v>9.4872144758860993E-2</v>
      </c>
      <c r="AG212">
        <f t="shared" si="117"/>
        <v>9.3376828777125471</v>
      </c>
      <c r="AH212">
        <f t="shared" si="118"/>
        <v>307.1954750338565</v>
      </c>
    </row>
    <row r="213" spans="4:34" x14ac:dyDescent="0.45">
      <c r="D213" s="2">
        <f t="shared" si="91"/>
        <v>40350</v>
      </c>
      <c r="E213" s="8">
        <f t="shared" si="119"/>
        <v>0.88333333333333142</v>
      </c>
      <c r="F213" s="3">
        <f t="shared" si="92"/>
        <v>2455369.6333333333</v>
      </c>
      <c r="G213" s="4">
        <f t="shared" si="93"/>
        <v>0.10471275382158254</v>
      </c>
      <c r="I213">
        <f t="shared" si="94"/>
        <v>90.206211920761689</v>
      </c>
      <c r="J213">
        <f t="shared" si="95"/>
        <v>4127.088799142256</v>
      </c>
      <c r="K213">
        <f t="shared" si="96"/>
        <v>1.6704230800732408E-2</v>
      </c>
      <c r="L213">
        <f t="shared" si="97"/>
        <v>0.41916403649906631</v>
      </c>
      <c r="M213">
        <f t="shared" si="98"/>
        <v>90.625375957260758</v>
      </c>
      <c r="N213">
        <f t="shared" si="99"/>
        <v>4127.5079631787548</v>
      </c>
      <c r="O213">
        <f t="shared" si="100"/>
        <v>1.0162965391636225</v>
      </c>
      <c r="P213">
        <f t="shared" si="101"/>
        <v>90.62435244816497</v>
      </c>
      <c r="Q213">
        <f t="shared" si="102"/>
        <v>23.437929407789508</v>
      </c>
      <c r="R213">
        <f t="shared" si="103"/>
        <v>23.438483985813651</v>
      </c>
      <c r="S213">
        <f t="shared" si="90"/>
        <v>90.680497217528142</v>
      </c>
      <c r="T213">
        <f t="shared" si="104"/>
        <v>23.437009210763271</v>
      </c>
      <c r="U213">
        <f t="shared" si="105"/>
        <v>4.303148125731153E-2</v>
      </c>
      <c r="V213">
        <f t="shared" si="106"/>
        <v>-1.8972654647616745</v>
      </c>
      <c r="W213">
        <f t="shared" si="107"/>
        <v>165.27329712292089</v>
      </c>
      <c r="X213" s="8">
        <f t="shared" si="108"/>
        <v>0.54298421212830672</v>
      </c>
      <c r="Y213" s="8">
        <f t="shared" si="109"/>
        <v>8.3891720120193136E-2</v>
      </c>
      <c r="Z213" s="8">
        <f t="shared" si="110"/>
        <v>1.0020767041364202</v>
      </c>
      <c r="AA213" s="9">
        <f t="shared" si="111"/>
        <v>1322.1863769833672</v>
      </c>
      <c r="AB213">
        <f t="shared" si="112"/>
        <v>1210.1027345352356</v>
      </c>
      <c r="AC213">
        <f t="shared" si="113"/>
        <v>122.52568363380891</v>
      </c>
      <c r="AD213">
        <f t="shared" si="114"/>
        <v>81.257721653382163</v>
      </c>
      <c r="AE213">
        <f t="shared" si="115"/>
        <v>8.7422783466178373</v>
      </c>
      <c r="AF213">
        <f t="shared" si="116"/>
        <v>9.9880758348070697E-2</v>
      </c>
      <c r="AG213">
        <f t="shared" si="117"/>
        <v>8.8421591049659085</v>
      </c>
      <c r="AH213">
        <f t="shared" si="118"/>
        <v>308.49320101726153</v>
      </c>
    </row>
    <row r="214" spans="4:34" x14ac:dyDescent="0.45">
      <c r="D214" s="2">
        <f t="shared" si="91"/>
        <v>40350</v>
      </c>
      <c r="E214" s="8">
        <f t="shared" si="119"/>
        <v>0.88749999999999807</v>
      </c>
      <c r="F214" s="3">
        <f t="shared" si="92"/>
        <v>2455369.6375000002</v>
      </c>
      <c r="G214" s="4">
        <f t="shared" si="93"/>
        <v>0.10471286789870463</v>
      </c>
      <c r="I214">
        <f t="shared" si="94"/>
        <v>90.210318784983428</v>
      </c>
      <c r="J214">
        <f t="shared" si="95"/>
        <v>4127.0929058103075</v>
      </c>
      <c r="K214">
        <f t="shared" si="96"/>
        <v>1.670423079593392E-2</v>
      </c>
      <c r="L214">
        <f t="shared" si="97"/>
        <v>0.4190328412145356</v>
      </c>
      <c r="M214">
        <f t="shared" si="98"/>
        <v>90.629351626197959</v>
      </c>
      <c r="N214">
        <f t="shared" si="99"/>
        <v>4127.5119386515216</v>
      </c>
      <c r="O214">
        <f t="shared" si="100"/>
        <v>1.0162967981297317</v>
      </c>
      <c r="P214">
        <f t="shared" si="101"/>
        <v>90.628328121089751</v>
      </c>
      <c r="Q214">
        <f t="shared" si="102"/>
        <v>23.437929406306029</v>
      </c>
      <c r="R214">
        <f t="shared" si="103"/>
        <v>23.438483974705953</v>
      </c>
      <c r="S214">
        <f t="shared" si="90"/>
        <v>90.684830336903858</v>
      </c>
      <c r="T214">
        <f t="shared" si="104"/>
        <v>23.436990358379717</v>
      </c>
      <c r="U214">
        <f t="shared" si="105"/>
        <v>4.3031481215365402E-2</v>
      </c>
      <c r="V214">
        <f t="shared" si="106"/>
        <v>-1.8981692601823594</v>
      </c>
      <c r="W214">
        <f t="shared" si="107"/>
        <v>165.27310699216164</v>
      </c>
      <c r="X214" s="8">
        <f t="shared" si="108"/>
        <v>0.54298483976401557</v>
      </c>
      <c r="Y214" s="8">
        <f t="shared" si="109"/>
        <v>8.3892875896899866E-2</v>
      </c>
      <c r="Z214" s="8">
        <f t="shared" si="110"/>
        <v>1.0020768036311312</v>
      </c>
      <c r="AA214" s="9">
        <f t="shared" si="111"/>
        <v>1322.1848559372932</v>
      </c>
      <c r="AB214">
        <f t="shared" si="112"/>
        <v>1216.1018307398149</v>
      </c>
      <c r="AC214">
        <f t="shared" si="113"/>
        <v>124.02545768495372</v>
      </c>
      <c r="AD214">
        <f t="shared" si="114"/>
        <v>81.749312994414936</v>
      </c>
      <c r="AE214">
        <f t="shared" si="115"/>
        <v>8.2506870055850641</v>
      </c>
      <c r="AF214">
        <f t="shared" si="116"/>
        <v>0.10529381174693515</v>
      </c>
      <c r="AG214">
        <f t="shared" si="117"/>
        <v>8.355980817332</v>
      </c>
      <c r="AH214">
        <f t="shared" si="118"/>
        <v>309.79269387593473</v>
      </c>
    </row>
    <row r="215" spans="4:34" x14ac:dyDescent="0.45">
      <c r="D215" s="2">
        <f t="shared" si="91"/>
        <v>40350</v>
      </c>
      <c r="E215" s="8">
        <f t="shared" si="119"/>
        <v>0.89166666666666472</v>
      </c>
      <c r="F215" s="3">
        <f t="shared" si="92"/>
        <v>2455369.6416666666</v>
      </c>
      <c r="G215" s="4">
        <f t="shared" si="93"/>
        <v>0.10471298197581395</v>
      </c>
      <c r="I215">
        <f t="shared" si="94"/>
        <v>90.214425648746328</v>
      </c>
      <c r="J215">
        <f t="shared" si="95"/>
        <v>4127.0970124778996</v>
      </c>
      <c r="K215">
        <f t="shared" si="96"/>
        <v>1.6704230791135435E-2</v>
      </c>
      <c r="L215">
        <f t="shared" si="97"/>
        <v>0.41890164391873275</v>
      </c>
      <c r="M215">
        <f t="shared" si="98"/>
        <v>90.633327292665058</v>
      </c>
      <c r="N215">
        <f t="shared" si="99"/>
        <v>4127.5159141218182</v>
      </c>
      <c r="O215">
        <f t="shared" si="100"/>
        <v>1.0162970570146932</v>
      </c>
      <c r="P215">
        <f t="shared" si="101"/>
        <v>90.632303791544373</v>
      </c>
      <c r="Q215">
        <f t="shared" si="102"/>
        <v>23.437929404822547</v>
      </c>
      <c r="R215">
        <f t="shared" si="103"/>
        <v>23.438483963598241</v>
      </c>
      <c r="S215">
        <f t="shared" si="90"/>
        <v>90.689163452347259</v>
      </c>
      <c r="T215">
        <f t="shared" si="104"/>
        <v>23.43697138642116</v>
      </c>
      <c r="U215">
        <f t="shared" si="105"/>
        <v>4.3031481173419213E-2</v>
      </c>
      <c r="V215">
        <f t="shared" si="106"/>
        <v>-1.8990730420005129</v>
      </c>
      <c r="W215">
        <f t="shared" si="107"/>
        <v>165.27291565793897</v>
      </c>
      <c r="X215" s="8">
        <f t="shared" si="108"/>
        <v>0.54298546739027809</v>
      </c>
      <c r="Y215" s="8">
        <f t="shared" si="109"/>
        <v>8.3894035007114287E-2</v>
      </c>
      <c r="Z215" s="8">
        <f t="shared" si="110"/>
        <v>1.0020768997734419</v>
      </c>
      <c r="AA215" s="9">
        <f t="shared" si="111"/>
        <v>1322.1833252635117</v>
      </c>
      <c r="AB215">
        <f t="shared" si="112"/>
        <v>1222.1009269579968</v>
      </c>
      <c r="AC215">
        <f t="shared" si="113"/>
        <v>125.52523173949919</v>
      </c>
      <c r="AD215">
        <f t="shared" si="114"/>
        <v>82.231697558427555</v>
      </c>
      <c r="AE215">
        <f t="shared" si="115"/>
        <v>7.7683024415724446</v>
      </c>
      <c r="AF215">
        <f t="shared" si="116"/>
        <v>0.11115017337201899</v>
      </c>
      <c r="AG215">
        <f t="shared" si="117"/>
        <v>7.8794526149444639</v>
      </c>
      <c r="AH215">
        <f t="shared" si="118"/>
        <v>311.09410379592953</v>
      </c>
    </row>
    <row r="216" spans="4:34" x14ac:dyDescent="0.45">
      <c r="D216" s="2">
        <f t="shared" si="91"/>
        <v>40350</v>
      </c>
      <c r="E216" s="8">
        <f t="shared" si="119"/>
        <v>0.89583333333333137</v>
      </c>
      <c r="F216" s="3">
        <f t="shared" si="92"/>
        <v>2455369.6458333335</v>
      </c>
      <c r="G216" s="4">
        <f t="shared" si="93"/>
        <v>0.10471309605293604</v>
      </c>
      <c r="I216">
        <f t="shared" si="94"/>
        <v>90.218532512968977</v>
      </c>
      <c r="J216">
        <f t="shared" si="95"/>
        <v>4127.1011191459502</v>
      </c>
      <c r="K216">
        <f t="shared" si="96"/>
        <v>1.6704230786336947E-2</v>
      </c>
      <c r="L216">
        <f t="shared" si="97"/>
        <v>0.41877044458297824</v>
      </c>
      <c r="M216">
        <f t="shared" si="98"/>
        <v>90.637302957551952</v>
      </c>
      <c r="N216">
        <f t="shared" si="99"/>
        <v>4127.5198895905332</v>
      </c>
      <c r="O216">
        <f t="shared" si="100"/>
        <v>1.0162973158185633</v>
      </c>
      <c r="P216">
        <f t="shared" si="101"/>
        <v>90.636279460418706</v>
      </c>
      <c r="Q216">
        <f t="shared" si="102"/>
        <v>23.437929403339069</v>
      </c>
      <c r="R216">
        <f t="shared" si="103"/>
        <v>23.438483952490525</v>
      </c>
      <c r="S216">
        <f t="shared" si="90"/>
        <v>90.693496564820407</v>
      </c>
      <c r="T216">
        <f t="shared" si="104"/>
        <v>23.436952294883699</v>
      </c>
      <c r="U216">
        <f t="shared" si="105"/>
        <v>4.3031481131472989E-2</v>
      </c>
      <c r="V216">
        <f t="shared" si="106"/>
        <v>-1.8999768103899808</v>
      </c>
      <c r="W216">
        <f t="shared" si="107"/>
        <v>165.27272312026054</v>
      </c>
      <c r="X216" s="8">
        <f t="shared" si="108"/>
        <v>0.54298609500721529</v>
      </c>
      <c r="Y216" s="8">
        <f t="shared" si="109"/>
        <v>8.3895197450936043E-2</v>
      </c>
      <c r="Z216" s="8">
        <f t="shared" si="110"/>
        <v>1.0020769925634945</v>
      </c>
      <c r="AA216" s="9">
        <f t="shared" si="111"/>
        <v>1322.1817849620843</v>
      </c>
      <c r="AB216">
        <f t="shared" si="112"/>
        <v>1228.1000231896073</v>
      </c>
      <c r="AC216">
        <f t="shared" si="113"/>
        <v>127.02500579740183</v>
      </c>
      <c r="AD216">
        <f t="shared" si="114"/>
        <v>82.704612225550534</v>
      </c>
      <c r="AE216">
        <f t="shared" si="115"/>
        <v>7.2953877744494662</v>
      </c>
      <c r="AF216">
        <f t="shared" si="116"/>
        <v>0.11749169559187074</v>
      </c>
      <c r="AG216">
        <f t="shared" si="117"/>
        <v>7.4128794700413367</v>
      </c>
      <c r="AH216">
        <f t="shared" si="118"/>
        <v>312.39756969996006</v>
      </c>
    </row>
    <row r="217" spans="4:34" x14ac:dyDescent="0.45">
      <c r="D217" s="2">
        <f t="shared" si="91"/>
        <v>40350</v>
      </c>
      <c r="E217" s="8">
        <f t="shared" si="119"/>
        <v>0.89999999999999802</v>
      </c>
      <c r="F217" s="3">
        <f t="shared" si="92"/>
        <v>2455369.65</v>
      </c>
      <c r="G217" s="4">
        <f t="shared" si="93"/>
        <v>0.10471321013004536</v>
      </c>
      <c r="I217">
        <f t="shared" si="94"/>
        <v>90.222639376732332</v>
      </c>
      <c r="J217">
        <f t="shared" si="95"/>
        <v>4127.1052258135423</v>
      </c>
      <c r="K217">
        <f t="shared" si="96"/>
        <v>1.6704230781538459E-2</v>
      </c>
      <c r="L217">
        <f t="shared" si="97"/>
        <v>0.41863924323719853</v>
      </c>
      <c r="M217">
        <f t="shared" si="98"/>
        <v>90.641278619969526</v>
      </c>
      <c r="N217">
        <f t="shared" si="99"/>
        <v>4127.5238650567799</v>
      </c>
      <c r="O217">
        <f t="shared" si="100"/>
        <v>1.0162975745412828</v>
      </c>
      <c r="P217">
        <f t="shared" si="101"/>
        <v>90.640255126823661</v>
      </c>
      <c r="Q217">
        <f t="shared" si="102"/>
        <v>23.437929401855587</v>
      </c>
      <c r="R217">
        <f t="shared" si="103"/>
        <v>23.438483941382799</v>
      </c>
      <c r="S217">
        <f t="shared" si="90"/>
        <v>90.697829673346419</v>
      </c>
      <c r="T217">
        <f t="shared" si="104"/>
        <v>23.43693308377193</v>
      </c>
      <c r="U217">
        <f t="shared" si="105"/>
        <v>4.3031481089526757E-2</v>
      </c>
      <c r="V217">
        <f t="shared" si="106"/>
        <v>-1.9008805651197749</v>
      </c>
      <c r="W217">
        <f t="shared" si="107"/>
        <v>165.27252937921992</v>
      </c>
      <c r="X217" s="8">
        <f t="shared" si="108"/>
        <v>0.54298672261466641</v>
      </c>
      <c r="Y217" s="8">
        <f t="shared" si="109"/>
        <v>8.3896363227944415E-2</v>
      </c>
      <c r="Z217" s="8">
        <f t="shared" si="110"/>
        <v>1.0020770820013885</v>
      </c>
      <c r="AA217" s="9">
        <f t="shared" si="111"/>
        <v>1322.1802350337593</v>
      </c>
      <c r="AB217">
        <f t="shared" si="112"/>
        <v>1234.0991194348774</v>
      </c>
      <c r="AC217">
        <f t="shared" si="113"/>
        <v>128.52477985871934</v>
      </c>
      <c r="AD217">
        <f t="shared" si="114"/>
        <v>83.167796633438812</v>
      </c>
      <c r="AE217">
        <f t="shared" si="115"/>
        <v>6.8322033665611883</v>
      </c>
      <c r="AF217">
        <f t="shared" si="116"/>
        <v>0.12436298194008345</v>
      </c>
      <c r="AG217">
        <f t="shared" si="117"/>
        <v>6.9565663485012719</v>
      </c>
      <c r="AH217">
        <f t="shared" si="118"/>
        <v>313.70321916249623</v>
      </c>
    </row>
    <row r="218" spans="4:34" x14ac:dyDescent="0.45">
      <c r="D218" s="2">
        <f t="shared" si="91"/>
        <v>40350</v>
      </c>
      <c r="E218" s="8">
        <f t="shared" si="119"/>
        <v>0.90416666666666468</v>
      </c>
      <c r="F218" s="3">
        <f t="shared" si="92"/>
        <v>2455369.6541666668</v>
      </c>
      <c r="G218" s="4">
        <f t="shared" si="93"/>
        <v>0.10471332420716745</v>
      </c>
      <c r="I218">
        <f t="shared" si="94"/>
        <v>90.226746240953617</v>
      </c>
      <c r="J218">
        <f t="shared" si="95"/>
        <v>4127.1093324815929</v>
      </c>
      <c r="K218">
        <f t="shared" si="96"/>
        <v>1.6704230776739975E-2</v>
      </c>
      <c r="L218">
        <f t="shared" si="97"/>
        <v>0.41850803985273932</v>
      </c>
      <c r="M218">
        <f t="shared" si="98"/>
        <v>90.645254280806355</v>
      </c>
      <c r="N218">
        <f t="shared" si="99"/>
        <v>4127.5278405214458</v>
      </c>
      <c r="O218">
        <f t="shared" si="100"/>
        <v>1.0162978331829087</v>
      </c>
      <c r="P218">
        <f t="shared" si="101"/>
        <v>90.644230791647786</v>
      </c>
      <c r="Q218">
        <f t="shared" si="102"/>
        <v>23.437929400372109</v>
      </c>
      <c r="R218">
        <f t="shared" si="103"/>
        <v>23.438483930275066</v>
      </c>
      <c r="S218">
        <f t="shared" si="90"/>
        <v>90.702162778885892</v>
      </c>
      <c r="T218">
        <f t="shared" si="104"/>
        <v>23.436913753081878</v>
      </c>
      <c r="U218">
        <f t="shared" si="105"/>
        <v>4.3031481047580478E-2</v>
      </c>
      <c r="V218">
        <f t="shared" si="106"/>
        <v>-1.9017843063633433</v>
      </c>
      <c r="W218">
        <f t="shared" si="107"/>
        <v>165.2723344348245</v>
      </c>
      <c r="X218" s="8">
        <f t="shared" si="108"/>
        <v>0.54298735021275235</v>
      </c>
      <c r="Y218" s="8">
        <f t="shared" si="109"/>
        <v>8.3897532338239822E-2</v>
      </c>
      <c r="Z218" s="8">
        <f t="shared" si="110"/>
        <v>1.0020771680872649</v>
      </c>
      <c r="AA218" s="9">
        <f t="shared" si="111"/>
        <v>1322.178675478596</v>
      </c>
      <c r="AB218">
        <f t="shared" si="112"/>
        <v>1240.0982156936336</v>
      </c>
      <c r="AC218">
        <f t="shared" si="113"/>
        <v>130.0245539234084</v>
      </c>
      <c r="AD218">
        <f t="shared" si="114"/>
        <v>83.620993338470711</v>
      </c>
      <c r="AE218">
        <f t="shared" si="115"/>
        <v>6.3790066615292886</v>
      </c>
      <c r="AF218">
        <f t="shared" si="116"/>
        <v>0.13181106780946522</v>
      </c>
      <c r="AG218">
        <f t="shared" si="117"/>
        <v>6.5108177293387541</v>
      </c>
      <c r="AH218">
        <f t="shared" si="118"/>
        <v>315.01116832957393</v>
      </c>
    </row>
    <row r="219" spans="4:34" x14ac:dyDescent="0.45">
      <c r="D219" s="2">
        <f t="shared" si="91"/>
        <v>40350</v>
      </c>
      <c r="E219" s="8">
        <f t="shared" si="119"/>
        <v>0.90833333333333133</v>
      </c>
      <c r="F219" s="3">
        <f t="shared" si="92"/>
        <v>2455369.6583333332</v>
      </c>
      <c r="G219" s="4">
        <f t="shared" si="93"/>
        <v>0.10471343828427677</v>
      </c>
      <c r="I219">
        <f t="shared" si="94"/>
        <v>90.230853104716971</v>
      </c>
      <c r="J219">
        <f t="shared" si="95"/>
        <v>4127.1134391491851</v>
      </c>
      <c r="K219">
        <f t="shared" si="96"/>
        <v>1.6704230771941487E-2</v>
      </c>
      <c r="L219">
        <f t="shared" si="97"/>
        <v>0.41837683445950191</v>
      </c>
      <c r="M219">
        <f t="shared" si="98"/>
        <v>90.649229939176479</v>
      </c>
      <c r="N219">
        <f t="shared" si="99"/>
        <v>4127.5318159836443</v>
      </c>
      <c r="O219">
        <f t="shared" si="100"/>
        <v>1.0162980917433819</v>
      </c>
      <c r="P219">
        <f t="shared" si="101"/>
        <v>90.648206454005148</v>
      </c>
      <c r="Q219">
        <f t="shared" si="102"/>
        <v>23.437929398888631</v>
      </c>
      <c r="R219">
        <f t="shared" si="103"/>
        <v>23.438483919167325</v>
      </c>
      <c r="S219">
        <f t="shared" si="90"/>
        <v>90.706495880465397</v>
      </c>
      <c r="T219">
        <f t="shared" si="104"/>
        <v>23.436894302818178</v>
      </c>
      <c r="U219">
        <f t="shared" si="105"/>
        <v>4.3031481005634177E-2</v>
      </c>
      <c r="V219">
        <f t="shared" si="106"/>
        <v>-1.9026880338907464</v>
      </c>
      <c r="W219">
        <f t="shared" si="107"/>
        <v>165.27213828716893</v>
      </c>
      <c r="X219" s="8">
        <f t="shared" si="108"/>
        <v>0.54298797780131314</v>
      </c>
      <c r="Y219" s="8">
        <f t="shared" si="109"/>
        <v>8.3898704781399436E-2</v>
      </c>
      <c r="Z219" s="8">
        <f t="shared" si="110"/>
        <v>1.0020772508212268</v>
      </c>
      <c r="AA219" s="9">
        <f t="shared" si="111"/>
        <v>1322.1771062973514</v>
      </c>
      <c r="AB219">
        <f t="shared" si="112"/>
        <v>1246.0973119661062</v>
      </c>
      <c r="AC219">
        <f t="shared" si="113"/>
        <v>131.52432799152655</v>
      </c>
      <c r="AD219">
        <f t="shared" si="114"/>
        <v>84.063947992266108</v>
      </c>
      <c r="AE219">
        <f t="shared" si="115"/>
        <v>5.9360520077338919</v>
      </c>
      <c r="AF219">
        <f t="shared" si="116"/>
        <v>0.13988526102568843</v>
      </c>
      <c r="AG219">
        <f t="shared" si="117"/>
        <v>6.0759372687595805</v>
      </c>
      <c r="AH219">
        <f t="shared" si="118"/>
        <v>316.32152184568793</v>
      </c>
    </row>
    <row r="220" spans="4:34" x14ac:dyDescent="0.45">
      <c r="D220" s="2">
        <f t="shared" si="91"/>
        <v>40350</v>
      </c>
      <c r="E220" s="8">
        <f t="shared" si="119"/>
        <v>0.91249999999999798</v>
      </c>
      <c r="F220" s="3">
        <f t="shared" si="92"/>
        <v>2455369.6625000001</v>
      </c>
      <c r="G220" s="4">
        <f t="shared" si="93"/>
        <v>0.10471355236139886</v>
      </c>
      <c r="I220">
        <f t="shared" si="94"/>
        <v>90.234959968939165</v>
      </c>
      <c r="J220">
        <f t="shared" si="95"/>
        <v>4127.1175458172356</v>
      </c>
      <c r="K220">
        <f t="shared" si="96"/>
        <v>1.6704230767142999E-2</v>
      </c>
      <c r="L220">
        <f t="shared" si="97"/>
        <v>0.41824562702888302</v>
      </c>
      <c r="M220">
        <f t="shared" si="98"/>
        <v>90.653205595968046</v>
      </c>
      <c r="N220">
        <f t="shared" si="99"/>
        <v>4127.5357914442648</v>
      </c>
      <c r="O220">
        <f t="shared" si="100"/>
        <v>1.0162983502227587</v>
      </c>
      <c r="P220">
        <f t="shared" si="101"/>
        <v>90.652182114783884</v>
      </c>
      <c r="Q220">
        <f t="shared" si="102"/>
        <v>23.437929397405149</v>
      </c>
      <c r="R220">
        <f t="shared" si="103"/>
        <v>23.438483908059574</v>
      </c>
      <c r="S220">
        <f t="shared" si="90"/>
        <v>90.710828979045104</v>
      </c>
      <c r="T220">
        <f t="shared" si="104"/>
        <v>23.436874732976825</v>
      </c>
      <c r="U220">
        <f t="shared" si="105"/>
        <v>4.3031480963687835E-2</v>
      </c>
      <c r="V220">
        <f t="shared" si="106"/>
        <v>-1.9035917478754873</v>
      </c>
      <c r="W220">
        <f t="shared" si="107"/>
        <v>165.27194093626079</v>
      </c>
      <c r="X220" s="8">
        <f t="shared" si="108"/>
        <v>0.54298860538046911</v>
      </c>
      <c r="Y220" s="8">
        <f t="shared" si="109"/>
        <v>8.3899880557522455E-2</v>
      </c>
      <c r="Z220" s="8">
        <f t="shared" si="110"/>
        <v>1.0020773302034158</v>
      </c>
      <c r="AA220" s="9">
        <f t="shared" si="111"/>
        <v>1322.1755274900863</v>
      </c>
      <c r="AB220">
        <f t="shared" si="112"/>
        <v>1252.0964082521216</v>
      </c>
      <c r="AC220">
        <f t="shared" si="113"/>
        <v>133.0241020630304</v>
      </c>
      <c r="AD220">
        <f t="shared" si="114"/>
        <v>84.496409532875873</v>
      </c>
      <c r="AE220">
        <f t="shared" si="115"/>
        <v>5.5035904671241269</v>
      </c>
      <c r="AF220">
        <f t="shared" si="116"/>
        <v>0.14863790217086376</v>
      </c>
      <c r="AG220">
        <f t="shared" si="117"/>
        <v>5.6522283692949911</v>
      </c>
      <c r="AH220">
        <f t="shared" si="118"/>
        <v>317.63437278876927</v>
      </c>
    </row>
    <row r="221" spans="4:34" x14ac:dyDescent="0.45">
      <c r="D221" s="2">
        <f t="shared" si="91"/>
        <v>40350</v>
      </c>
      <c r="E221" s="8">
        <f t="shared" si="119"/>
        <v>0.91666666666666463</v>
      </c>
      <c r="F221" s="3">
        <f t="shared" si="92"/>
        <v>2455369.6666666665</v>
      </c>
      <c r="G221" s="4">
        <f t="shared" si="93"/>
        <v>0.10471366643850819</v>
      </c>
      <c r="I221">
        <f t="shared" si="94"/>
        <v>90.23906683270252</v>
      </c>
      <c r="J221">
        <f t="shared" si="95"/>
        <v>4127.1216524848287</v>
      </c>
      <c r="K221">
        <f t="shared" si="96"/>
        <v>1.6704230762344514E-2</v>
      </c>
      <c r="L221">
        <f t="shared" si="97"/>
        <v>0.41811441759075901</v>
      </c>
      <c r="M221">
        <f t="shared" si="98"/>
        <v>90.657181250293277</v>
      </c>
      <c r="N221">
        <f t="shared" si="99"/>
        <v>4127.5397669024196</v>
      </c>
      <c r="O221">
        <f t="shared" si="100"/>
        <v>1.0162986086209806</v>
      </c>
      <c r="P221">
        <f t="shared" si="101"/>
        <v>90.656157773096211</v>
      </c>
      <c r="Q221">
        <f t="shared" si="102"/>
        <v>23.437929395921671</v>
      </c>
      <c r="R221">
        <f t="shared" si="103"/>
        <v>23.438483896951816</v>
      </c>
      <c r="S221">
        <f t="shared" si="90"/>
        <v>90.715162073649552</v>
      </c>
      <c r="T221">
        <f t="shared" si="104"/>
        <v>23.43685504356251</v>
      </c>
      <c r="U221">
        <f t="shared" si="105"/>
        <v>4.3031480921741465E-2</v>
      </c>
      <c r="V221">
        <f t="shared" si="106"/>
        <v>-1.9044954480868574</v>
      </c>
      <c r="W221">
        <f t="shared" si="107"/>
        <v>165.27174238219573</v>
      </c>
      <c r="X221" s="8">
        <f t="shared" si="108"/>
        <v>0.5429892329500603</v>
      </c>
      <c r="Y221" s="8">
        <f t="shared" si="109"/>
        <v>8.3901059666183275E-2</v>
      </c>
      <c r="Z221" s="8">
        <f t="shared" si="110"/>
        <v>1.0020774062339373</v>
      </c>
      <c r="AA221" s="9">
        <f t="shared" si="111"/>
        <v>1322.1739390575658</v>
      </c>
      <c r="AB221">
        <f t="shared" si="112"/>
        <v>1258.0955045519102</v>
      </c>
      <c r="AC221">
        <f t="shared" si="113"/>
        <v>134.52387613797754</v>
      </c>
      <c r="AD221">
        <f t="shared" si="114"/>
        <v>84.918130390285114</v>
      </c>
      <c r="AE221">
        <f t="shared" si="115"/>
        <v>5.0818696097148859</v>
      </c>
      <c r="AF221">
        <f t="shared" si="116"/>
        <v>0.15812809853327359</v>
      </c>
      <c r="AG221">
        <f t="shared" si="117"/>
        <v>5.2399977082481595</v>
      </c>
      <c r="AH221">
        <f t="shared" si="118"/>
        <v>318.94980261577246</v>
      </c>
    </row>
    <row r="222" spans="4:34" x14ac:dyDescent="0.45">
      <c r="D222" s="2">
        <f t="shared" si="91"/>
        <v>40350</v>
      </c>
      <c r="E222" s="8">
        <f t="shared" si="119"/>
        <v>0.92083333333333128</v>
      </c>
      <c r="F222" s="3">
        <f t="shared" si="92"/>
        <v>2455369.6708333334</v>
      </c>
      <c r="G222" s="4">
        <f t="shared" si="93"/>
        <v>0.10471378051563027</v>
      </c>
      <c r="I222">
        <f t="shared" si="94"/>
        <v>90.243173696924259</v>
      </c>
      <c r="J222">
        <f t="shared" si="95"/>
        <v>4127.1257591528793</v>
      </c>
      <c r="K222">
        <f t="shared" si="96"/>
        <v>1.6704230757546026E-2</v>
      </c>
      <c r="L222">
        <f t="shared" si="97"/>
        <v>0.41798320611652562</v>
      </c>
      <c r="M222">
        <f t="shared" si="98"/>
        <v>90.661156903040791</v>
      </c>
      <c r="N222">
        <f t="shared" si="99"/>
        <v>4127.5437423589956</v>
      </c>
      <c r="O222">
        <f t="shared" si="100"/>
        <v>1.0162988669381037</v>
      </c>
      <c r="P222">
        <f t="shared" si="101"/>
        <v>90.660133429830765</v>
      </c>
      <c r="Q222">
        <f t="shared" si="102"/>
        <v>23.437929394438189</v>
      </c>
      <c r="R222">
        <f t="shared" si="103"/>
        <v>23.438483885844047</v>
      </c>
      <c r="S222">
        <f t="shared" si="90"/>
        <v>90.719495165239451</v>
      </c>
      <c r="T222">
        <f t="shared" si="104"/>
        <v>23.436835234571163</v>
      </c>
      <c r="U222">
        <f t="shared" si="105"/>
        <v>4.303148087979506E-2</v>
      </c>
      <c r="V222">
        <f t="shared" si="106"/>
        <v>-1.9053991346985331</v>
      </c>
      <c r="W222">
        <f t="shared" si="107"/>
        <v>165.27154262498141</v>
      </c>
      <c r="X222" s="8">
        <f t="shared" si="108"/>
        <v>0.54298986051020726</v>
      </c>
      <c r="Y222" s="8">
        <f t="shared" si="109"/>
        <v>8.3902242107481151E-2</v>
      </c>
      <c r="Z222" s="8">
        <f t="shared" si="110"/>
        <v>1.0020774789129334</v>
      </c>
      <c r="AA222" s="9">
        <f t="shared" si="111"/>
        <v>1322.1723409998513</v>
      </c>
      <c r="AB222">
        <f t="shared" si="112"/>
        <v>1264.0946008652986</v>
      </c>
      <c r="AC222">
        <f t="shared" si="113"/>
        <v>136.02365021632465</v>
      </c>
      <c r="AD222">
        <f t="shared" si="114"/>
        <v>85.328866705444838</v>
      </c>
      <c r="AE222">
        <f t="shared" si="115"/>
        <v>4.6711332945551618</v>
      </c>
      <c r="AF222">
        <f t="shared" si="116"/>
        <v>0.16818740871608548</v>
      </c>
      <c r="AG222">
        <f t="shared" si="117"/>
        <v>4.8393207032712473</v>
      </c>
      <c r="AH222">
        <f t="shared" si="118"/>
        <v>320.26788111999917</v>
      </c>
    </row>
    <row r="223" spans="4:34" x14ac:dyDescent="0.45">
      <c r="D223" s="2">
        <f t="shared" si="91"/>
        <v>40350</v>
      </c>
      <c r="E223" s="8">
        <f t="shared" si="119"/>
        <v>0.92499999999999793</v>
      </c>
      <c r="F223" s="3">
        <f t="shared" si="92"/>
        <v>2455369.6749999998</v>
      </c>
      <c r="G223" s="4">
        <f t="shared" si="93"/>
        <v>0.1047138945927396</v>
      </c>
      <c r="I223">
        <f t="shared" si="94"/>
        <v>90.247280560687614</v>
      </c>
      <c r="J223">
        <f t="shared" si="95"/>
        <v>4127.1298658204714</v>
      </c>
      <c r="K223">
        <f t="shared" si="96"/>
        <v>1.6704230752747542E-2</v>
      </c>
      <c r="L223">
        <f t="shared" si="97"/>
        <v>0.41785199263608613</v>
      </c>
      <c r="M223">
        <f t="shared" si="98"/>
        <v>90.665132553323701</v>
      </c>
      <c r="N223">
        <f t="shared" si="99"/>
        <v>4127.5477178131077</v>
      </c>
      <c r="O223">
        <f t="shared" si="100"/>
        <v>1.0162991251740694</v>
      </c>
      <c r="P223">
        <f t="shared" si="101"/>
        <v>90.66410908410063</v>
      </c>
      <c r="Q223">
        <f t="shared" si="102"/>
        <v>23.437929392954711</v>
      </c>
      <c r="R223">
        <f t="shared" si="103"/>
        <v>23.438483874736274</v>
      </c>
      <c r="S223">
        <f t="shared" si="90"/>
        <v>90.723828252840306</v>
      </c>
      <c r="T223">
        <f t="shared" si="104"/>
        <v>23.436815306007539</v>
      </c>
      <c r="U223">
        <f t="shared" si="105"/>
        <v>4.3031480837848642E-2</v>
      </c>
      <c r="V223">
        <f t="shared" si="106"/>
        <v>-1.9063028074802415</v>
      </c>
      <c r="W223">
        <f t="shared" si="107"/>
        <v>165.2713416647149</v>
      </c>
      <c r="X223" s="8">
        <f t="shared" si="108"/>
        <v>0.54299048806075012</v>
      </c>
      <c r="Y223" s="8">
        <f t="shared" si="109"/>
        <v>8.3903427880986536E-2</v>
      </c>
      <c r="Z223" s="8">
        <f t="shared" si="110"/>
        <v>1.0020775482405138</v>
      </c>
      <c r="AA223" s="9">
        <f t="shared" si="111"/>
        <v>1322.1707333177192</v>
      </c>
      <c r="AB223">
        <f t="shared" si="112"/>
        <v>1270.0936971925169</v>
      </c>
      <c r="AC223">
        <f t="shared" si="113"/>
        <v>137.52342429812921</v>
      </c>
      <c r="AD223">
        <f t="shared" si="114"/>
        <v>85.728378562305792</v>
      </c>
      <c r="AE223">
        <f t="shared" si="115"/>
        <v>4.2716214376942077</v>
      </c>
      <c r="AF223">
        <f t="shared" si="116"/>
        <v>0.17999699039436784</v>
      </c>
      <c r="AG223">
        <f t="shared" si="117"/>
        <v>4.4516184280885751</v>
      </c>
      <c r="AH223">
        <f t="shared" si="118"/>
        <v>321.58866640278552</v>
      </c>
    </row>
    <row r="224" spans="4:34" x14ac:dyDescent="0.45">
      <c r="D224" s="2">
        <f t="shared" si="91"/>
        <v>40350</v>
      </c>
      <c r="E224" s="8">
        <f t="shared" si="119"/>
        <v>0.92916666666666459</v>
      </c>
      <c r="F224" s="3">
        <f t="shared" si="92"/>
        <v>2455369.6791666667</v>
      </c>
      <c r="G224" s="4">
        <f t="shared" si="93"/>
        <v>0.10471400866986168</v>
      </c>
      <c r="I224">
        <f t="shared" si="94"/>
        <v>90.251387424909808</v>
      </c>
      <c r="J224">
        <f t="shared" si="95"/>
        <v>4127.1339724885229</v>
      </c>
      <c r="K224">
        <f t="shared" si="96"/>
        <v>1.6704230747949054E-2</v>
      </c>
      <c r="L224">
        <f t="shared" si="97"/>
        <v>0.41772077712075745</v>
      </c>
      <c r="M224">
        <f t="shared" si="98"/>
        <v>90.669108202030571</v>
      </c>
      <c r="N224">
        <f t="shared" si="99"/>
        <v>4127.5516932656437</v>
      </c>
      <c r="O224">
        <f t="shared" si="100"/>
        <v>1.016299383328934</v>
      </c>
      <c r="P224">
        <f t="shared" si="101"/>
        <v>90.668084736794384</v>
      </c>
      <c r="Q224">
        <f t="shared" si="102"/>
        <v>23.437929391471229</v>
      </c>
      <c r="R224">
        <f t="shared" si="103"/>
        <v>23.438483863628491</v>
      </c>
      <c r="S224">
        <f t="shared" si="90"/>
        <v>90.728161337412743</v>
      </c>
      <c r="T224">
        <f t="shared" si="104"/>
        <v>23.436795257867512</v>
      </c>
      <c r="U224">
        <f t="shared" si="105"/>
        <v>4.3031480795902188E-2</v>
      </c>
      <c r="V224">
        <f t="shared" si="106"/>
        <v>-1.907206466605317</v>
      </c>
      <c r="W224">
        <f t="shared" si="107"/>
        <v>165.27113950140372</v>
      </c>
      <c r="X224" s="8">
        <f t="shared" si="108"/>
        <v>0.54299111560180935</v>
      </c>
      <c r="Y224" s="8">
        <f t="shared" si="109"/>
        <v>8.3904616986799019E-2</v>
      </c>
      <c r="Z224" s="8">
        <f t="shared" si="110"/>
        <v>1.0020776142168197</v>
      </c>
      <c r="AA224" s="9">
        <f t="shared" si="111"/>
        <v>1322.1691160112298</v>
      </c>
      <c r="AB224">
        <f t="shared" si="112"/>
        <v>1276.0927935333916</v>
      </c>
      <c r="AC224">
        <f t="shared" si="113"/>
        <v>139.0231983833479</v>
      </c>
      <c r="AD224">
        <f t="shared" si="114"/>
        <v>86.11643023192039</v>
      </c>
      <c r="AE224">
        <f t="shared" si="115"/>
        <v>3.8835697680796102</v>
      </c>
      <c r="AF224">
        <f t="shared" si="116"/>
        <v>0.19294847152026678</v>
      </c>
      <c r="AG224">
        <f t="shared" si="117"/>
        <v>4.0765182395998769</v>
      </c>
      <c r="AH224">
        <f t="shared" si="118"/>
        <v>322.91220486074587</v>
      </c>
    </row>
    <row r="225" spans="4:34" x14ac:dyDescent="0.45">
      <c r="D225" s="2">
        <f t="shared" si="91"/>
        <v>40350</v>
      </c>
      <c r="E225" s="8">
        <f t="shared" si="119"/>
        <v>0.93333333333333124</v>
      </c>
      <c r="F225" s="3">
        <f t="shared" si="92"/>
        <v>2455369.6833333331</v>
      </c>
      <c r="G225" s="4">
        <f t="shared" si="93"/>
        <v>0.10471412274697101</v>
      </c>
      <c r="I225">
        <f t="shared" si="94"/>
        <v>90.255494288673162</v>
      </c>
      <c r="J225">
        <f t="shared" si="95"/>
        <v>4127.1380791561141</v>
      </c>
      <c r="K225">
        <f t="shared" si="96"/>
        <v>1.6704230743150566E-2</v>
      </c>
      <c r="L225">
        <f t="shared" si="97"/>
        <v>0.41758955960054783</v>
      </c>
      <c r="M225">
        <f t="shared" si="98"/>
        <v>90.673083848273706</v>
      </c>
      <c r="N225">
        <f t="shared" si="99"/>
        <v>4127.555668715715</v>
      </c>
      <c r="O225">
        <f t="shared" si="100"/>
        <v>1.0162996414026388</v>
      </c>
      <c r="P225">
        <f t="shared" si="101"/>
        <v>90.672060387024345</v>
      </c>
      <c r="Q225">
        <f t="shared" si="102"/>
        <v>23.437929389987751</v>
      </c>
      <c r="R225">
        <f t="shared" si="103"/>
        <v>23.438483852520701</v>
      </c>
      <c r="S225">
        <f t="shared" si="90"/>
        <v>90.732494417981428</v>
      </c>
      <c r="T225">
        <f t="shared" si="104"/>
        <v>23.436775090155894</v>
      </c>
      <c r="U225">
        <f t="shared" si="105"/>
        <v>4.3031480753955693E-2</v>
      </c>
      <c r="V225">
        <f t="shared" si="106"/>
        <v>-1.9081101118436168</v>
      </c>
      <c r="W225">
        <f t="shared" si="107"/>
        <v>165.270936135146</v>
      </c>
      <c r="X225" s="8">
        <f t="shared" si="108"/>
        <v>0.54299174313322474</v>
      </c>
      <c r="Y225" s="8">
        <f t="shared" si="109"/>
        <v>8.3905809424485833E-2</v>
      </c>
      <c r="Z225" s="8">
        <f t="shared" si="110"/>
        <v>1.0020776768419637</v>
      </c>
      <c r="AA225" s="9">
        <f t="shared" si="111"/>
        <v>1322.167489081168</v>
      </c>
      <c r="AB225">
        <f t="shared" si="112"/>
        <v>1282.0918898881534</v>
      </c>
      <c r="AC225">
        <f t="shared" si="113"/>
        <v>140.52297247203836</v>
      </c>
      <c r="AD225">
        <f t="shared" si="114"/>
        <v>86.492790427907138</v>
      </c>
      <c r="AE225">
        <f t="shared" si="115"/>
        <v>3.5072095720928615</v>
      </c>
      <c r="AF225">
        <f t="shared" si="116"/>
        <v>0.20701304491242231</v>
      </c>
      <c r="AG225">
        <f t="shared" si="117"/>
        <v>3.7142226170052837</v>
      </c>
      <c r="AH225">
        <f t="shared" si="118"/>
        <v>324.23853119123225</v>
      </c>
    </row>
    <row r="226" spans="4:34" x14ac:dyDescent="0.45">
      <c r="D226" s="2">
        <f t="shared" si="91"/>
        <v>40350</v>
      </c>
      <c r="E226" s="8">
        <f t="shared" si="119"/>
        <v>0.93749999999999789</v>
      </c>
      <c r="F226" s="3">
        <f t="shared" si="92"/>
        <v>2455369.6875</v>
      </c>
      <c r="G226" s="4">
        <f t="shared" si="93"/>
        <v>0.10471423682409309</v>
      </c>
      <c r="I226">
        <f t="shared" si="94"/>
        <v>90.259601152894447</v>
      </c>
      <c r="J226">
        <f t="shared" si="95"/>
        <v>4127.1421858241656</v>
      </c>
      <c r="K226">
        <f t="shared" si="96"/>
        <v>1.6704230738352081E-2</v>
      </c>
      <c r="L226">
        <f t="shared" si="97"/>
        <v>0.41745834004669519</v>
      </c>
      <c r="M226">
        <f t="shared" si="98"/>
        <v>90.67705949294114</v>
      </c>
      <c r="N226">
        <f t="shared" si="99"/>
        <v>4127.5596441642119</v>
      </c>
      <c r="O226">
        <f t="shared" si="100"/>
        <v>1.0162998993952399</v>
      </c>
      <c r="P226">
        <f t="shared" si="101"/>
        <v>90.676036035678536</v>
      </c>
      <c r="Q226">
        <f t="shared" si="102"/>
        <v>23.437929388504269</v>
      </c>
      <c r="R226">
        <f t="shared" si="103"/>
        <v>23.4384838414129</v>
      </c>
      <c r="S226">
        <f t="shared" si="90"/>
        <v>90.73682749550639</v>
      </c>
      <c r="T226">
        <f t="shared" si="104"/>
        <v>23.436754802868521</v>
      </c>
      <c r="U226">
        <f t="shared" si="105"/>
        <v>4.3031480712009171E-2</v>
      </c>
      <c r="V226">
        <f t="shared" si="106"/>
        <v>-1.9090137433679673</v>
      </c>
      <c r="W226">
        <f t="shared" si="107"/>
        <v>165.27073156594955</v>
      </c>
      <c r="X226" s="8">
        <f t="shared" si="108"/>
        <v>0.54299237065511663</v>
      </c>
      <c r="Y226" s="8">
        <f t="shared" si="109"/>
        <v>8.3907005194145678E-2</v>
      </c>
      <c r="Z226" s="8">
        <f t="shared" si="110"/>
        <v>1.0020777361160875</v>
      </c>
      <c r="AA226" s="9">
        <f t="shared" si="111"/>
        <v>1322.1658525275964</v>
      </c>
      <c r="AB226">
        <f t="shared" si="112"/>
        <v>1288.0909862566291</v>
      </c>
      <c r="AC226">
        <f t="shared" si="113"/>
        <v>142.02274656415727</v>
      </c>
      <c r="AD226">
        <f t="shared" si="114"/>
        <v>86.857232572187883</v>
      </c>
      <c r="AE226">
        <f t="shared" si="115"/>
        <v>3.1427674278121174</v>
      </c>
      <c r="AF226">
        <f t="shared" si="116"/>
        <v>0.22223460359485159</v>
      </c>
      <c r="AG226">
        <f t="shared" si="117"/>
        <v>3.3650020314069691</v>
      </c>
      <c r="AH226">
        <f t="shared" si="118"/>
        <v>325.56766841719798</v>
      </c>
    </row>
    <row r="227" spans="4:34" x14ac:dyDescent="0.45">
      <c r="D227" s="2">
        <f t="shared" si="91"/>
        <v>40350</v>
      </c>
      <c r="E227" s="8">
        <f t="shared" si="119"/>
        <v>0.94166666666666454</v>
      </c>
      <c r="F227" s="3">
        <f t="shared" si="92"/>
        <v>2455369.6916666669</v>
      </c>
      <c r="G227" s="4">
        <f t="shared" si="93"/>
        <v>0.10471435090121517</v>
      </c>
      <c r="I227">
        <f t="shared" si="94"/>
        <v>90.263708017117096</v>
      </c>
      <c r="J227">
        <f t="shared" si="95"/>
        <v>4127.1462924922171</v>
      </c>
      <c r="K227">
        <f t="shared" si="96"/>
        <v>1.6704230733553593E-2</v>
      </c>
      <c r="L227">
        <f t="shared" si="97"/>
        <v>0.41732711847453491</v>
      </c>
      <c r="M227">
        <f t="shared" si="98"/>
        <v>90.681035135591628</v>
      </c>
      <c r="N227">
        <f t="shared" si="99"/>
        <v>4127.5636196106916</v>
      </c>
      <c r="O227">
        <f t="shared" si="100"/>
        <v>1.0163001573067079</v>
      </c>
      <c r="P227">
        <f t="shared" si="101"/>
        <v>90.680011682315708</v>
      </c>
      <c r="Q227">
        <f t="shared" si="102"/>
        <v>23.437929387020791</v>
      </c>
      <c r="R227">
        <f t="shared" si="103"/>
        <v>23.438483830305092</v>
      </c>
      <c r="S227">
        <f t="shared" si="90"/>
        <v>90.741160569498874</v>
      </c>
      <c r="T227">
        <f t="shared" si="104"/>
        <v>23.436734396007946</v>
      </c>
      <c r="U227">
        <f t="shared" si="105"/>
        <v>4.3031480670062613E-2</v>
      </c>
      <c r="V227">
        <f t="shared" si="106"/>
        <v>-1.9099173610499529</v>
      </c>
      <c r="W227">
        <f t="shared" si="107"/>
        <v>165.27052579389022</v>
      </c>
      <c r="X227" s="8">
        <f t="shared" si="108"/>
        <v>0.54299299816739588</v>
      </c>
      <c r="Y227" s="8">
        <f t="shared" si="109"/>
        <v>8.3908204295478628E-2</v>
      </c>
      <c r="Z227" s="8">
        <f t="shared" si="110"/>
        <v>1.0020777920393131</v>
      </c>
      <c r="AA227" s="9">
        <f t="shared" si="111"/>
        <v>1322.1642063511217</v>
      </c>
      <c r="AB227">
        <f t="shared" si="112"/>
        <v>1294.090082638947</v>
      </c>
      <c r="AC227">
        <f t="shared" si="113"/>
        <v>143.52252065973676</v>
      </c>
      <c r="AD227">
        <f t="shared" si="114"/>
        <v>87.209535070105787</v>
      </c>
      <c r="AE227">
        <f t="shared" si="115"/>
        <v>2.7904649298942132</v>
      </c>
      <c r="AF227">
        <f t="shared" si="116"/>
        <v>0.23870210687833116</v>
      </c>
      <c r="AG227">
        <f t="shared" si="117"/>
        <v>3.0291670367725443</v>
      </c>
      <c r="AH227">
        <f t="shared" si="118"/>
        <v>326.89962793406085</v>
      </c>
    </row>
    <row r="228" spans="4:34" x14ac:dyDescent="0.45">
      <c r="D228" s="2">
        <f t="shared" si="91"/>
        <v>40350</v>
      </c>
      <c r="E228" s="8">
        <f t="shared" si="119"/>
        <v>0.94583333333333119</v>
      </c>
      <c r="F228" s="3">
        <f t="shared" si="92"/>
        <v>2455369.6958333333</v>
      </c>
      <c r="G228" s="4">
        <f t="shared" si="93"/>
        <v>0.1047144649783245</v>
      </c>
      <c r="I228">
        <f t="shared" si="94"/>
        <v>90.267814880880451</v>
      </c>
      <c r="J228">
        <f t="shared" si="95"/>
        <v>4127.1503991598083</v>
      </c>
      <c r="K228">
        <f t="shared" si="96"/>
        <v>1.6704230728755105E-2</v>
      </c>
      <c r="L228">
        <f t="shared" si="97"/>
        <v>0.41719589489940329</v>
      </c>
      <c r="M228">
        <f t="shared" si="98"/>
        <v>90.685010775779858</v>
      </c>
      <c r="N228">
        <f t="shared" si="99"/>
        <v>4127.5675950547075</v>
      </c>
      <c r="O228">
        <f t="shared" si="100"/>
        <v>1.0163004151370121</v>
      </c>
      <c r="P228">
        <f t="shared" si="101"/>
        <v>90.683987326490552</v>
      </c>
      <c r="Q228">
        <f t="shared" si="102"/>
        <v>23.437929385537309</v>
      </c>
      <c r="R228">
        <f t="shared" si="103"/>
        <v>23.438483819197273</v>
      </c>
      <c r="S228">
        <f t="shared" si="90"/>
        <v>90.745493639465707</v>
      </c>
      <c r="T228">
        <f t="shared" si="104"/>
        <v>23.436713869576813</v>
      </c>
      <c r="U228">
        <f t="shared" si="105"/>
        <v>4.3031480628116014E-2</v>
      </c>
      <c r="V228">
        <f t="shared" si="106"/>
        <v>-1.9108209647597016</v>
      </c>
      <c r="W228">
        <f t="shared" si="107"/>
        <v>165.27031881904526</v>
      </c>
      <c r="X228" s="8">
        <f t="shared" si="108"/>
        <v>0.542993625669972</v>
      </c>
      <c r="Y228" s="8">
        <f t="shared" si="109"/>
        <v>8.3909406728179592E-2</v>
      </c>
      <c r="Z228" s="8">
        <f t="shared" si="110"/>
        <v>1.0020778446117644</v>
      </c>
      <c r="AA228" s="9">
        <f t="shared" si="111"/>
        <v>1322.1625505523621</v>
      </c>
      <c r="AB228">
        <f t="shared" si="112"/>
        <v>1300.0891790352371</v>
      </c>
      <c r="AC228">
        <f t="shared" si="113"/>
        <v>145.02229475880927</v>
      </c>
      <c r="AD228">
        <f t="shared" si="114"/>
        <v>87.549481593703561</v>
      </c>
      <c r="AE228">
        <f t="shared" si="115"/>
        <v>2.4505184062964389</v>
      </c>
      <c r="AF228">
        <f t="shared" si="116"/>
        <v>0.25652522427873409</v>
      </c>
      <c r="AG228">
        <f t="shared" si="117"/>
        <v>2.7070436305751731</v>
      </c>
      <c r="AH228">
        <f t="shared" si="118"/>
        <v>328.23440957982876</v>
      </c>
    </row>
    <row r="229" spans="4:34" x14ac:dyDescent="0.45">
      <c r="D229" s="2">
        <f t="shared" si="91"/>
        <v>40350</v>
      </c>
      <c r="E229" s="8">
        <f t="shared" si="119"/>
        <v>0.94999999999999785</v>
      </c>
      <c r="F229" s="3">
        <f t="shared" si="92"/>
        <v>2455369.7000000002</v>
      </c>
      <c r="G229" s="4">
        <f t="shared" si="93"/>
        <v>0.10471457905544658</v>
      </c>
      <c r="I229">
        <f t="shared" si="94"/>
        <v>90.271921745102645</v>
      </c>
      <c r="J229">
        <f t="shared" si="95"/>
        <v>4127.1545058278598</v>
      </c>
      <c r="K229">
        <f t="shared" si="96"/>
        <v>1.6704230723956621E-2</v>
      </c>
      <c r="L229">
        <f t="shared" si="97"/>
        <v>0.41706466929253716</v>
      </c>
      <c r="M229">
        <f t="shared" si="98"/>
        <v>90.688986414395188</v>
      </c>
      <c r="N229">
        <f t="shared" si="99"/>
        <v>4127.5715704971526</v>
      </c>
      <c r="O229">
        <f t="shared" si="100"/>
        <v>1.0163006728862092</v>
      </c>
      <c r="P229">
        <f t="shared" si="101"/>
        <v>90.687962969092425</v>
      </c>
      <c r="Q229">
        <f t="shared" si="102"/>
        <v>23.437929384053831</v>
      </c>
      <c r="R229">
        <f t="shared" si="103"/>
        <v>23.438483808089451</v>
      </c>
      <c r="S229">
        <f t="shared" si="90"/>
        <v>90.749826706368353</v>
      </c>
      <c r="T229">
        <f t="shared" si="104"/>
        <v>23.436693223570881</v>
      </c>
      <c r="U229">
        <f t="shared" si="105"/>
        <v>4.3031480586169409E-2</v>
      </c>
      <c r="V229">
        <f t="shared" si="106"/>
        <v>-1.911724554670519</v>
      </c>
      <c r="W229">
        <f t="shared" si="107"/>
        <v>165.27011064142243</v>
      </c>
      <c r="X229" s="8">
        <f t="shared" si="108"/>
        <v>0.54299425316296568</v>
      </c>
      <c r="Y229" s="8">
        <f t="shared" si="109"/>
        <v>8.3910612492347825E-2</v>
      </c>
      <c r="Z229" s="8">
        <f t="shared" si="110"/>
        <v>1.0020778938335835</v>
      </c>
      <c r="AA229" s="9">
        <f t="shared" si="111"/>
        <v>1322.1608851313795</v>
      </c>
      <c r="AB229">
        <f t="shared" si="112"/>
        <v>1306.0882754453262</v>
      </c>
      <c r="AC229">
        <f t="shared" si="113"/>
        <v>146.52206886133155</v>
      </c>
      <c r="AD229">
        <f t="shared" si="114"/>
        <v>87.876861372013551</v>
      </c>
      <c r="AE229">
        <f t="shared" si="115"/>
        <v>2.1231386279864495</v>
      </c>
      <c r="AF229">
        <f t="shared" si="116"/>
        <v>0.27581331337413206</v>
      </c>
      <c r="AG229">
        <f t="shared" si="117"/>
        <v>2.3989519413605818</v>
      </c>
      <c r="AH229">
        <f t="shared" si="118"/>
        <v>329.57200173047352</v>
      </c>
    </row>
    <row r="230" spans="4:34" x14ac:dyDescent="0.45">
      <c r="D230" s="2">
        <f t="shared" si="91"/>
        <v>40350</v>
      </c>
      <c r="E230" s="8">
        <f t="shared" si="119"/>
        <v>0.9541666666666645</v>
      </c>
      <c r="F230" s="3">
        <f t="shared" si="92"/>
        <v>2455369.7041666666</v>
      </c>
      <c r="G230" s="4">
        <f t="shared" si="93"/>
        <v>0.10471469313255591</v>
      </c>
      <c r="I230">
        <f t="shared" si="94"/>
        <v>90.27602860886509</v>
      </c>
      <c r="J230">
        <f t="shared" si="95"/>
        <v>4127.1586124954511</v>
      </c>
      <c r="K230">
        <f t="shared" si="96"/>
        <v>1.6704230719158133E-2</v>
      </c>
      <c r="L230">
        <f t="shared" si="97"/>
        <v>0.41693344168397284</v>
      </c>
      <c r="M230">
        <f t="shared" si="98"/>
        <v>90.692962050549056</v>
      </c>
      <c r="N230">
        <f t="shared" si="99"/>
        <v>4127.5755459371348</v>
      </c>
      <c r="O230">
        <f t="shared" si="100"/>
        <v>1.0163009305542403</v>
      </c>
      <c r="P230">
        <f t="shared" si="101"/>
        <v>90.691938609232764</v>
      </c>
      <c r="Q230">
        <f t="shared" si="102"/>
        <v>23.437929382570349</v>
      </c>
      <c r="R230">
        <f t="shared" si="103"/>
        <v>23.438483796981618</v>
      </c>
      <c r="S230">
        <f t="shared" si="90"/>
        <v>90.754159769230526</v>
      </c>
      <c r="T230">
        <f t="shared" si="104"/>
        <v>23.43667245799509</v>
      </c>
      <c r="U230">
        <f t="shared" si="105"/>
        <v>4.3031480544222761E-2</v>
      </c>
      <c r="V230">
        <f t="shared" si="106"/>
        <v>-1.912628130552066</v>
      </c>
      <c r="W230">
        <f t="shared" si="107"/>
        <v>165.26990126112273</v>
      </c>
      <c r="X230" s="8">
        <f t="shared" si="108"/>
        <v>0.5429948806462167</v>
      </c>
      <c r="Y230" s="8">
        <f t="shared" si="109"/>
        <v>8.3911821587542457E-2</v>
      </c>
      <c r="Z230" s="8">
        <f t="shared" si="110"/>
        <v>1.0020779397048909</v>
      </c>
      <c r="AA230" s="9">
        <f t="shared" si="111"/>
        <v>1322.1592100889818</v>
      </c>
      <c r="AB230">
        <f t="shared" si="112"/>
        <v>1312.0873718694447</v>
      </c>
      <c r="AC230">
        <f t="shared" si="113"/>
        <v>148.02184296736118</v>
      </c>
      <c r="AD230">
        <f t="shared" si="114"/>
        <v>88.191469487114716</v>
      </c>
      <c r="AE230">
        <f t="shared" si="115"/>
        <v>1.8085305128852838</v>
      </c>
      <c r="AF230">
        <f t="shared" si="116"/>
        <v>0.2966577458890805</v>
      </c>
      <c r="AG230">
        <f t="shared" si="117"/>
        <v>2.1051882587743642</v>
      </c>
      <c r="AH230">
        <f t="shared" si="118"/>
        <v>330.91238142245072</v>
      </c>
    </row>
    <row r="231" spans="4:34" x14ac:dyDescent="0.45">
      <c r="D231" s="2">
        <f t="shared" si="91"/>
        <v>40350</v>
      </c>
      <c r="E231" s="8">
        <f t="shared" si="119"/>
        <v>0.95833333333333115</v>
      </c>
      <c r="F231" s="3">
        <f t="shared" si="92"/>
        <v>2455369.7083333335</v>
      </c>
      <c r="G231" s="4">
        <f t="shared" si="93"/>
        <v>0.10471480720967799</v>
      </c>
      <c r="I231">
        <f t="shared" si="94"/>
        <v>90.280135473087284</v>
      </c>
      <c r="J231">
        <f t="shared" si="95"/>
        <v>4127.1627191635025</v>
      </c>
      <c r="K231">
        <f t="shared" si="96"/>
        <v>1.6704230714359645E-2</v>
      </c>
      <c r="L231">
        <f t="shared" si="97"/>
        <v>0.41680221204494611</v>
      </c>
      <c r="M231">
        <f t="shared" si="98"/>
        <v>90.696937685132227</v>
      </c>
      <c r="N231">
        <f t="shared" si="99"/>
        <v>4127.5795213755473</v>
      </c>
      <c r="O231">
        <f t="shared" si="100"/>
        <v>1.0163011881411623</v>
      </c>
      <c r="P231">
        <f t="shared" si="101"/>
        <v>90.695914247802349</v>
      </c>
      <c r="Q231">
        <f t="shared" si="102"/>
        <v>23.437929381086871</v>
      </c>
      <c r="R231">
        <f t="shared" si="103"/>
        <v>23.438483785873778</v>
      </c>
      <c r="S231">
        <f t="shared" si="90"/>
        <v>90.758492829015267</v>
      </c>
      <c r="T231">
        <f t="shared" si="104"/>
        <v>23.436651572845129</v>
      </c>
      <c r="U231">
        <f t="shared" si="105"/>
        <v>4.3031480502276079E-2</v>
      </c>
      <c r="V231">
        <f t="shared" si="106"/>
        <v>-1.9135316925781294</v>
      </c>
      <c r="W231">
        <f t="shared" si="107"/>
        <v>165.26969067815384</v>
      </c>
      <c r="X231" s="8">
        <f t="shared" si="108"/>
        <v>0.54299550811984587</v>
      </c>
      <c r="Y231" s="8">
        <f t="shared" si="109"/>
        <v>8.3913034013863019E-2</v>
      </c>
      <c r="Z231" s="8">
        <f t="shared" si="110"/>
        <v>1.0020779822258288</v>
      </c>
      <c r="AA231" s="9">
        <f t="shared" si="111"/>
        <v>1322.1575254252307</v>
      </c>
      <c r="AB231">
        <f t="shared" si="112"/>
        <v>1318.0864683074187</v>
      </c>
      <c r="AC231">
        <f t="shared" si="113"/>
        <v>149.52161707685468</v>
      </c>
      <c r="AD231">
        <f t="shared" si="114"/>
        <v>88.493107174522208</v>
      </c>
      <c r="AE231">
        <f t="shared" si="115"/>
        <v>1.5068928254777916</v>
      </c>
      <c r="AF231">
        <f t="shared" si="116"/>
        <v>0.31911755475528958</v>
      </c>
      <c r="AG231">
        <f t="shared" si="117"/>
        <v>1.8260103802330812</v>
      </c>
      <c r="AH231">
        <f t="shared" si="118"/>
        <v>332.2555145033304</v>
      </c>
    </row>
    <row r="232" spans="4:34" x14ac:dyDescent="0.45">
      <c r="D232" s="2">
        <f t="shared" si="91"/>
        <v>40350</v>
      </c>
      <c r="E232" s="8">
        <f t="shared" si="119"/>
        <v>0.9624999999999978</v>
      </c>
      <c r="F232" s="3">
        <f t="shared" si="92"/>
        <v>2455369.7124999999</v>
      </c>
      <c r="G232" s="4">
        <f t="shared" si="93"/>
        <v>0.10471492128678732</v>
      </c>
      <c r="I232">
        <f t="shared" si="94"/>
        <v>90.284242336850639</v>
      </c>
      <c r="J232">
        <f t="shared" si="95"/>
        <v>4127.1668258310947</v>
      </c>
      <c r="K232">
        <f t="shared" si="96"/>
        <v>1.670423070956116E-2</v>
      </c>
      <c r="L232">
        <f t="shared" si="97"/>
        <v>0.41667098040546846</v>
      </c>
      <c r="M232">
        <f t="shared" si="98"/>
        <v>90.700913317256109</v>
      </c>
      <c r="N232">
        <f t="shared" si="99"/>
        <v>4127.5834968115005</v>
      </c>
      <c r="O232">
        <f t="shared" si="100"/>
        <v>1.0163014456469157</v>
      </c>
      <c r="P232">
        <f t="shared" si="101"/>
        <v>90.699889883912562</v>
      </c>
      <c r="Q232">
        <f t="shared" si="102"/>
        <v>23.437929379603393</v>
      </c>
      <c r="R232">
        <f t="shared" si="103"/>
        <v>23.438483774765931</v>
      </c>
      <c r="S232">
        <f t="shared" si="90"/>
        <v>90.762825884746206</v>
      </c>
      <c r="T232">
        <f t="shared" si="104"/>
        <v>23.436630568126002</v>
      </c>
      <c r="U232">
        <f t="shared" si="105"/>
        <v>4.3031480460329383E-2</v>
      </c>
      <c r="V232">
        <f t="shared" si="106"/>
        <v>-1.9144352405182739</v>
      </c>
      <c r="W232">
        <f t="shared" si="107"/>
        <v>165.26947889261791</v>
      </c>
      <c r="X232" s="8">
        <f t="shared" si="108"/>
        <v>0.54299613558369331</v>
      </c>
      <c r="Y232" s="8">
        <f t="shared" si="109"/>
        <v>8.3914249770865756E-2</v>
      </c>
      <c r="Z232" s="8">
        <f t="shared" si="110"/>
        <v>1.0020780213965208</v>
      </c>
      <c r="AA232" s="9">
        <f t="shared" si="111"/>
        <v>1322.1558311409433</v>
      </c>
      <c r="AB232">
        <f t="shared" si="112"/>
        <v>1324.0855647594785</v>
      </c>
      <c r="AC232">
        <f t="shared" si="113"/>
        <v>151.02139118986963</v>
      </c>
      <c r="AD232">
        <f t="shared" si="114"/>
        <v>88.781582126589186</v>
      </c>
      <c r="AE232">
        <f t="shared" si="115"/>
        <v>1.2184178734108144</v>
      </c>
      <c r="AF232">
        <f t="shared" si="116"/>
        <v>0.34320833413665236</v>
      </c>
      <c r="AG232">
        <f t="shared" si="117"/>
        <v>1.5616262075474667</v>
      </c>
      <c r="AH232">
        <f t="shared" si="118"/>
        <v>333.60135581265797</v>
      </c>
    </row>
    <row r="233" spans="4:34" x14ac:dyDescent="0.45">
      <c r="D233" s="2">
        <f t="shared" si="91"/>
        <v>40350</v>
      </c>
      <c r="E233" s="8">
        <f t="shared" si="119"/>
        <v>0.96666666666666445</v>
      </c>
      <c r="F233" s="3">
        <f t="shared" si="92"/>
        <v>2455369.7166666668</v>
      </c>
      <c r="G233" s="4">
        <f t="shared" si="93"/>
        <v>0.1047150353639094</v>
      </c>
      <c r="I233">
        <f t="shared" si="94"/>
        <v>90.288349201073288</v>
      </c>
      <c r="J233">
        <f t="shared" si="95"/>
        <v>4127.1709324991461</v>
      </c>
      <c r="K233">
        <f t="shared" si="96"/>
        <v>1.6704230704762672E-2</v>
      </c>
      <c r="L233">
        <f t="shared" si="97"/>
        <v>0.41653974673680078</v>
      </c>
      <c r="M233">
        <f t="shared" si="98"/>
        <v>90.70488894781009</v>
      </c>
      <c r="N233">
        <f t="shared" si="99"/>
        <v>4127.587472245883</v>
      </c>
      <c r="O233">
        <f t="shared" si="100"/>
        <v>1.0163017030715573</v>
      </c>
      <c r="P233">
        <f t="shared" si="101"/>
        <v>90.703865518452815</v>
      </c>
      <c r="Q233">
        <f t="shared" si="102"/>
        <v>23.437929378119911</v>
      </c>
      <c r="R233">
        <f t="shared" si="103"/>
        <v>23.438483763658073</v>
      </c>
      <c r="S233">
        <f t="shared" si="90"/>
        <v>90.767158937384906</v>
      </c>
      <c r="T233">
        <f t="shared" si="104"/>
        <v>23.436609443833351</v>
      </c>
      <c r="U233">
        <f t="shared" si="105"/>
        <v>4.3031480418382645E-2</v>
      </c>
      <c r="V233">
        <f t="shared" si="106"/>
        <v>-1.9153387745459007</v>
      </c>
      <c r="W233">
        <f t="shared" si="107"/>
        <v>165.26926590452285</v>
      </c>
      <c r="X233" s="8">
        <f t="shared" si="108"/>
        <v>0.54299676303787914</v>
      </c>
      <c r="Y233" s="8">
        <f t="shared" si="109"/>
        <v>8.3915468858648978E-2</v>
      </c>
      <c r="Z233" s="8">
        <f t="shared" si="110"/>
        <v>1.0020780572171093</v>
      </c>
      <c r="AA233" s="9">
        <f t="shared" si="111"/>
        <v>1322.1541272361828</v>
      </c>
      <c r="AB233">
        <f t="shared" si="112"/>
        <v>1330.0846612254509</v>
      </c>
      <c r="AC233">
        <f t="shared" si="113"/>
        <v>152.52116530636272</v>
      </c>
      <c r="AD233">
        <f t="shared" si="114"/>
        <v>89.056708797338374</v>
      </c>
      <c r="AE233">
        <f t="shared" si="115"/>
        <v>0.94329120266162647</v>
      </c>
      <c r="AF233">
        <f t="shared" si="116"/>
        <v>0.36889428488210624</v>
      </c>
      <c r="AG233">
        <f t="shared" si="117"/>
        <v>1.3121854875437327</v>
      </c>
      <c r="AH233">
        <f t="shared" si="118"/>
        <v>334.9498493935435</v>
      </c>
    </row>
    <row r="234" spans="4:34" x14ac:dyDescent="0.45">
      <c r="D234" s="2">
        <f t="shared" si="91"/>
        <v>40350</v>
      </c>
      <c r="E234" s="8">
        <f t="shared" si="119"/>
        <v>0.97083333333333111</v>
      </c>
      <c r="F234" s="3">
        <f t="shared" si="92"/>
        <v>2455369.7208333332</v>
      </c>
      <c r="G234" s="4">
        <f t="shared" si="93"/>
        <v>0.10471514944101873</v>
      </c>
      <c r="I234">
        <f t="shared" si="94"/>
        <v>90.292456064835733</v>
      </c>
      <c r="J234">
        <f t="shared" si="95"/>
        <v>4127.1750391667383</v>
      </c>
      <c r="K234">
        <f t="shared" si="96"/>
        <v>1.6704230699964188E-2</v>
      </c>
      <c r="L234">
        <f t="shared" si="97"/>
        <v>0.4164085110689813</v>
      </c>
      <c r="M234">
        <f t="shared" si="98"/>
        <v>90.708864575904713</v>
      </c>
      <c r="N234">
        <f t="shared" si="99"/>
        <v>4127.5914476778071</v>
      </c>
      <c r="O234">
        <f t="shared" si="100"/>
        <v>1.0163019604150283</v>
      </c>
      <c r="P234">
        <f t="shared" si="101"/>
        <v>90.707841150533639</v>
      </c>
      <c r="Q234">
        <f t="shared" si="102"/>
        <v>23.437929376636433</v>
      </c>
      <c r="R234">
        <f t="shared" si="103"/>
        <v>23.438483752550209</v>
      </c>
      <c r="S234">
        <f t="shared" si="90"/>
        <v>90.771491985954086</v>
      </c>
      <c r="T234">
        <f t="shared" si="104"/>
        <v>23.436588199972245</v>
      </c>
      <c r="U234">
        <f t="shared" si="105"/>
        <v>4.3031480376435872E-2</v>
      </c>
      <c r="V234">
        <f t="shared" si="106"/>
        <v>-1.9162422944303688</v>
      </c>
      <c r="W234">
        <f t="shared" si="107"/>
        <v>165.26905171397192</v>
      </c>
      <c r="X234" s="8">
        <f t="shared" si="108"/>
        <v>0.54299739048224327</v>
      </c>
      <c r="Y234" s="8">
        <f t="shared" si="109"/>
        <v>8.3916691276765709E-2</v>
      </c>
      <c r="Z234" s="8">
        <f t="shared" si="110"/>
        <v>1.0020780896877208</v>
      </c>
      <c r="AA234" s="9">
        <f t="shared" si="111"/>
        <v>1322.1524137117754</v>
      </c>
      <c r="AB234">
        <f t="shared" si="112"/>
        <v>1336.0837577055665</v>
      </c>
      <c r="AC234">
        <f t="shared" si="113"/>
        <v>154.02093942639164</v>
      </c>
      <c r="AD234">
        <f t="shared" si="114"/>
        <v>89.318308707271356</v>
      </c>
      <c r="AE234">
        <f t="shared" si="115"/>
        <v>0.68169129272864382</v>
      </c>
      <c r="AF234">
        <f t="shared" si="116"/>
        <v>0.39608326014312728</v>
      </c>
      <c r="AG234">
        <f t="shared" si="117"/>
        <v>1.077774552871771</v>
      </c>
      <c r="AH234">
        <f t="shared" si="118"/>
        <v>336.30092873677256</v>
      </c>
    </row>
    <row r="235" spans="4:34" x14ac:dyDescent="0.45">
      <c r="D235" s="2">
        <f t="shared" si="91"/>
        <v>40350</v>
      </c>
      <c r="E235" s="8">
        <f t="shared" si="119"/>
        <v>0.97499999999999776</v>
      </c>
      <c r="F235" s="3">
        <f t="shared" si="92"/>
        <v>2455369.7250000001</v>
      </c>
      <c r="G235" s="4">
        <f t="shared" si="93"/>
        <v>0.10471526351814081</v>
      </c>
      <c r="I235">
        <f t="shared" si="94"/>
        <v>90.296562929057927</v>
      </c>
      <c r="J235">
        <f t="shared" si="95"/>
        <v>4127.1791458347889</v>
      </c>
      <c r="K235">
        <f t="shared" si="96"/>
        <v>1.67042306951657E-2</v>
      </c>
      <c r="L235">
        <f t="shared" si="97"/>
        <v>0.41627727337329623</v>
      </c>
      <c r="M235">
        <f t="shared" si="98"/>
        <v>90.712840202431224</v>
      </c>
      <c r="N235">
        <f t="shared" si="99"/>
        <v>4127.5954231081623</v>
      </c>
      <c r="O235">
        <f t="shared" si="100"/>
        <v>1.016302217677385</v>
      </c>
      <c r="P235">
        <f t="shared" si="101"/>
        <v>90.711816781046281</v>
      </c>
      <c r="Q235">
        <f t="shared" si="102"/>
        <v>23.437929375152951</v>
      </c>
      <c r="R235">
        <f t="shared" si="103"/>
        <v>23.438483741442333</v>
      </c>
      <c r="S235">
        <f t="shared" si="90"/>
        <v>90.775825031417284</v>
      </c>
      <c r="T235">
        <f t="shared" si="104"/>
        <v>23.436566836538262</v>
      </c>
      <c r="U235">
        <f t="shared" si="105"/>
        <v>4.3031480334489072E-2</v>
      </c>
      <c r="V235">
        <f t="shared" si="106"/>
        <v>-1.9171458003458401</v>
      </c>
      <c r="W235">
        <f t="shared" si="107"/>
        <v>165.26883632097309</v>
      </c>
      <c r="X235" s="8">
        <f t="shared" si="108"/>
        <v>0.54299801791690683</v>
      </c>
      <c r="Y235" s="8">
        <f t="shared" si="109"/>
        <v>8.3917917025314925E-2</v>
      </c>
      <c r="Z235" s="8">
        <f t="shared" si="110"/>
        <v>1.0020781188084986</v>
      </c>
      <c r="AA235" s="9">
        <f t="shared" si="111"/>
        <v>1322.1506905677847</v>
      </c>
      <c r="AB235">
        <f t="shared" si="112"/>
        <v>1342.0828541996509</v>
      </c>
      <c r="AC235">
        <f t="shared" si="113"/>
        <v>155.52071354991273</v>
      </c>
      <c r="AD235">
        <f t="shared" si="114"/>
        <v>89.566210746483691</v>
      </c>
      <c r="AE235">
        <f t="shared" si="115"/>
        <v>0.43378925351630926</v>
      </c>
      <c r="AF235">
        <f t="shared" si="116"/>
        <v>0.42462463042820081</v>
      </c>
      <c r="AG235">
        <f t="shared" si="117"/>
        <v>0.85841388394451013</v>
      </c>
      <c r="AH235">
        <f t="shared" si="118"/>
        <v>337.65451705754265</v>
      </c>
    </row>
    <row r="236" spans="4:34" x14ac:dyDescent="0.45">
      <c r="D236" s="2">
        <f t="shared" si="91"/>
        <v>40350</v>
      </c>
      <c r="E236" s="8">
        <f t="shared" si="119"/>
        <v>0.97916666666666441</v>
      </c>
      <c r="F236" s="3">
        <f t="shared" si="92"/>
        <v>2455369.7291666665</v>
      </c>
      <c r="G236" s="4">
        <f t="shared" si="93"/>
        <v>0.10471537759525014</v>
      </c>
      <c r="I236">
        <f t="shared" si="94"/>
        <v>90.300669792821282</v>
      </c>
      <c r="J236">
        <f t="shared" si="95"/>
        <v>4127.183252502381</v>
      </c>
      <c r="K236">
        <f t="shared" si="96"/>
        <v>1.6704230690367212E-2</v>
      </c>
      <c r="L236">
        <f t="shared" si="97"/>
        <v>0.41614603367968062</v>
      </c>
      <c r="M236">
        <f t="shared" si="98"/>
        <v>90.716815826500962</v>
      </c>
      <c r="N236">
        <f t="shared" si="99"/>
        <v>4127.599398536061</v>
      </c>
      <c r="O236">
        <f t="shared" si="100"/>
        <v>1.0163024748585687</v>
      </c>
      <c r="P236">
        <f t="shared" si="101"/>
        <v>90.715792409102079</v>
      </c>
      <c r="Q236">
        <f t="shared" si="102"/>
        <v>23.437929373669473</v>
      </c>
      <c r="R236">
        <f t="shared" si="103"/>
        <v>23.438483730334454</v>
      </c>
      <c r="S236">
        <f t="shared" si="90"/>
        <v>90.780158072798102</v>
      </c>
      <c r="T236">
        <f t="shared" si="104"/>
        <v>23.436545353536527</v>
      </c>
      <c r="U236">
        <f t="shared" si="105"/>
        <v>4.3031480292542244E-2</v>
      </c>
      <c r="V236">
        <f t="shared" si="106"/>
        <v>-1.9180492920615453</v>
      </c>
      <c r="W236">
        <f t="shared" si="107"/>
        <v>165.2686197256308</v>
      </c>
      <c r="X236" s="8">
        <f t="shared" si="108"/>
        <v>0.5429986453417095</v>
      </c>
      <c r="Y236" s="8">
        <f t="shared" si="109"/>
        <v>8.3919146103846154E-2</v>
      </c>
      <c r="Z236" s="8">
        <f t="shared" si="110"/>
        <v>1.0020781445795728</v>
      </c>
      <c r="AA236" s="9">
        <f t="shared" si="111"/>
        <v>1322.1489578050464</v>
      </c>
      <c r="AB236">
        <f t="shared" si="112"/>
        <v>1348.0819507079352</v>
      </c>
      <c r="AC236">
        <f t="shared" si="113"/>
        <v>157.02048767698381</v>
      </c>
      <c r="AD236">
        <f t="shared" si="114"/>
        <v>89.800251474532686</v>
      </c>
      <c r="AE236">
        <f t="shared" si="115"/>
        <v>0.1997485254673137</v>
      </c>
      <c r="AF236">
        <f t="shared" si="116"/>
        <v>0.45430975472843738</v>
      </c>
      <c r="AG236">
        <f t="shared" si="117"/>
        <v>0.65405828019575107</v>
      </c>
      <c r="AH236">
        <f t="shared" si="118"/>
        <v>339.01052760619137</v>
      </c>
    </row>
    <row r="237" spans="4:34" x14ac:dyDescent="0.45">
      <c r="D237" s="2">
        <f t="shared" si="91"/>
        <v>40350</v>
      </c>
      <c r="E237" s="8">
        <f t="shared" si="119"/>
        <v>0.98333333333333106</v>
      </c>
      <c r="F237" s="3">
        <f t="shared" si="92"/>
        <v>2455369.7333333334</v>
      </c>
      <c r="G237" s="4">
        <f t="shared" si="93"/>
        <v>0.10471549167237222</v>
      </c>
      <c r="I237">
        <f t="shared" si="94"/>
        <v>90.304776657043476</v>
      </c>
      <c r="J237">
        <f t="shared" si="95"/>
        <v>4127.1873591704325</v>
      </c>
      <c r="K237">
        <f t="shared" si="96"/>
        <v>1.6704230685568727E-2</v>
      </c>
      <c r="L237">
        <f t="shared" si="97"/>
        <v>0.41601479195944568</v>
      </c>
      <c r="M237">
        <f t="shared" si="98"/>
        <v>90.720791449002917</v>
      </c>
      <c r="N237">
        <f t="shared" si="99"/>
        <v>4127.6033739623917</v>
      </c>
      <c r="O237">
        <f t="shared" si="100"/>
        <v>1.0163027319586357</v>
      </c>
      <c r="P237">
        <f t="shared" si="101"/>
        <v>90.719768035590022</v>
      </c>
      <c r="Q237">
        <f t="shared" si="102"/>
        <v>23.437929372185991</v>
      </c>
      <c r="R237">
        <f t="shared" si="103"/>
        <v>23.438483719226561</v>
      </c>
      <c r="S237">
        <f t="shared" si="90"/>
        <v>90.784491111057633</v>
      </c>
      <c r="T237">
        <f t="shared" si="104"/>
        <v>23.436523750962568</v>
      </c>
      <c r="U237">
        <f t="shared" si="105"/>
        <v>4.3031480250595361E-2</v>
      </c>
      <c r="V237">
        <f t="shared" si="106"/>
        <v>-1.918952769750943</v>
      </c>
      <c r="W237">
        <f t="shared" si="107"/>
        <v>165.26840192795285</v>
      </c>
      <c r="X237" s="8">
        <f t="shared" si="108"/>
        <v>0.5429992727567714</v>
      </c>
      <c r="Y237" s="8">
        <f t="shared" si="109"/>
        <v>8.3920378512457927E-2</v>
      </c>
      <c r="Z237" s="8">
        <f t="shared" si="110"/>
        <v>1.002078167001085</v>
      </c>
      <c r="AA237" s="9">
        <f t="shared" si="111"/>
        <v>1322.1472154236228</v>
      </c>
      <c r="AB237">
        <f t="shared" si="112"/>
        <v>1354.081047230246</v>
      </c>
      <c r="AC237">
        <f t="shared" si="113"/>
        <v>158.5202618075615</v>
      </c>
      <c r="AD237">
        <f t="shared" si="114"/>
        <v>90.020275415335888</v>
      </c>
      <c r="AE237">
        <f t="shared" si="115"/>
        <v>-2.0275415335888169E-2</v>
      </c>
      <c r="AF237">
        <f t="shared" si="116"/>
        <v>0.48487481497607171</v>
      </c>
      <c r="AG237">
        <f t="shared" si="117"/>
        <v>0.46459939964018354</v>
      </c>
      <c r="AH237">
        <f t="shared" si="118"/>
        <v>340.36886401254787</v>
      </c>
    </row>
    <row r="238" spans="4:34" x14ac:dyDescent="0.45">
      <c r="D238" s="2">
        <f t="shared" si="91"/>
        <v>40350</v>
      </c>
      <c r="E238" s="8">
        <f t="shared" si="119"/>
        <v>0.98749999999999771</v>
      </c>
      <c r="F238" s="3">
        <f t="shared" si="92"/>
        <v>2455369.7374999998</v>
      </c>
      <c r="G238" s="4">
        <f t="shared" si="93"/>
        <v>0.10471560574948155</v>
      </c>
      <c r="I238">
        <f t="shared" si="94"/>
        <v>90.308883520805921</v>
      </c>
      <c r="J238">
        <f t="shared" si="95"/>
        <v>4127.1914658380238</v>
      </c>
      <c r="K238">
        <f t="shared" si="96"/>
        <v>1.6704230680770239E-2</v>
      </c>
      <c r="L238">
        <f t="shared" si="97"/>
        <v>0.41588354824260571</v>
      </c>
      <c r="M238">
        <f t="shared" si="98"/>
        <v>90.724767069048525</v>
      </c>
      <c r="N238">
        <f t="shared" si="99"/>
        <v>4127.6073493862659</v>
      </c>
      <c r="O238">
        <f t="shared" si="100"/>
        <v>1.016302988977527</v>
      </c>
      <c r="P238">
        <f t="shared" si="101"/>
        <v>90.723743659621547</v>
      </c>
      <c r="Q238">
        <f t="shared" si="102"/>
        <v>23.437929370702513</v>
      </c>
      <c r="R238">
        <f t="shared" si="103"/>
        <v>23.438483708118664</v>
      </c>
      <c r="S238">
        <f t="shared" si="90"/>
        <v>90.78882414521955</v>
      </c>
      <c r="T238">
        <f t="shared" si="104"/>
        <v>23.436502028821565</v>
      </c>
      <c r="U238">
        <f t="shared" si="105"/>
        <v>4.303148020864847E-2</v>
      </c>
      <c r="V238">
        <f t="shared" si="106"/>
        <v>-1.9198562331836182</v>
      </c>
      <c r="W238">
        <f t="shared" si="107"/>
        <v>165.26818292804498</v>
      </c>
      <c r="X238" s="8">
        <f t="shared" si="108"/>
        <v>0.542999900161933</v>
      </c>
      <c r="Y238" s="8">
        <f t="shared" si="109"/>
        <v>8.3921614250696941E-2</v>
      </c>
      <c r="Z238" s="8">
        <f t="shared" si="110"/>
        <v>1.0020781860731691</v>
      </c>
      <c r="AA238" s="9">
        <f t="shared" si="111"/>
        <v>1322.1454634243598</v>
      </c>
      <c r="AB238">
        <f t="shared" si="112"/>
        <v>1360.0801437668133</v>
      </c>
      <c r="AC238">
        <f t="shared" si="113"/>
        <v>160.02003594170333</v>
      </c>
      <c r="AD238">
        <f t="shared" si="114"/>
        <v>90.226135345488657</v>
      </c>
      <c r="AE238">
        <f t="shared" si="115"/>
        <v>-0.22613534548865744</v>
      </c>
      <c r="AF238">
        <f t="shared" si="116"/>
        <v>0.51600574551208667</v>
      </c>
      <c r="AG238">
        <f t="shared" si="117"/>
        <v>0.28987040002342923</v>
      </c>
      <c r="AH238">
        <f t="shared" si="118"/>
        <v>341.72942066477276</v>
      </c>
    </row>
    <row r="239" spans="4:34" x14ac:dyDescent="0.45">
      <c r="D239" s="2">
        <f t="shared" si="91"/>
        <v>40350</v>
      </c>
      <c r="E239" s="8">
        <f t="shared" si="119"/>
        <v>0.99166666666666436</v>
      </c>
      <c r="F239" s="3">
        <f t="shared" si="92"/>
        <v>2455369.7416666667</v>
      </c>
      <c r="G239" s="4">
        <f t="shared" si="93"/>
        <v>0.10471571982660363</v>
      </c>
      <c r="I239">
        <f t="shared" si="94"/>
        <v>90.31299038502857</v>
      </c>
      <c r="J239">
        <f t="shared" si="95"/>
        <v>4127.1955725060752</v>
      </c>
      <c r="K239">
        <f t="shared" si="96"/>
        <v>1.6704230675971751E-2</v>
      </c>
      <c r="L239">
        <f t="shared" si="97"/>
        <v>0.41575230250039263</v>
      </c>
      <c r="M239">
        <f t="shared" si="98"/>
        <v>90.728742687528964</v>
      </c>
      <c r="N239">
        <f t="shared" si="99"/>
        <v>4127.6113248085758</v>
      </c>
      <c r="O239">
        <f t="shared" si="100"/>
        <v>1.0163032459152996</v>
      </c>
      <c r="P239">
        <f t="shared" si="101"/>
        <v>90.727719282087847</v>
      </c>
      <c r="Q239">
        <f t="shared" si="102"/>
        <v>23.437929369219031</v>
      </c>
      <c r="R239">
        <f t="shared" si="103"/>
        <v>23.438483697010756</v>
      </c>
      <c r="S239">
        <f t="shared" si="90"/>
        <v>90.793157176247377</v>
      </c>
      <c r="T239">
        <f t="shared" si="104"/>
        <v>23.436480187108987</v>
      </c>
      <c r="U239">
        <f t="shared" si="105"/>
        <v>4.3031480166701538E-2</v>
      </c>
      <c r="V239">
        <f t="shared" si="106"/>
        <v>-1.9207596825334916</v>
      </c>
      <c r="W239">
        <f t="shared" si="107"/>
        <v>165.26796272591503</v>
      </c>
      <c r="X239" s="8">
        <f t="shared" si="108"/>
        <v>0.54300052755731498</v>
      </c>
      <c r="Y239" s="8">
        <f t="shared" si="109"/>
        <v>8.3922853318662116E-2</v>
      </c>
      <c r="Z239" s="8">
        <f t="shared" si="110"/>
        <v>1.002078201795968</v>
      </c>
      <c r="AA239" s="9">
        <f t="shared" si="111"/>
        <v>1322.1437018073202</v>
      </c>
      <c r="AB239">
        <f t="shared" si="112"/>
        <v>1366.079240317463</v>
      </c>
      <c r="AC239">
        <f t="shared" si="113"/>
        <v>161.51981007936575</v>
      </c>
      <c r="AD239">
        <f t="shared" si="114"/>
        <v>90.417692574277623</v>
      </c>
      <c r="AE239">
        <f t="shared" si="115"/>
        <v>-0.41769257427762341</v>
      </c>
      <c r="AF239">
        <f t="shared" si="116"/>
        <v>0.54734496781520969</v>
      </c>
      <c r="AG239">
        <f t="shared" si="117"/>
        <v>0.12965239353758629</v>
      </c>
      <c r="AH239">
        <f t="shared" si="118"/>
        <v>343.09208312179356</v>
      </c>
    </row>
    <row r="240" spans="4:34" x14ac:dyDescent="0.45">
      <c r="D240" s="2">
        <f t="shared" si="91"/>
        <v>40350</v>
      </c>
      <c r="E240" s="8">
        <f t="shared" si="119"/>
        <v>0.99583333333333102</v>
      </c>
      <c r="F240" s="3">
        <f t="shared" si="92"/>
        <v>2455369.7458333331</v>
      </c>
      <c r="G240" s="4">
        <f t="shared" si="93"/>
        <v>0.10471583390371296</v>
      </c>
      <c r="I240">
        <f t="shared" si="94"/>
        <v>90.31709724879147</v>
      </c>
      <c r="J240">
        <f t="shared" si="95"/>
        <v>4127.1996791736665</v>
      </c>
      <c r="K240">
        <f t="shared" si="96"/>
        <v>1.6704230671173267E-2</v>
      </c>
      <c r="L240">
        <f t="shared" si="97"/>
        <v>0.41562105476284794</v>
      </c>
      <c r="M240">
        <f t="shared" si="98"/>
        <v>90.732718303554321</v>
      </c>
      <c r="N240">
        <f t="shared" si="99"/>
        <v>4127.6153002284291</v>
      </c>
      <c r="O240">
        <f t="shared" si="100"/>
        <v>1.0163035027718941</v>
      </c>
      <c r="P240">
        <f t="shared" si="101"/>
        <v>90.73169490209898</v>
      </c>
      <c r="Q240">
        <f t="shared" si="102"/>
        <v>23.437929367735553</v>
      </c>
      <c r="R240">
        <f t="shared" si="103"/>
        <v>23.438483685902845</v>
      </c>
      <c r="S240">
        <f t="shared" si="90"/>
        <v>90.797490203163292</v>
      </c>
      <c r="T240">
        <f t="shared" si="104"/>
        <v>23.436458225830087</v>
      </c>
      <c r="U240">
        <f t="shared" si="105"/>
        <v>4.3031480124754599E-2</v>
      </c>
      <c r="V240">
        <f t="shared" si="106"/>
        <v>-1.9216631175697818</v>
      </c>
      <c r="W240">
        <f t="shared" si="107"/>
        <v>165.26774132167</v>
      </c>
      <c r="X240" s="8">
        <f t="shared" si="108"/>
        <v>0.5430011549427568</v>
      </c>
      <c r="Y240" s="8">
        <f t="shared" si="109"/>
        <v>8.3924095715895708E-2</v>
      </c>
      <c r="Z240" s="8">
        <f t="shared" si="110"/>
        <v>1.0020782141696178</v>
      </c>
      <c r="AA240" s="9">
        <f t="shared" si="111"/>
        <v>1322.14193057336</v>
      </c>
      <c r="AB240">
        <f t="shared" si="112"/>
        <v>1372.0783368824268</v>
      </c>
      <c r="AC240">
        <f t="shared" si="113"/>
        <v>163.0195842206067</v>
      </c>
      <c r="AD240">
        <f t="shared" si="114"/>
        <v>90.594817213769872</v>
      </c>
      <c r="AE240">
        <f t="shared" si="115"/>
        <v>-0.59481721376987196</v>
      </c>
      <c r="AF240">
        <f t="shared" si="116"/>
        <v>0.55577539328853676</v>
      </c>
      <c r="AG240">
        <f t="shared" si="117"/>
        <v>-3.9041820481335199E-2</v>
      </c>
      <c r="AH240">
        <f t="shared" si="118"/>
        <v>344.45672855964733</v>
      </c>
    </row>
    <row r="241" spans="4:34" x14ac:dyDescent="0.45">
      <c r="D241" s="2">
        <f t="shared" si="91"/>
        <v>40350</v>
      </c>
      <c r="E241" s="8">
        <f t="shared" si="119"/>
        <v>0.99999999999999767</v>
      </c>
      <c r="F241" s="3">
        <f t="shared" si="92"/>
        <v>2455369.75</v>
      </c>
      <c r="G241" s="4">
        <f t="shared" si="93"/>
        <v>0.10471594798083504</v>
      </c>
      <c r="I241">
        <f t="shared" si="94"/>
        <v>90.321204113014119</v>
      </c>
      <c r="J241">
        <f t="shared" si="95"/>
        <v>4127.2037858417179</v>
      </c>
      <c r="K241">
        <f t="shared" si="96"/>
        <v>1.6704230666374779E-2</v>
      </c>
      <c r="L241">
        <f t="shared" si="97"/>
        <v>0.41548980500120258</v>
      </c>
      <c r="M241">
        <f t="shared" si="98"/>
        <v>90.73669391801532</v>
      </c>
      <c r="N241">
        <f t="shared" si="99"/>
        <v>4127.619275646719</v>
      </c>
      <c r="O241">
        <f t="shared" si="100"/>
        <v>1.0163037595473674</v>
      </c>
      <c r="P241">
        <f t="shared" si="101"/>
        <v>90.735670520545696</v>
      </c>
      <c r="Q241">
        <f t="shared" si="102"/>
        <v>23.437929366252071</v>
      </c>
      <c r="R241">
        <f t="shared" si="103"/>
        <v>23.43848367479492</v>
      </c>
      <c r="S241">
        <f t="shared" si="90"/>
        <v>90.801823226930324</v>
      </c>
      <c r="T241">
        <f t="shared" si="104"/>
        <v>23.436436144980263</v>
      </c>
      <c r="U241">
        <f t="shared" si="105"/>
        <v>4.3031480082807612E-2</v>
      </c>
      <c r="V241">
        <f t="shared" si="106"/>
        <v>-1.9225665384662385</v>
      </c>
      <c r="W241">
        <f t="shared" si="107"/>
        <v>165.26751871531761</v>
      </c>
      <c r="X241" s="8">
        <f t="shared" si="108"/>
        <v>0.54300178231837937</v>
      </c>
      <c r="Y241" s="8">
        <f t="shared" si="109"/>
        <v>8.3925341442497137E-2</v>
      </c>
      <c r="Z241" s="8">
        <f t="shared" si="110"/>
        <v>1.0020782231942615</v>
      </c>
      <c r="AA241" s="9">
        <f t="shared" si="111"/>
        <v>1322.1401497225409</v>
      </c>
      <c r="AB241">
        <f t="shared" si="112"/>
        <v>1378.0774334615303</v>
      </c>
      <c r="AC241">
        <f t="shared" si="113"/>
        <v>164.51935836538257</v>
      </c>
      <c r="AD241">
        <f t="shared" si="114"/>
        <v>90.757388437306574</v>
      </c>
      <c r="AE241">
        <f t="shared" si="115"/>
        <v>-0.75738843730657379</v>
      </c>
      <c r="AF241">
        <f t="shared" si="116"/>
        <v>0.43647007947509142</v>
      </c>
      <c r="AG241">
        <f t="shared" si="117"/>
        <v>-0.32091835783148237</v>
      </c>
      <c r="AH241">
        <f t="shared" si="118"/>
        <v>345.82322625026671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Jeff Dozier</cp:lastModifiedBy>
  <dcterms:created xsi:type="dcterms:W3CDTF">2010-04-20T18:52:34Z</dcterms:created>
  <dcterms:modified xsi:type="dcterms:W3CDTF">2020-03-13T00:43:13Z</dcterms:modified>
</cp:coreProperties>
</file>