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dwar\OneDrive\Documents\Year Two\CS 2034\Assignment 1\"/>
    </mc:Choice>
  </mc:AlternateContent>
  <xr:revisionPtr revIDLastSave="14" documentId="14_{5BE67C51-E2AC-425F-A4D9-35FA47995964}" xr6:coauthVersionLast="44" xr6:coauthVersionMax="44" xr10:uidLastSave="{E1EB57B5-8629-4B73-9A3E-AC6372759E16}"/>
  <bookViews>
    <workbookView xWindow="-110" yWindow="-110" windowWidth="19420" windowHeight="10420" xr2:uid="{7D285B7C-0C75-4CE6-B61A-D6CD6832C0F7}"/>
  </bookViews>
  <sheets>
    <sheet name="Assignment 1" sheetId="4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  <c r="B5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C3" i="4" l="1"/>
  <c r="C2" i="4"/>
  <c r="B2" i="4"/>
  <c r="I8" i="4" l="1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8" i="4"/>
  <c r="K21" i="4" l="1"/>
  <c r="M21" i="4" s="1"/>
  <c r="L21" i="4"/>
  <c r="B4" i="4"/>
  <c r="N21" i="4" l="1"/>
  <c r="L22" i="4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L277" i="4" s="1"/>
  <c r="L278" i="4" s="1"/>
  <c r="L279" i="4" s="1"/>
  <c r="L280" i="4" s="1"/>
  <c r="L281" i="4" s="1"/>
  <c r="L282" i="4" s="1"/>
  <c r="L283" i="4" s="1"/>
  <c r="L284" i="4" s="1"/>
  <c r="L285" i="4" s="1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K22" i="4"/>
  <c r="K23" i="4" l="1"/>
  <c r="M22" i="4"/>
  <c r="K24" i="4" l="1"/>
  <c r="M23" i="4"/>
  <c r="K25" i="4" l="1"/>
  <c r="M24" i="4"/>
  <c r="K26" i="4" l="1"/>
  <c r="M25" i="4"/>
  <c r="K27" i="4" l="1"/>
  <c r="M26" i="4"/>
  <c r="K28" i="4" l="1"/>
  <c r="M27" i="4"/>
  <c r="K29" i="4" l="1"/>
  <c r="M28" i="4"/>
  <c r="K30" i="4" l="1"/>
  <c r="M29" i="4"/>
  <c r="K31" i="4" l="1"/>
  <c r="M30" i="4"/>
  <c r="K32" i="4" l="1"/>
  <c r="M31" i="4"/>
  <c r="K33" i="4" l="1"/>
  <c r="M32" i="4"/>
  <c r="K34" i="4" l="1"/>
  <c r="M33" i="4"/>
  <c r="K35" i="4" l="1"/>
  <c r="M34" i="4"/>
  <c r="K36" i="4" l="1"/>
  <c r="M35" i="4"/>
  <c r="K37" i="4" l="1"/>
  <c r="M36" i="4"/>
  <c r="K38" i="4" l="1"/>
  <c r="M37" i="4"/>
  <c r="K39" i="4" l="1"/>
  <c r="M38" i="4"/>
  <c r="K40" i="4" l="1"/>
  <c r="M39" i="4"/>
  <c r="K41" i="4" l="1"/>
  <c r="M40" i="4"/>
  <c r="K42" i="4" l="1"/>
  <c r="M41" i="4"/>
  <c r="K43" i="4" l="1"/>
  <c r="M42" i="4"/>
  <c r="K44" i="4" l="1"/>
  <c r="M43" i="4"/>
  <c r="K45" i="4" l="1"/>
  <c r="M44" i="4"/>
  <c r="K46" i="4" l="1"/>
  <c r="M45" i="4"/>
  <c r="K47" i="4" l="1"/>
  <c r="M46" i="4"/>
  <c r="K48" i="4" l="1"/>
  <c r="M47" i="4"/>
  <c r="K49" i="4" l="1"/>
  <c r="M48" i="4"/>
  <c r="K50" i="4" l="1"/>
  <c r="M49" i="4"/>
  <c r="K51" i="4" l="1"/>
  <c r="M50" i="4"/>
  <c r="K52" i="4" l="1"/>
  <c r="M51" i="4"/>
  <c r="K53" i="4" l="1"/>
  <c r="M52" i="4"/>
  <c r="K54" i="4" l="1"/>
  <c r="M53" i="4"/>
  <c r="K55" i="4" l="1"/>
  <c r="M54" i="4"/>
  <c r="K56" i="4" l="1"/>
  <c r="M55" i="4"/>
  <c r="K57" i="4" l="1"/>
  <c r="M56" i="4"/>
  <c r="K58" i="4" l="1"/>
  <c r="M57" i="4"/>
  <c r="K59" i="4" l="1"/>
  <c r="M58" i="4"/>
  <c r="K60" i="4" l="1"/>
  <c r="M59" i="4"/>
  <c r="K61" i="4" l="1"/>
  <c r="M60" i="4"/>
  <c r="K62" i="4" l="1"/>
  <c r="M61" i="4"/>
  <c r="K63" i="4" l="1"/>
  <c r="M62" i="4"/>
  <c r="K64" i="4" l="1"/>
  <c r="M63" i="4"/>
  <c r="K65" i="4" l="1"/>
  <c r="M64" i="4"/>
  <c r="K66" i="4" l="1"/>
  <c r="M65" i="4"/>
  <c r="K67" i="4" l="1"/>
  <c r="M66" i="4"/>
  <c r="K68" i="4" l="1"/>
  <c r="M67" i="4"/>
  <c r="K69" i="4" l="1"/>
  <c r="M68" i="4"/>
  <c r="K70" i="4" l="1"/>
  <c r="M69" i="4"/>
  <c r="K71" i="4" l="1"/>
  <c r="M70" i="4"/>
  <c r="K72" i="4" l="1"/>
  <c r="M71" i="4"/>
  <c r="K73" i="4" l="1"/>
  <c r="M72" i="4"/>
  <c r="K74" i="4" l="1"/>
  <c r="M73" i="4"/>
  <c r="K75" i="4" l="1"/>
  <c r="M74" i="4"/>
  <c r="K76" i="4" l="1"/>
  <c r="M75" i="4"/>
  <c r="K77" i="4" l="1"/>
  <c r="M76" i="4"/>
  <c r="K78" i="4" l="1"/>
  <c r="M77" i="4"/>
  <c r="K79" i="4" l="1"/>
  <c r="M78" i="4"/>
  <c r="K80" i="4" l="1"/>
  <c r="M79" i="4"/>
  <c r="K81" i="4" l="1"/>
  <c r="M80" i="4"/>
  <c r="K82" i="4" l="1"/>
  <c r="M81" i="4"/>
  <c r="K83" i="4" l="1"/>
  <c r="M82" i="4"/>
  <c r="K84" i="4" l="1"/>
  <c r="M83" i="4"/>
  <c r="K85" i="4" l="1"/>
  <c r="M84" i="4"/>
  <c r="K86" i="4" l="1"/>
  <c r="M85" i="4"/>
  <c r="K87" i="4" l="1"/>
  <c r="M86" i="4"/>
  <c r="K88" i="4" l="1"/>
  <c r="M87" i="4"/>
  <c r="K89" i="4" l="1"/>
  <c r="M88" i="4"/>
  <c r="K90" i="4" l="1"/>
  <c r="M89" i="4"/>
  <c r="K91" i="4" l="1"/>
  <c r="M90" i="4"/>
  <c r="K92" i="4" l="1"/>
  <c r="M91" i="4"/>
  <c r="K93" i="4" l="1"/>
  <c r="M92" i="4"/>
  <c r="K94" i="4" l="1"/>
  <c r="M93" i="4"/>
  <c r="K95" i="4" l="1"/>
  <c r="M94" i="4"/>
  <c r="K96" i="4" l="1"/>
  <c r="M95" i="4"/>
  <c r="K97" i="4" l="1"/>
  <c r="M96" i="4"/>
  <c r="K98" i="4" l="1"/>
  <c r="M97" i="4"/>
  <c r="K99" i="4" l="1"/>
  <c r="M98" i="4"/>
  <c r="K100" i="4" l="1"/>
  <c r="M99" i="4"/>
  <c r="K101" i="4" l="1"/>
  <c r="M100" i="4"/>
  <c r="K102" i="4" l="1"/>
  <c r="M101" i="4"/>
  <c r="K103" i="4" l="1"/>
  <c r="M102" i="4"/>
  <c r="K104" i="4" l="1"/>
  <c r="M103" i="4"/>
  <c r="K105" i="4" l="1"/>
  <c r="M104" i="4"/>
  <c r="K106" i="4" l="1"/>
  <c r="M105" i="4"/>
  <c r="K107" i="4" l="1"/>
  <c r="M106" i="4"/>
  <c r="K108" i="4" l="1"/>
  <c r="M107" i="4"/>
  <c r="K109" i="4" l="1"/>
  <c r="M108" i="4"/>
  <c r="K110" i="4" l="1"/>
  <c r="M109" i="4"/>
  <c r="K111" i="4" l="1"/>
  <c r="M110" i="4"/>
  <c r="K112" i="4" l="1"/>
  <c r="M111" i="4"/>
  <c r="K113" i="4" l="1"/>
  <c r="M112" i="4"/>
  <c r="K114" i="4" l="1"/>
  <c r="M113" i="4"/>
  <c r="K115" i="4" l="1"/>
  <c r="M114" i="4"/>
  <c r="K116" i="4" l="1"/>
  <c r="M115" i="4"/>
  <c r="K117" i="4" l="1"/>
  <c r="M116" i="4"/>
  <c r="K118" i="4" l="1"/>
  <c r="M117" i="4"/>
  <c r="K119" i="4" l="1"/>
  <c r="M118" i="4"/>
  <c r="K120" i="4" l="1"/>
  <c r="M119" i="4"/>
  <c r="K121" i="4" l="1"/>
  <c r="M120" i="4"/>
  <c r="K122" i="4" l="1"/>
  <c r="M121" i="4"/>
  <c r="K123" i="4" l="1"/>
  <c r="M122" i="4"/>
  <c r="K124" i="4" l="1"/>
  <c r="M123" i="4"/>
  <c r="K125" i="4" l="1"/>
  <c r="M124" i="4"/>
  <c r="K126" i="4" l="1"/>
  <c r="M125" i="4"/>
  <c r="K127" i="4" l="1"/>
  <c r="M126" i="4"/>
  <c r="K128" i="4" l="1"/>
  <c r="M127" i="4"/>
  <c r="K129" i="4" l="1"/>
  <c r="M128" i="4"/>
  <c r="K130" i="4" l="1"/>
  <c r="M129" i="4"/>
  <c r="K131" i="4" l="1"/>
  <c r="M130" i="4"/>
  <c r="K132" i="4" l="1"/>
  <c r="M131" i="4"/>
  <c r="K133" i="4" l="1"/>
  <c r="M132" i="4"/>
  <c r="K134" i="4" l="1"/>
  <c r="M133" i="4"/>
  <c r="K135" i="4" l="1"/>
  <c r="M134" i="4"/>
  <c r="K136" i="4" l="1"/>
  <c r="M135" i="4"/>
  <c r="K137" i="4" l="1"/>
  <c r="M136" i="4"/>
  <c r="K138" i="4" l="1"/>
  <c r="M137" i="4"/>
  <c r="K139" i="4" l="1"/>
  <c r="M138" i="4"/>
  <c r="K140" i="4" l="1"/>
  <c r="M139" i="4"/>
  <c r="K141" i="4" l="1"/>
  <c r="M140" i="4"/>
  <c r="K142" i="4" l="1"/>
  <c r="M141" i="4"/>
  <c r="K143" i="4" l="1"/>
  <c r="M142" i="4"/>
  <c r="K144" i="4" l="1"/>
  <c r="M143" i="4"/>
  <c r="K145" i="4" l="1"/>
  <c r="M144" i="4"/>
  <c r="K146" i="4" l="1"/>
  <c r="M145" i="4"/>
  <c r="K147" i="4" l="1"/>
  <c r="M146" i="4"/>
  <c r="K148" i="4" l="1"/>
  <c r="M147" i="4"/>
  <c r="K149" i="4" l="1"/>
  <c r="M148" i="4"/>
  <c r="K150" i="4" l="1"/>
  <c r="M149" i="4"/>
  <c r="K151" i="4" l="1"/>
  <c r="M150" i="4"/>
  <c r="K152" i="4" l="1"/>
  <c r="M151" i="4"/>
  <c r="K153" i="4" l="1"/>
  <c r="M152" i="4"/>
  <c r="K154" i="4" l="1"/>
  <c r="M153" i="4"/>
  <c r="K155" i="4" l="1"/>
  <c r="M154" i="4"/>
  <c r="K156" i="4" l="1"/>
  <c r="M155" i="4"/>
  <c r="K157" i="4" l="1"/>
  <c r="M156" i="4"/>
  <c r="K158" i="4" l="1"/>
  <c r="M157" i="4"/>
  <c r="K159" i="4" l="1"/>
  <c r="M158" i="4"/>
  <c r="K160" i="4" l="1"/>
  <c r="M159" i="4"/>
  <c r="K161" i="4" l="1"/>
  <c r="M160" i="4"/>
  <c r="K162" i="4" l="1"/>
  <c r="M161" i="4"/>
  <c r="K163" i="4" l="1"/>
  <c r="M162" i="4"/>
  <c r="K164" i="4" l="1"/>
  <c r="M163" i="4"/>
  <c r="K165" i="4" l="1"/>
  <c r="M164" i="4"/>
  <c r="K166" i="4" l="1"/>
  <c r="M165" i="4"/>
  <c r="K167" i="4" l="1"/>
  <c r="M166" i="4"/>
  <c r="K168" i="4" l="1"/>
  <c r="M167" i="4"/>
  <c r="K169" i="4" l="1"/>
  <c r="M168" i="4"/>
  <c r="K170" i="4" l="1"/>
  <c r="M169" i="4"/>
  <c r="K171" i="4" l="1"/>
  <c r="M170" i="4"/>
  <c r="K172" i="4" l="1"/>
  <c r="M171" i="4"/>
  <c r="K173" i="4" l="1"/>
  <c r="M172" i="4"/>
  <c r="K174" i="4" l="1"/>
  <c r="M173" i="4"/>
  <c r="K175" i="4" l="1"/>
  <c r="M174" i="4"/>
  <c r="K176" i="4" l="1"/>
  <c r="M175" i="4"/>
  <c r="K177" i="4" l="1"/>
  <c r="M176" i="4"/>
  <c r="K178" i="4" l="1"/>
  <c r="M177" i="4"/>
  <c r="K179" i="4" l="1"/>
  <c r="M178" i="4"/>
  <c r="K180" i="4" l="1"/>
  <c r="M179" i="4"/>
  <c r="K181" i="4" l="1"/>
  <c r="M180" i="4"/>
  <c r="K182" i="4" l="1"/>
  <c r="M181" i="4"/>
  <c r="K183" i="4" l="1"/>
  <c r="M182" i="4"/>
  <c r="K184" i="4" l="1"/>
  <c r="M183" i="4"/>
  <c r="K185" i="4" l="1"/>
  <c r="M184" i="4"/>
  <c r="K186" i="4" l="1"/>
  <c r="M185" i="4"/>
  <c r="K187" i="4" l="1"/>
  <c r="M186" i="4"/>
  <c r="K188" i="4" l="1"/>
  <c r="M187" i="4"/>
  <c r="K189" i="4" l="1"/>
  <c r="M188" i="4"/>
  <c r="K190" i="4" l="1"/>
  <c r="M189" i="4"/>
  <c r="K191" i="4" l="1"/>
  <c r="M190" i="4"/>
  <c r="K192" i="4" l="1"/>
  <c r="M191" i="4"/>
  <c r="K193" i="4" l="1"/>
  <c r="M192" i="4"/>
  <c r="K194" i="4" l="1"/>
  <c r="M193" i="4"/>
  <c r="K195" i="4" l="1"/>
  <c r="M194" i="4"/>
  <c r="K196" i="4" l="1"/>
  <c r="M195" i="4"/>
  <c r="K197" i="4" l="1"/>
  <c r="M196" i="4"/>
  <c r="K198" i="4" l="1"/>
  <c r="M197" i="4"/>
  <c r="K199" i="4" l="1"/>
  <c r="M198" i="4"/>
  <c r="K200" i="4" l="1"/>
  <c r="M199" i="4"/>
  <c r="K201" i="4" l="1"/>
  <c r="M200" i="4"/>
  <c r="K202" i="4" l="1"/>
  <c r="M201" i="4"/>
  <c r="K203" i="4" l="1"/>
  <c r="M202" i="4"/>
  <c r="K204" i="4" l="1"/>
  <c r="M203" i="4"/>
  <c r="K205" i="4" l="1"/>
  <c r="M204" i="4"/>
  <c r="K206" i="4" l="1"/>
  <c r="M205" i="4"/>
  <c r="K207" i="4" l="1"/>
  <c r="M206" i="4"/>
  <c r="K208" i="4" l="1"/>
  <c r="M207" i="4"/>
  <c r="K209" i="4" l="1"/>
  <c r="M208" i="4"/>
  <c r="K210" i="4" l="1"/>
  <c r="M209" i="4"/>
  <c r="K211" i="4" l="1"/>
  <c r="M210" i="4"/>
  <c r="K212" i="4" l="1"/>
  <c r="M211" i="4"/>
  <c r="K213" i="4" l="1"/>
  <c r="M212" i="4"/>
  <c r="K214" i="4" l="1"/>
  <c r="M213" i="4"/>
  <c r="K215" i="4" l="1"/>
  <c r="M214" i="4"/>
  <c r="K216" i="4" l="1"/>
  <c r="M215" i="4"/>
  <c r="K217" i="4" l="1"/>
  <c r="M216" i="4"/>
  <c r="K218" i="4" l="1"/>
  <c r="M217" i="4"/>
  <c r="K219" i="4" l="1"/>
  <c r="M218" i="4"/>
  <c r="K220" i="4" l="1"/>
  <c r="M219" i="4"/>
  <c r="K221" i="4" l="1"/>
  <c r="M220" i="4"/>
  <c r="K222" i="4" l="1"/>
  <c r="M221" i="4"/>
  <c r="K223" i="4" l="1"/>
  <c r="M222" i="4"/>
  <c r="K224" i="4" l="1"/>
  <c r="M223" i="4"/>
  <c r="K225" i="4" l="1"/>
  <c r="M224" i="4"/>
  <c r="K226" i="4" l="1"/>
  <c r="M225" i="4"/>
  <c r="K227" i="4" l="1"/>
  <c r="M226" i="4"/>
  <c r="K228" i="4" l="1"/>
  <c r="M227" i="4"/>
  <c r="K229" i="4" l="1"/>
  <c r="M228" i="4"/>
  <c r="K230" i="4" l="1"/>
  <c r="M229" i="4"/>
  <c r="K231" i="4" l="1"/>
  <c r="M230" i="4"/>
  <c r="K232" i="4" l="1"/>
  <c r="M231" i="4"/>
  <c r="K233" i="4" l="1"/>
  <c r="M232" i="4"/>
  <c r="K234" i="4" l="1"/>
  <c r="M233" i="4"/>
  <c r="K235" i="4" l="1"/>
  <c r="M234" i="4"/>
  <c r="K236" i="4" l="1"/>
  <c r="M235" i="4"/>
  <c r="K237" i="4" l="1"/>
  <c r="M236" i="4"/>
  <c r="K238" i="4" l="1"/>
  <c r="M237" i="4"/>
  <c r="K239" i="4" l="1"/>
  <c r="M238" i="4"/>
  <c r="K240" i="4" l="1"/>
  <c r="M239" i="4"/>
  <c r="K241" i="4" l="1"/>
  <c r="M240" i="4"/>
  <c r="K242" i="4" l="1"/>
  <c r="M241" i="4"/>
  <c r="K243" i="4" l="1"/>
  <c r="M242" i="4"/>
  <c r="K244" i="4" l="1"/>
  <c r="M243" i="4"/>
  <c r="K245" i="4" l="1"/>
  <c r="M244" i="4"/>
  <c r="K246" i="4" l="1"/>
  <c r="M245" i="4"/>
  <c r="K247" i="4" l="1"/>
  <c r="M246" i="4"/>
  <c r="K248" i="4" l="1"/>
  <c r="M247" i="4"/>
  <c r="K249" i="4" l="1"/>
  <c r="M248" i="4"/>
  <c r="K250" i="4" l="1"/>
  <c r="M249" i="4"/>
  <c r="K251" i="4" l="1"/>
  <c r="M250" i="4"/>
  <c r="K252" i="4" l="1"/>
  <c r="M251" i="4"/>
  <c r="K253" i="4" l="1"/>
  <c r="M252" i="4"/>
  <c r="K254" i="4" l="1"/>
  <c r="M253" i="4"/>
  <c r="K255" i="4" l="1"/>
  <c r="M254" i="4"/>
  <c r="K256" i="4" l="1"/>
  <c r="M255" i="4"/>
  <c r="K257" i="4" l="1"/>
  <c r="M256" i="4"/>
  <c r="K258" i="4" l="1"/>
  <c r="M257" i="4"/>
  <c r="K259" i="4" l="1"/>
  <c r="M258" i="4"/>
  <c r="K260" i="4" l="1"/>
  <c r="M259" i="4"/>
  <c r="K261" i="4" l="1"/>
  <c r="M260" i="4"/>
  <c r="K262" i="4" l="1"/>
  <c r="M261" i="4"/>
  <c r="K263" i="4" l="1"/>
  <c r="M262" i="4"/>
  <c r="K264" i="4" l="1"/>
  <c r="M263" i="4"/>
  <c r="K265" i="4" l="1"/>
  <c r="M264" i="4"/>
  <c r="K266" i="4" l="1"/>
  <c r="M265" i="4"/>
  <c r="K267" i="4" l="1"/>
  <c r="M266" i="4"/>
  <c r="K268" i="4" l="1"/>
  <c r="M267" i="4"/>
  <c r="K269" i="4" l="1"/>
  <c r="M268" i="4"/>
  <c r="K270" i="4" l="1"/>
  <c r="M269" i="4"/>
  <c r="K271" i="4" l="1"/>
  <c r="M270" i="4"/>
  <c r="K272" i="4" l="1"/>
  <c r="M271" i="4"/>
  <c r="K273" i="4" l="1"/>
  <c r="M272" i="4"/>
  <c r="K274" i="4" l="1"/>
  <c r="M273" i="4"/>
  <c r="K275" i="4" l="1"/>
  <c r="M274" i="4"/>
  <c r="K276" i="4" l="1"/>
  <c r="M275" i="4"/>
  <c r="K277" i="4" l="1"/>
  <c r="M276" i="4"/>
  <c r="K278" i="4" l="1"/>
  <c r="M277" i="4"/>
  <c r="K279" i="4" l="1"/>
  <c r="M278" i="4"/>
  <c r="K280" i="4" l="1"/>
  <c r="M279" i="4"/>
  <c r="K281" i="4" l="1"/>
  <c r="M280" i="4"/>
  <c r="K282" i="4" l="1"/>
  <c r="M281" i="4"/>
  <c r="K283" i="4" l="1"/>
  <c r="M282" i="4"/>
  <c r="K284" i="4" l="1"/>
  <c r="M283" i="4"/>
  <c r="K285" i="4" l="1"/>
  <c r="M284" i="4"/>
  <c r="K286" i="4" l="1"/>
  <c r="M285" i="4"/>
  <c r="K287" i="4" l="1"/>
  <c r="M286" i="4"/>
  <c r="K288" i="4" l="1"/>
  <c r="M287" i="4"/>
  <c r="K289" i="4" l="1"/>
  <c r="M288" i="4"/>
  <c r="K290" i="4" l="1"/>
  <c r="M289" i="4"/>
  <c r="K291" i="4" l="1"/>
  <c r="M290" i="4"/>
  <c r="K292" i="4" l="1"/>
  <c r="M291" i="4"/>
  <c r="K293" i="4" l="1"/>
  <c r="M292" i="4"/>
  <c r="K294" i="4" l="1"/>
  <c r="M293" i="4"/>
  <c r="K295" i="4" l="1"/>
  <c r="M294" i="4"/>
  <c r="K296" i="4" l="1"/>
  <c r="M295" i="4"/>
  <c r="K297" i="4" l="1"/>
  <c r="M296" i="4"/>
  <c r="K298" i="4" l="1"/>
  <c r="M297" i="4"/>
  <c r="K299" i="4" l="1"/>
  <c r="M298" i="4"/>
  <c r="K300" i="4" l="1"/>
  <c r="M299" i="4"/>
  <c r="K301" i="4" l="1"/>
  <c r="M300" i="4"/>
  <c r="K302" i="4" l="1"/>
  <c r="M301" i="4"/>
  <c r="K303" i="4" l="1"/>
  <c r="M302" i="4"/>
  <c r="K304" i="4" l="1"/>
  <c r="M303" i="4"/>
  <c r="K305" i="4" l="1"/>
  <c r="M304" i="4"/>
  <c r="K306" i="4" l="1"/>
  <c r="M305" i="4"/>
  <c r="K307" i="4" l="1"/>
  <c r="M306" i="4"/>
  <c r="K308" i="4" l="1"/>
  <c r="M307" i="4"/>
  <c r="K309" i="4" l="1"/>
  <c r="M308" i="4"/>
  <c r="K310" i="4" l="1"/>
  <c r="M309" i="4"/>
  <c r="K311" i="4" l="1"/>
  <c r="M310" i="4"/>
  <c r="K312" i="4" l="1"/>
  <c r="M311" i="4"/>
  <c r="K313" i="4" l="1"/>
  <c r="M312" i="4"/>
  <c r="K314" i="4" l="1"/>
  <c r="M313" i="4"/>
  <c r="K315" i="4" l="1"/>
  <c r="M314" i="4"/>
  <c r="K316" i="4" l="1"/>
  <c r="M315" i="4"/>
  <c r="K317" i="4" l="1"/>
  <c r="M316" i="4"/>
  <c r="K318" i="4" l="1"/>
  <c r="M317" i="4"/>
  <c r="K319" i="4" l="1"/>
  <c r="M318" i="4"/>
  <c r="K320" i="4" l="1"/>
  <c r="M319" i="4"/>
  <c r="K321" i="4" l="1"/>
  <c r="M320" i="4"/>
  <c r="K322" i="4" l="1"/>
  <c r="M321" i="4"/>
  <c r="K323" i="4" l="1"/>
  <c r="M322" i="4"/>
  <c r="K324" i="4" l="1"/>
  <c r="M323" i="4"/>
  <c r="K325" i="4" l="1"/>
  <c r="M324" i="4"/>
  <c r="K326" i="4" l="1"/>
  <c r="M325" i="4"/>
  <c r="K327" i="4" l="1"/>
  <c r="M326" i="4"/>
  <c r="K328" i="4" l="1"/>
  <c r="M327" i="4"/>
  <c r="K329" i="4" l="1"/>
  <c r="M328" i="4"/>
  <c r="K330" i="4" l="1"/>
  <c r="M329" i="4"/>
  <c r="K331" i="4" l="1"/>
  <c r="M330" i="4"/>
  <c r="K332" i="4" l="1"/>
  <c r="M331" i="4"/>
  <c r="K333" i="4" l="1"/>
  <c r="M332" i="4"/>
  <c r="K334" i="4" l="1"/>
  <c r="M333" i="4"/>
  <c r="K335" i="4" l="1"/>
  <c r="M334" i="4"/>
  <c r="K336" i="4" l="1"/>
  <c r="M335" i="4"/>
  <c r="K337" i="4" l="1"/>
  <c r="M336" i="4"/>
  <c r="K338" i="4" l="1"/>
  <c r="M337" i="4"/>
  <c r="K339" i="4" l="1"/>
  <c r="M338" i="4"/>
  <c r="K340" i="4" l="1"/>
  <c r="M339" i="4"/>
  <c r="K341" i="4" l="1"/>
  <c r="M340" i="4"/>
  <c r="K342" i="4" l="1"/>
  <c r="M341" i="4"/>
  <c r="K343" i="4" l="1"/>
  <c r="M342" i="4"/>
  <c r="K344" i="4" l="1"/>
  <c r="M343" i="4"/>
  <c r="K345" i="4" l="1"/>
  <c r="M344" i="4"/>
  <c r="K346" i="4" l="1"/>
  <c r="M345" i="4"/>
  <c r="K347" i="4" l="1"/>
  <c r="M346" i="4"/>
  <c r="K348" i="4" l="1"/>
  <c r="M347" i="4"/>
  <c r="K349" i="4" l="1"/>
  <c r="M348" i="4"/>
  <c r="K350" i="4" l="1"/>
  <c r="M349" i="4"/>
  <c r="K351" i="4" l="1"/>
  <c r="M350" i="4"/>
  <c r="K352" i="4" l="1"/>
  <c r="M351" i="4"/>
  <c r="K353" i="4" l="1"/>
  <c r="M352" i="4"/>
  <c r="K354" i="4" l="1"/>
  <c r="M353" i="4"/>
  <c r="K355" i="4" l="1"/>
  <c r="M354" i="4"/>
  <c r="K356" i="4" l="1"/>
  <c r="M355" i="4"/>
  <c r="K357" i="4" l="1"/>
  <c r="M356" i="4"/>
  <c r="K358" i="4" l="1"/>
  <c r="M357" i="4"/>
  <c r="K359" i="4" l="1"/>
  <c r="M358" i="4"/>
  <c r="K360" i="4" l="1"/>
  <c r="M359" i="4"/>
  <c r="K361" i="4" l="1"/>
  <c r="M360" i="4"/>
  <c r="K362" i="4" l="1"/>
  <c r="M361" i="4"/>
  <c r="K363" i="4" l="1"/>
  <c r="M362" i="4"/>
  <c r="K364" i="4" l="1"/>
  <c r="M363" i="4"/>
  <c r="K365" i="4" l="1"/>
  <c r="M364" i="4"/>
  <c r="K366" i="4" l="1"/>
  <c r="M365" i="4"/>
  <c r="K367" i="4" l="1"/>
  <c r="M366" i="4"/>
  <c r="K368" i="4" l="1"/>
  <c r="M367" i="4"/>
  <c r="K369" i="4" l="1"/>
  <c r="M368" i="4"/>
  <c r="K370" i="4" l="1"/>
  <c r="M369" i="4"/>
  <c r="K371" i="4" l="1"/>
  <c r="M371" i="4" s="1"/>
  <c r="M370" i="4"/>
</calcChain>
</file>

<file path=xl/sharedStrings.xml><?xml version="1.0" encoding="utf-8"?>
<sst xmlns="http://schemas.openxmlformats.org/spreadsheetml/2006/main" count="19" uniqueCount="19">
  <si>
    <t>Date</t>
  </si>
  <si>
    <t>High</t>
  </si>
  <si>
    <t>Low</t>
  </si>
  <si>
    <t>Volume</t>
  </si>
  <si>
    <t>Market Cap</t>
  </si>
  <si>
    <t>Open</t>
  </si>
  <si>
    <t>Close</t>
  </si>
  <si>
    <t>STDev</t>
  </si>
  <si>
    <t>Range Data</t>
  </si>
  <si>
    <t>Loss</t>
  </si>
  <si>
    <t>Avg Gain</t>
  </si>
  <si>
    <t>Avg Loss</t>
  </si>
  <si>
    <t>RS</t>
  </si>
  <si>
    <t>RSI</t>
  </si>
  <si>
    <t>Bitcoin Market Analysis By Edward Cheng</t>
  </si>
  <si>
    <r>
      <rPr>
        <b/>
        <sz val="9"/>
        <color theme="1"/>
        <rFont val="Arial"/>
        <family val="2"/>
      </rPr>
      <t>Range</t>
    </r>
    <r>
      <rPr>
        <sz val="11"/>
        <color theme="1"/>
        <rFont val="Calibri"/>
        <family val="2"/>
        <scheme val="minor"/>
      </rPr>
      <t xml:space="preserve"> </t>
    </r>
  </si>
  <si>
    <t>Daily Return</t>
  </si>
  <si>
    <t>Gains</t>
  </si>
  <si>
    <r>
      <rPr>
        <b/>
        <sz val="9"/>
        <color theme="1"/>
        <rFont val="Arial"/>
        <family val="2"/>
      </rPr>
      <t>Volatilty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</si>
</sst>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9.9948118533890809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4" fillId="0" borderId="0" xfId="0" applyFont="1"/>
    <xf numFmtId="0" fontId="1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shrinkToFit="1"/>
    </xf>
    <xf numFmtId="0" fontId="5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0" fillId="0" borderId="0" xfId="0" applyBorder="1"/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Bitcoin</a:t>
            </a:r>
            <a:r>
              <a:rPr lang="en-CA" baseline="0"/>
              <a:t> Closing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'Assignment 1'!$A$7:$A$371</c:f>
              <c:numCache>
                <c:formatCode>m/d/yyyy</c:formatCode>
                <c:ptCount val="36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</c:numCache>
            </c:numRef>
          </c:cat>
          <c:val>
            <c:numRef>
              <c:f>'Assignment 1'!$E$7:$E$371</c:f>
              <c:numCache>
                <c:formatCode>"$"#,##0.00</c:formatCode>
                <c:ptCount val="365"/>
                <c:pt idx="0">
                  <c:v>13657.2</c:v>
                </c:pt>
                <c:pt idx="1">
                  <c:v>14982.1</c:v>
                </c:pt>
                <c:pt idx="2">
                  <c:v>15201</c:v>
                </c:pt>
                <c:pt idx="3">
                  <c:v>15599.2</c:v>
                </c:pt>
                <c:pt idx="4">
                  <c:v>17429.5</c:v>
                </c:pt>
                <c:pt idx="5">
                  <c:v>17527</c:v>
                </c:pt>
                <c:pt idx="6">
                  <c:v>16477.599999999999</c:v>
                </c:pt>
                <c:pt idx="7">
                  <c:v>15170.1</c:v>
                </c:pt>
                <c:pt idx="8">
                  <c:v>14595.4</c:v>
                </c:pt>
                <c:pt idx="9">
                  <c:v>14973.3</c:v>
                </c:pt>
                <c:pt idx="10">
                  <c:v>13405.8</c:v>
                </c:pt>
                <c:pt idx="11">
                  <c:v>13980.6</c:v>
                </c:pt>
                <c:pt idx="12">
                  <c:v>14360.2</c:v>
                </c:pt>
                <c:pt idx="13">
                  <c:v>13772</c:v>
                </c:pt>
                <c:pt idx="14">
                  <c:v>13819.8</c:v>
                </c:pt>
                <c:pt idx="15">
                  <c:v>11490.5</c:v>
                </c:pt>
                <c:pt idx="16">
                  <c:v>11188.6</c:v>
                </c:pt>
                <c:pt idx="17">
                  <c:v>11474.9</c:v>
                </c:pt>
                <c:pt idx="18">
                  <c:v>11607.4</c:v>
                </c:pt>
                <c:pt idx="19">
                  <c:v>12899.2</c:v>
                </c:pt>
                <c:pt idx="20">
                  <c:v>11600.1</c:v>
                </c:pt>
                <c:pt idx="21">
                  <c:v>10931.4</c:v>
                </c:pt>
                <c:pt idx="22">
                  <c:v>10868.4</c:v>
                </c:pt>
                <c:pt idx="23">
                  <c:v>11359.4</c:v>
                </c:pt>
                <c:pt idx="24">
                  <c:v>11259.4</c:v>
                </c:pt>
                <c:pt idx="25">
                  <c:v>11171.4</c:v>
                </c:pt>
                <c:pt idx="26">
                  <c:v>11440.7</c:v>
                </c:pt>
                <c:pt idx="27">
                  <c:v>11786.3</c:v>
                </c:pt>
                <c:pt idx="28">
                  <c:v>11296.4</c:v>
                </c:pt>
                <c:pt idx="29">
                  <c:v>10106.299999999999</c:v>
                </c:pt>
                <c:pt idx="30">
                  <c:v>10221.1</c:v>
                </c:pt>
                <c:pt idx="31">
                  <c:v>9170.5400000000009</c:v>
                </c:pt>
                <c:pt idx="32">
                  <c:v>8830.75</c:v>
                </c:pt>
                <c:pt idx="33">
                  <c:v>9174.91</c:v>
                </c:pt>
                <c:pt idx="34">
                  <c:v>8277.01</c:v>
                </c:pt>
                <c:pt idx="35">
                  <c:v>6955.27</c:v>
                </c:pt>
                <c:pt idx="36">
                  <c:v>7754</c:v>
                </c:pt>
                <c:pt idx="37">
                  <c:v>7621.3</c:v>
                </c:pt>
                <c:pt idx="38">
                  <c:v>8265.59</c:v>
                </c:pt>
                <c:pt idx="39">
                  <c:v>8736.98</c:v>
                </c:pt>
                <c:pt idx="40">
                  <c:v>8621.9</c:v>
                </c:pt>
                <c:pt idx="41">
                  <c:v>8129.97</c:v>
                </c:pt>
                <c:pt idx="42">
                  <c:v>8926.57</c:v>
                </c:pt>
                <c:pt idx="43">
                  <c:v>8598.31</c:v>
                </c:pt>
                <c:pt idx="44">
                  <c:v>9494.6299999999992</c:v>
                </c:pt>
                <c:pt idx="45">
                  <c:v>10166.4</c:v>
                </c:pt>
                <c:pt idx="46">
                  <c:v>10233.9</c:v>
                </c:pt>
                <c:pt idx="47">
                  <c:v>11112.7</c:v>
                </c:pt>
                <c:pt idx="48">
                  <c:v>10551.8</c:v>
                </c:pt>
                <c:pt idx="49">
                  <c:v>11225.3</c:v>
                </c:pt>
                <c:pt idx="50">
                  <c:v>11403.7</c:v>
                </c:pt>
                <c:pt idx="51">
                  <c:v>10690.4</c:v>
                </c:pt>
                <c:pt idx="52">
                  <c:v>10005</c:v>
                </c:pt>
                <c:pt idx="53">
                  <c:v>10301.1</c:v>
                </c:pt>
                <c:pt idx="54">
                  <c:v>9813.07</c:v>
                </c:pt>
                <c:pt idx="55">
                  <c:v>9664.73</c:v>
                </c:pt>
                <c:pt idx="56">
                  <c:v>10366.700000000001</c:v>
                </c:pt>
                <c:pt idx="57">
                  <c:v>10725.6</c:v>
                </c:pt>
                <c:pt idx="58">
                  <c:v>10397.9</c:v>
                </c:pt>
                <c:pt idx="59">
                  <c:v>10951</c:v>
                </c:pt>
                <c:pt idx="60">
                  <c:v>11086.4</c:v>
                </c:pt>
                <c:pt idx="61">
                  <c:v>11489.7</c:v>
                </c:pt>
                <c:pt idx="62">
                  <c:v>11512.6</c:v>
                </c:pt>
                <c:pt idx="63">
                  <c:v>11573.3</c:v>
                </c:pt>
                <c:pt idx="64">
                  <c:v>10779.9</c:v>
                </c:pt>
                <c:pt idx="65">
                  <c:v>9965.57</c:v>
                </c:pt>
                <c:pt idx="66">
                  <c:v>9395.01</c:v>
                </c:pt>
                <c:pt idx="67">
                  <c:v>9337.5499999999993</c:v>
                </c:pt>
                <c:pt idx="68">
                  <c:v>8866</c:v>
                </c:pt>
                <c:pt idx="69">
                  <c:v>9578.6299999999992</c:v>
                </c:pt>
                <c:pt idx="70">
                  <c:v>9205.1200000000008</c:v>
                </c:pt>
                <c:pt idx="71">
                  <c:v>9194.85</c:v>
                </c:pt>
                <c:pt idx="72">
                  <c:v>8269.81</c:v>
                </c:pt>
                <c:pt idx="73">
                  <c:v>8300.86</c:v>
                </c:pt>
                <c:pt idx="74">
                  <c:v>8338.35</c:v>
                </c:pt>
                <c:pt idx="75">
                  <c:v>7916.88</c:v>
                </c:pt>
                <c:pt idx="76">
                  <c:v>8223.68</c:v>
                </c:pt>
                <c:pt idx="77">
                  <c:v>8630.65</c:v>
                </c:pt>
                <c:pt idx="78">
                  <c:v>8913.4699999999993</c:v>
                </c:pt>
                <c:pt idx="79">
                  <c:v>8929.2800000000007</c:v>
                </c:pt>
                <c:pt idx="80">
                  <c:v>8728.4699999999993</c:v>
                </c:pt>
                <c:pt idx="81">
                  <c:v>8879.6200000000008</c:v>
                </c:pt>
                <c:pt idx="82">
                  <c:v>8668.1200000000008</c:v>
                </c:pt>
                <c:pt idx="83">
                  <c:v>8495.7800000000007</c:v>
                </c:pt>
                <c:pt idx="84">
                  <c:v>8209.4</c:v>
                </c:pt>
                <c:pt idx="85">
                  <c:v>7833.04</c:v>
                </c:pt>
                <c:pt idx="86">
                  <c:v>7954.48</c:v>
                </c:pt>
                <c:pt idx="87">
                  <c:v>7165.7</c:v>
                </c:pt>
                <c:pt idx="88">
                  <c:v>6890.52</c:v>
                </c:pt>
                <c:pt idx="89">
                  <c:v>6973.53</c:v>
                </c:pt>
                <c:pt idx="90">
                  <c:v>6844.23</c:v>
                </c:pt>
                <c:pt idx="91">
                  <c:v>7083.8</c:v>
                </c:pt>
                <c:pt idx="92">
                  <c:v>7456.11</c:v>
                </c:pt>
                <c:pt idx="93">
                  <c:v>6853.84</c:v>
                </c:pt>
                <c:pt idx="94">
                  <c:v>6811.47</c:v>
                </c:pt>
                <c:pt idx="95">
                  <c:v>6636.32</c:v>
                </c:pt>
                <c:pt idx="96">
                  <c:v>6911.09</c:v>
                </c:pt>
                <c:pt idx="97">
                  <c:v>7023.52</c:v>
                </c:pt>
                <c:pt idx="98">
                  <c:v>6770.73</c:v>
                </c:pt>
                <c:pt idx="99">
                  <c:v>6834.76</c:v>
                </c:pt>
                <c:pt idx="100">
                  <c:v>6968.32</c:v>
                </c:pt>
                <c:pt idx="101">
                  <c:v>7889.25</c:v>
                </c:pt>
                <c:pt idx="102">
                  <c:v>7895.96</c:v>
                </c:pt>
                <c:pt idx="103">
                  <c:v>7986.24</c:v>
                </c:pt>
                <c:pt idx="104">
                  <c:v>8329.11</c:v>
                </c:pt>
                <c:pt idx="105">
                  <c:v>8058.67</c:v>
                </c:pt>
                <c:pt idx="106">
                  <c:v>7902.09</c:v>
                </c:pt>
                <c:pt idx="107">
                  <c:v>8163.42</c:v>
                </c:pt>
                <c:pt idx="108">
                  <c:v>8294.31</c:v>
                </c:pt>
                <c:pt idx="109">
                  <c:v>8845.83</c:v>
                </c:pt>
                <c:pt idx="110">
                  <c:v>8895.58</c:v>
                </c:pt>
                <c:pt idx="111">
                  <c:v>8802.4599999999991</c:v>
                </c:pt>
                <c:pt idx="112">
                  <c:v>8930.8799999999992</c:v>
                </c:pt>
                <c:pt idx="113">
                  <c:v>9697.5</c:v>
                </c:pt>
                <c:pt idx="114">
                  <c:v>8845.74</c:v>
                </c:pt>
                <c:pt idx="115">
                  <c:v>9281.51</c:v>
                </c:pt>
                <c:pt idx="116">
                  <c:v>8987.0499999999993</c:v>
                </c:pt>
                <c:pt idx="117">
                  <c:v>9348.48</c:v>
                </c:pt>
                <c:pt idx="118">
                  <c:v>9419.08</c:v>
                </c:pt>
                <c:pt idx="119">
                  <c:v>9240.5499999999993</c:v>
                </c:pt>
                <c:pt idx="120">
                  <c:v>9119.01</c:v>
                </c:pt>
                <c:pt idx="121">
                  <c:v>9235.92</c:v>
                </c:pt>
                <c:pt idx="122">
                  <c:v>9743.86</c:v>
                </c:pt>
                <c:pt idx="123">
                  <c:v>9700.76</c:v>
                </c:pt>
                <c:pt idx="124">
                  <c:v>9858.15</c:v>
                </c:pt>
                <c:pt idx="125">
                  <c:v>9654.7999999999993</c:v>
                </c:pt>
                <c:pt idx="126">
                  <c:v>9373.01</c:v>
                </c:pt>
                <c:pt idx="127">
                  <c:v>9234.82</c:v>
                </c:pt>
                <c:pt idx="128">
                  <c:v>9325.18</c:v>
                </c:pt>
                <c:pt idx="129">
                  <c:v>9043.94</c:v>
                </c:pt>
                <c:pt idx="130">
                  <c:v>8441.49</c:v>
                </c:pt>
                <c:pt idx="131">
                  <c:v>8504.89</c:v>
                </c:pt>
                <c:pt idx="132">
                  <c:v>8723.94</c:v>
                </c:pt>
                <c:pt idx="133">
                  <c:v>8716.7900000000009</c:v>
                </c:pt>
                <c:pt idx="134">
                  <c:v>8510.3799999999992</c:v>
                </c:pt>
                <c:pt idx="135">
                  <c:v>8368.83</c:v>
                </c:pt>
                <c:pt idx="136">
                  <c:v>8094.32</c:v>
                </c:pt>
                <c:pt idx="137">
                  <c:v>8250.9699999999993</c:v>
                </c:pt>
                <c:pt idx="138">
                  <c:v>8247.18</c:v>
                </c:pt>
                <c:pt idx="139">
                  <c:v>8513.25</c:v>
                </c:pt>
                <c:pt idx="140">
                  <c:v>8418.99</c:v>
                </c:pt>
                <c:pt idx="141">
                  <c:v>8041.78</c:v>
                </c:pt>
                <c:pt idx="142">
                  <c:v>7557.82</c:v>
                </c:pt>
                <c:pt idx="143">
                  <c:v>7587.34</c:v>
                </c:pt>
                <c:pt idx="144">
                  <c:v>7480.14</c:v>
                </c:pt>
                <c:pt idx="145">
                  <c:v>7355.88</c:v>
                </c:pt>
                <c:pt idx="146">
                  <c:v>7368.22</c:v>
                </c:pt>
                <c:pt idx="147">
                  <c:v>7135.99</c:v>
                </c:pt>
                <c:pt idx="148">
                  <c:v>7472.59</c:v>
                </c:pt>
                <c:pt idx="149">
                  <c:v>7406.52</c:v>
                </c:pt>
                <c:pt idx="150">
                  <c:v>7494.17</c:v>
                </c:pt>
                <c:pt idx="151">
                  <c:v>7541.45</c:v>
                </c:pt>
                <c:pt idx="152">
                  <c:v>7643.45</c:v>
                </c:pt>
                <c:pt idx="153">
                  <c:v>7720.25</c:v>
                </c:pt>
                <c:pt idx="154">
                  <c:v>7514.47</c:v>
                </c:pt>
                <c:pt idx="155">
                  <c:v>7633.76</c:v>
                </c:pt>
                <c:pt idx="156">
                  <c:v>7653.98</c:v>
                </c:pt>
                <c:pt idx="157">
                  <c:v>7678.24</c:v>
                </c:pt>
                <c:pt idx="158">
                  <c:v>7624.92</c:v>
                </c:pt>
                <c:pt idx="159">
                  <c:v>7531.98</c:v>
                </c:pt>
                <c:pt idx="160">
                  <c:v>6786.02</c:v>
                </c:pt>
                <c:pt idx="161">
                  <c:v>6906.92</c:v>
                </c:pt>
                <c:pt idx="162">
                  <c:v>6582.36</c:v>
                </c:pt>
                <c:pt idx="163">
                  <c:v>6349.9</c:v>
                </c:pt>
                <c:pt idx="164">
                  <c:v>6675.35</c:v>
                </c:pt>
                <c:pt idx="165">
                  <c:v>6456.58</c:v>
                </c:pt>
                <c:pt idx="166">
                  <c:v>6550.16</c:v>
                </c:pt>
                <c:pt idx="167">
                  <c:v>6499.27</c:v>
                </c:pt>
                <c:pt idx="168">
                  <c:v>6734.82</c:v>
                </c:pt>
                <c:pt idx="169">
                  <c:v>6769.94</c:v>
                </c:pt>
                <c:pt idx="170">
                  <c:v>6776.55</c:v>
                </c:pt>
                <c:pt idx="171">
                  <c:v>6729.74</c:v>
                </c:pt>
                <c:pt idx="172">
                  <c:v>6083.69</c:v>
                </c:pt>
                <c:pt idx="173">
                  <c:v>6162.48</c:v>
                </c:pt>
                <c:pt idx="174">
                  <c:v>6173.23</c:v>
                </c:pt>
                <c:pt idx="175">
                  <c:v>6249.18</c:v>
                </c:pt>
                <c:pt idx="176">
                  <c:v>6093.67</c:v>
                </c:pt>
                <c:pt idx="177">
                  <c:v>6157.13</c:v>
                </c:pt>
                <c:pt idx="178">
                  <c:v>5903.44</c:v>
                </c:pt>
                <c:pt idx="179">
                  <c:v>6218.3</c:v>
                </c:pt>
                <c:pt idx="180">
                  <c:v>6404</c:v>
                </c:pt>
                <c:pt idx="181">
                  <c:v>6385.82</c:v>
                </c:pt>
                <c:pt idx="182">
                  <c:v>6614.18</c:v>
                </c:pt>
                <c:pt idx="183">
                  <c:v>6529.59</c:v>
                </c:pt>
                <c:pt idx="184">
                  <c:v>6597.55</c:v>
                </c:pt>
                <c:pt idx="185">
                  <c:v>6639.14</c:v>
                </c:pt>
                <c:pt idx="186">
                  <c:v>6673.5</c:v>
                </c:pt>
                <c:pt idx="187">
                  <c:v>6856.93</c:v>
                </c:pt>
                <c:pt idx="188">
                  <c:v>6773.88</c:v>
                </c:pt>
                <c:pt idx="189">
                  <c:v>6741.75</c:v>
                </c:pt>
                <c:pt idx="190">
                  <c:v>6329.95</c:v>
                </c:pt>
                <c:pt idx="191">
                  <c:v>6394.71</c:v>
                </c:pt>
                <c:pt idx="192">
                  <c:v>6228.81</c:v>
                </c:pt>
                <c:pt idx="193">
                  <c:v>6238.05</c:v>
                </c:pt>
                <c:pt idx="194">
                  <c:v>6276.12</c:v>
                </c:pt>
                <c:pt idx="195">
                  <c:v>6359.64</c:v>
                </c:pt>
                <c:pt idx="196">
                  <c:v>6741.75</c:v>
                </c:pt>
                <c:pt idx="197">
                  <c:v>7321.04</c:v>
                </c:pt>
                <c:pt idx="198">
                  <c:v>7370.78</c:v>
                </c:pt>
                <c:pt idx="199">
                  <c:v>7466.86</c:v>
                </c:pt>
                <c:pt idx="200">
                  <c:v>7354.13</c:v>
                </c:pt>
                <c:pt idx="201">
                  <c:v>7419.29</c:v>
                </c:pt>
                <c:pt idx="202">
                  <c:v>7418.49</c:v>
                </c:pt>
                <c:pt idx="203">
                  <c:v>7711.11</c:v>
                </c:pt>
                <c:pt idx="204">
                  <c:v>8424.27</c:v>
                </c:pt>
                <c:pt idx="205">
                  <c:v>8181.39</c:v>
                </c:pt>
                <c:pt idx="206">
                  <c:v>7951.58</c:v>
                </c:pt>
                <c:pt idx="207">
                  <c:v>8165.01</c:v>
                </c:pt>
                <c:pt idx="208">
                  <c:v>8192.15</c:v>
                </c:pt>
                <c:pt idx="209">
                  <c:v>8218.4599999999991</c:v>
                </c:pt>
                <c:pt idx="210">
                  <c:v>8180.48</c:v>
                </c:pt>
                <c:pt idx="211">
                  <c:v>7780.44</c:v>
                </c:pt>
                <c:pt idx="212">
                  <c:v>7624.91</c:v>
                </c:pt>
                <c:pt idx="213">
                  <c:v>7567.15</c:v>
                </c:pt>
                <c:pt idx="214">
                  <c:v>7434.39</c:v>
                </c:pt>
                <c:pt idx="215">
                  <c:v>7032.85</c:v>
                </c:pt>
                <c:pt idx="216">
                  <c:v>7068.48</c:v>
                </c:pt>
                <c:pt idx="217">
                  <c:v>6951.8</c:v>
                </c:pt>
                <c:pt idx="218">
                  <c:v>6753.12</c:v>
                </c:pt>
                <c:pt idx="219">
                  <c:v>6305.8</c:v>
                </c:pt>
                <c:pt idx="220">
                  <c:v>6568.23</c:v>
                </c:pt>
                <c:pt idx="221">
                  <c:v>6184.71</c:v>
                </c:pt>
                <c:pt idx="222">
                  <c:v>6295.73</c:v>
                </c:pt>
                <c:pt idx="223">
                  <c:v>6322.69</c:v>
                </c:pt>
                <c:pt idx="224">
                  <c:v>6297.57</c:v>
                </c:pt>
                <c:pt idx="225">
                  <c:v>6199.71</c:v>
                </c:pt>
                <c:pt idx="226">
                  <c:v>6308.52</c:v>
                </c:pt>
                <c:pt idx="227">
                  <c:v>6334.73</c:v>
                </c:pt>
                <c:pt idx="228">
                  <c:v>6580.63</c:v>
                </c:pt>
                <c:pt idx="229">
                  <c:v>6423.76</c:v>
                </c:pt>
                <c:pt idx="230">
                  <c:v>6506.07</c:v>
                </c:pt>
                <c:pt idx="231">
                  <c:v>6308.53</c:v>
                </c:pt>
                <c:pt idx="232">
                  <c:v>6488.76</c:v>
                </c:pt>
                <c:pt idx="233">
                  <c:v>6376.71</c:v>
                </c:pt>
                <c:pt idx="234">
                  <c:v>6534.88</c:v>
                </c:pt>
                <c:pt idx="235">
                  <c:v>6719.96</c:v>
                </c:pt>
                <c:pt idx="236">
                  <c:v>6763.19</c:v>
                </c:pt>
                <c:pt idx="237">
                  <c:v>6707.26</c:v>
                </c:pt>
                <c:pt idx="238">
                  <c:v>6884.64</c:v>
                </c:pt>
                <c:pt idx="239">
                  <c:v>7096.28</c:v>
                </c:pt>
                <c:pt idx="240">
                  <c:v>7047.16</c:v>
                </c:pt>
                <c:pt idx="241">
                  <c:v>6978.23</c:v>
                </c:pt>
                <c:pt idx="242">
                  <c:v>7037.58</c:v>
                </c:pt>
                <c:pt idx="243">
                  <c:v>7193.25</c:v>
                </c:pt>
                <c:pt idx="244">
                  <c:v>7272.72</c:v>
                </c:pt>
                <c:pt idx="245">
                  <c:v>7260.06</c:v>
                </c:pt>
                <c:pt idx="246">
                  <c:v>7361.66</c:v>
                </c:pt>
                <c:pt idx="247">
                  <c:v>6792.83</c:v>
                </c:pt>
                <c:pt idx="248">
                  <c:v>6529.17</c:v>
                </c:pt>
                <c:pt idx="249">
                  <c:v>6467.07</c:v>
                </c:pt>
                <c:pt idx="250">
                  <c:v>6225.98</c:v>
                </c:pt>
                <c:pt idx="251">
                  <c:v>6300.86</c:v>
                </c:pt>
                <c:pt idx="252">
                  <c:v>6329.7</c:v>
                </c:pt>
                <c:pt idx="253">
                  <c:v>6321.2</c:v>
                </c:pt>
                <c:pt idx="254">
                  <c:v>6351.8</c:v>
                </c:pt>
                <c:pt idx="255">
                  <c:v>6517.31</c:v>
                </c:pt>
                <c:pt idx="256">
                  <c:v>6512.71</c:v>
                </c:pt>
                <c:pt idx="257">
                  <c:v>6543.2</c:v>
                </c:pt>
                <c:pt idx="258">
                  <c:v>6517.18</c:v>
                </c:pt>
                <c:pt idx="259">
                  <c:v>6281.2</c:v>
                </c:pt>
                <c:pt idx="260">
                  <c:v>6371.3</c:v>
                </c:pt>
                <c:pt idx="261">
                  <c:v>6398.54</c:v>
                </c:pt>
                <c:pt idx="262">
                  <c:v>6519.67</c:v>
                </c:pt>
                <c:pt idx="263">
                  <c:v>6734.95</c:v>
                </c:pt>
                <c:pt idx="264">
                  <c:v>6721.98</c:v>
                </c:pt>
                <c:pt idx="265">
                  <c:v>6710.63</c:v>
                </c:pt>
                <c:pt idx="266">
                  <c:v>6595.41</c:v>
                </c:pt>
                <c:pt idx="267">
                  <c:v>6446.47</c:v>
                </c:pt>
                <c:pt idx="268">
                  <c:v>6495</c:v>
                </c:pt>
                <c:pt idx="269">
                  <c:v>6676.75</c:v>
                </c:pt>
                <c:pt idx="270">
                  <c:v>6644.13</c:v>
                </c:pt>
                <c:pt idx="271">
                  <c:v>6601.96</c:v>
                </c:pt>
                <c:pt idx="272">
                  <c:v>6625.56</c:v>
                </c:pt>
                <c:pt idx="273">
                  <c:v>6589.62</c:v>
                </c:pt>
                <c:pt idx="274">
                  <c:v>6556.1</c:v>
                </c:pt>
                <c:pt idx="275">
                  <c:v>6502.59</c:v>
                </c:pt>
                <c:pt idx="276">
                  <c:v>6576.69</c:v>
                </c:pt>
                <c:pt idx="277">
                  <c:v>6622.48</c:v>
                </c:pt>
                <c:pt idx="278">
                  <c:v>6588.31</c:v>
                </c:pt>
                <c:pt idx="279">
                  <c:v>6602.95</c:v>
                </c:pt>
                <c:pt idx="280">
                  <c:v>6652.23</c:v>
                </c:pt>
                <c:pt idx="281">
                  <c:v>6642.64</c:v>
                </c:pt>
                <c:pt idx="282">
                  <c:v>6585.53</c:v>
                </c:pt>
                <c:pt idx="283">
                  <c:v>6256.24</c:v>
                </c:pt>
                <c:pt idx="284">
                  <c:v>6274.58</c:v>
                </c:pt>
                <c:pt idx="285">
                  <c:v>6285.99</c:v>
                </c:pt>
                <c:pt idx="286">
                  <c:v>6290.93</c:v>
                </c:pt>
                <c:pt idx="287">
                  <c:v>6596.54</c:v>
                </c:pt>
                <c:pt idx="288">
                  <c:v>6596.11</c:v>
                </c:pt>
                <c:pt idx="289">
                  <c:v>6544.43</c:v>
                </c:pt>
                <c:pt idx="290">
                  <c:v>6476.71</c:v>
                </c:pt>
                <c:pt idx="291">
                  <c:v>6465.41</c:v>
                </c:pt>
                <c:pt idx="292">
                  <c:v>6489.19</c:v>
                </c:pt>
                <c:pt idx="293">
                  <c:v>6482.35</c:v>
                </c:pt>
                <c:pt idx="294">
                  <c:v>6487.16</c:v>
                </c:pt>
                <c:pt idx="295">
                  <c:v>6475.74</c:v>
                </c:pt>
                <c:pt idx="296">
                  <c:v>6495.84</c:v>
                </c:pt>
                <c:pt idx="297">
                  <c:v>6476.29</c:v>
                </c:pt>
                <c:pt idx="298">
                  <c:v>6474.75</c:v>
                </c:pt>
                <c:pt idx="299">
                  <c:v>6480.38</c:v>
                </c:pt>
                <c:pt idx="300">
                  <c:v>6486.39</c:v>
                </c:pt>
                <c:pt idx="301">
                  <c:v>6332.63</c:v>
                </c:pt>
                <c:pt idx="302">
                  <c:v>6334.27</c:v>
                </c:pt>
                <c:pt idx="303">
                  <c:v>6317.61</c:v>
                </c:pt>
                <c:pt idx="304">
                  <c:v>6377.78</c:v>
                </c:pt>
                <c:pt idx="305">
                  <c:v>6388.44</c:v>
                </c:pt>
                <c:pt idx="306">
                  <c:v>6361.26</c:v>
                </c:pt>
                <c:pt idx="307">
                  <c:v>6376.13</c:v>
                </c:pt>
                <c:pt idx="308">
                  <c:v>6419.66</c:v>
                </c:pt>
                <c:pt idx="309">
                  <c:v>6461.01</c:v>
                </c:pt>
                <c:pt idx="310">
                  <c:v>6530.14</c:v>
                </c:pt>
                <c:pt idx="311">
                  <c:v>6453.72</c:v>
                </c:pt>
                <c:pt idx="312">
                  <c:v>6385.62</c:v>
                </c:pt>
                <c:pt idx="313">
                  <c:v>6409.22</c:v>
                </c:pt>
                <c:pt idx="314">
                  <c:v>6411.27</c:v>
                </c:pt>
                <c:pt idx="315">
                  <c:v>6371.27</c:v>
                </c:pt>
                <c:pt idx="316">
                  <c:v>6359.49</c:v>
                </c:pt>
                <c:pt idx="317">
                  <c:v>5738.35</c:v>
                </c:pt>
                <c:pt idx="318">
                  <c:v>5648.03</c:v>
                </c:pt>
                <c:pt idx="319">
                  <c:v>5575.55</c:v>
                </c:pt>
                <c:pt idx="320">
                  <c:v>5554.33</c:v>
                </c:pt>
                <c:pt idx="321">
                  <c:v>5623.54</c:v>
                </c:pt>
                <c:pt idx="322">
                  <c:v>4871.49</c:v>
                </c:pt>
                <c:pt idx="323">
                  <c:v>4451.87</c:v>
                </c:pt>
                <c:pt idx="324">
                  <c:v>4602.17</c:v>
                </c:pt>
                <c:pt idx="325">
                  <c:v>4365.9399999999996</c:v>
                </c:pt>
                <c:pt idx="326">
                  <c:v>4347.1099999999997</c:v>
                </c:pt>
                <c:pt idx="327">
                  <c:v>3880.76</c:v>
                </c:pt>
                <c:pt idx="328">
                  <c:v>4009.97</c:v>
                </c:pt>
                <c:pt idx="329">
                  <c:v>3779.13</c:v>
                </c:pt>
                <c:pt idx="330">
                  <c:v>3820.72</c:v>
                </c:pt>
                <c:pt idx="331">
                  <c:v>4257.42</c:v>
                </c:pt>
                <c:pt idx="332">
                  <c:v>4278.8500000000004</c:v>
                </c:pt>
                <c:pt idx="333">
                  <c:v>4017.27</c:v>
                </c:pt>
                <c:pt idx="334">
                  <c:v>4214.67</c:v>
                </c:pt>
                <c:pt idx="335">
                  <c:v>4139.88</c:v>
                </c:pt>
                <c:pt idx="336">
                  <c:v>3894.13</c:v>
                </c:pt>
                <c:pt idx="337">
                  <c:v>3956.89</c:v>
                </c:pt>
                <c:pt idx="338">
                  <c:v>3753.99</c:v>
                </c:pt>
                <c:pt idx="339">
                  <c:v>3521.1</c:v>
                </c:pt>
                <c:pt idx="340">
                  <c:v>3419.94</c:v>
                </c:pt>
                <c:pt idx="341">
                  <c:v>3476.11</c:v>
                </c:pt>
                <c:pt idx="342">
                  <c:v>3614.23</c:v>
                </c:pt>
                <c:pt idx="343">
                  <c:v>3502.66</c:v>
                </c:pt>
                <c:pt idx="344">
                  <c:v>3424.59</c:v>
                </c:pt>
                <c:pt idx="345">
                  <c:v>3486.95</c:v>
                </c:pt>
                <c:pt idx="346">
                  <c:v>3313.68</c:v>
                </c:pt>
                <c:pt idx="347">
                  <c:v>3242.48</c:v>
                </c:pt>
                <c:pt idx="348">
                  <c:v>3236.76</c:v>
                </c:pt>
                <c:pt idx="349">
                  <c:v>3252.84</c:v>
                </c:pt>
                <c:pt idx="350">
                  <c:v>3545.86</c:v>
                </c:pt>
                <c:pt idx="351">
                  <c:v>3696.06</c:v>
                </c:pt>
                <c:pt idx="352">
                  <c:v>3745.95</c:v>
                </c:pt>
                <c:pt idx="353">
                  <c:v>4134.4399999999996</c:v>
                </c:pt>
                <c:pt idx="354">
                  <c:v>3896.54</c:v>
                </c:pt>
                <c:pt idx="355">
                  <c:v>4014.18</c:v>
                </c:pt>
                <c:pt idx="356">
                  <c:v>3998.98</c:v>
                </c:pt>
                <c:pt idx="357">
                  <c:v>4078.6</c:v>
                </c:pt>
                <c:pt idx="358">
                  <c:v>3815.49</c:v>
                </c:pt>
                <c:pt idx="359">
                  <c:v>3857.3</c:v>
                </c:pt>
                <c:pt idx="360">
                  <c:v>3654.83</c:v>
                </c:pt>
                <c:pt idx="361">
                  <c:v>3923.92</c:v>
                </c:pt>
                <c:pt idx="362">
                  <c:v>3820.41</c:v>
                </c:pt>
                <c:pt idx="363">
                  <c:v>3865.95</c:v>
                </c:pt>
                <c:pt idx="364">
                  <c:v>3742.7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8-4D66-ACBC-D692654B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760239"/>
        <c:axId val="5900383"/>
      </c:lineChart>
      <c:dateAx>
        <c:axId val="207176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383"/>
        <c:crosses val="autoZero"/>
        <c:auto val="1"/>
        <c:lblOffset val="100"/>
        <c:baseTimeUnit val="days"/>
      </c:dateAx>
      <c:valAx>
        <c:axId val="590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Closing</a:t>
                </a:r>
                <a:r>
                  <a:rPr lang="en-CA" baseline="0"/>
                  <a:t> Price (USD)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6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Bitcoin</a:t>
            </a:r>
            <a:r>
              <a:rPr lang="en-CA" baseline="0"/>
              <a:t> RSI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'Assignment 1'!$A$21:$A$371</c:f>
              <c:numCache>
                <c:formatCode>m/d/yyyy</c:formatCode>
                <c:ptCount val="351"/>
                <c:pt idx="0">
                  <c:v>43115</c:v>
                </c:pt>
                <c:pt idx="1">
                  <c:v>43116</c:v>
                </c:pt>
                <c:pt idx="2">
                  <c:v>43117</c:v>
                </c:pt>
                <c:pt idx="3">
                  <c:v>43118</c:v>
                </c:pt>
                <c:pt idx="4">
                  <c:v>43119</c:v>
                </c:pt>
                <c:pt idx="5">
                  <c:v>43120</c:v>
                </c:pt>
                <c:pt idx="6">
                  <c:v>43121</c:v>
                </c:pt>
                <c:pt idx="7">
                  <c:v>43122</c:v>
                </c:pt>
                <c:pt idx="8">
                  <c:v>43123</c:v>
                </c:pt>
                <c:pt idx="9">
                  <c:v>43124</c:v>
                </c:pt>
                <c:pt idx="10">
                  <c:v>43125</c:v>
                </c:pt>
                <c:pt idx="11">
                  <c:v>43126</c:v>
                </c:pt>
                <c:pt idx="12">
                  <c:v>43127</c:v>
                </c:pt>
                <c:pt idx="13">
                  <c:v>43128</c:v>
                </c:pt>
                <c:pt idx="14">
                  <c:v>43129</c:v>
                </c:pt>
                <c:pt idx="15">
                  <c:v>43130</c:v>
                </c:pt>
                <c:pt idx="16">
                  <c:v>43131</c:v>
                </c:pt>
                <c:pt idx="17">
                  <c:v>43132</c:v>
                </c:pt>
                <c:pt idx="18">
                  <c:v>43133</c:v>
                </c:pt>
                <c:pt idx="19">
                  <c:v>43134</c:v>
                </c:pt>
                <c:pt idx="20">
                  <c:v>43135</c:v>
                </c:pt>
                <c:pt idx="21">
                  <c:v>43136</c:v>
                </c:pt>
                <c:pt idx="22">
                  <c:v>43137</c:v>
                </c:pt>
                <c:pt idx="23">
                  <c:v>43138</c:v>
                </c:pt>
                <c:pt idx="24">
                  <c:v>43139</c:v>
                </c:pt>
                <c:pt idx="25">
                  <c:v>43140</c:v>
                </c:pt>
                <c:pt idx="26">
                  <c:v>43141</c:v>
                </c:pt>
                <c:pt idx="27">
                  <c:v>43142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43148</c:v>
                </c:pt>
                <c:pt idx="34">
                  <c:v>43149</c:v>
                </c:pt>
                <c:pt idx="35">
                  <c:v>43150</c:v>
                </c:pt>
                <c:pt idx="36">
                  <c:v>43151</c:v>
                </c:pt>
                <c:pt idx="37">
                  <c:v>43152</c:v>
                </c:pt>
                <c:pt idx="38">
                  <c:v>43153</c:v>
                </c:pt>
                <c:pt idx="39">
                  <c:v>43154</c:v>
                </c:pt>
                <c:pt idx="40">
                  <c:v>43155</c:v>
                </c:pt>
                <c:pt idx="41">
                  <c:v>43156</c:v>
                </c:pt>
                <c:pt idx="42">
                  <c:v>43157</c:v>
                </c:pt>
                <c:pt idx="43">
                  <c:v>43158</c:v>
                </c:pt>
                <c:pt idx="44">
                  <c:v>43159</c:v>
                </c:pt>
                <c:pt idx="45">
                  <c:v>43160</c:v>
                </c:pt>
                <c:pt idx="46">
                  <c:v>43161</c:v>
                </c:pt>
                <c:pt idx="47">
                  <c:v>43162</c:v>
                </c:pt>
                <c:pt idx="48">
                  <c:v>43163</c:v>
                </c:pt>
                <c:pt idx="49">
                  <c:v>43164</c:v>
                </c:pt>
                <c:pt idx="50">
                  <c:v>43165</c:v>
                </c:pt>
                <c:pt idx="51">
                  <c:v>43166</c:v>
                </c:pt>
                <c:pt idx="52">
                  <c:v>43167</c:v>
                </c:pt>
                <c:pt idx="53">
                  <c:v>43168</c:v>
                </c:pt>
                <c:pt idx="54">
                  <c:v>43169</c:v>
                </c:pt>
                <c:pt idx="55">
                  <c:v>43170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43176</c:v>
                </c:pt>
                <c:pt idx="62">
                  <c:v>43177</c:v>
                </c:pt>
                <c:pt idx="63">
                  <c:v>43178</c:v>
                </c:pt>
                <c:pt idx="64">
                  <c:v>43179</c:v>
                </c:pt>
                <c:pt idx="65">
                  <c:v>43180</c:v>
                </c:pt>
                <c:pt idx="66">
                  <c:v>43181</c:v>
                </c:pt>
                <c:pt idx="67">
                  <c:v>43182</c:v>
                </c:pt>
                <c:pt idx="68">
                  <c:v>43183</c:v>
                </c:pt>
                <c:pt idx="69">
                  <c:v>43184</c:v>
                </c:pt>
                <c:pt idx="70">
                  <c:v>43185</c:v>
                </c:pt>
                <c:pt idx="71">
                  <c:v>43186</c:v>
                </c:pt>
                <c:pt idx="72">
                  <c:v>43187</c:v>
                </c:pt>
                <c:pt idx="73">
                  <c:v>43188</c:v>
                </c:pt>
                <c:pt idx="74">
                  <c:v>43189</c:v>
                </c:pt>
                <c:pt idx="75">
                  <c:v>43190</c:v>
                </c:pt>
                <c:pt idx="76">
                  <c:v>43191</c:v>
                </c:pt>
                <c:pt idx="77">
                  <c:v>43192</c:v>
                </c:pt>
                <c:pt idx="78">
                  <c:v>43193</c:v>
                </c:pt>
                <c:pt idx="79">
                  <c:v>43194</c:v>
                </c:pt>
                <c:pt idx="80">
                  <c:v>43195</c:v>
                </c:pt>
                <c:pt idx="81">
                  <c:v>43196</c:v>
                </c:pt>
                <c:pt idx="82">
                  <c:v>43197</c:v>
                </c:pt>
                <c:pt idx="83">
                  <c:v>43198</c:v>
                </c:pt>
                <c:pt idx="84">
                  <c:v>43199</c:v>
                </c:pt>
                <c:pt idx="85">
                  <c:v>43200</c:v>
                </c:pt>
                <c:pt idx="86">
                  <c:v>43201</c:v>
                </c:pt>
                <c:pt idx="87">
                  <c:v>43202</c:v>
                </c:pt>
                <c:pt idx="88">
                  <c:v>43203</c:v>
                </c:pt>
                <c:pt idx="89">
                  <c:v>43204</c:v>
                </c:pt>
                <c:pt idx="90">
                  <c:v>43205</c:v>
                </c:pt>
                <c:pt idx="91">
                  <c:v>43206</c:v>
                </c:pt>
                <c:pt idx="92">
                  <c:v>43207</c:v>
                </c:pt>
                <c:pt idx="93">
                  <c:v>43208</c:v>
                </c:pt>
                <c:pt idx="94">
                  <c:v>43209</c:v>
                </c:pt>
                <c:pt idx="95">
                  <c:v>43210</c:v>
                </c:pt>
                <c:pt idx="96">
                  <c:v>43211</c:v>
                </c:pt>
                <c:pt idx="97">
                  <c:v>43212</c:v>
                </c:pt>
                <c:pt idx="98">
                  <c:v>43213</c:v>
                </c:pt>
                <c:pt idx="99">
                  <c:v>43214</c:v>
                </c:pt>
                <c:pt idx="100">
                  <c:v>43215</c:v>
                </c:pt>
                <c:pt idx="101">
                  <c:v>43216</c:v>
                </c:pt>
                <c:pt idx="102">
                  <c:v>43217</c:v>
                </c:pt>
                <c:pt idx="103">
                  <c:v>43218</c:v>
                </c:pt>
                <c:pt idx="104">
                  <c:v>43219</c:v>
                </c:pt>
                <c:pt idx="105">
                  <c:v>43220</c:v>
                </c:pt>
                <c:pt idx="106">
                  <c:v>43221</c:v>
                </c:pt>
                <c:pt idx="107">
                  <c:v>43222</c:v>
                </c:pt>
                <c:pt idx="108">
                  <c:v>43223</c:v>
                </c:pt>
                <c:pt idx="109">
                  <c:v>43224</c:v>
                </c:pt>
                <c:pt idx="110">
                  <c:v>43225</c:v>
                </c:pt>
                <c:pt idx="111">
                  <c:v>43226</c:v>
                </c:pt>
                <c:pt idx="112">
                  <c:v>43227</c:v>
                </c:pt>
                <c:pt idx="113">
                  <c:v>43228</c:v>
                </c:pt>
                <c:pt idx="114">
                  <c:v>43229</c:v>
                </c:pt>
                <c:pt idx="115">
                  <c:v>43230</c:v>
                </c:pt>
                <c:pt idx="116">
                  <c:v>43231</c:v>
                </c:pt>
                <c:pt idx="117">
                  <c:v>43232</c:v>
                </c:pt>
                <c:pt idx="118">
                  <c:v>43233</c:v>
                </c:pt>
                <c:pt idx="119">
                  <c:v>43234</c:v>
                </c:pt>
                <c:pt idx="120">
                  <c:v>43235</c:v>
                </c:pt>
                <c:pt idx="121">
                  <c:v>43236</c:v>
                </c:pt>
                <c:pt idx="122">
                  <c:v>43237</c:v>
                </c:pt>
                <c:pt idx="123">
                  <c:v>43238</c:v>
                </c:pt>
                <c:pt idx="124">
                  <c:v>43239</c:v>
                </c:pt>
                <c:pt idx="125">
                  <c:v>43240</c:v>
                </c:pt>
                <c:pt idx="126">
                  <c:v>43241</c:v>
                </c:pt>
                <c:pt idx="127">
                  <c:v>43242</c:v>
                </c:pt>
                <c:pt idx="128">
                  <c:v>43243</c:v>
                </c:pt>
                <c:pt idx="129">
                  <c:v>43244</c:v>
                </c:pt>
                <c:pt idx="130">
                  <c:v>43245</c:v>
                </c:pt>
                <c:pt idx="131">
                  <c:v>43246</c:v>
                </c:pt>
                <c:pt idx="132">
                  <c:v>43247</c:v>
                </c:pt>
                <c:pt idx="133">
                  <c:v>43248</c:v>
                </c:pt>
                <c:pt idx="134">
                  <c:v>43249</c:v>
                </c:pt>
                <c:pt idx="135">
                  <c:v>43250</c:v>
                </c:pt>
                <c:pt idx="136">
                  <c:v>43251</c:v>
                </c:pt>
                <c:pt idx="137">
                  <c:v>43252</c:v>
                </c:pt>
                <c:pt idx="138">
                  <c:v>43253</c:v>
                </c:pt>
                <c:pt idx="139">
                  <c:v>43254</c:v>
                </c:pt>
                <c:pt idx="140">
                  <c:v>43255</c:v>
                </c:pt>
                <c:pt idx="141">
                  <c:v>43256</c:v>
                </c:pt>
                <c:pt idx="142">
                  <c:v>43257</c:v>
                </c:pt>
                <c:pt idx="143">
                  <c:v>43258</c:v>
                </c:pt>
                <c:pt idx="144">
                  <c:v>43259</c:v>
                </c:pt>
                <c:pt idx="145">
                  <c:v>43260</c:v>
                </c:pt>
                <c:pt idx="146">
                  <c:v>43261</c:v>
                </c:pt>
                <c:pt idx="147">
                  <c:v>43262</c:v>
                </c:pt>
                <c:pt idx="148">
                  <c:v>43263</c:v>
                </c:pt>
                <c:pt idx="149">
                  <c:v>43264</c:v>
                </c:pt>
                <c:pt idx="150">
                  <c:v>43265</c:v>
                </c:pt>
                <c:pt idx="151">
                  <c:v>43266</c:v>
                </c:pt>
                <c:pt idx="152">
                  <c:v>43267</c:v>
                </c:pt>
                <c:pt idx="153">
                  <c:v>43268</c:v>
                </c:pt>
                <c:pt idx="154">
                  <c:v>43269</c:v>
                </c:pt>
                <c:pt idx="155">
                  <c:v>43270</c:v>
                </c:pt>
                <c:pt idx="156">
                  <c:v>43271</c:v>
                </c:pt>
                <c:pt idx="157">
                  <c:v>43272</c:v>
                </c:pt>
                <c:pt idx="158">
                  <c:v>43273</c:v>
                </c:pt>
                <c:pt idx="159">
                  <c:v>43274</c:v>
                </c:pt>
                <c:pt idx="160">
                  <c:v>43275</c:v>
                </c:pt>
                <c:pt idx="161">
                  <c:v>43276</c:v>
                </c:pt>
                <c:pt idx="162">
                  <c:v>43277</c:v>
                </c:pt>
                <c:pt idx="163">
                  <c:v>43278</c:v>
                </c:pt>
                <c:pt idx="164">
                  <c:v>43279</c:v>
                </c:pt>
                <c:pt idx="165">
                  <c:v>43280</c:v>
                </c:pt>
                <c:pt idx="166">
                  <c:v>43281</c:v>
                </c:pt>
                <c:pt idx="167">
                  <c:v>43282</c:v>
                </c:pt>
                <c:pt idx="168">
                  <c:v>43283</c:v>
                </c:pt>
                <c:pt idx="169">
                  <c:v>43284</c:v>
                </c:pt>
                <c:pt idx="170">
                  <c:v>43285</c:v>
                </c:pt>
                <c:pt idx="171">
                  <c:v>43286</c:v>
                </c:pt>
                <c:pt idx="172">
                  <c:v>43287</c:v>
                </c:pt>
                <c:pt idx="173">
                  <c:v>43288</c:v>
                </c:pt>
                <c:pt idx="174">
                  <c:v>43289</c:v>
                </c:pt>
                <c:pt idx="175">
                  <c:v>43290</c:v>
                </c:pt>
                <c:pt idx="176">
                  <c:v>43291</c:v>
                </c:pt>
                <c:pt idx="177">
                  <c:v>43292</c:v>
                </c:pt>
                <c:pt idx="178">
                  <c:v>43293</c:v>
                </c:pt>
                <c:pt idx="179">
                  <c:v>43294</c:v>
                </c:pt>
                <c:pt idx="180">
                  <c:v>43295</c:v>
                </c:pt>
                <c:pt idx="181">
                  <c:v>43296</c:v>
                </c:pt>
                <c:pt idx="182">
                  <c:v>43297</c:v>
                </c:pt>
                <c:pt idx="183">
                  <c:v>43298</c:v>
                </c:pt>
                <c:pt idx="184">
                  <c:v>43299</c:v>
                </c:pt>
                <c:pt idx="185">
                  <c:v>43300</c:v>
                </c:pt>
                <c:pt idx="186">
                  <c:v>43301</c:v>
                </c:pt>
                <c:pt idx="187">
                  <c:v>43302</c:v>
                </c:pt>
                <c:pt idx="188">
                  <c:v>43303</c:v>
                </c:pt>
                <c:pt idx="189">
                  <c:v>43304</c:v>
                </c:pt>
                <c:pt idx="190">
                  <c:v>43305</c:v>
                </c:pt>
                <c:pt idx="191">
                  <c:v>43306</c:v>
                </c:pt>
                <c:pt idx="192">
                  <c:v>43307</c:v>
                </c:pt>
                <c:pt idx="193">
                  <c:v>43308</c:v>
                </c:pt>
                <c:pt idx="194">
                  <c:v>43309</c:v>
                </c:pt>
                <c:pt idx="195">
                  <c:v>43310</c:v>
                </c:pt>
                <c:pt idx="196">
                  <c:v>43311</c:v>
                </c:pt>
                <c:pt idx="197">
                  <c:v>43312</c:v>
                </c:pt>
                <c:pt idx="198">
                  <c:v>43313</c:v>
                </c:pt>
                <c:pt idx="199">
                  <c:v>43314</c:v>
                </c:pt>
                <c:pt idx="200">
                  <c:v>43315</c:v>
                </c:pt>
                <c:pt idx="201">
                  <c:v>43316</c:v>
                </c:pt>
                <c:pt idx="202">
                  <c:v>43317</c:v>
                </c:pt>
                <c:pt idx="203">
                  <c:v>43318</c:v>
                </c:pt>
                <c:pt idx="204">
                  <c:v>43319</c:v>
                </c:pt>
                <c:pt idx="205">
                  <c:v>43320</c:v>
                </c:pt>
                <c:pt idx="206">
                  <c:v>43321</c:v>
                </c:pt>
                <c:pt idx="207">
                  <c:v>43322</c:v>
                </c:pt>
                <c:pt idx="208">
                  <c:v>43323</c:v>
                </c:pt>
                <c:pt idx="209">
                  <c:v>43324</c:v>
                </c:pt>
                <c:pt idx="210">
                  <c:v>43325</c:v>
                </c:pt>
                <c:pt idx="211">
                  <c:v>43326</c:v>
                </c:pt>
                <c:pt idx="212">
                  <c:v>43327</c:v>
                </c:pt>
                <c:pt idx="213">
                  <c:v>43328</c:v>
                </c:pt>
                <c:pt idx="214">
                  <c:v>43329</c:v>
                </c:pt>
                <c:pt idx="215">
                  <c:v>43330</c:v>
                </c:pt>
                <c:pt idx="216">
                  <c:v>43331</c:v>
                </c:pt>
                <c:pt idx="217">
                  <c:v>43332</c:v>
                </c:pt>
                <c:pt idx="218">
                  <c:v>43333</c:v>
                </c:pt>
                <c:pt idx="219">
                  <c:v>43334</c:v>
                </c:pt>
                <c:pt idx="220">
                  <c:v>43335</c:v>
                </c:pt>
                <c:pt idx="221">
                  <c:v>43336</c:v>
                </c:pt>
                <c:pt idx="222">
                  <c:v>43337</c:v>
                </c:pt>
                <c:pt idx="223">
                  <c:v>43338</c:v>
                </c:pt>
                <c:pt idx="224">
                  <c:v>43339</c:v>
                </c:pt>
                <c:pt idx="225">
                  <c:v>43340</c:v>
                </c:pt>
                <c:pt idx="226">
                  <c:v>43341</c:v>
                </c:pt>
                <c:pt idx="227">
                  <c:v>43342</c:v>
                </c:pt>
                <c:pt idx="228">
                  <c:v>43343</c:v>
                </c:pt>
                <c:pt idx="229">
                  <c:v>43344</c:v>
                </c:pt>
                <c:pt idx="230">
                  <c:v>43345</c:v>
                </c:pt>
                <c:pt idx="231">
                  <c:v>43346</c:v>
                </c:pt>
                <c:pt idx="232">
                  <c:v>43347</c:v>
                </c:pt>
                <c:pt idx="233">
                  <c:v>43348</c:v>
                </c:pt>
                <c:pt idx="234">
                  <c:v>43349</c:v>
                </c:pt>
                <c:pt idx="235">
                  <c:v>43350</c:v>
                </c:pt>
                <c:pt idx="236">
                  <c:v>43351</c:v>
                </c:pt>
                <c:pt idx="237">
                  <c:v>43352</c:v>
                </c:pt>
                <c:pt idx="238">
                  <c:v>43353</c:v>
                </c:pt>
                <c:pt idx="239">
                  <c:v>43354</c:v>
                </c:pt>
                <c:pt idx="240">
                  <c:v>43355</c:v>
                </c:pt>
                <c:pt idx="241">
                  <c:v>43356</c:v>
                </c:pt>
                <c:pt idx="242">
                  <c:v>43357</c:v>
                </c:pt>
                <c:pt idx="243">
                  <c:v>43358</c:v>
                </c:pt>
                <c:pt idx="244">
                  <c:v>43359</c:v>
                </c:pt>
                <c:pt idx="245">
                  <c:v>43360</c:v>
                </c:pt>
                <c:pt idx="246">
                  <c:v>43361</c:v>
                </c:pt>
                <c:pt idx="247">
                  <c:v>43362</c:v>
                </c:pt>
                <c:pt idx="248">
                  <c:v>43363</c:v>
                </c:pt>
                <c:pt idx="249">
                  <c:v>43364</c:v>
                </c:pt>
                <c:pt idx="250">
                  <c:v>43365</c:v>
                </c:pt>
                <c:pt idx="251">
                  <c:v>43366</c:v>
                </c:pt>
                <c:pt idx="252">
                  <c:v>43367</c:v>
                </c:pt>
                <c:pt idx="253">
                  <c:v>43368</c:v>
                </c:pt>
                <c:pt idx="254">
                  <c:v>43369</c:v>
                </c:pt>
                <c:pt idx="255">
                  <c:v>43370</c:v>
                </c:pt>
                <c:pt idx="256">
                  <c:v>43371</c:v>
                </c:pt>
                <c:pt idx="257">
                  <c:v>43372</c:v>
                </c:pt>
                <c:pt idx="258">
                  <c:v>43373</c:v>
                </c:pt>
                <c:pt idx="259">
                  <c:v>43374</c:v>
                </c:pt>
                <c:pt idx="260">
                  <c:v>43375</c:v>
                </c:pt>
                <c:pt idx="261">
                  <c:v>43376</c:v>
                </c:pt>
                <c:pt idx="262">
                  <c:v>43377</c:v>
                </c:pt>
                <c:pt idx="263">
                  <c:v>43378</c:v>
                </c:pt>
                <c:pt idx="264">
                  <c:v>43379</c:v>
                </c:pt>
                <c:pt idx="265">
                  <c:v>43380</c:v>
                </c:pt>
                <c:pt idx="266">
                  <c:v>43381</c:v>
                </c:pt>
                <c:pt idx="267">
                  <c:v>43382</c:v>
                </c:pt>
                <c:pt idx="268">
                  <c:v>43383</c:v>
                </c:pt>
                <c:pt idx="269">
                  <c:v>43384</c:v>
                </c:pt>
                <c:pt idx="270">
                  <c:v>43385</c:v>
                </c:pt>
                <c:pt idx="271">
                  <c:v>43386</c:v>
                </c:pt>
                <c:pt idx="272">
                  <c:v>43387</c:v>
                </c:pt>
                <c:pt idx="273">
                  <c:v>43388</c:v>
                </c:pt>
                <c:pt idx="274">
                  <c:v>43389</c:v>
                </c:pt>
                <c:pt idx="275">
                  <c:v>43390</c:v>
                </c:pt>
                <c:pt idx="276">
                  <c:v>43391</c:v>
                </c:pt>
                <c:pt idx="277">
                  <c:v>43392</c:v>
                </c:pt>
                <c:pt idx="278">
                  <c:v>43393</c:v>
                </c:pt>
                <c:pt idx="279">
                  <c:v>43394</c:v>
                </c:pt>
                <c:pt idx="280">
                  <c:v>43395</c:v>
                </c:pt>
                <c:pt idx="281">
                  <c:v>43396</c:v>
                </c:pt>
                <c:pt idx="282">
                  <c:v>43397</c:v>
                </c:pt>
                <c:pt idx="283">
                  <c:v>43398</c:v>
                </c:pt>
                <c:pt idx="284">
                  <c:v>43399</c:v>
                </c:pt>
                <c:pt idx="285">
                  <c:v>43400</c:v>
                </c:pt>
                <c:pt idx="286">
                  <c:v>43401</c:v>
                </c:pt>
                <c:pt idx="287">
                  <c:v>43402</c:v>
                </c:pt>
                <c:pt idx="288">
                  <c:v>43403</c:v>
                </c:pt>
                <c:pt idx="289">
                  <c:v>43404</c:v>
                </c:pt>
                <c:pt idx="290">
                  <c:v>43405</c:v>
                </c:pt>
                <c:pt idx="291">
                  <c:v>43406</c:v>
                </c:pt>
                <c:pt idx="292">
                  <c:v>43407</c:v>
                </c:pt>
                <c:pt idx="293">
                  <c:v>43408</c:v>
                </c:pt>
                <c:pt idx="294">
                  <c:v>43409</c:v>
                </c:pt>
                <c:pt idx="295">
                  <c:v>43410</c:v>
                </c:pt>
                <c:pt idx="296">
                  <c:v>43411</c:v>
                </c:pt>
                <c:pt idx="297">
                  <c:v>43412</c:v>
                </c:pt>
                <c:pt idx="298">
                  <c:v>43413</c:v>
                </c:pt>
                <c:pt idx="299">
                  <c:v>43414</c:v>
                </c:pt>
                <c:pt idx="300">
                  <c:v>43415</c:v>
                </c:pt>
                <c:pt idx="301">
                  <c:v>43416</c:v>
                </c:pt>
                <c:pt idx="302">
                  <c:v>43417</c:v>
                </c:pt>
                <c:pt idx="303">
                  <c:v>43418</c:v>
                </c:pt>
                <c:pt idx="304">
                  <c:v>43419</c:v>
                </c:pt>
                <c:pt idx="305">
                  <c:v>43420</c:v>
                </c:pt>
                <c:pt idx="306">
                  <c:v>43421</c:v>
                </c:pt>
                <c:pt idx="307">
                  <c:v>43422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43428</c:v>
                </c:pt>
                <c:pt idx="314">
                  <c:v>43429</c:v>
                </c:pt>
                <c:pt idx="315">
                  <c:v>43430</c:v>
                </c:pt>
                <c:pt idx="316">
                  <c:v>43431</c:v>
                </c:pt>
                <c:pt idx="317">
                  <c:v>43432</c:v>
                </c:pt>
                <c:pt idx="318">
                  <c:v>43433</c:v>
                </c:pt>
                <c:pt idx="319">
                  <c:v>43434</c:v>
                </c:pt>
                <c:pt idx="320">
                  <c:v>43435</c:v>
                </c:pt>
                <c:pt idx="321">
                  <c:v>43436</c:v>
                </c:pt>
                <c:pt idx="322">
                  <c:v>43437</c:v>
                </c:pt>
                <c:pt idx="323">
                  <c:v>43438</c:v>
                </c:pt>
                <c:pt idx="324">
                  <c:v>43439</c:v>
                </c:pt>
                <c:pt idx="325">
                  <c:v>43440</c:v>
                </c:pt>
                <c:pt idx="326">
                  <c:v>43441</c:v>
                </c:pt>
                <c:pt idx="327">
                  <c:v>43442</c:v>
                </c:pt>
                <c:pt idx="328">
                  <c:v>43443</c:v>
                </c:pt>
                <c:pt idx="329">
                  <c:v>43444</c:v>
                </c:pt>
                <c:pt idx="330">
                  <c:v>43445</c:v>
                </c:pt>
                <c:pt idx="331">
                  <c:v>43446</c:v>
                </c:pt>
                <c:pt idx="332">
                  <c:v>43447</c:v>
                </c:pt>
                <c:pt idx="333">
                  <c:v>43448</c:v>
                </c:pt>
                <c:pt idx="334">
                  <c:v>43449</c:v>
                </c:pt>
                <c:pt idx="335">
                  <c:v>43450</c:v>
                </c:pt>
                <c:pt idx="336">
                  <c:v>43451</c:v>
                </c:pt>
                <c:pt idx="337">
                  <c:v>43452</c:v>
                </c:pt>
                <c:pt idx="338">
                  <c:v>43453</c:v>
                </c:pt>
                <c:pt idx="339">
                  <c:v>43454</c:v>
                </c:pt>
                <c:pt idx="340">
                  <c:v>43455</c:v>
                </c:pt>
                <c:pt idx="341">
                  <c:v>43456</c:v>
                </c:pt>
                <c:pt idx="342">
                  <c:v>43457</c:v>
                </c:pt>
                <c:pt idx="343">
                  <c:v>43458</c:v>
                </c:pt>
                <c:pt idx="344">
                  <c:v>43459</c:v>
                </c:pt>
                <c:pt idx="345">
                  <c:v>43460</c:v>
                </c:pt>
                <c:pt idx="346">
                  <c:v>43461</c:v>
                </c:pt>
                <c:pt idx="347">
                  <c:v>43462</c:v>
                </c:pt>
                <c:pt idx="348">
                  <c:v>43463</c:v>
                </c:pt>
                <c:pt idx="349">
                  <c:v>43464</c:v>
                </c:pt>
                <c:pt idx="350">
                  <c:v>43465</c:v>
                </c:pt>
              </c:numCache>
            </c:numRef>
          </c:cat>
          <c:val>
            <c:numRef>
              <c:f>'Assignment 1'!$N$21:$N$371</c:f>
              <c:numCache>
                <c:formatCode>General</c:formatCode>
                <c:ptCount val="351"/>
                <c:pt idx="0">
                  <c:v>36.439823863888755</c:v>
                </c:pt>
                <c:pt idx="1">
                  <c:v>32.771663538613822</c:v>
                </c:pt>
                <c:pt idx="2">
                  <c:v>32.317582593968112</c:v>
                </c:pt>
                <c:pt idx="3">
                  <c:v>33.261971938803484</c:v>
                </c:pt>
                <c:pt idx="4">
                  <c:v>33.722883957148625</c:v>
                </c:pt>
                <c:pt idx="5">
                  <c:v>38.203835699887627</c:v>
                </c:pt>
                <c:pt idx="6">
                  <c:v>35.597344561961634</c:v>
                </c:pt>
                <c:pt idx="7">
                  <c:v>34.300110835678495</c:v>
                </c:pt>
                <c:pt idx="8">
                  <c:v>34.173757337613793</c:v>
                </c:pt>
                <c:pt idx="9">
                  <c:v>36.147961835086349</c:v>
                </c:pt>
                <c:pt idx="10">
                  <c:v>35.911733152976822</c:v>
                </c:pt>
                <c:pt idx="11">
                  <c:v>35.690693012286474</c:v>
                </c:pt>
                <c:pt idx="12">
                  <c:v>36.969265963384828</c:v>
                </c:pt>
                <c:pt idx="13">
                  <c:v>38.654863484603048</c:v>
                </c:pt>
                <c:pt idx="14">
                  <c:v>37.138698078194686</c:v>
                </c:pt>
                <c:pt idx="15">
                  <c:v>33.682436248770443</c:v>
                </c:pt>
                <c:pt idx="16">
                  <c:v>34.317435447729636</c:v>
                </c:pt>
                <c:pt idx="17">
                  <c:v>31.358325300350387</c:v>
                </c:pt>
                <c:pt idx="18">
                  <c:v>30.443955650731951</c:v>
                </c:pt>
                <c:pt idx="19">
                  <c:v>32.588032879709246</c:v>
                </c:pt>
                <c:pt idx="20">
                  <c:v>29.990607533373961</c:v>
                </c:pt>
                <c:pt idx="21">
                  <c:v>26.626280699113209</c:v>
                </c:pt>
                <c:pt idx="22">
                  <c:v>31.618462835960273</c:v>
                </c:pt>
                <c:pt idx="23">
                  <c:v>31.238193411775285</c:v>
                </c:pt>
                <c:pt idx="24">
                  <c:v>35.306436363877197</c:v>
                </c:pt>
                <c:pt idx="25">
                  <c:v>38.187922919845761</c:v>
                </c:pt>
                <c:pt idx="26">
                  <c:v>37.745915401696308</c:v>
                </c:pt>
                <c:pt idx="27">
                  <c:v>35.836429355934357</c:v>
                </c:pt>
                <c:pt idx="28">
                  <c:v>41.038065035332522</c:v>
                </c:pt>
                <c:pt idx="29">
                  <c:v>39.612946777779662</c:v>
                </c:pt>
                <c:pt idx="30">
                  <c:v>45.208079080460365</c:v>
                </c:pt>
                <c:pt idx="31">
                  <c:v>49.02052819528587</c:v>
                </c:pt>
                <c:pt idx="32">
                  <c:v>49.401500163295694</c:v>
                </c:pt>
                <c:pt idx="33">
                  <c:v>54.200286463532429</c:v>
                </c:pt>
                <c:pt idx="34">
                  <c:v>50.883261174474448</c:v>
                </c:pt>
                <c:pt idx="35">
                  <c:v>54.485202691667574</c:v>
                </c:pt>
                <c:pt idx="36">
                  <c:v>55.41783450696844</c:v>
                </c:pt>
                <c:pt idx="37">
                  <c:v>50.92471207062222</c:v>
                </c:pt>
                <c:pt idx="38">
                  <c:v>46.982906983267078</c:v>
                </c:pt>
                <c:pt idx="39">
                  <c:v>48.825785631225344</c:v>
                </c:pt>
                <c:pt idx="40">
                  <c:v>45.988378107489815</c:v>
                </c:pt>
                <c:pt idx="41">
                  <c:v>45.129892122112892</c:v>
                </c:pt>
                <c:pt idx="42">
                  <c:v>49.896386907620652</c:v>
                </c:pt>
                <c:pt idx="43">
                  <c:v>52.183465029651408</c:v>
                </c:pt>
                <c:pt idx="44">
                  <c:v>49.941834108684311</c:v>
                </c:pt>
                <c:pt idx="45">
                  <c:v>53.567324858193047</c:v>
                </c:pt>
                <c:pt idx="46">
                  <c:v>54.437288532261555</c:v>
                </c:pt>
                <c:pt idx="47">
                  <c:v>57.020348809373409</c:v>
                </c:pt>
                <c:pt idx="48">
                  <c:v>57.168831846581242</c:v>
                </c:pt>
                <c:pt idx="49">
                  <c:v>57.587095248227143</c:v>
                </c:pt>
                <c:pt idx="50">
                  <c:v>50.627772834521636</c:v>
                </c:pt>
                <c:pt idx="51">
                  <c:v>44.661925339886686</c:v>
                </c:pt>
                <c:pt idx="52">
                  <c:v>41.01511769193079</c:v>
                </c:pt>
                <c:pt idx="53">
                  <c:v>40.655087189925503</c:v>
                </c:pt>
                <c:pt idx="54">
                  <c:v>37.728185949218442</c:v>
                </c:pt>
                <c:pt idx="55">
                  <c:v>44.259291355871383</c:v>
                </c:pt>
                <c:pt idx="56">
                  <c:v>41.785604718217805</c:v>
                </c:pt>
                <c:pt idx="57">
                  <c:v>41.716564579272131</c:v>
                </c:pt>
                <c:pt idx="58">
                  <c:v>35.954215835614576</c:v>
                </c:pt>
                <c:pt idx="59">
                  <c:v>36.272418793670163</c:v>
                </c:pt>
                <c:pt idx="60">
                  <c:v>36.681474988377367</c:v>
                </c:pt>
                <c:pt idx="61">
                  <c:v>34.036416506929001</c:v>
                </c:pt>
                <c:pt idx="62">
                  <c:v>37.565688934510987</c:v>
                </c:pt>
                <c:pt idx="63">
                  <c:v>41.998809800198366</c:v>
                </c:pt>
                <c:pt idx="64">
                  <c:v>44.925451773175389</c:v>
                </c:pt>
                <c:pt idx="65">
                  <c:v>45.092242857018604</c:v>
                </c:pt>
                <c:pt idx="66">
                  <c:v>43.298608252677631</c:v>
                </c:pt>
                <c:pt idx="67">
                  <c:v>45.069741668671099</c:v>
                </c:pt>
                <c:pt idx="68">
                  <c:v>43.043674673173108</c:v>
                </c:pt>
                <c:pt idx="69">
                  <c:v>41.410112950490301</c:v>
                </c:pt>
                <c:pt idx="70">
                  <c:v>38.776590028436843</c:v>
                </c:pt>
                <c:pt idx="71">
                  <c:v>35.574625725898002</c:v>
                </c:pt>
                <c:pt idx="72">
                  <c:v>37.371677671238274</c:v>
                </c:pt>
                <c:pt idx="73">
                  <c:v>31.270457105052429</c:v>
                </c:pt>
                <c:pt idx="74">
                  <c:v>29.463279342728171</c:v>
                </c:pt>
                <c:pt idx="75">
                  <c:v>30.763155980911122</c:v>
                </c:pt>
                <c:pt idx="76">
                  <c:v>29.840693770413168</c:v>
                </c:pt>
                <c:pt idx="77">
                  <c:v>33.801507230100924</c:v>
                </c:pt>
                <c:pt idx="78">
                  <c:v>39.516226890147557</c:v>
                </c:pt>
                <c:pt idx="79">
                  <c:v>34.350296681687965</c:v>
                </c:pt>
                <c:pt idx="80">
                  <c:v>34.013416672632957</c:v>
                </c:pt>
                <c:pt idx="81">
                  <c:v>32.590523029863178</c:v>
                </c:pt>
                <c:pt idx="82">
                  <c:v>37.040208525859107</c:v>
                </c:pt>
                <c:pt idx="83">
                  <c:v>38.819786122951633</c:v>
                </c:pt>
                <c:pt idx="84">
                  <c:v>36.333113424958626</c:v>
                </c:pt>
                <c:pt idx="85">
                  <c:v>37.426476477553123</c:v>
                </c:pt>
                <c:pt idx="86">
                  <c:v>39.75071281309836</c:v>
                </c:pt>
                <c:pt idx="87">
                  <c:v>52.776000748221463</c:v>
                </c:pt>
                <c:pt idx="88">
                  <c:v>52.855973616659341</c:v>
                </c:pt>
                <c:pt idx="89">
                  <c:v>53.985073484315983</c:v>
                </c:pt>
                <c:pt idx="90">
                  <c:v>58.090349352930659</c:v>
                </c:pt>
                <c:pt idx="91">
                  <c:v>53.998221512090524</c:v>
                </c:pt>
                <c:pt idx="92">
                  <c:v>51.726233149984033</c:v>
                </c:pt>
                <c:pt idx="93">
                  <c:v>55.120255408303116</c:v>
                </c:pt>
                <c:pt idx="94">
                  <c:v>56.760054050949144</c:v>
                </c:pt>
                <c:pt idx="95">
                  <c:v>62.909576846172271</c:v>
                </c:pt>
                <c:pt idx="96">
                  <c:v>63.415023764416269</c:v>
                </c:pt>
                <c:pt idx="97">
                  <c:v>61.719625961914979</c:v>
                </c:pt>
                <c:pt idx="98">
                  <c:v>63.181532297527959</c:v>
                </c:pt>
                <c:pt idx="99">
                  <c:v>70.43912810930486</c:v>
                </c:pt>
                <c:pt idx="100">
                  <c:v>56.996178145227027</c:v>
                </c:pt>
                <c:pt idx="101">
                  <c:v>61.087763147803777</c:v>
                </c:pt>
                <c:pt idx="102">
                  <c:v>57.132107897179253</c:v>
                </c:pt>
                <c:pt idx="103">
                  <c:v>60.512065139863289</c:v>
                </c:pt>
                <c:pt idx="104">
                  <c:v>61.156330110248497</c:v>
                </c:pt>
                <c:pt idx="105">
                  <c:v>58.554657014357815</c:v>
                </c:pt>
                <c:pt idx="106">
                  <c:v>56.783622144228353</c:v>
                </c:pt>
                <c:pt idx="107">
                  <c:v>58.096525672835526</c:v>
                </c:pt>
                <c:pt idx="108">
                  <c:v>63.311580642528668</c:v>
                </c:pt>
                <c:pt idx="109">
                  <c:v>62.599661969076649</c:v>
                </c:pt>
                <c:pt idx="110">
                  <c:v>64.183514507924869</c:v>
                </c:pt>
                <c:pt idx="111">
                  <c:v>60.612022224059885</c:v>
                </c:pt>
                <c:pt idx="112">
                  <c:v>55.964663439899006</c:v>
                </c:pt>
                <c:pt idx="113">
                  <c:v>53.786664016266215</c:v>
                </c:pt>
                <c:pt idx="114">
                  <c:v>55.019353928669581</c:v>
                </c:pt>
                <c:pt idx="115">
                  <c:v>50.503942247242612</c:v>
                </c:pt>
                <c:pt idx="116">
                  <c:v>42.464335576032411</c:v>
                </c:pt>
                <c:pt idx="117">
                  <c:v>43.483946044594724</c:v>
                </c:pt>
                <c:pt idx="118">
                  <c:v>46.97998061353988</c:v>
                </c:pt>
                <c:pt idx="119">
                  <c:v>46.878046193216278</c:v>
                </c:pt>
                <c:pt idx="120">
                  <c:v>43.915691063023729</c:v>
                </c:pt>
                <c:pt idx="121">
                  <c:v>41.957560392400232</c:v>
                </c:pt>
                <c:pt idx="122">
                  <c:v>38.38321680463946</c:v>
                </c:pt>
                <c:pt idx="123">
                  <c:v>41.448569772312425</c:v>
                </c:pt>
                <c:pt idx="124">
                  <c:v>41.394913321799073</c:v>
                </c:pt>
                <c:pt idx="125">
                  <c:v>46.619329854668734</c:v>
                </c:pt>
                <c:pt idx="126">
                  <c:v>45.085915295257387</c:v>
                </c:pt>
                <c:pt idx="127">
                  <c:v>39.488306869255773</c:v>
                </c:pt>
                <c:pt idx="128">
                  <c:v>33.706242539032743</c:v>
                </c:pt>
                <c:pt idx="129">
                  <c:v>34.337812292483903</c:v>
                </c:pt>
                <c:pt idx="130">
                  <c:v>33.104429427808114</c:v>
                </c:pt>
                <c:pt idx="131">
                  <c:v>31.683790632520299</c:v>
                </c:pt>
                <c:pt idx="132">
                  <c:v>31.995895958831881</c:v>
                </c:pt>
                <c:pt idx="133">
                  <c:v>29.284442090947593</c:v>
                </c:pt>
                <c:pt idx="134">
                  <c:v>37.545776963738895</c:v>
                </c:pt>
                <c:pt idx="135">
                  <c:v>36.640926974868698</c:v>
                </c:pt>
                <c:pt idx="136">
                  <c:v>38.749822841500624</c:v>
                </c:pt>
                <c:pt idx="137">
                  <c:v>39.911663925987121</c:v>
                </c:pt>
                <c:pt idx="138">
                  <c:v>42.448002179388773</c:v>
                </c:pt>
                <c:pt idx="139">
                  <c:v>44.352618319153237</c:v>
                </c:pt>
                <c:pt idx="140">
                  <c:v>40.486428688163123</c:v>
                </c:pt>
                <c:pt idx="141">
                  <c:v>43.557941238577726</c:v>
                </c:pt>
                <c:pt idx="142">
                  <c:v>44.084720390632498</c:v>
                </c:pt>
                <c:pt idx="143">
                  <c:v>44.750981749428639</c:v>
                </c:pt>
                <c:pt idx="144">
                  <c:v>43.523480973244212</c:v>
                </c:pt>
                <c:pt idx="145">
                  <c:v>41.392226972121463</c:v>
                </c:pt>
                <c:pt idx="146">
                  <c:v>29.082650139916481</c:v>
                </c:pt>
                <c:pt idx="147">
                  <c:v>32.582063382641195</c:v>
                </c:pt>
                <c:pt idx="148">
                  <c:v>28.514274242854952</c:v>
                </c:pt>
                <c:pt idx="149">
                  <c:v>26.009598979208548</c:v>
                </c:pt>
                <c:pt idx="150">
                  <c:v>34.662686628759758</c:v>
                </c:pt>
                <c:pt idx="151">
                  <c:v>31.957158505300654</c:v>
                </c:pt>
                <c:pt idx="152">
                  <c:v>34.31878371259873</c:v>
                </c:pt>
                <c:pt idx="153">
                  <c:v>33.635099819698979</c:v>
                </c:pt>
                <c:pt idx="154">
                  <c:v>39.629975155661441</c:v>
                </c:pt>
                <c:pt idx="155">
                  <c:v>40.49308335181356</c:v>
                </c:pt>
                <c:pt idx="156">
                  <c:v>40.665027052811091</c:v>
                </c:pt>
                <c:pt idx="157">
                  <c:v>39.788237454970748</c:v>
                </c:pt>
                <c:pt idx="158">
                  <c:v>30.131890245879532</c:v>
                </c:pt>
                <c:pt idx="159">
                  <c:v>32.290130564105169</c:v>
                </c:pt>
                <c:pt idx="160">
                  <c:v>32.596064819091438</c:v>
                </c:pt>
                <c:pt idx="161">
                  <c:v>34.836261353952253</c:v>
                </c:pt>
                <c:pt idx="162">
                  <c:v>32.457600599427835</c:v>
                </c:pt>
                <c:pt idx="163">
                  <c:v>34.425321800283427</c:v>
                </c:pt>
                <c:pt idx="164">
                  <c:v>30.58880146061037</c:v>
                </c:pt>
                <c:pt idx="165">
                  <c:v>39.587597880886825</c:v>
                </c:pt>
                <c:pt idx="166">
                  <c:v>44.183752350603726</c:v>
                </c:pt>
                <c:pt idx="167">
                  <c:v>43.83216913533311</c:v>
                </c:pt>
                <c:pt idx="168">
                  <c:v>49.290566347662825</c:v>
                </c:pt>
                <c:pt idx="169">
                  <c:v>47.451036407599496</c:v>
                </c:pt>
                <c:pt idx="170">
                  <c:v>49.094744534556881</c:v>
                </c:pt>
                <c:pt idx="171">
                  <c:v>50.12295378572238</c:v>
                </c:pt>
                <c:pt idx="172">
                  <c:v>51.003461575361065</c:v>
                </c:pt>
                <c:pt idx="173">
                  <c:v>55.51805023125371</c:v>
                </c:pt>
                <c:pt idx="174">
                  <c:v>53.131035907339488</c:v>
                </c:pt>
                <c:pt idx="175">
                  <c:v>52.196030615288024</c:v>
                </c:pt>
                <c:pt idx="176">
                  <c:v>41.995385136416566</c:v>
                </c:pt>
                <c:pt idx="177">
                  <c:v>43.853688399876702</c:v>
                </c:pt>
                <c:pt idx="178">
                  <c:v>40.292443223674915</c:v>
                </c:pt>
                <c:pt idx="179">
                  <c:v>40.581860906582001</c:v>
                </c:pt>
                <c:pt idx="180">
                  <c:v>41.832894026814266</c:v>
                </c:pt>
                <c:pt idx="181">
                  <c:v>44.589254702164801</c:v>
                </c:pt>
                <c:pt idx="182">
                  <c:v>55.077544468501522</c:v>
                </c:pt>
                <c:pt idx="183">
                  <c:v>65.682682582588825</c:v>
                </c:pt>
                <c:pt idx="184">
                  <c:v>66.415814445411499</c:v>
                </c:pt>
                <c:pt idx="185">
                  <c:v>67.8448127166982</c:v>
                </c:pt>
                <c:pt idx="186">
                  <c:v>64.383334943557884</c:v>
                </c:pt>
                <c:pt idx="187">
                  <c:v>65.479676823167779</c:v>
                </c:pt>
                <c:pt idx="188">
                  <c:v>65.453037931270046</c:v>
                </c:pt>
                <c:pt idx="189">
                  <c:v>70.224650732530122</c:v>
                </c:pt>
                <c:pt idx="190">
                  <c:v>78.146733126626899</c:v>
                </c:pt>
                <c:pt idx="191">
                  <c:v>71.19896039004793</c:v>
                </c:pt>
                <c:pt idx="192">
                  <c:v>65.284605099800629</c:v>
                </c:pt>
                <c:pt idx="193">
                  <c:v>67.94757283654512</c:v>
                </c:pt>
                <c:pt idx="194">
                  <c:v>68.280773187081579</c:v>
                </c:pt>
                <c:pt idx="195">
                  <c:v>68.621318499657818</c:v>
                </c:pt>
                <c:pt idx="196">
                  <c:v>67.494792099081053</c:v>
                </c:pt>
                <c:pt idx="197">
                  <c:v>56.899274315923506</c:v>
                </c:pt>
                <c:pt idx="198">
                  <c:v>53.39007611866009</c:v>
                </c:pt>
                <c:pt idx="199">
                  <c:v>52.104857297673369</c:v>
                </c:pt>
                <c:pt idx="200">
                  <c:v>49.174750535345218</c:v>
                </c:pt>
                <c:pt idx="201">
                  <c:v>41.561906251799144</c:v>
                </c:pt>
                <c:pt idx="202">
                  <c:v>42.413818290722062</c:v>
                </c:pt>
                <c:pt idx="203">
                  <c:v>40.339867426777609</c:v>
                </c:pt>
                <c:pt idx="204">
                  <c:v>37.020356501788534</c:v>
                </c:pt>
                <c:pt idx="205">
                  <c:v>30.862617935595097</c:v>
                </c:pt>
                <c:pt idx="206">
                  <c:v>37.437316772646888</c:v>
                </c:pt>
                <c:pt idx="207">
                  <c:v>32.563655861247554</c:v>
                </c:pt>
                <c:pt idx="208">
                  <c:v>35.193715566669198</c:v>
                </c:pt>
                <c:pt idx="209">
                  <c:v>35.848027665300393</c:v>
                </c:pt>
                <c:pt idx="210">
                  <c:v>35.488493781665341</c:v>
                </c:pt>
                <c:pt idx="211">
                  <c:v>34.055538709008431</c:v>
                </c:pt>
                <c:pt idx="212">
                  <c:v>37.096882124487557</c:v>
                </c:pt>
                <c:pt idx="213">
                  <c:v>37.840546907443631</c:v>
                </c:pt>
                <c:pt idx="214">
                  <c:v>44.473153576659037</c:v>
                </c:pt>
                <c:pt idx="215">
                  <c:v>41.435646951757953</c:v>
                </c:pt>
                <c:pt idx="216">
                  <c:v>43.611874741999067</c:v>
                </c:pt>
                <c:pt idx="217">
                  <c:v>39.79035629018184</c:v>
                </c:pt>
                <c:pt idx="218">
                  <c:v>44.563289667711338</c:v>
                </c:pt>
                <c:pt idx="219">
                  <c:v>42.31730504400543</c:v>
                </c:pt>
                <c:pt idx="220">
                  <c:v>46.422281660922927</c:v>
                </c:pt>
                <c:pt idx="221">
                  <c:v>50.831598378558446</c:v>
                </c:pt>
                <c:pt idx="222">
                  <c:v>51.828804493479211</c:v>
                </c:pt>
                <c:pt idx="223">
                  <c:v>50.404469456380625</c:v>
                </c:pt>
                <c:pt idx="224">
                  <c:v>54.660119005118396</c:v>
                </c:pt>
                <c:pt idx="225">
                  <c:v>59.162668144751819</c:v>
                </c:pt>
                <c:pt idx="226">
                  <c:v>57.729744627478723</c:v>
                </c:pt>
                <c:pt idx="227">
                  <c:v>55.691307700348446</c:v>
                </c:pt>
                <c:pt idx="228">
                  <c:v>57.096035554310305</c:v>
                </c:pt>
                <c:pt idx="229">
                  <c:v>60.622356744825389</c:v>
                </c:pt>
                <c:pt idx="230">
                  <c:v>62.324763751832904</c:v>
                </c:pt>
                <c:pt idx="231">
                  <c:v>61.865903736255213</c:v>
                </c:pt>
                <c:pt idx="232">
                  <c:v>64.147227900941402</c:v>
                </c:pt>
                <c:pt idx="233">
                  <c:v>47.142789671649403</c:v>
                </c:pt>
                <c:pt idx="234">
                  <c:v>41.633744801879487</c:v>
                </c:pt>
                <c:pt idx="235">
                  <c:v>40.435204315371337</c:v>
                </c:pt>
                <c:pt idx="236">
                  <c:v>36.09128403256198</c:v>
                </c:pt>
                <c:pt idx="237">
                  <c:v>38.308060738984125</c:v>
                </c:pt>
                <c:pt idx="238">
                  <c:v>39.183045778378855</c:v>
                </c:pt>
                <c:pt idx="239">
                  <c:v>39.007444345360284</c:v>
                </c:pt>
                <c:pt idx="240">
                  <c:v>40.049073076629604</c:v>
                </c:pt>
                <c:pt idx="241">
                  <c:v>45.473242969722158</c:v>
                </c:pt>
                <c:pt idx="242">
                  <c:v>45.350432020937291</c:v>
                </c:pt>
                <c:pt idx="243">
                  <c:v>46.384048565561208</c:v>
                </c:pt>
                <c:pt idx="244">
                  <c:v>45.591562298743114</c:v>
                </c:pt>
                <c:pt idx="245">
                  <c:v>39.071705603751937</c:v>
                </c:pt>
                <c:pt idx="246">
                  <c:v>42.455409540986736</c:v>
                </c:pt>
                <c:pt idx="247">
                  <c:v>43.477436107495294</c:v>
                </c:pt>
                <c:pt idx="248">
                  <c:v>47.907990661990169</c:v>
                </c:pt>
                <c:pt idx="249">
                  <c:v>54.703711145481762</c:v>
                </c:pt>
                <c:pt idx="250">
                  <c:v>54.244574790946984</c:v>
                </c:pt>
                <c:pt idx="251">
                  <c:v>53.818878268981827</c:v>
                </c:pt>
                <c:pt idx="252">
                  <c:v>49.566348058102157</c:v>
                </c:pt>
                <c:pt idx="253">
                  <c:v>44.654487417668335</c:v>
                </c:pt>
                <c:pt idx="254">
                  <c:v>46.514346525127934</c:v>
                </c:pt>
                <c:pt idx="255">
                  <c:v>52.898213424266778</c:v>
                </c:pt>
                <c:pt idx="256">
                  <c:v>51.705388934096916</c:v>
                </c:pt>
                <c:pt idx="257">
                  <c:v>50.131582612336267</c:v>
                </c:pt>
                <c:pt idx="258">
                  <c:v>51.029919797231564</c:v>
                </c:pt>
                <c:pt idx="259">
                  <c:v>49.565570597020283</c:v>
                </c:pt>
                <c:pt idx="260">
                  <c:v>48.176993234045256</c:v>
                </c:pt>
                <c:pt idx="261">
                  <c:v>45.963303114889818</c:v>
                </c:pt>
                <c:pt idx="262">
                  <c:v>49.42867171498898</c:v>
                </c:pt>
                <c:pt idx="263">
                  <c:v>51.498585082520989</c:v>
                </c:pt>
                <c:pt idx="264">
                  <c:v>49.858574375151974</c:v>
                </c:pt>
                <c:pt idx="265">
                  <c:v>50.584670078854046</c:v>
                </c:pt>
                <c:pt idx="266">
                  <c:v>53.049309976331251</c:v>
                </c:pt>
                <c:pt idx="267">
                  <c:v>52.500542758220448</c:v>
                </c:pt>
                <c:pt idx="268">
                  <c:v>49.234257931181318</c:v>
                </c:pt>
                <c:pt idx="269">
                  <c:v>35.51448675046035</c:v>
                </c:pt>
                <c:pt idx="270">
                  <c:v>36.574590148532252</c:v>
                </c:pt>
                <c:pt idx="271">
                  <c:v>37.265566277936458</c:v>
                </c:pt>
                <c:pt idx="272">
                  <c:v>37.582618858914607</c:v>
                </c:pt>
                <c:pt idx="273">
                  <c:v>53.305072193785158</c:v>
                </c:pt>
                <c:pt idx="274">
                  <c:v>53.284734432047202</c:v>
                </c:pt>
                <c:pt idx="275">
                  <c:v>50.777226433056178</c:v>
                </c:pt>
                <c:pt idx="276">
                  <c:v>47.615208424733687</c:v>
                </c:pt>
                <c:pt idx="277">
                  <c:v>47.088276710303504</c:v>
                </c:pt>
                <c:pt idx="278">
                  <c:v>48.382832896131696</c:v>
                </c:pt>
                <c:pt idx="279">
                  <c:v>48.018909292814314</c:v>
                </c:pt>
                <c:pt idx="280">
                  <c:v>48.313331880651482</c:v>
                </c:pt>
                <c:pt idx="281">
                  <c:v>47.623641687719719</c:v>
                </c:pt>
                <c:pt idx="282">
                  <c:v>49.003523432757895</c:v>
                </c:pt>
                <c:pt idx="283">
                  <c:v>47.687550451476703</c:v>
                </c:pt>
                <c:pt idx="284">
                  <c:v>47.579158990828269</c:v>
                </c:pt>
                <c:pt idx="285">
                  <c:v>48.04409939483962</c:v>
                </c:pt>
                <c:pt idx="286">
                  <c:v>48.56851203844959</c:v>
                </c:pt>
                <c:pt idx="287">
                  <c:v>38.000730939982894</c:v>
                </c:pt>
                <c:pt idx="288">
                  <c:v>38.155297902770442</c:v>
                </c:pt>
                <c:pt idx="289">
                  <c:v>37.142285959869994</c:v>
                </c:pt>
                <c:pt idx="290">
                  <c:v>43.025687721653377</c:v>
                </c:pt>
                <c:pt idx="291">
                  <c:v>44.025281892830485</c:v>
                </c:pt>
                <c:pt idx="292">
                  <c:v>42.001843852062485</c:v>
                </c:pt>
                <c:pt idx="293">
                  <c:v>43.530973350915609</c:v>
                </c:pt>
                <c:pt idx="294">
                  <c:v>47.86435751100889</c:v>
                </c:pt>
                <c:pt idx="295">
                  <c:v>51.659268855024997</c:v>
                </c:pt>
                <c:pt idx="296">
                  <c:v>57.260369701096003</c:v>
                </c:pt>
                <c:pt idx="297">
                  <c:v>50.319390975191602</c:v>
                </c:pt>
                <c:pt idx="298">
                  <c:v>45.075735500984962</c:v>
                </c:pt>
                <c:pt idx="299">
                  <c:v>47.131827969021536</c:v>
                </c:pt>
                <c:pt idx="300">
                  <c:v>47.316321449931216</c:v>
                </c:pt>
                <c:pt idx="301">
                  <c:v>44.083694923817156</c:v>
                </c:pt>
                <c:pt idx="302">
                  <c:v>43.148756885743509</c:v>
                </c:pt>
                <c:pt idx="303">
                  <c:v>19.574834957294897</c:v>
                </c:pt>
                <c:pt idx="304">
                  <c:v>18.032107676917207</c:v>
                </c:pt>
                <c:pt idx="305">
                  <c:v>16.882259351256351</c:v>
                </c:pt>
                <c:pt idx="306">
                  <c:v>16.54952962851479</c:v>
                </c:pt>
                <c:pt idx="307">
                  <c:v>21.952448732783367</c:v>
                </c:pt>
                <c:pt idx="308">
                  <c:v>12.48973812688179</c:v>
                </c:pt>
                <c:pt idx="309">
                  <c:v>9.9202371437880714</c:v>
                </c:pt>
                <c:pt idx="310">
                  <c:v>16.543091904767451</c:v>
                </c:pt>
                <c:pt idx="311">
                  <c:v>14.712223749900105</c:v>
                </c:pt>
                <c:pt idx="312">
                  <c:v>14.573767621869436</c:v>
                </c:pt>
                <c:pt idx="313">
                  <c:v>11.649659444656706</c:v>
                </c:pt>
                <c:pt idx="314">
                  <c:v>16.64019456133974</c:v>
                </c:pt>
                <c:pt idx="315">
                  <c:v>15.009052498267849</c:v>
                </c:pt>
                <c:pt idx="316">
                  <c:v>16.595355553811061</c:v>
                </c:pt>
                <c:pt idx="317">
                  <c:v>31.130500628724249</c:v>
                </c:pt>
                <c:pt idx="318">
                  <c:v>31.758990439473507</c:v>
                </c:pt>
                <c:pt idx="319">
                  <c:v>28.357240893702468</c:v>
                </c:pt>
                <c:pt idx="320">
                  <c:v>34.094258634977521</c:v>
                </c:pt>
                <c:pt idx="321">
                  <c:v>33.015527536393151</c:v>
                </c:pt>
                <c:pt idx="322">
                  <c:v>29.691264928623838</c:v>
                </c:pt>
                <c:pt idx="323">
                  <c:v>31.585777837945315</c:v>
                </c:pt>
                <c:pt idx="324">
                  <c:v>28.876710508343692</c:v>
                </c:pt>
                <c:pt idx="325">
                  <c:v>26.108704533886637</c:v>
                </c:pt>
                <c:pt idx="326">
                  <c:v>24.988241181725954</c:v>
                </c:pt>
                <c:pt idx="327">
                  <c:v>26.86503968947784</c:v>
                </c:pt>
                <c:pt idx="328">
                  <c:v>31.409566576703256</c:v>
                </c:pt>
                <c:pt idx="329">
                  <c:v>29.798781140016786</c:v>
                </c:pt>
                <c:pt idx="330">
                  <c:v>28.690044493480471</c:v>
                </c:pt>
                <c:pt idx="331">
                  <c:v>30.901632861248856</c:v>
                </c:pt>
                <c:pt idx="332">
                  <c:v>28.27743765754974</c:v>
                </c:pt>
                <c:pt idx="333">
                  <c:v>27.25326188057403</c:v>
                </c:pt>
                <c:pt idx="334">
                  <c:v>27.168129475413451</c:v>
                </c:pt>
                <c:pt idx="335">
                  <c:v>27.850444247994432</c:v>
                </c:pt>
                <c:pt idx="336">
                  <c:v>39.055057807942333</c:v>
                </c:pt>
                <c:pt idx="337">
                  <c:v>43.86718803636667</c:v>
                </c:pt>
                <c:pt idx="338">
                  <c:v>45.4090607527759</c:v>
                </c:pt>
                <c:pt idx="339">
                  <c:v>55.629643654396112</c:v>
                </c:pt>
                <c:pt idx="340">
                  <c:v>49.516002346139665</c:v>
                </c:pt>
                <c:pt idx="341">
                  <c:v>52.30720705980449</c:v>
                </c:pt>
                <c:pt idx="342">
                  <c:v>51.907865620287197</c:v>
                </c:pt>
                <c:pt idx="343">
                  <c:v>53.893539398667592</c:v>
                </c:pt>
                <c:pt idx="344">
                  <c:v>46.989066477993255</c:v>
                </c:pt>
                <c:pt idx="345">
                  <c:v>48.126348414697503</c:v>
                </c:pt>
                <c:pt idx="346">
                  <c:v>43.283606467511433</c:v>
                </c:pt>
                <c:pt idx="347">
                  <c:v>50.42370267672127</c:v>
                </c:pt>
                <c:pt idx="348">
                  <c:v>47.924385123902681</c:v>
                </c:pt>
                <c:pt idx="349">
                  <c:v>49.119295205969131</c:v>
                </c:pt>
                <c:pt idx="350">
                  <c:v>46.040243274640567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5-46AA-AE93-9ECF5A8E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258207"/>
        <c:axId val="1199848815"/>
      </c:lineChart>
      <c:dateAx>
        <c:axId val="14512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  <a:r>
                  <a:rPr lang="en-CA" baseline="0"/>
                  <a:t>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48815"/>
        <c:crosses val="autoZero"/>
        <c:auto val="1"/>
        <c:lblOffset val="100"/>
        <c:baseTimeUnit val="days"/>
      </c:dateAx>
      <c:valAx>
        <c:axId val="119984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14-Day</a:t>
                </a:r>
                <a:r>
                  <a:rPr lang="en-CA" baseline="0"/>
                  <a:t> RSI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7560</xdr:rowOff>
    </xdr:from>
    <xdr:to>
      <xdr:col>6</xdr:col>
      <xdr:colOff>393094</xdr:colOff>
      <xdr:row>13</xdr:row>
      <xdr:rowOff>105835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4D25B9-534C-45E4-9168-2A41E5B86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15119</xdr:colOff>
      <xdr:row>13</xdr:row>
      <xdr:rowOff>98274</xdr:rowOff>
    </xdr:from>
    <xdr:to>
      <xdr:col>6</xdr:col>
      <xdr:colOff>385535</xdr:colOff>
      <xdr:row>27</xdr:row>
      <xdr:rowOff>37797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48CD8E-3458-45F5-8002-800478B3A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5DC3-2C1E-40E6-9DB9-2ECCDCC9A2C4}">
  <sheetPr>
    <pageSetUpPr autoPageBreaks="0" fitToPage="1"/>
  </sheetPr>
  <dimension ref="A1:N371"/>
  <sheetViews>
    <sheetView tabSelected="1" zoomScale="89" zoomScaleNormal="100" workbookViewId="0">
      <selection activeCell="P6" sqref="P6"/>
    </sheetView>
  </sheetViews>
  <sheetFormatPr defaultRowHeight="14.5" x14ac:dyDescent="0.35"/>
  <cols>
    <col min="1" max="1" width="10.453125" customWidth="1"/>
    <col min="2" max="2" width="10.08984375" bestFit="1" customWidth="1"/>
    <col min="3" max="3" width="10.81640625" bestFit="1" customWidth="1"/>
    <col min="4" max="4" width="9.36328125" customWidth="1"/>
    <col min="5" max="5" width="9.54296875" customWidth="1"/>
    <col min="6" max="6" width="14.26953125" customWidth="1"/>
    <col min="7" max="7" width="15.26953125" customWidth="1"/>
    <col min="8" max="8" width="9.54296875" customWidth="1"/>
    <col min="9" max="9" width="9.54296875" bestFit="1" customWidth="1"/>
    <col min="10" max="10" width="8.26953125" customWidth="1"/>
  </cols>
  <sheetData>
    <row r="1" spans="1:14" ht="15.5" x14ac:dyDescent="0.35">
      <c r="A1" s="4" t="s">
        <v>14</v>
      </c>
      <c r="J1" s="23"/>
    </row>
    <row r="2" spans="1:14" x14ac:dyDescent="0.35">
      <c r="A2" s="11" t="s">
        <v>15</v>
      </c>
      <c r="B2" s="14">
        <f>MIN(D7:D371)</f>
        <v>3191.3</v>
      </c>
      <c r="C2" s="14">
        <f>MAX(C7:C371)</f>
        <v>17712.400000000001</v>
      </c>
      <c r="J2" s="23"/>
    </row>
    <row r="3" spans="1:14" x14ac:dyDescent="0.35">
      <c r="A3" s="12" t="s">
        <v>8</v>
      </c>
      <c r="B3" s="15">
        <f>INDEX(A7:A371, MATCH(MIN(D7:D371), D7:D371,0))</f>
        <v>43449</v>
      </c>
      <c r="C3" s="15">
        <f>INDEX(A7:A371, MATCH(MAX(C7:C371), C7:C371,0))</f>
        <v>43106</v>
      </c>
      <c r="J3" s="23"/>
    </row>
    <row r="4" spans="1:14" x14ac:dyDescent="0.35">
      <c r="A4" s="13" t="s">
        <v>7</v>
      </c>
      <c r="B4" s="16">
        <f>STDEV(H8:H371)</f>
        <v>4.2920953691262982E-2</v>
      </c>
      <c r="C4" s="16"/>
      <c r="J4" s="23"/>
    </row>
    <row r="5" spans="1:14" x14ac:dyDescent="0.35">
      <c r="A5" s="11" t="s">
        <v>18</v>
      </c>
      <c r="B5" s="17">
        <f>SQRT(DATEDIF(A7, A371, "d")) * B4</f>
        <v>0.81887960576594232</v>
      </c>
      <c r="C5" s="16"/>
      <c r="J5" s="23"/>
    </row>
    <row r="6" spans="1:14" x14ac:dyDescent="0.35">
      <c r="A6" s="3" t="s">
        <v>0</v>
      </c>
      <c r="B6" s="3" t="s">
        <v>5</v>
      </c>
      <c r="C6" s="3" t="s">
        <v>1</v>
      </c>
      <c r="D6" s="3" t="s">
        <v>2</v>
      </c>
      <c r="E6" s="3" t="s">
        <v>6</v>
      </c>
      <c r="F6" s="3" t="s">
        <v>3</v>
      </c>
      <c r="G6" s="3" t="s">
        <v>4</v>
      </c>
      <c r="H6" s="3" t="s">
        <v>16</v>
      </c>
      <c r="I6" s="1" t="s">
        <v>17</v>
      </c>
      <c r="J6" s="24" t="s">
        <v>9</v>
      </c>
      <c r="K6" s="22" t="s">
        <v>10</v>
      </c>
      <c r="L6" s="19" t="s">
        <v>11</v>
      </c>
      <c r="M6" s="1" t="s">
        <v>12</v>
      </c>
      <c r="N6" s="1" t="s">
        <v>13</v>
      </c>
    </row>
    <row r="7" spans="1:14" x14ac:dyDescent="0.35">
      <c r="A7" s="5">
        <v>43101</v>
      </c>
      <c r="B7" s="6">
        <v>14112.2</v>
      </c>
      <c r="C7" s="6">
        <v>14112.2</v>
      </c>
      <c r="D7" s="6">
        <v>13154.7</v>
      </c>
      <c r="E7" s="6">
        <v>13657.2</v>
      </c>
      <c r="F7" s="6">
        <v>10291200000</v>
      </c>
      <c r="G7" s="6">
        <v>229119155396</v>
      </c>
      <c r="H7" s="6"/>
      <c r="I7" s="7"/>
      <c r="J7" s="7"/>
      <c r="K7" s="20"/>
      <c r="L7" s="20"/>
      <c r="M7" s="7"/>
      <c r="N7" s="7"/>
    </row>
    <row r="8" spans="1:14" x14ac:dyDescent="0.35">
      <c r="A8" s="5">
        <v>43102</v>
      </c>
      <c r="B8" s="6">
        <v>13625</v>
      </c>
      <c r="C8" s="6">
        <v>15444.6</v>
      </c>
      <c r="D8" s="6">
        <v>13163.6</v>
      </c>
      <c r="E8" s="6">
        <v>14982.1</v>
      </c>
      <c r="F8" s="6">
        <v>16846600192</v>
      </c>
      <c r="G8" s="6">
        <v>251377913955</v>
      </c>
      <c r="H8" s="8">
        <f>LN(E8/E7)</f>
        <v>9.2589300085986384E-2</v>
      </c>
      <c r="I8" s="9">
        <f>IF(E8&gt;E7, E8-E7, 0)</f>
        <v>1324.8999999999996</v>
      </c>
      <c r="J8" s="9">
        <f>IF(E8&lt;E7, E7-E8, 0)</f>
        <v>0</v>
      </c>
      <c r="K8" s="20"/>
      <c r="L8" s="20"/>
      <c r="M8" s="7"/>
      <c r="N8" s="7"/>
    </row>
    <row r="9" spans="1:14" x14ac:dyDescent="0.35">
      <c r="A9" s="5">
        <v>43103</v>
      </c>
      <c r="B9" s="6">
        <v>14978.2</v>
      </c>
      <c r="C9" s="6">
        <v>15572.8</v>
      </c>
      <c r="D9" s="6">
        <v>14844.5</v>
      </c>
      <c r="E9" s="6">
        <v>15201</v>
      </c>
      <c r="F9" s="6">
        <v>16871900160</v>
      </c>
      <c r="G9" s="6">
        <v>255080562912</v>
      </c>
      <c r="H9" s="8">
        <f t="shared" ref="H9:H72" si="0">LN(E9/E8)</f>
        <v>1.4505059982188505E-2</v>
      </c>
      <c r="I9" s="9">
        <f t="shared" ref="I9:I72" si="1">IF(E9&gt;E8, E9-E8, 0)</f>
        <v>218.89999999999964</v>
      </c>
      <c r="J9" s="9">
        <f t="shared" ref="J9:J72" si="2">IF(E9&lt;E8, E8-E9, 0)</f>
        <v>0</v>
      </c>
      <c r="K9" s="20"/>
      <c r="L9" s="20"/>
      <c r="M9" s="7"/>
      <c r="N9" s="7"/>
    </row>
    <row r="10" spans="1:14" x14ac:dyDescent="0.35">
      <c r="A10" s="5">
        <v>43104</v>
      </c>
      <c r="B10" s="6">
        <v>15270.7</v>
      </c>
      <c r="C10" s="6">
        <v>15739.7</v>
      </c>
      <c r="D10" s="6">
        <v>14522.2</v>
      </c>
      <c r="E10" s="6">
        <v>15599.2</v>
      </c>
      <c r="F10" s="6">
        <v>21783199744</v>
      </c>
      <c r="G10" s="6">
        <v>261795321110</v>
      </c>
      <c r="H10" s="8">
        <f t="shared" si="0"/>
        <v>2.5858415727357639E-2</v>
      </c>
      <c r="I10" s="9">
        <f t="shared" si="1"/>
        <v>398.20000000000073</v>
      </c>
      <c r="J10" s="9">
        <f t="shared" si="2"/>
        <v>0</v>
      </c>
      <c r="K10" s="20"/>
      <c r="L10" s="20"/>
      <c r="M10" s="7"/>
      <c r="N10" s="7"/>
    </row>
    <row r="11" spans="1:14" x14ac:dyDescent="0.35">
      <c r="A11" s="5">
        <v>43105</v>
      </c>
      <c r="B11" s="6">
        <v>15477.2</v>
      </c>
      <c r="C11" s="6">
        <v>17705.2</v>
      </c>
      <c r="D11" s="6">
        <v>15202.8</v>
      </c>
      <c r="E11" s="6">
        <v>17429.5</v>
      </c>
      <c r="F11" s="6">
        <v>23840899072</v>
      </c>
      <c r="G11" s="6">
        <v>292544135538</v>
      </c>
      <c r="H11" s="8">
        <f t="shared" si="0"/>
        <v>0.110944542057969</v>
      </c>
      <c r="I11" s="9">
        <f t="shared" si="1"/>
        <v>1830.2999999999993</v>
      </c>
      <c r="J11" s="9">
        <f t="shared" si="2"/>
        <v>0</v>
      </c>
      <c r="K11" s="20"/>
      <c r="L11" s="20"/>
      <c r="M11" s="7"/>
      <c r="N11" s="7"/>
    </row>
    <row r="12" spans="1:14" x14ac:dyDescent="0.35">
      <c r="A12" s="5">
        <v>43106</v>
      </c>
      <c r="B12" s="6">
        <v>17462.099999999999</v>
      </c>
      <c r="C12" s="6">
        <v>17712.400000000001</v>
      </c>
      <c r="D12" s="6">
        <v>16764.599999999999</v>
      </c>
      <c r="E12" s="6">
        <v>17527</v>
      </c>
      <c r="F12" s="6">
        <v>18314600448</v>
      </c>
      <c r="G12" s="6">
        <v>294217423675</v>
      </c>
      <c r="H12" s="8">
        <f t="shared" si="0"/>
        <v>5.5783761438300524E-3</v>
      </c>
      <c r="I12" s="9">
        <f t="shared" si="1"/>
        <v>97.5</v>
      </c>
      <c r="J12" s="9">
        <f t="shared" si="2"/>
        <v>0</v>
      </c>
      <c r="K12" s="20"/>
      <c r="L12" s="20"/>
      <c r="M12" s="7"/>
      <c r="N12" s="7"/>
    </row>
    <row r="13" spans="1:14" x14ac:dyDescent="0.35">
      <c r="A13" s="5">
        <v>43107</v>
      </c>
      <c r="B13" s="6">
        <v>17527.3</v>
      </c>
      <c r="C13" s="6">
        <v>17579.599999999999</v>
      </c>
      <c r="D13" s="6">
        <v>16087.7</v>
      </c>
      <c r="E13" s="6">
        <v>16477.599999999999</v>
      </c>
      <c r="F13" s="6">
        <v>15866000384</v>
      </c>
      <c r="G13" s="6">
        <v>276634797271</v>
      </c>
      <c r="H13" s="8">
        <f t="shared" si="0"/>
        <v>-6.1740666282908141E-2</v>
      </c>
      <c r="I13" s="9">
        <f t="shared" si="1"/>
        <v>0</v>
      </c>
      <c r="J13" s="9">
        <f t="shared" si="2"/>
        <v>1049.4000000000015</v>
      </c>
      <c r="K13" s="20"/>
      <c r="L13" s="20"/>
      <c r="M13" s="7"/>
      <c r="N13" s="7"/>
    </row>
    <row r="14" spans="1:14" x14ac:dyDescent="0.35">
      <c r="A14" s="5">
        <v>43108</v>
      </c>
      <c r="B14" s="6">
        <v>16476.2</v>
      </c>
      <c r="C14" s="6">
        <v>16537.900000000001</v>
      </c>
      <c r="D14" s="6">
        <v>14208.2</v>
      </c>
      <c r="E14" s="6">
        <v>15170.1</v>
      </c>
      <c r="F14" s="6">
        <v>18413899776</v>
      </c>
      <c r="G14" s="6">
        <v>254715263101</v>
      </c>
      <c r="H14" s="8">
        <f t="shared" si="0"/>
        <v>-8.2675497511605231E-2</v>
      </c>
      <c r="I14" s="9">
        <f t="shared" si="1"/>
        <v>0</v>
      </c>
      <c r="J14" s="9">
        <f t="shared" si="2"/>
        <v>1307.4999999999982</v>
      </c>
      <c r="K14" s="20"/>
      <c r="L14" s="20"/>
      <c r="M14" s="7"/>
      <c r="N14" s="7"/>
    </row>
    <row r="15" spans="1:14" x14ac:dyDescent="0.35">
      <c r="A15" s="5">
        <v>43109</v>
      </c>
      <c r="B15" s="6">
        <v>15123.7</v>
      </c>
      <c r="C15" s="6">
        <v>15497.5</v>
      </c>
      <c r="D15" s="6">
        <v>14424</v>
      </c>
      <c r="E15" s="6">
        <v>14595.4</v>
      </c>
      <c r="F15" s="6">
        <v>16659999744</v>
      </c>
      <c r="G15" s="6">
        <v>245095808695</v>
      </c>
      <c r="H15" s="8">
        <f t="shared" si="0"/>
        <v>-3.8619974719891023E-2</v>
      </c>
      <c r="I15" s="9">
        <f t="shared" si="1"/>
        <v>0</v>
      </c>
      <c r="J15" s="9">
        <f t="shared" si="2"/>
        <v>574.70000000000073</v>
      </c>
      <c r="K15" s="20"/>
      <c r="L15" s="20"/>
      <c r="M15" s="7"/>
      <c r="N15" s="7"/>
    </row>
    <row r="16" spans="1:14" x14ac:dyDescent="0.35">
      <c r="A16" s="5">
        <v>43110</v>
      </c>
      <c r="B16" s="6">
        <v>14588.5</v>
      </c>
      <c r="C16" s="6">
        <v>14973.3</v>
      </c>
      <c r="D16" s="6">
        <v>13691.2</v>
      </c>
      <c r="E16" s="6">
        <v>14973.3</v>
      </c>
      <c r="F16" s="6">
        <v>18500800512</v>
      </c>
      <c r="G16" s="6">
        <v>251472635522</v>
      </c>
      <c r="H16" s="8">
        <f t="shared" si="0"/>
        <v>2.5562204443144922E-2</v>
      </c>
      <c r="I16" s="9">
        <f t="shared" si="1"/>
        <v>377.89999999999964</v>
      </c>
      <c r="J16" s="9">
        <f t="shared" si="2"/>
        <v>0</v>
      </c>
      <c r="K16" s="20"/>
      <c r="L16" s="20"/>
      <c r="M16" s="7"/>
      <c r="N16" s="7"/>
    </row>
    <row r="17" spans="1:14" x14ac:dyDescent="0.35">
      <c r="A17" s="5">
        <v>43111</v>
      </c>
      <c r="B17" s="6">
        <v>14968.2</v>
      </c>
      <c r="C17" s="6">
        <v>15018.8</v>
      </c>
      <c r="D17" s="6">
        <v>13105.9</v>
      </c>
      <c r="E17" s="6">
        <v>13405.8</v>
      </c>
      <c r="F17" s="6">
        <v>16534099968</v>
      </c>
      <c r="G17" s="6">
        <v>225178724050</v>
      </c>
      <c r="H17" s="8">
        <f t="shared" si="0"/>
        <v>-0.11058116588842082</v>
      </c>
      <c r="I17" s="9">
        <f t="shared" si="1"/>
        <v>0</v>
      </c>
      <c r="J17" s="9">
        <f t="shared" si="2"/>
        <v>1567.5</v>
      </c>
      <c r="K17" s="20"/>
      <c r="L17" s="20"/>
      <c r="M17" s="7"/>
      <c r="N17" s="7"/>
    </row>
    <row r="18" spans="1:14" x14ac:dyDescent="0.35">
      <c r="A18" s="5">
        <v>43112</v>
      </c>
      <c r="B18" s="6">
        <v>13453.9</v>
      </c>
      <c r="C18" s="6">
        <v>14229.9</v>
      </c>
      <c r="D18" s="6">
        <v>13158.1</v>
      </c>
      <c r="E18" s="6">
        <v>13980.6</v>
      </c>
      <c r="F18" s="6">
        <v>12065699840</v>
      </c>
      <c r="G18" s="6">
        <v>234865160377</v>
      </c>
      <c r="H18" s="8">
        <f t="shared" si="0"/>
        <v>4.1983205208270626E-2</v>
      </c>
      <c r="I18" s="9">
        <f t="shared" si="1"/>
        <v>574.80000000000109</v>
      </c>
      <c r="J18" s="9">
        <f t="shared" si="2"/>
        <v>0</v>
      </c>
      <c r="K18" s="20"/>
      <c r="L18" s="20"/>
      <c r="M18" s="7"/>
      <c r="N18" s="7"/>
    </row>
    <row r="19" spans="1:14" x14ac:dyDescent="0.35">
      <c r="A19" s="5">
        <v>43113</v>
      </c>
      <c r="B19" s="6">
        <v>13952.4</v>
      </c>
      <c r="C19" s="6">
        <v>14659.5</v>
      </c>
      <c r="D19" s="6">
        <v>13952.4</v>
      </c>
      <c r="E19" s="6">
        <v>14360.2</v>
      </c>
      <c r="F19" s="6">
        <v>12763599872</v>
      </c>
      <c r="G19" s="6">
        <v>241268592240</v>
      </c>
      <c r="H19" s="8">
        <f t="shared" si="0"/>
        <v>2.6789836760062743E-2</v>
      </c>
      <c r="I19" s="9">
        <f t="shared" si="1"/>
        <v>379.60000000000036</v>
      </c>
      <c r="J19" s="9">
        <f t="shared" si="2"/>
        <v>0</v>
      </c>
      <c r="K19" s="20"/>
      <c r="L19" s="20"/>
      <c r="M19" s="7"/>
      <c r="N19" s="7"/>
    </row>
    <row r="20" spans="1:14" x14ac:dyDescent="0.35">
      <c r="A20" s="5">
        <v>43114</v>
      </c>
      <c r="B20" s="6">
        <v>14370.8</v>
      </c>
      <c r="C20" s="6">
        <v>14511.8</v>
      </c>
      <c r="D20" s="6">
        <v>13268</v>
      </c>
      <c r="E20" s="6">
        <v>13772</v>
      </c>
      <c r="F20" s="6">
        <v>11084099584</v>
      </c>
      <c r="G20" s="6">
        <v>231413491364</v>
      </c>
      <c r="H20" s="8">
        <f t="shared" si="0"/>
        <v>-4.1822945623414744E-2</v>
      </c>
      <c r="I20" s="9">
        <f t="shared" si="1"/>
        <v>0</v>
      </c>
      <c r="J20" s="9">
        <f t="shared" si="2"/>
        <v>588.20000000000073</v>
      </c>
      <c r="K20" s="20"/>
      <c r="L20" s="20"/>
      <c r="M20" s="7"/>
      <c r="N20" s="7"/>
    </row>
    <row r="21" spans="1:14" x14ac:dyDescent="0.35">
      <c r="A21" s="5">
        <v>43115</v>
      </c>
      <c r="B21" s="6">
        <v>13767.3</v>
      </c>
      <c r="C21" s="6">
        <v>14445.5</v>
      </c>
      <c r="D21" s="6">
        <v>13641.7</v>
      </c>
      <c r="E21" s="6">
        <v>13819.8</v>
      </c>
      <c r="F21" s="6">
        <v>12750799872</v>
      </c>
      <c r="G21" s="6">
        <v>232242775485</v>
      </c>
      <c r="H21" s="8">
        <f t="shared" si="0"/>
        <v>3.4648009785001985E-3</v>
      </c>
      <c r="I21" s="9">
        <f t="shared" si="1"/>
        <v>47.799999999999272</v>
      </c>
      <c r="J21" s="9">
        <f t="shared" si="2"/>
        <v>0</v>
      </c>
      <c r="K21" s="9">
        <f>AVERAGEIF(I8:I21,"&lt;&gt;0")</f>
        <v>583.32222222222219</v>
      </c>
      <c r="L21" s="21">
        <f>AVERAGEIF(J8:J21,"&lt;&gt;0")</f>
        <v>1017.4600000000003</v>
      </c>
      <c r="M21" s="10">
        <f>K21/L21</f>
        <v>0.57331219136105793</v>
      </c>
      <c r="N21" s="10">
        <f>100-(100/(1+M21))</f>
        <v>36.439823863888755</v>
      </c>
    </row>
    <row r="22" spans="1:14" x14ac:dyDescent="0.35">
      <c r="A22" s="5">
        <v>43116</v>
      </c>
      <c r="B22" s="6">
        <v>13836.1</v>
      </c>
      <c r="C22" s="6">
        <v>13843.1</v>
      </c>
      <c r="D22" s="6">
        <v>10194.9</v>
      </c>
      <c r="E22" s="6">
        <v>11490.5</v>
      </c>
      <c r="F22" s="6">
        <v>18853799936</v>
      </c>
      <c r="G22" s="6">
        <v>193121120762</v>
      </c>
      <c r="H22" s="8">
        <f t="shared" si="0"/>
        <v>-0.18458173943995396</v>
      </c>
      <c r="I22" s="9">
        <f t="shared" si="1"/>
        <v>0</v>
      </c>
      <c r="J22" s="9">
        <f t="shared" si="2"/>
        <v>2329.2999999999993</v>
      </c>
      <c r="K22" s="9">
        <f t="shared" ref="K22:K85" si="3">((K21*13)+I22)/14</f>
        <v>541.6563492063492</v>
      </c>
      <c r="L22" s="21">
        <f t="shared" ref="L22:L85" si="4">((L21*13)+J22)/14</f>
        <v>1111.1628571428573</v>
      </c>
      <c r="M22" s="10">
        <f t="shared" ref="M22:M85" si="5">K22/L22</f>
        <v>0.48746801220400299</v>
      </c>
      <c r="N22" s="10">
        <f t="shared" ref="N22:N85" si="6">100-(100/(1+M22))</f>
        <v>32.771663538613822</v>
      </c>
    </row>
    <row r="23" spans="1:14" x14ac:dyDescent="0.35">
      <c r="A23" s="5">
        <v>43117</v>
      </c>
      <c r="B23" s="6">
        <v>11431.1</v>
      </c>
      <c r="C23" s="6">
        <v>11678</v>
      </c>
      <c r="D23" s="6">
        <v>9402.2900000000009</v>
      </c>
      <c r="E23" s="6">
        <v>11188.6</v>
      </c>
      <c r="F23" s="6">
        <v>18830600192</v>
      </c>
      <c r="G23" s="6">
        <v>188070430523</v>
      </c>
      <c r="H23" s="8">
        <f t="shared" si="0"/>
        <v>-2.662520422499336E-2</v>
      </c>
      <c r="I23" s="9">
        <f t="shared" si="1"/>
        <v>0</v>
      </c>
      <c r="J23" s="9">
        <f t="shared" si="2"/>
        <v>301.89999999999964</v>
      </c>
      <c r="K23" s="9">
        <f t="shared" si="3"/>
        <v>502.96660997732425</v>
      </c>
      <c r="L23" s="21">
        <f t="shared" si="4"/>
        <v>1053.3583673469388</v>
      </c>
      <c r="M23" s="10">
        <f t="shared" si="5"/>
        <v>0.47748859796322757</v>
      </c>
      <c r="N23" s="10">
        <f t="shared" si="6"/>
        <v>32.317582593968112</v>
      </c>
    </row>
    <row r="24" spans="1:14" x14ac:dyDescent="0.35">
      <c r="A24" s="5">
        <v>43118</v>
      </c>
      <c r="B24" s="6">
        <v>11198.8</v>
      </c>
      <c r="C24" s="6">
        <v>12107.3</v>
      </c>
      <c r="D24" s="6">
        <v>10942.5</v>
      </c>
      <c r="E24" s="6">
        <v>11474.9</v>
      </c>
      <c r="F24" s="6">
        <v>15020399616</v>
      </c>
      <c r="G24" s="6">
        <v>192907550324</v>
      </c>
      <c r="H24" s="8">
        <f t="shared" si="0"/>
        <v>2.5266638521856219E-2</v>
      </c>
      <c r="I24" s="9">
        <f t="shared" si="1"/>
        <v>286.29999999999927</v>
      </c>
      <c r="J24" s="9">
        <f t="shared" si="2"/>
        <v>0</v>
      </c>
      <c r="K24" s="9">
        <f t="shared" si="3"/>
        <v>487.49042355037244</v>
      </c>
      <c r="L24" s="21">
        <f t="shared" si="4"/>
        <v>978.11848396501466</v>
      </c>
      <c r="M24" s="10">
        <f t="shared" si="5"/>
        <v>0.49839608548672409</v>
      </c>
      <c r="N24" s="10">
        <f t="shared" si="6"/>
        <v>33.261971938803484</v>
      </c>
    </row>
    <row r="25" spans="1:14" x14ac:dyDescent="0.35">
      <c r="A25" s="5">
        <v>43119</v>
      </c>
      <c r="B25" s="6">
        <v>11429.8</v>
      </c>
      <c r="C25" s="6">
        <v>11992.8</v>
      </c>
      <c r="D25" s="6">
        <v>11172.1</v>
      </c>
      <c r="E25" s="6">
        <v>11607.4</v>
      </c>
      <c r="F25" s="6">
        <v>10740400128</v>
      </c>
      <c r="G25" s="6">
        <v>195158837709</v>
      </c>
      <c r="H25" s="8">
        <f t="shared" si="0"/>
        <v>1.1480784443607943E-2</v>
      </c>
      <c r="I25" s="9">
        <f t="shared" si="1"/>
        <v>132.5</v>
      </c>
      <c r="J25" s="9">
        <f t="shared" si="2"/>
        <v>0</v>
      </c>
      <c r="K25" s="9">
        <f t="shared" si="3"/>
        <v>462.13396472534583</v>
      </c>
      <c r="L25" s="21">
        <f t="shared" si="4"/>
        <v>908.25287796751365</v>
      </c>
      <c r="M25" s="10">
        <f t="shared" si="5"/>
        <v>0.50881640558024788</v>
      </c>
      <c r="N25" s="10">
        <f t="shared" si="6"/>
        <v>33.722883957148625</v>
      </c>
    </row>
    <row r="26" spans="1:14" x14ac:dyDescent="0.35">
      <c r="A26" s="5">
        <v>43120</v>
      </c>
      <c r="B26" s="6">
        <v>11656.2</v>
      </c>
      <c r="C26" s="6">
        <v>13103</v>
      </c>
      <c r="D26" s="6">
        <v>11656.2</v>
      </c>
      <c r="E26" s="6">
        <v>12899.2</v>
      </c>
      <c r="F26" s="6">
        <v>11801700352</v>
      </c>
      <c r="G26" s="6">
        <v>216907619830</v>
      </c>
      <c r="H26" s="8">
        <f t="shared" si="0"/>
        <v>0.10552246818541508</v>
      </c>
      <c r="I26" s="9">
        <f t="shared" si="1"/>
        <v>1291.8000000000011</v>
      </c>
      <c r="J26" s="9">
        <f t="shared" si="2"/>
        <v>0</v>
      </c>
      <c r="K26" s="9">
        <f t="shared" si="3"/>
        <v>521.39582438782122</v>
      </c>
      <c r="L26" s="21">
        <f t="shared" si="4"/>
        <v>843.37767239840559</v>
      </c>
      <c r="M26" s="10">
        <f t="shared" si="5"/>
        <v>0.6182234145529022</v>
      </c>
      <c r="N26" s="10">
        <f t="shared" si="6"/>
        <v>38.203835699887627</v>
      </c>
    </row>
    <row r="27" spans="1:14" x14ac:dyDescent="0.35">
      <c r="A27" s="5">
        <v>43121</v>
      </c>
      <c r="B27" s="6">
        <v>12889.2</v>
      </c>
      <c r="C27" s="6">
        <v>12895.9</v>
      </c>
      <c r="D27" s="6">
        <v>11288.2</v>
      </c>
      <c r="E27" s="6">
        <v>11600.1</v>
      </c>
      <c r="F27" s="6">
        <v>9935179776</v>
      </c>
      <c r="G27" s="6">
        <v>195089460991</v>
      </c>
      <c r="H27" s="8">
        <f t="shared" si="0"/>
        <v>-0.10615157517589348</v>
      </c>
      <c r="I27" s="9">
        <f t="shared" si="1"/>
        <v>0</v>
      </c>
      <c r="J27" s="9">
        <f t="shared" si="2"/>
        <v>1299.1000000000004</v>
      </c>
      <c r="K27" s="9">
        <f t="shared" si="3"/>
        <v>484.15326550297686</v>
      </c>
      <c r="L27" s="21">
        <f t="shared" si="4"/>
        <v>875.92926722709092</v>
      </c>
      <c r="M27" s="10">
        <f t="shared" si="5"/>
        <v>0.55273100650655238</v>
      </c>
      <c r="N27" s="10">
        <f t="shared" si="6"/>
        <v>35.597344561961634</v>
      </c>
    </row>
    <row r="28" spans="1:14" x14ac:dyDescent="0.35">
      <c r="A28" s="5">
        <v>43122</v>
      </c>
      <c r="B28" s="6">
        <v>11633.1</v>
      </c>
      <c r="C28" s="6">
        <v>11966.4</v>
      </c>
      <c r="D28" s="6">
        <v>10240.200000000001</v>
      </c>
      <c r="E28" s="6">
        <v>10931.4</v>
      </c>
      <c r="F28" s="6">
        <v>10537400320</v>
      </c>
      <c r="G28" s="6">
        <v>183866421285</v>
      </c>
      <c r="H28" s="8">
        <f t="shared" si="0"/>
        <v>-5.9374336947259021E-2</v>
      </c>
      <c r="I28" s="9">
        <f t="shared" si="1"/>
        <v>0</v>
      </c>
      <c r="J28" s="9">
        <f t="shared" si="2"/>
        <v>668.70000000000073</v>
      </c>
      <c r="K28" s="9">
        <f t="shared" si="3"/>
        <v>449.57088939562135</v>
      </c>
      <c r="L28" s="21">
        <f t="shared" si="4"/>
        <v>861.12717671087023</v>
      </c>
      <c r="M28" s="10">
        <f t="shared" si="5"/>
        <v>0.5220725829520162</v>
      </c>
      <c r="N28" s="10">
        <f t="shared" si="6"/>
        <v>34.300110835678495</v>
      </c>
    </row>
    <row r="29" spans="1:14" x14ac:dyDescent="0.35">
      <c r="A29" s="5">
        <v>43123</v>
      </c>
      <c r="B29" s="6">
        <v>10944.5</v>
      </c>
      <c r="C29" s="6">
        <v>11377.6</v>
      </c>
      <c r="D29" s="6">
        <v>10129.700000000001</v>
      </c>
      <c r="E29" s="6">
        <v>10868.4</v>
      </c>
      <c r="F29" s="6">
        <v>9660609536</v>
      </c>
      <c r="G29" s="6">
        <v>182830257191</v>
      </c>
      <c r="H29" s="8">
        <f t="shared" si="0"/>
        <v>-5.7798856307912094E-3</v>
      </c>
      <c r="I29" s="9">
        <f t="shared" si="1"/>
        <v>0</v>
      </c>
      <c r="J29" s="9">
        <f t="shared" si="2"/>
        <v>63</v>
      </c>
      <c r="K29" s="9">
        <f t="shared" si="3"/>
        <v>417.45868301021983</v>
      </c>
      <c r="L29" s="21">
        <f t="shared" si="4"/>
        <v>804.11809266009379</v>
      </c>
      <c r="M29" s="10">
        <f t="shared" si="5"/>
        <v>0.51915096404463379</v>
      </c>
      <c r="N29" s="10">
        <f t="shared" si="6"/>
        <v>34.173757337613793</v>
      </c>
    </row>
    <row r="30" spans="1:14" x14ac:dyDescent="0.35">
      <c r="A30" s="5">
        <v>43124</v>
      </c>
      <c r="B30" s="6">
        <v>10903.4</v>
      </c>
      <c r="C30" s="6">
        <v>11501.4</v>
      </c>
      <c r="D30" s="6">
        <v>10639.8</v>
      </c>
      <c r="E30" s="6">
        <v>11359.4</v>
      </c>
      <c r="F30" s="6">
        <v>9940989952</v>
      </c>
      <c r="G30" s="6">
        <v>191115225673</v>
      </c>
      <c r="H30" s="8">
        <f t="shared" si="0"/>
        <v>4.4186098809969036E-2</v>
      </c>
      <c r="I30" s="9">
        <f t="shared" si="1"/>
        <v>491</v>
      </c>
      <c r="J30" s="18">
        <f t="shared" si="2"/>
        <v>0</v>
      </c>
      <c r="K30" s="9">
        <f t="shared" si="3"/>
        <v>422.71163422377555</v>
      </c>
      <c r="L30" s="21">
        <f t="shared" si="4"/>
        <v>746.68108604151564</v>
      </c>
      <c r="M30" s="10">
        <f t="shared" si="5"/>
        <v>0.56612072024584892</v>
      </c>
      <c r="N30" s="10">
        <f t="shared" si="6"/>
        <v>36.147961835086349</v>
      </c>
    </row>
    <row r="31" spans="1:14" x14ac:dyDescent="0.35">
      <c r="A31" s="5">
        <v>43125</v>
      </c>
      <c r="B31" s="6">
        <v>11421.7</v>
      </c>
      <c r="C31" s="6">
        <v>11785.7</v>
      </c>
      <c r="D31" s="6">
        <v>11057.4</v>
      </c>
      <c r="E31" s="6">
        <v>11259.4</v>
      </c>
      <c r="F31" s="6">
        <v>8873169920</v>
      </c>
      <c r="G31" s="6">
        <v>189455303273</v>
      </c>
      <c r="H31" s="8">
        <f t="shared" si="0"/>
        <v>-8.8422596729668818E-3</v>
      </c>
      <c r="I31" s="9">
        <f t="shared" si="1"/>
        <v>0</v>
      </c>
      <c r="J31" s="18">
        <f t="shared" si="2"/>
        <v>100</v>
      </c>
      <c r="K31" s="9">
        <f t="shared" si="3"/>
        <v>392.51794606493439</v>
      </c>
      <c r="L31" s="21">
        <f t="shared" si="4"/>
        <v>700.48957989569305</v>
      </c>
      <c r="M31" s="10">
        <f t="shared" si="5"/>
        <v>0.56034801563127112</v>
      </c>
      <c r="N31" s="10">
        <f t="shared" si="6"/>
        <v>35.911733152976822</v>
      </c>
    </row>
    <row r="32" spans="1:14" x14ac:dyDescent="0.35">
      <c r="A32" s="5">
        <v>43126</v>
      </c>
      <c r="B32" s="6">
        <v>11256</v>
      </c>
      <c r="C32" s="6">
        <v>11656.7</v>
      </c>
      <c r="D32" s="6">
        <v>10470.299999999999</v>
      </c>
      <c r="E32" s="6">
        <v>11171.4</v>
      </c>
      <c r="F32" s="6">
        <v>9746199552</v>
      </c>
      <c r="G32" s="6">
        <v>187995804677</v>
      </c>
      <c r="H32" s="8">
        <f t="shared" si="0"/>
        <v>-7.8463943758436856E-3</v>
      </c>
      <c r="I32" s="9">
        <f t="shared" si="1"/>
        <v>0</v>
      </c>
      <c r="J32" s="18">
        <f t="shared" si="2"/>
        <v>88</v>
      </c>
      <c r="K32" s="9">
        <f t="shared" si="3"/>
        <v>364.48094991743903</v>
      </c>
      <c r="L32" s="21">
        <f t="shared" si="4"/>
        <v>656.74032418885781</v>
      </c>
      <c r="M32" s="10">
        <f t="shared" si="5"/>
        <v>0.55498487985736322</v>
      </c>
      <c r="N32" s="10">
        <f t="shared" si="6"/>
        <v>35.690693012286474</v>
      </c>
    </row>
    <row r="33" spans="1:14" x14ac:dyDescent="0.35">
      <c r="A33" s="5">
        <v>43127</v>
      </c>
      <c r="B33" s="6">
        <v>11174.9</v>
      </c>
      <c r="C33" s="6">
        <v>11614.9</v>
      </c>
      <c r="D33" s="6">
        <v>10989.2</v>
      </c>
      <c r="E33" s="6">
        <v>11440.7</v>
      </c>
      <c r="F33" s="6">
        <v>7583269888</v>
      </c>
      <c r="G33" s="6">
        <v>192550550498</v>
      </c>
      <c r="H33" s="8">
        <f t="shared" si="0"/>
        <v>2.3820231942957234E-2</v>
      </c>
      <c r="I33" s="9">
        <f t="shared" si="1"/>
        <v>269.30000000000109</v>
      </c>
      <c r="J33" s="18">
        <f t="shared" si="2"/>
        <v>0</v>
      </c>
      <c r="K33" s="9">
        <f t="shared" si="3"/>
        <v>357.68231063762204</v>
      </c>
      <c r="L33" s="21">
        <f t="shared" si="4"/>
        <v>609.83030103251076</v>
      </c>
      <c r="M33" s="10">
        <f t="shared" si="5"/>
        <v>0.58652761273427367</v>
      </c>
      <c r="N33" s="10">
        <f t="shared" si="6"/>
        <v>36.969265963384828</v>
      </c>
    </row>
    <row r="34" spans="1:14" x14ac:dyDescent="0.35">
      <c r="A34" s="5">
        <v>43128</v>
      </c>
      <c r="B34" s="6">
        <v>11475.3</v>
      </c>
      <c r="C34" s="6">
        <v>12040.3</v>
      </c>
      <c r="D34" s="6">
        <v>11475.3</v>
      </c>
      <c r="E34" s="6">
        <v>11786.3</v>
      </c>
      <c r="F34" s="6">
        <v>8350360064</v>
      </c>
      <c r="G34" s="6">
        <v>198389948175</v>
      </c>
      <c r="H34" s="8">
        <f t="shared" si="0"/>
        <v>2.9760667129283679E-2</v>
      </c>
      <c r="I34" s="9">
        <f t="shared" si="1"/>
        <v>345.59999999999854</v>
      </c>
      <c r="J34" s="18">
        <f t="shared" si="2"/>
        <v>0</v>
      </c>
      <c r="K34" s="9">
        <f t="shared" si="3"/>
        <v>356.81928844922038</v>
      </c>
      <c r="L34" s="21">
        <f t="shared" si="4"/>
        <v>566.2709938159029</v>
      </c>
      <c r="M34" s="10">
        <f t="shared" si="5"/>
        <v>0.63012107691538199</v>
      </c>
      <c r="N34" s="10">
        <f t="shared" si="6"/>
        <v>38.654863484603048</v>
      </c>
    </row>
    <row r="35" spans="1:14" x14ac:dyDescent="0.35">
      <c r="A35" s="5">
        <v>43129</v>
      </c>
      <c r="B35" s="6">
        <v>11755.5</v>
      </c>
      <c r="C35" s="6">
        <v>11875.6</v>
      </c>
      <c r="D35" s="6">
        <v>11179.2</v>
      </c>
      <c r="E35" s="6">
        <v>11296.4</v>
      </c>
      <c r="F35" s="6">
        <v>7107359744</v>
      </c>
      <c r="G35" s="6">
        <v>190164444830</v>
      </c>
      <c r="H35" s="8">
        <f t="shared" si="0"/>
        <v>-4.2453749131352955E-2</v>
      </c>
      <c r="I35" s="9">
        <f t="shared" si="1"/>
        <v>0</v>
      </c>
      <c r="J35" s="18">
        <f t="shared" si="2"/>
        <v>489.89999999999964</v>
      </c>
      <c r="K35" s="9">
        <f t="shared" si="3"/>
        <v>331.33219641713322</v>
      </c>
      <c r="L35" s="21">
        <f t="shared" si="4"/>
        <v>560.81592282905262</v>
      </c>
      <c r="M35" s="10">
        <f t="shared" si="5"/>
        <v>0.59080383229084876</v>
      </c>
      <c r="N35" s="10">
        <f t="shared" si="6"/>
        <v>37.138698078194686</v>
      </c>
    </row>
    <row r="36" spans="1:14" x14ac:dyDescent="0.35">
      <c r="A36" s="5">
        <v>43130</v>
      </c>
      <c r="B36" s="6">
        <v>11306.8</v>
      </c>
      <c r="C36" s="6">
        <v>11307.2</v>
      </c>
      <c r="D36" s="6">
        <v>10036.200000000001</v>
      </c>
      <c r="E36" s="6">
        <v>10106.299999999999</v>
      </c>
      <c r="F36" s="6">
        <v>8637859840</v>
      </c>
      <c r="G36" s="6">
        <v>170151556678</v>
      </c>
      <c r="H36" s="8">
        <f t="shared" si="0"/>
        <v>-0.11132509912425222</v>
      </c>
      <c r="I36" s="9">
        <f t="shared" si="1"/>
        <v>0</v>
      </c>
      <c r="J36" s="18">
        <f t="shared" si="2"/>
        <v>1190.1000000000004</v>
      </c>
      <c r="K36" s="9">
        <f t="shared" si="3"/>
        <v>307.66561095876659</v>
      </c>
      <c r="L36" s="21">
        <f t="shared" si="4"/>
        <v>605.76478548412035</v>
      </c>
      <c r="M36" s="10">
        <f t="shared" si="5"/>
        <v>0.50789616420651407</v>
      </c>
      <c r="N36" s="10">
        <f t="shared" si="6"/>
        <v>33.682436248770443</v>
      </c>
    </row>
    <row r="37" spans="1:14" x14ac:dyDescent="0.35">
      <c r="A37" s="5">
        <v>43131</v>
      </c>
      <c r="B37" s="6">
        <v>10108.200000000001</v>
      </c>
      <c r="C37" s="6">
        <v>10381.6</v>
      </c>
      <c r="D37" s="6">
        <v>9777.42</v>
      </c>
      <c r="E37" s="6">
        <v>10221.1</v>
      </c>
      <c r="F37" s="6">
        <v>8041160192</v>
      </c>
      <c r="G37" s="6">
        <v>172099559942</v>
      </c>
      <c r="H37" s="8">
        <f t="shared" si="0"/>
        <v>1.1295219313013362E-2</v>
      </c>
      <c r="I37" s="9">
        <f t="shared" si="1"/>
        <v>114.80000000000109</v>
      </c>
      <c r="J37" s="18">
        <f t="shared" si="2"/>
        <v>0</v>
      </c>
      <c r="K37" s="9">
        <f t="shared" si="3"/>
        <v>293.88949589028334</v>
      </c>
      <c r="L37" s="21">
        <f t="shared" si="4"/>
        <v>562.49587223525464</v>
      </c>
      <c r="M37" s="10">
        <f t="shared" si="5"/>
        <v>0.52247404896043204</v>
      </c>
      <c r="N37" s="10">
        <f t="shared" si="6"/>
        <v>34.317435447729636</v>
      </c>
    </row>
    <row r="38" spans="1:14" x14ac:dyDescent="0.35">
      <c r="A38" s="5">
        <v>43132</v>
      </c>
      <c r="B38" s="6">
        <v>10237.299999999999</v>
      </c>
      <c r="C38" s="6">
        <v>10288.799999999999</v>
      </c>
      <c r="D38" s="6">
        <v>8812.2800000000007</v>
      </c>
      <c r="E38" s="6">
        <v>9170.5400000000009</v>
      </c>
      <c r="F38" s="6">
        <v>9959400448</v>
      </c>
      <c r="G38" s="6">
        <v>154428564694</v>
      </c>
      <c r="H38" s="8">
        <f t="shared" si="0"/>
        <v>-0.10845803886580295</v>
      </c>
      <c r="I38" s="9">
        <f t="shared" si="1"/>
        <v>0</v>
      </c>
      <c r="J38" s="18">
        <f t="shared" si="2"/>
        <v>1050.5599999999995</v>
      </c>
      <c r="K38" s="9">
        <f t="shared" si="3"/>
        <v>272.89738904097737</v>
      </c>
      <c r="L38" s="21">
        <f t="shared" si="4"/>
        <v>597.35759564702209</v>
      </c>
      <c r="M38" s="10">
        <f t="shared" si="5"/>
        <v>0.45684091242765767</v>
      </c>
      <c r="N38" s="10">
        <f t="shared" si="6"/>
        <v>31.358325300350387</v>
      </c>
    </row>
    <row r="39" spans="1:14" x14ac:dyDescent="0.35">
      <c r="A39" s="5">
        <v>43133</v>
      </c>
      <c r="B39" s="6">
        <v>9142.2800000000007</v>
      </c>
      <c r="C39" s="6">
        <v>9142.2800000000007</v>
      </c>
      <c r="D39" s="6">
        <v>7796.49</v>
      </c>
      <c r="E39" s="6">
        <v>8830.75</v>
      </c>
      <c r="F39" s="6">
        <v>12726899712</v>
      </c>
      <c r="G39" s="6">
        <v>148725283812</v>
      </c>
      <c r="H39" s="8">
        <f t="shared" si="0"/>
        <v>-3.7756223490561021E-2</v>
      </c>
      <c r="I39" s="9">
        <f t="shared" si="1"/>
        <v>0</v>
      </c>
      <c r="J39" s="18">
        <f t="shared" si="2"/>
        <v>339.79000000000087</v>
      </c>
      <c r="K39" s="9">
        <f t="shared" si="3"/>
        <v>253.40471839519327</v>
      </c>
      <c r="L39" s="21">
        <f t="shared" si="4"/>
        <v>578.95991024366344</v>
      </c>
      <c r="M39" s="10">
        <f t="shared" si="5"/>
        <v>0.43768957731208769</v>
      </c>
      <c r="N39" s="10">
        <f t="shared" si="6"/>
        <v>30.443955650731951</v>
      </c>
    </row>
    <row r="40" spans="1:14" x14ac:dyDescent="0.35">
      <c r="A40" s="5">
        <v>43134</v>
      </c>
      <c r="B40" s="6">
        <v>8852.1200000000008</v>
      </c>
      <c r="C40" s="6">
        <v>9430.75</v>
      </c>
      <c r="D40" s="6">
        <v>8251.6299999999992</v>
      </c>
      <c r="E40" s="6">
        <v>9174.91</v>
      </c>
      <c r="F40" s="6">
        <v>7263790080</v>
      </c>
      <c r="G40" s="6">
        <v>154540000411</v>
      </c>
      <c r="H40" s="8">
        <f t="shared" si="0"/>
        <v>3.8232635907007893E-2</v>
      </c>
      <c r="I40" s="9">
        <f t="shared" si="1"/>
        <v>344.15999999999985</v>
      </c>
      <c r="J40" s="18">
        <f t="shared" si="2"/>
        <v>0</v>
      </c>
      <c r="K40" s="9">
        <f t="shared" si="3"/>
        <v>259.88723850982234</v>
      </c>
      <c r="L40" s="21">
        <f t="shared" si="4"/>
        <v>537.60563094054464</v>
      </c>
      <c r="M40" s="10">
        <f t="shared" si="5"/>
        <v>0.48341613917835624</v>
      </c>
      <c r="N40" s="10">
        <f t="shared" si="6"/>
        <v>32.588032879709246</v>
      </c>
    </row>
    <row r="41" spans="1:14" x14ac:dyDescent="0.35">
      <c r="A41" s="5">
        <v>43135</v>
      </c>
      <c r="B41" s="6">
        <v>9175.7000000000007</v>
      </c>
      <c r="C41" s="6">
        <v>9334.8700000000008</v>
      </c>
      <c r="D41" s="6">
        <v>8031.22</v>
      </c>
      <c r="E41" s="6">
        <v>8277.01</v>
      </c>
      <c r="F41" s="6">
        <v>7073549824</v>
      </c>
      <c r="G41" s="6">
        <v>139433682759</v>
      </c>
      <c r="H41" s="8">
        <f t="shared" si="0"/>
        <v>-0.10299079255847832</v>
      </c>
      <c r="I41" s="9">
        <f t="shared" si="1"/>
        <v>0</v>
      </c>
      <c r="J41" s="18">
        <f t="shared" si="2"/>
        <v>897.89999999999964</v>
      </c>
      <c r="K41" s="9">
        <f t="shared" si="3"/>
        <v>241.3238643305493</v>
      </c>
      <c r="L41" s="21">
        <f t="shared" si="4"/>
        <v>563.34094301621997</v>
      </c>
      <c r="M41" s="10">
        <f t="shared" si="5"/>
        <v>0.42837977129526866</v>
      </c>
      <c r="N41" s="10">
        <f t="shared" si="6"/>
        <v>29.990607533373961</v>
      </c>
    </row>
    <row r="42" spans="1:14" x14ac:dyDescent="0.35">
      <c r="A42" s="5">
        <v>43136</v>
      </c>
      <c r="B42" s="6">
        <v>8270.5400000000009</v>
      </c>
      <c r="C42" s="6">
        <v>8364.84</v>
      </c>
      <c r="D42" s="6">
        <v>6756.68</v>
      </c>
      <c r="E42" s="6">
        <v>6955.27</v>
      </c>
      <c r="F42" s="6">
        <v>9285289984</v>
      </c>
      <c r="G42" s="6">
        <v>117184385122</v>
      </c>
      <c r="H42" s="8">
        <f t="shared" si="0"/>
        <v>-0.17398214645575621</v>
      </c>
      <c r="I42" s="9">
        <f t="shared" si="1"/>
        <v>0</v>
      </c>
      <c r="J42" s="18">
        <f t="shared" si="2"/>
        <v>1321.7399999999998</v>
      </c>
      <c r="K42" s="9">
        <f t="shared" si="3"/>
        <v>224.08644544979578</v>
      </c>
      <c r="L42" s="21">
        <f t="shared" si="4"/>
        <v>617.51230422934714</v>
      </c>
      <c r="M42" s="10">
        <f t="shared" si="5"/>
        <v>0.36288579825053813</v>
      </c>
      <c r="N42" s="10">
        <f t="shared" si="6"/>
        <v>26.626280699113209</v>
      </c>
    </row>
    <row r="43" spans="1:14" x14ac:dyDescent="0.35">
      <c r="A43" s="5">
        <v>43137</v>
      </c>
      <c r="B43" s="6">
        <v>7051.75</v>
      </c>
      <c r="C43" s="6">
        <v>7850.7</v>
      </c>
      <c r="D43" s="6">
        <v>6048.26</v>
      </c>
      <c r="E43" s="6">
        <v>7754</v>
      </c>
      <c r="F43" s="6">
        <v>13999800320</v>
      </c>
      <c r="G43" s="6">
        <v>130658094648</v>
      </c>
      <c r="H43" s="8">
        <f t="shared" si="0"/>
        <v>0.10870919363475438</v>
      </c>
      <c r="I43" s="9">
        <f t="shared" si="1"/>
        <v>798.72999999999956</v>
      </c>
      <c r="J43" s="18">
        <f t="shared" si="2"/>
        <v>0</v>
      </c>
      <c r="K43" s="9">
        <f t="shared" si="3"/>
        <v>265.13241363195317</v>
      </c>
      <c r="L43" s="21">
        <f t="shared" si="4"/>
        <v>573.40428249867944</v>
      </c>
      <c r="M43" s="10">
        <f t="shared" si="5"/>
        <v>0.46238303710709344</v>
      </c>
      <c r="N43" s="10">
        <f t="shared" si="6"/>
        <v>31.618462835960273</v>
      </c>
    </row>
    <row r="44" spans="1:14" x14ac:dyDescent="0.35">
      <c r="A44" s="5">
        <v>43138</v>
      </c>
      <c r="B44" s="6">
        <v>7755.49</v>
      </c>
      <c r="C44" s="6">
        <v>8509.11</v>
      </c>
      <c r="D44" s="6">
        <v>7236.79</v>
      </c>
      <c r="E44" s="6">
        <v>7621.3</v>
      </c>
      <c r="F44" s="6">
        <v>9169280000</v>
      </c>
      <c r="G44" s="6">
        <v>128435001186</v>
      </c>
      <c r="H44" s="8">
        <f t="shared" si="0"/>
        <v>-1.7261880426793639E-2</v>
      </c>
      <c r="I44" s="9">
        <f t="shared" si="1"/>
        <v>0</v>
      </c>
      <c r="J44" s="18">
        <f t="shared" si="2"/>
        <v>132.69999999999982</v>
      </c>
      <c r="K44" s="9">
        <f t="shared" si="3"/>
        <v>246.19438408681367</v>
      </c>
      <c r="L44" s="21">
        <f t="shared" si="4"/>
        <v>541.92540517734517</v>
      </c>
      <c r="M44" s="10">
        <f t="shared" si="5"/>
        <v>0.45429570515566903</v>
      </c>
      <c r="N44" s="10">
        <f t="shared" si="6"/>
        <v>31.238193411775285</v>
      </c>
    </row>
    <row r="45" spans="1:14" x14ac:dyDescent="0.35">
      <c r="A45" s="5">
        <v>43139</v>
      </c>
      <c r="B45" s="6">
        <v>7637.86</v>
      </c>
      <c r="C45" s="6">
        <v>8558.77</v>
      </c>
      <c r="D45" s="6">
        <v>7637.86</v>
      </c>
      <c r="E45" s="6">
        <v>8265.59</v>
      </c>
      <c r="F45" s="6">
        <v>9346750464</v>
      </c>
      <c r="G45" s="6">
        <v>139306699929</v>
      </c>
      <c r="H45" s="8">
        <f t="shared" si="0"/>
        <v>8.1154155263181912E-2</v>
      </c>
      <c r="I45" s="9">
        <f t="shared" si="1"/>
        <v>644.29</v>
      </c>
      <c r="J45" s="18">
        <f t="shared" si="2"/>
        <v>0</v>
      </c>
      <c r="K45" s="9">
        <f t="shared" si="3"/>
        <v>274.62978522346981</v>
      </c>
      <c r="L45" s="21">
        <f t="shared" si="4"/>
        <v>503.21644766467767</v>
      </c>
      <c r="M45" s="10">
        <f t="shared" si="5"/>
        <v>0.54574882537716962</v>
      </c>
      <c r="N45" s="10">
        <f t="shared" si="6"/>
        <v>35.306436363877197</v>
      </c>
    </row>
    <row r="46" spans="1:14" x14ac:dyDescent="0.35">
      <c r="A46" s="5">
        <v>43140</v>
      </c>
      <c r="B46" s="6">
        <v>8271.84</v>
      </c>
      <c r="C46" s="6">
        <v>8736.98</v>
      </c>
      <c r="D46" s="6">
        <v>7884.71</v>
      </c>
      <c r="E46" s="6">
        <v>8736.98</v>
      </c>
      <c r="F46" s="6">
        <v>6784820224</v>
      </c>
      <c r="G46" s="6">
        <v>147266052809</v>
      </c>
      <c r="H46" s="8">
        <f t="shared" si="0"/>
        <v>5.5463478112954892E-2</v>
      </c>
      <c r="I46" s="9">
        <f t="shared" si="1"/>
        <v>471.38999999999942</v>
      </c>
      <c r="J46" s="18">
        <f t="shared" si="2"/>
        <v>0</v>
      </c>
      <c r="K46" s="9">
        <f t="shared" si="3"/>
        <v>288.68408627893621</v>
      </c>
      <c r="L46" s="21">
        <f t="shared" si="4"/>
        <v>467.27241568862928</v>
      </c>
      <c r="M46" s="10">
        <f t="shared" si="5"/>
        <v>0.61780682228694439</v>
      </c>
      <c r="N46" s="10">
        <f t="shared" si="6"/>
        <v>38.187922919845761</v>
      </c>
    </row>
    <row r="47" spans="1:14" x14ac:dyDescent="0.35">
      <c r="A47" s="5">
        <v>43141</v>
      </c>
      <c r="B47" s="6">
        <v>8720.08</v>
      </c>
      <c r="C47" s="6">
        <v>9122.5499999999993</v>
      </c>
      <c r="D47" s="6">
        <v>8295.4699999999993</v>
      </c>
      <c r="E47" s="6">
        <v>8621.9</v>
      </c>
      <c r="F47" s="6">
        <v>7780960256</v>
      </c>
      <c r="G47" s="6">
        <v>145341842785</v>
      </c>
      <c r="H47" s="8">
        <f t="shared" si="0"/>
        <v>-1.3259114177465676E-2</v>
      </c>
      <c r="I47" s="9">
        <f t="shared" si="1"/>
        <v>0</v>
      </c>
      <c r="J47" s="18">
        <f t="shared" si="2"/>
        <v>115.07999999999993</v>
      </c>
      <c r="K47" s="9">
        <f t="shared" si="3"/>
        <v>268.06379440186936</v>
      </c>
      <c r="L47" s="21">
        <f t="shared" si="4"/>
        <v>442.11581456801287</v>
      </c>
      <c r="M47" s="10">
        <f t="shared" si="5"/>
        <v>0.60632030243883484</v>
      </c>
      <c r="N47" s="10">
        <f t="shared" si="6"/>
        <v>37.745915401696308</v>
      </c>
    </row>
    <row r="48" spans="1:14" x14ac:dyDescent="0.35">
      <c r="A48" s="5">
        <v>43142</v>
      </c>
      <c r="B48" s="6">
        <v>8616.1299999999992</v>
      </c>
      <c r="C48" s="6">
        <v>8616.1299999999992</v>
      </c>
      <c r="D48" s="6">
        <v>7931.1</v>
      </c>
      <c r="E48" s="6">
        <v>8129.97</v>
      </c>
      <c r="F48" s="6">
        <v>6122189824</v>
      </c>
      <c r="G48" s="6">
        <v>137064586975</v>
      </c>
      <c r="H48" s="8">
        <f t="shared" si="0"/>
        <v>-5.8748244504604065E-2</v>
      </c>
      <c r="I48" s="9">
        <f t="shared" si="1"/>
        <v>0</v>
      </c>
      <c r="J48" s="18">
        <f t="shared" si="2"/>
        <v>491.92999999999938</v>
      </c>
      <c r="K48" s="9">
        <f t="shared" si="3"/>
        <v>248.91638051602155</v>
      </c>
      <c r="L48" s="21">
        <f t="shared" si="4"/>
        <v>445.67397067029759</v>
      </c>
      <c r="M48" s="10">
        <f t="shared" si="5"/>
        <v>0.55851675641197784</v>
      </c>
      <c r="N48" s="10">
        <f t="shared" si="6"/>
        <v>35.836429355934357</v>
      </c>
    </row>
    <row r="49" spans="1:14" x14ac:dyDescent="0.35">
      <c r="A49" s="5">
        <v>43143</v>
      </c>
      <c r="B49" s="6">
        <v>8141.43</v>
      </c>
      <c r="C49" s="6">
        <v>8985.92</v>
      </c>
      <c r="D49" s="6">
        <v>8141.43</v>
      </c>
      <c r="E49" s="6">
        <v>8926.57</v>
      </c>
      <c r="F49" s="6">
        <v>6256439808</v>
      </c>
      <c r="G49" s="6">
        <v>150513128412</v>
      </c>
      <c r="H49" s="8">
        <f t="shared" si="0"/>
        <v>9.3474989043423912E-2</v>
      </c>
      <c r="I49" s="9">
        <f t="shared" si="1"/>
        <v>796.59999999999945</v>
      </c>
      <c r="J49" s="18">
        <f t="shared" si="2"/>
        <v>0</v>
      </c>
      <c r="K49" s="9">
        <f t="shared" si="3"/>
        <v>288.03663905059142</v>
      </c>
      <c r="L49" s="21">
        <f t="shared" si="4"/>
        <v>413.84011562241915</v>
      </c>
      <c r="M49" s="10">
        <f t="shared" si="5"/>
        <v>0.69600946881957493</v>
      </c>
      <c r="N49" s="10">
        <f t="shared" si="6"/>
        <v>41.038065035332522</v>
      </c>
    </row>
    <row r="50" spans="1:14" x14ac:dyDescent="0.35">
      <c r="A50" s="5">
        <v>43144</v>
      </c>
      <c r="B50" s="6">
        <v>8926.7199999999993</v>
      </c>
      <c r="C50" s="6">
        <v>8958.4699999999993</v>
      </c>
      <c r="D50" s="6">
        <v>8455.41</v>
      </c>
      <c r="E50" s="6">
        <v>8598.31</v>
      </c>
      <c r="F50" s="6">
        <v>5696719872</v>
      </c>
      <c r="G50" s="6">
        <v>144995984203</v>
      </c>
      <c r="H50" s="8">
        <f t="shared" si="0"/>
        <v>-3.7466550238819403E-2</v>
      </c>
      <c r="I50" s="9">
        <f t="shared" si="1"/>
        <v>0</v>
      </c>
      <c r="J50" s="18">
        <f t="shared" si="2"/>
        <v>328.26000000000022</v>
      </c>
      <c r="K50" s="9">
        <f t="shared" si="3"/>
        <v>267.46259340412058</v>
      </c>
      <c r="L50" s="21">
        <f t="shared" si="4"/>
        <v>407.72725022081784</v>
      </c>
      <c r="M50" s="10">
        <f t="shared" si="5"/>
        <v>0.65598410030055043</v>
      </c>
      <c r="N50" s="10">
        <f t="shared" si="6"/>
        <v>39.612946777779662</v>
      </c>
    </row>
    <row r="51" spans="1:14" x14ac:dyDescent="0.35">
      <c r="A51" s="5">
        <v>43145</v>
      </c>
      <c r="B51" s="6">
        <v>8599.92</v>
      </c>
      <c r="C51" s="6">
        <v>9518.5400000000009</v>
      </c>
      <c r="D51" s="6">
        <v>8599.92</v>
      </c>
      <c r="E51" s="6">
        <v>9494.6299999999992</v>
      </c>
      <c r="F51" s="6">
        <v>7909819904</v>
      </c>
      <c r="G51" s="6">
        <v>160131558835</v>
      </c>
      <c r="H51" s="8">
        <f t="shared" si="0"/>
        <v>9.9160703306536022E-2</v>
      </c>
      <c r="I51" s="9">
        <f t="shared" si="1"/>
        <v>896.31999999999971</v>
      </c>
      <c r="J51" s="18">
        <f t="shared" si="2"/>
        <v>0</v>
      </c>
      <c r="K51" s="9">
        <f t="shared" si="3"/>
        <v>312.38097958954052</v>
      </c>
      <c r="L51" s="21">
        <f t="shared" si="4"/>
        <v>378.60387520504509</v>
      </c>
      <c r="M51" s="10">
        <f t="shared" si="5"/>
        <v>0.82508658798159573</v>
      </c>
      <c r="N51" s="10">
        <f t="shared" si="6"/>
        <v>45.208079080460365</v>
      </c>
    </row>
    <row r="52" spans="1:14" x14ac:dyDescent="0.35">
      <c r="A52" s="5">
        <v>43146</v>
      </c>
      <c r="B52" s="6">
        <v>9488.32</v>
      </c>
      <c r="C52" s="6">
        <v>10234.799999999999</v>
      </c>
      <c r="D52" s="6">
        <v>9395.58</v>
      </c>
      <c r="E52" s="6">
        <v>10166.4</v>
      </c>
      <c r="F52" s="6">
        <v>9062540288</v>
      </c>
      <c r="G52" s="6">
        <v>171477807437</v>
      </c>
      <c r="H52" s="8">
        <f t="shared" si="0"/>
        <v>6.8361789465908721E-2</v>
      </c>
      <c r="I52" s="9">
        <f t="shared" si="1"/>
        <v>671.77000000000044</v>
      </c>
      <c r="J52" s="18">
        <f t="shared" si="2"/>
        <v>0</v>
      </c>
      <c r="K52" s="9">
        <f t="shared" si="3"/>
        <v>338.05162390457332</v>
      </c>
      <c r="L52" s="21">
        <f t="shared" si="4"/>
        <v>351.56074126182756</v>
      </c>
      <c r="M52" s="10">
        <f t="shared" si="5"/>
        <v>0.961573873952003</v>
      </c>
      <c r="N52" s="10">
        <f t="shared" si="6"/>
        <v>49.02052819528587</v>
      </c>
    </row>
    <row r="53" spans="1:14" x14ac:dyDescent="0.35">
      <c r="A53" s="5">
        <v>43147</v>
      </c>
      <c r="B53" s="6">
        <v>10135.700000000001</v>
      </c>
      <c r="C53" s="6">
        <v>10324.1</v>
      </c>
      <c r="D53" s="6">
        <v>9824.82</v>
      </c>
      <c r="E53" s="6">
        <v>10233.9</v>
      </c>
      <c r="F53" s="6">
        <v>7296159744</v>
      </c>
      <c r="G53" s="6">
        <v>172637061144</v>
      </c>
      <c r="H53" s="8">
        <f t="shared" si="0"/>
        <v>6.6175738916994581E-3</v>
      </c>
      <c r="I53" s="9">
        <f t="shared" si="1"/>
        <v>67.5</v>
      </c>
      <c r="J53" s="18">
        <f t="shared" si="2"/>
        <v>0</v>
      </c>
      <c r="K53" s="9">
        <f t="shared" si="3"/>
        <v>318.72650791138949</v>
      </c>
      <c r="L53" s="21">
        <f t="shared" si="4"/>
        <v>326.44925974312554</v>
      </c>
      <c r="M53" s="10">
        <f t="shared" si="5"/>
        <v>0.9763431786066451</v>
      </c>
      <c r="N53" s="10">
        <f t="shared" si="6"/>
        <v>49.401500163295694</v>
      </c>
    </row>
    <row r="54" spans="1:14" x14ac:dyDescent="0.35">
      <c r="A54" s="5">
        <v>43148</v>
      </c>
      <c r="B54" s="6">
        <v>10207.5</v>
      </c>
      <c r="C54" s="6">
        <v>11139.5</v>
      </c>
      <c r="D54" s="6">
        <v>10149.4</v>
      </c>
      <c r="E54" s="6">
        <v>11112.7</v>
      </c>
      <c r="F54" s="6">
        <v>8660880384</v>
      </c>
      <c r="G54" s="6">
        <v>187482083882</v>
      </c>
      <c r="H54" s="8">
        <f t="shared" si="0"/>
        <v>8.2382859443587281E-2</v>
      </c>
      <c r="I54" s="9">
        <f t="shared" si="1"/>
        <v>878.80000000000109</v>
      </c>
      <c r="J54" s="18">
        <f t="shared" si="2"/>
        <v>0</v>
      </c>
      <c r="K54" s="9">
        <f t="shared" si="3"/>
        <v>358.73175734629029</v>
      </c>
      <c r="L54" s="21">
        <f t="shared" si="4"/>
        <v>303.13145547575942</v>
      </c>
      <c r="M54" s="10">
        <f t="shared" si="5"/>
        <v>1.1834197700903959</v>
      </c>
      <c r="N54" s="10">
        <f t="shared" si="6"/>
        <v>54.200286463532429</v>
      </c>
    </row>
    <row r="55" spans="1:14" x14ac:dyDescent="0.35">
      <c r="A55" s="5">
        <v>43149</v>
      </c>
      <c r="B55" s="6">
        <v>11123.4</v>
      </c>
      <c r="C55" s="6">
        <v>11349.8</v>
      </c>
      <c r="D55" s="6">
        <v>10326</v>
      </c>
      <c r="E55" s="6">
        <v>10551.8</v>
      </c>
      <c r="F55" s="6">
        <v>8744009728</v>
      </c>
      <c r="G55" s="6">
        <v>178040648022</v>
      </c>
      <c r="H55" s="8">
        <f t="shared" si="0"/>
        <v>-5.1792136945800933E-2</v>
      </c>
      <c r="I55" s="9">
        <f t="shared" si="1"/>
        <v>0</v>
      </c>
      <c r="J55" s="18">
        <f t="shared" si="2"/>
        <v>560.90000000000146</v>
      </c>
      <c r="K55" s="9">
        <f t="shared" si="3"/>
        <v>333.10806039298387</v>
      </c>
      <c r="L55" s="21">
        <f t="shared" si="4"/>
        <v>321.54349437034813</v>
      </c>
      <c r="M55" s="10">
        <f t="shared" si="5"/>
        <v>1.0359657907098436</v>
      </c>
      <c r="N55" s="10">
        <f t="shared" si="6"/>
        <v>50.883261174474448</v>
      </c>
    </row>
    <row r="56" spans="1:14" x14ac:dyDescent="0.35">
      <c r="A56" s="5">
        <v>43150</v>
      </c>
      <c r="B56" s="6">
        <v>10552.6</v>
      </c>
      <c r="C56" s="6">
        <v>11273.8</v>
      </c>
      <c r="D56" s="6">
        <v>10513.2</v>
      </c>
      <c r="E56" s="6">
        <v>11225.3</v>
      </c>
      <c r="F56" s="6">
        <v>7652089856</v>
      </c>
      <c r="G56" s="6">
        <v>189426791571</v>
      </c>
      <c r="H56" s="8">
        <f t="shared" si="0"/>
        <v>6.1873697846543979E-2</v>
      </c>
      <c r="I56" s="9">
        <f t="shared" si="1"/>
        <v>673.5</v>
      </c>
      <c r="J56" s="18">
        <f t="shared" si="2"/>
        <v>0</v>
      </c>
      <c r="K56" s="9">
        <f t="shared" si="3"/>
        <v>357.42177036491364</v>
      </c>
      <c r="L56" s="21">
        <f t="shared" si="4"/>
        <v>298.57610191532325</v>
      </c>
      <c r="M56" s="10">
        <f t="shared" si="5"/>
        <v>1.197087670687988</v>
      </c>
      <c r="N56" s="10">
        <f t="shared" si="6"/>
        <v>54.485202691667574</v>
      </c>
    </row>
    <row r="57" spans="1:14" x14ac:dyDescent="0.35">
      <c r="A57" s="5">
        <v>43151</v>
      </c>
      <c r="B57" s="6">
        <v>11231.8</v>
      </c>
      <c r="C57" s="6">
        <v>11958.5</v>
      </c>
      <c r="D57" s="6">
        <v>11231.8</v>
      </c>
      <c r="E57" s="6">
        <v>11403.7</v>
      </c>
      <c r="F57" s="6">
        <v>9926540288</v>
      </c>
      <c r="G57" s="6">
        <v>192457815912</v>
      </c>
      <c r="H57" s="8">
        <f t="shared" si="0"/>
        <v>1.5767704816210277E-2</v>
      </c>
      <c r="I57" s="9">
        <f t="shared" si="1"/>
        <v>178.40000000000146</v>
      </c>
      <c r="J57" s="18">
        <f t="shared" si="2"/>
        <v>0</v>
      </c>
      <c r="K57" s="9">
        <f t="shared" si="3"/>
        <v>344.63450105313416</v>
      </c>
      <c r="L57" s="21">
        <f t="shared" si="4"/>
        <v>277.24923749280015</v>
      </c>
      <c r="M57" s="10">
        <f t="shared" si="5"/>
        <v>1.2430494098728908</v>
      </c>
      <c r="N57" s="10">
        <f t="shared" si="6"/>
        <v>55.41783450696844</v>
      </c>
    </row>
    <row r="58" spans="1:14" x14ac:dyDescent="0.35">
      <c r="A58" s="5">
        <v>43152</v>
      </c>
      <c r="B58" s="6">
        <v>11372.2</v>
      </c>
      <c r="C58" s="6">
        <v>11418.5</v>
      </c>
      <c r="D58" s="6">
        <v>10479.1</v>
      </c>
      <c r="E58" s="6">
        <v>10690.4</v>
      </c>
      <c r="F58" s="6">
        <v>9405339648</v>
      </c>
      <c r="G58" s="6">
        <v>180442459820</v>
      </c>
      <c r="H58" s="8">
        <f t="shared" si="0"/>
        <v>-6.4591721660585924E-2</v>
      </c>
      <c r="I58" s="9">
        <f t="shared" si="1"/>
        <v>0</v>
      </c>
      <c r="J58" s="18">
        <f t="shared" si="2"/>
        <v>713.30000000000109</v>
      </c>
      <c r="K58" s="9">
        <f t="shared" si="3"/>
        <v>320.01775097791034</v>
      </c>
      <c r="L58" s="21">
        <f t="shared" si="4"/>
        <v>308.39572052902884</v>
      </c>
      <c r="M58" s="10">
        <f t="shared" si="5"/>
        <v>1.037685446571518</v>
      </c>
      <c r="N58" s="10">
        <f t="shared" si="6"/>
        <v>50.92471207062222</v>
      </c>
    </row>
    <row r="59" spans="1:14" x14ac:dyDescent="0.35">
      <c r="A59" s="5">
        <v>43153</v>
      </c>
      <c r="B59" s="6">
        <v>10660.4</v>
      </c>
      <c r="C59" s="6">
        <v>11039.1</v>
      </c>
      <c r="D59" s="6">
        <v>9939.09</v>
      </c>
      <c r="E59" s="6">
        <v>10005</v>
      </c>
      <c r="F59" s="6">
        <v>8040079872</v>
      </c>
      <c r="G59" s="6">
        <v>168892273935</v>
      </c>
      <c r="H59" s="8">
        <f t="shared" si="0"/>
        <v>-6.6261174449017315E-2</v>
      </c>
      <c r="I59" s="9">
        <f t="shared" si="1"/>
        <v>0</v>
      </c>
      <c r="J59" s="18">
        <f t="shared" si="2"/>
        <v>685.39999999999964</v>
      </c>
      <c r="K59" s="9">
        <f t="shared" si="3"/>
        <v>297.15934019377391</v>
      </c>
      <c r="L59" s="21">
        <f t="shared" si="4"/>
        <v>335.32459763409821</v>
      </c>
      <c r="M59" s="10">
        <f t="shared" si="5"/>
        <v>0.88618414005533308</v>
      </c>
      <c r="N59" s="10">
        <f t="shared" si="6"/>
        <v>46.982906983267078</v>
      </c>
    </row>
    <row r="60" spans="1:14" x14ac:dyDescent="0.35">
      <c r="A60" s="5">
        <v>43154</v>
      </c>
      <c r="B60" s="6">
        <v>9937.07</v>
      </c>
      <c r="C60" s="6">
        <v>10487.3</v>
      </c>
      <c r="D60" s="6">
        <v>9734.56</v>
      </c>
      <c r="E60" s="6">
        <v>10301.1</v>
      </c>
      <c r="F60" s="6">
        <v>7739500032</v>
      </c>
      <c r="G60" s="6">
        <v>173909350860</v>
      </c>
      <c r="H60" s="8">
        <f t="shared" si="0"/>
        <v>2.9165717614098991E-2</v>
      </c>
      <c r="I60" s="9">
        <f t="shared" si="1"/>
        <v>296.10000000000036</v>
      </c>
      <c r="J60" s="18">
        <f t="shared" si="2"/>
        <v>0</v>
      </c>
      <c r="K60" s="9">
        <f t="shared" si="3"/>
        <v>297.08367303707576</v>
      </c>
      <c r="L60" s="21">
        <f t="shared" si="4"/>
        <v>311.37284066023403</v>
      </c>
      <c r="M60" s="10">
        <f t="shared" si="5"/>
        <v>0.95410913940708642</v>
      </c>
      <c r="N60" s="10">
        <f t="shared" si="6"/>
        <v>48.825785631225344</v>
      </c>
    </row>
    <row r="61" spans="1:14" x14ac:dyDescent="0.35">
      <c r="A61" s="5">
        <v>43155</v>
      </c>
      <c r="B61" s="6">
        <v>10287.700000000001</v>
      </c>
      <c r="C61" s="6">
        <v>10597.2</v>
      </c>
      <c r="D61" s="6">
        <v>9546.9699999999993</v>
      </c>
      <c r="E61" s="6">
        <v>9813.07</v>
      </c>
      <c r="F61" s="6">
        <v>6917929984</v>
      </c>
      <c r="G61" s="6">
        <v>165687799108</v>
      </c>
      <c r="H61" s="8">
        <f t="shared" si="0"/>
        <v>-4.8535515056404958E-2</v>
      </c>
      <c r="I61" s="9">
        <f t="shared" si="1"/>
        <v>0</v>
      </c>
      <c r="J61" s="18">
        <f t="shared" si="2"/>
        <v>488.03000000000065</v>
      </c>
      <c r="K61" s="9">
        <f t="shared" si="3"/>
        <v>275.86341067728461</v>
      </c>
      <c r="L61" s="21">
        <f t="shared" si="4"/>
        <v>323.99120918450308</v>
      </c>
      <c r="M61" s="10">
        <f t="shared" si="5"/>
        <v>0.85145338162613182</v>
      </c>
      <c r="N61" s="10">
        <f t="shared" si="6"/>
        <v>45.988378107489815</v>
      </c>
    </row>
    <row r="62" spans="1:14" x14ac:dyDescent="0.35">
      <c r="A62" s="5">
        <v>43156</v>
      </c>
      <c r="B62" s="6">
        <v>9796.42</v>
      </c>
      <c r="C62" s="6">
        <v>9923.2199999999993</v>
      </c>
      <c r="D62" s="6">
        <v>9407.06</v>
      </c>
      <c r="E62" s="6">
        <v>9664.73</v>
      </c>
      <c r="F62" s="6">
        <v>5706939904</v>
      </c>
      <c r="G62" s="6">
        <v>163204062358</v>
      </c>
      <c r="H62" s="8">
        <f t="shared" si="0"/>
        <v>-1.5231994174318465E-2</v>
      </c>
      <c r="I62" s="9">
        <f t="shared" si="1"/>
        <v>0</v>
      </c>
      <c r="J62" s="18">
        <f t="shared" si="2"/>
        <v>148.34000000000015</v>
      </c>
      <c r="K62" s="9">
        <f t="shared" si="3"/>
        <v>256.15888134319283</v>
      </c>
      <c r="L62" s="21">
        <f t="shared" si="4"/>
        <v>311.44469424275292</v>
      </c>
      <c r="M62" s="10">
        <f t="shared" si="5"/>
        <v>0.82248593756274424</v>
      </c>
      <c r="N62" s="10">
        <f t="shared" si="6"/>
        <v>45.129892122112892</v>
      </c>
    </row>
    <row r="63" spans="1:14" x14ac:dyDescent="0.35">
      <c r="A63" s="5">
        <v>43157</v>
      </c>
      <c r="B63" s="6">
        <v>9669.43</v>
      </c>
      <c r="C63" s="6">
        <v>10475</v>
      </c>
      <c r="D63" s="6">
        <v>9501.73</v>
      </c>
      <c r="E63" s="6">
        <v>10366.700000000001</v>
      </c>
      <c r="F63" s="6">
        <v>7287690240</v>
      </c>
      <c r="G63" s="6">
        <v>175076064010</v>
      </c>
      <c r="H63" s="8">
        <f t="shared" si="0"/>
        <v>7.0115569526920746E-2</v>
      </c>
      <c r="I63" s="9">
        <f t="shared" si="1"/>
        <v>701.97000000000116</v>
      </c>
      <c r="J63" s="18">
        <f t="shared" si="2"/>
        <v>0</v>
      </c>
      <c r="K63" s="9">
        <f t="shared" si="3"/>
        <v>288.00253267582201</v>
      </c>
      <c r="L63" s="21">
        <f t="shared" si="4"/>
        <v>289.19864465398484</v>
      </c>
      <c r="M63" s="10">
        <f t="shared" si="5"/>
        <v>0.99586404708226095</v>
      </c>
      <c r="N63" s="10">
        <f t="shared" si="6"/>
        <v>49.896386907620652</v>
      </c>
    </row>
    <row r="64" spans="1:14" x14ac:dyDescent="0.35">
      <c r="A64" s="5">
        <v>43158</v>
      </c>
      <c r="B64" s="6">
        <v>10393.9</v>
      </c>
      <c r="C64" s="6">
        <v>10878.5</v>
      </c>
      <c r="D64" s="6">
        <v>10246.1</v>
      </c>
      <c r="E64" s="6">
        <v>10725.6</v>
      </c>
      <c r="F64" s="6">
        <v>6966179840</v>
      </c>
      <c r="G64" s="6">
        <v>181158869820</v>
      </c>
      <c r="H64" s="8">
        <f t="shared" si="0"/>
        <v>3.4034661359221473E-2</v>
      </c>
      <c r="I64" s="9">
        <f t="shared" si="1"/>
        <v>358.89999999999964</v>
      </c>
      <c r="J64" s="18">
        <f t="shared" si="2"/>
        <v>0</v>
      </c>
      <c r="K64" s="9">
        <f t="shared" si="3"/>
        <v>293.06663748469185</v>
      </c>
      <c r="L64" s="21">
        <f t="shared" si="4"/>
        <v>268.54159860727162</v>
      </c>
      <c r="M64" s="10">
        <f t="shared" si="5"/>
        <v>1.0913267776933393</v>
      </c>
      <c r="N64" s="10">
        <f t="shared" si="6"/>
        <v>52.183465029651408</v>
      </c>
    </row>
    <row r="65" spans="1:14" x14ac:dyDescent="0.35">
      <c r="A65" s="5">
        <v>43159</v>
      </c>
      <c r="B65" s="6">
        <v>10687.2</v>
      </c>
      <c r="C65" s="6">
        <v>11089.8</v>
      </c>
      <c r="D65" s="6">
        <v>10393.1</v>
      </c>
      <c r="E65" s="6">
        <v>10397.9</v>
      </c>
      <c r="F65" s="6">
        <v>6936189952</v>
      </c>
      <c r="G65" s="6">
        <v>175644310997</v>
      </c>
      <c r="H65" s="8">
        <f t="shared" si="0"/>
        <v>-3.1029544624019759E-2</v>
      </c>
      <c r="I65" s="9">
        <f t="shared" si="1"/>
        <v>0</v>
      </c>
      <c r="J65" s="18">
        <f t="shared" si="2"/>
        <v>327.70000000000073</v>
      </c>
      <c r="K65" s="9">
        <f t="shared" si="3"/>
        <v>272.13330623578526</v>
      </c>
      <c r="L65" s="21">
        <f t="shared" si="4"/>
        <v>272.76719870675225</v>
      </c>
      <c r="M65" s="10">
        <f t="shared" si="5"/>
        <v>0.99767606781910578</v>
      </c>
      <c r="N65" s="10">
        <f t="shared" si="6"/>
        <v>49.941834108684311</v>
      </c>
    </row>
    <row r="66" spans="1:14" x14ac:dyDescent="0.35">
      <c r="A66" s="5">
        <v>43160</v>
      </c>
      <c r="B66" s="6">
        <v>10385</v>
      </c>
      <c r="C66" s="6">
        <v>11052.3</v>
      </c>
      <c r="D66" s="6">
        <v>10352.700000000001</v>
      </c>
      <c r="E66" s="6">
        <v>10951</v>
      </c>
      <c r="F66" s="6">
        <v>7317279744</v>
      </c>
      <c r="G66" s="6">
        <v>185009753075</v>
      </c>
      <c r="H66" s="8">
        <f t="shared" si="0"/>
        <v>5.1826913612427403E-2</v>
      </c>
      <c r="I66" s="9">
        <f t="shared" si="1"/>
        <v>553.10000000000036</v>
      </c>
      <c r="J66" s="18">
        <f t="shared" si="2"/>
        <v>0</v>
      </c>
      <c r="K66" s="9">
        <f t="shared" si="3"/>
        <v>292.20235579037205</v>
      </c>
      <c r="L66" s="21">
        <f t="shared" si="4"/>
        <v>253.28382737055566</v>
      </c>
      <c r="M66" s="10">
        <f t="shared" si="5"/>
        <v>1.1536557972289261</v>
      </c>
      <c r="N66" s="10">
        <f t="shared" si="6"/>
        <v>53.567324858193047</v>
      </c>
    </row>
    <row r="67" spans="1:14" x14ac:dyDescent="0.35">
      <c r="A67" s="5">
        <v>43161</v>
      </c>
      <c r="B67" s="6">
        <v>10977.4</v>
      </c>
      <c r="C67" s="6">
        <v>11189</v>
      </c>
      <c r="D67" s="6">
        <v>10850.1</v>
      </c>
      <c r="E67" s="6">
        <v>11086.4</v>
      </c>
      <c r="F67" s="6">
        <v>7620590080</v>
      </c>
      <c r="G67" s="6">
        <v>187318996197</v>
      </c>
      <c r="H67" s="8">
        <f t="shared" si="0"/>
        <v>1.2288355597357697E-2</v>
      </c>
      <c r="I67" s="9">
        <f t="shared" si="1"/>
        <v>135.39999999999964</v>
      </c>
      <c r="J67" s="18">
        <f t="shared" si="2"/>
        <v>0</v>
      </c>
      <c r="K67" s="9">
        <f t="shared" si="3"/>
        <v>281.00218751963115</v>
      </c>
      <c r="L67" s="21">
        <f t="shared" si="4"/>
        <v>235.19212541551596</v>
      </c>
      <c r="M67" s="10">
        <f t="shared" si="5"/>
        <v>1.1947771934250866</v>
      </c>
      <c r="N67" s="10">
        <f t="shared" si="6"/>
        <v>54.437288532261555</v>
      </c>
    </row>
    <row r="68" spans="1:14" x14ac:dyDescent="0.35">
      <c r="A68" s="5">
        <v>43162</v>
      </c>
      <c r="B68" s="6">
        <v>11101.9</v>
      </c>
      <c r="C68" s="6">
        <v>11528.2</v>
      </c>
      <c r="D68" s="6">
        <v>11002.4</v>
      </c>
      <c r="E68" s="6">
        <v>11489.7</v>
      </c>
      <c r="F68" s="6">
        <v>6690570240</v>
      </c>
      <c r="G68" s="6">
        <v>194159120569</v>
      </c>
      <c r="H68" s="8">
        <f t="shared" si="0"/>
        <v>3.5731849968247083E-2</v>
      </c>
      <c r="I68" s="9">
        <f t="shared" si="1"/>
        <v>403.30000000000109</v>
      </c>
      <c r="J68" s="18">
        <f t="shared" si="2"/>
        <v>0</v>
      </c>
      <c r="K68" s="9">
        <f t="shared" si="3"/>
        <v>289.73774555394328</v>
      </c>
      <c r="L68" s="21">
        <f t="shared" si="4"/>
        <v>218.39268788583624</v>
      </c>
      <c r="M68" s="10">
        <f t="shared" si="5"/>
        <v>1.326682446920578</v>
      </c>
      <c r="N68" s="10">
        <f t="shared" si="6"/>
        <v>57.020348809373409</v>
      </c>
    </row>
    <row r="69" spans="1:14" x14ac:dyDescent="0.35">
      <c r="A69" s="5">
        <v>43163</v>
      </c>
      <c r="B69" s="6">
        <v>11497.4</v>
      </c>
      <c r="C69" s="6">
        <v>11512.6</v>
      </c>
      <c r="D69" s="6">
        <v>11136.1</v>
      </c>
      <c r="E69" s="6">
        <v>11512.6</v>
      </c>
      <c r="F69" s="6">
        <v>6084149760</v>
      </c>
      <c r="G69" s="6">
        <v>194567395376</v>
      </c>
      <c r="H69" s="8">
        <f t="shared" si="0"/>
        <v>1.9911058951142032E-3</v>
      </c>
      <c r="I69" s="9">
        <f t="shared" si="1"/>
        <v>22.899999999999636</v>
      </c>
      <c r="J69" s="18">
        <f t="shared" si="2"/>
        <v>0</v>
      </c>
      <c r="K69" s="9">
        <f t="shared" si="3"/>
        <v>270.67790658580446</v>
      </c>
      <c r="L69" s="21">
        <f t="shared" si="4"/>
        <v>202.79321017970508</v>
      </c>
      <c r="M69" s="10">
        <f t="shared" si="5"/>
        <v>1.334748369267114</v>
      </c>
      <c r="N69" s="10">
        <f t="shared" si="6"/>
        <v>57.168831846581242</v>
      </c>
    </row>
    <row r="70" spans="1:14" x14ac:dyDescent="0.35">
      <c r="A70" s="5">
        <v>43164</v>
      </c>
      <c r="B70" s="6">
        <v>11532.4</v>
      </c>
      <c r="C70" s="6">
        <v>11704.1</v>
      </c>
      <c r="D70" s="6">
        <v>11443.9</v>
      </c>
      <c r="E70" s="6">
        <v>11573.3</v>
      </c>
      <c r="F70" s="6">
        <v>6468539904</v>
      </c>
      <c r="G70" s="6">
        <v>195614809925</v>
      </c>
      <c r="H70" s="8">
        <f t="shared" si="0"/>
        <v>5.258633181219277E-3</v>
      </c>
      <c r="I70" s="9">
        <f t="shared" si="1"/>
        <v>60.699999999998909</v>
      </c>
      <c r="J70" s="18">
        <f t="shared" si="2"/>
        <v>0</v>
      </c>
      <c r="K70" s="9">
        <f t="shared" si="3"/>
        <v>255.67948468681834</v>
      </c>
      <c r="L70" s="21">
        <f t="shared" si="4"/>
        <v>188.30798088115472</v>
      </c>
      <c r="M70" s="10">
        <f t="shared" si="5"/>
        <v>1.3577729605001885</v>
      </c>
      <c r="N70" s="10">
        <f t="shared" si="6"/>
        <v>57.587095248227143</v>
      </c>
    </row>
    <row r="71" spans="1:14" x14ac:dyDescent="0.35">
      <c r="A71" s="5">
        <v>43165</v>
      </c>
      <c r="B71" s="6">
        <v>11500.1</v>
      </c>
      <c r="C71" s="6">
        <v>11500.1</v>
      </c>
      <c r="D71" s="6">
        <v>10694.3</v>
      </c>
      <c r="E71" s="6">
        <v>10779.9</v>
      </c>
      <c r="F71" s="6">
        <v>6832169984</v>
      </c>
      <c r="G71" s="6">
        <v>182225316082</v>
      </c>
      <c r="H71" s="8">
        <f t="shared" si="0"/>
        <v>-7.1017431935583381E-2</v>
      </c>
      <c r="I71" s="9">
        <f t="shared" si="1"/>
        <v>0</v>
      </c>
      <c r="J71" s="18">
        <f t="shared" si="2"/>
        <v>793.39999999999964</v>
      </c>
      <c r="K71" s="9">
        <f t="shared" si="3"/>
        <v>237.41666435204561</v>
      </c>
      <c r="L71" s="21">
        <f t="shared" si="4"/>
        <v>231.52883938964365</v>
      </c>
      <c r="M71" s="10">
        <f t="shared" si="5"/>
        <v>1.025430201170288</v>
      </c>
      <c r="N71" s="10">
        <f t="shared" si="6"/>
        <v>50.627772834521636</v>
      </c>
    </row>
    <row r="72" spans="1:14" x14ac:dyDescent="0.35">
      <c r="A72" s="5">
        <v>43166</v>
      </c>
      <c r="B72" s="6">
        <v>10803.9</v>
      </c>
      <c r="C72" s="6">
        <v>10929.5</v>
      </c>
      <c r="D72" s="6">
        <v>9692.1200000000008</v>
      </c>
      <c r="E72" s="6">
        <v>9965.57</v>
      </c>
      <c r="F72" s="6">
        <v>8797910016</v>
      </c>
      <c r="G72" s="6">
        <v>168479670395</v>
      </c>
      <c r="H72" s="8">
        <f t="shared" si="0"/>
        <v>-7.854713677038537E-2</v>
      </c>
      <c r="I72" s="9">
        <f t="shared" si="1"/>
        <v>0</v>
      </c>
      <c r="J72" s="18">
        <f t="shared" si="2"/>
        <v>814.32999999999993</v>
      </c>
      <c r="K72" s="9">
        <f t="shared" si="3"/>
        <v>220.45833118404238</v>
      </c>
      <c r="L72" s="21">
        <f t="shared" si="4"/>
        <v>273.15749371895481</v>
      </c>
      <c r="M72" s="10">
        <f t="shared" si="5"/>
        <v>0.80707407357773853</v>
      </c>
      <c r="N72" s="10">
        <f t="shared" si="6"/>
        <v>44.661925339886686</v>
      </c>
    </row>
    <row r="73" spans="1:14" x14ac:dyDescent="0.35">
      <c r="A73" s="5">
        <v>43167</v>
      </c>
      <c r="B73" s="6">
        <v>9951.44</v>
      </c>
      <c r="C73" s="6">
        <v>10147.4</v>
      </c>
      <c r="D73" s="6">
        <v>9335.8700000000008</v>
      </c>
      <c r="E73" s="6">
        <v>9395.01</v>
      </c>
      <c r="F73" s="6">
        <v>7186089984</v>
      </c>
      <c r="G73" s="6">
        <v>158852238332</v>
      </c>
      <c r="H73" s="8">
        <f t="shared" ref="H73:H136" si="7">LN(E73/E72)</f>
        <v>-5.8957454968773859E-2</v>
      </c>
      <c r="I73" s="9">
        <f t="shared" ref="I73:I136" si="8">IF(E73&gt;E72, E73-E72, 0)</f>
        <v>0</v>
      </c>
      <c r="J73" s="18">
        <f t="shared" ref="J73:J136" si="9">IF(E73&lt;E72, E72-E73, 0)</f>
        <v>570.55999999999949</v>
      </c>
      <c r="K73" s="9">
        <f t="shared" si="3"/>
        <v>204.71130752803933</v>
      </c>
      <c r="L73" s="21">
        <f t="shared" si="4"/>
        <v>294.40052988188654</v>
      </c>
      <c r="M73" s="10">
        <f t="shared" si="5"/>
        <v>0.69534965718359776</v>
      </c>
      <c r="N73" s="10">
        <f t="shared" si="6"/>
        <v>41.01511769193079</v>
      </c>
    </row>
    <row r="74" spans="1:14" x14ac:dyDescent="0.35">
      <c r="A74" s="5">
        <v>43168</v>
      </c>
      <c r="B74" s="6">
        <v>9414.69</v>
      </c>
      <c r="C74" s="6">
        <v>9466.35</v>
      </c>
      <c r="D74" s="6">
        <v>8513.0300000000007</v>
      </c>
      <c r="E74" s="6">
        <v>9337.5499999999993</v>
      </c>
      <c r="F74" s="6">
        <v>8704190464</v>
      </c>
      <c r="G74" s="6">
        <v>157898203939</v>
      </c>
      <c r="H74" s="8">
        <f t="shared" si="7"/>
        <v>-6.1347920638758317E-3</v>
      </c>
      <c r="I74" s="9">
        <f t="shared" si="8"/>
        <v>0</v>
      </c>
      <c r="J74" s="18">
        <f t="shared" si="9"/>
        <v>57.460000000000946</v>
      </c>
      <c r="K74" s="9">
        <f t="shared" si="3"/>
        <v>190.08907127603652</v>
      </c>
      <c r="L74" s="21">
        <f t="shared" si="4"/>
        <v>277.4762063188947</v>
      </c>
      <c r="M74" s="10">
        <f t="shared" si="5"/>
        <v>0.68506440172954186</v>
      </c>
      <c r="N74" s="10">
        <f t="shared" si="6"/>
        <v>40.655087189925503</v>
      </c>
    </row>
    <row r="75" spans="1:14" x14ac:dyDescent="0.35">
      <c r="A75" s="5">
        <v>43169</v>
      </c>
      <c r="B75" s="6">
        <v>9350.59</v>
      </c>
      <c r="C75" s="6">
        <v>9531.32</v>
      </c>
      <c r="D75" s="6">
        <v>8828.4699999999993</v>
      </c>
      <c r="E75" s="6">
        <v>8866</v>
      </c>
      <c r="F75" s="6">
        <v>5386319872</v>
      </c>
      <c r="G75" s="6">
        <v>149939797150</v>
      </c>
      <c r="H75" s="8">
        <f t="shared" si="7"/>
        <v>-5.1820168874079871E-2</v>
      </c>
      <c r="I75" s="9">
        <f t="shared" si="8"/>
        <v>0</v>
      </c>
      <c r="J75" s="18">
        <f t="shared" si="9"/>
        <v>471.54999999999927</v>
      </c>
      <c r="K75" s="9">
        <f t="shared" si="3"/>
        <v>176.51128047060533</v>
      </c>
      <c r="L75" s="21">
        <f t="shared" si="4"/>
        <v>291.33862015325928</v>
      </c>
      <c r="M75" s="10">
        <f t="shared" si="5"/>
        <v>0.6058629658428093</v>
      </c>
      <c r="N75" s="10">
        <f t="shared" si="6"/>
        <v>37.728185949218442</v>
      </c>
    </row>
    <row r="76" spans="1:14" x14ac:dyDescent="0.35">
      <c r="A76" s="5">
        <v>43170</v>
      </c>
      <c r="B76" s="6">
        <v>8852.7800000000007</v>
      </c>
      <c r="C76" s="6">
        <v>9711.89</v>
      </c>
      <c r="D76" s="6">
        <v>8607.1200000000008</v>
      </c>
      <c r="E76" s="6">
        <v>9578.6299999999992</v>
      </c>
      <c r="F76" s="6">
        <v>6296370176</v>
      </c>
      <c r="G76" s="6">
        <v>162009710243</v>
      </c>
      <c r="H76" s="8">
        <f t="shared" si="7"/>
        <v>7.7310839170488768E-2</v>
      </c>
      <c r="I76" s="9">
        <f t="shared" si="8"/>
        <v>712.6299999999992</v>
      </c>
      <c r="J76" s="18">
        <f t="shared" si="9"/>
        <v>0</v>
      </c>
      <c r="K76" s="9">
        <f t="shared" si="3"/>
        <v>214.8054747227049</v>
      </c>
      <c r="L76" s="21">
        <f t="shared" si="4"/>
        <v>270.52871871374077</v>
      </c>
      <c r="M76" s="10">
        <f t="shared" si="5"/>
        <v>0.7940209665872876</v>
      </c>
      <c r="N76" s="10">
        <f t="shared" si="6"/>
        <v>44.259291355871383</v>
      </c>
    </row>
    <row r="77" spans="1:14" x14ac:dyDescent="0.35">
      <c r="A77" s="5">
        <v>43171</v>
      </c>
      <c r="B77" s="6">
        <v>9602.93</v>
      </c>
      <c r="C77" s="6">
        <v>9937.5</v>
      </c>
      <c r="D77" s="6">
        <v>8956.43</v>
      </c>
      <c r="E77" s="6">
        <v>9205.1200000000008</v>
      </c>
      <c r="F77" s="6">
        <v>6457399808</v>
      </c>
      <c r="G77" s="6">
        <v>155710928717</v>
      </c>
      <c r="H77" s="8">
        <f t="shared" si="7"/>
        <v>-3.9774724500017657E-2</v>
      </c>
      <c r="I77" s="9">
        <f t="shared" si="8"/>
        <v>0</v>
      </c>
      <c r="J77" s="18">
        <f t="shared" si="9"/>
        <v>373.5099999999984</v>
      </c>
      <c r="K77" s="9">
        <f t="shared" si="3"/>
        <v>199.46222652822598</v>
      </c>
      <c r="L77" s="21">
        <f t="shared" si="4"/>
        <v>277.88452451990207</v>
      </c>
      <c r="M77" s="10">
        <f t="shared" si="5"/>
        <v>0.7177881779233104</v>
      </c>
      <c r="N77" s="10">
        <f t="shared" si="6"/>
        <v>41.785604718217805</v>
      </c>
    </row>
    <row r="78" spans="1:14" x14ac:dyDescent="0.35">
      <c r="A78" s="5">
        <v>43172</v>
      </c>
      <c r="B78" s="6">
        <v>9173.0400000000009</v>
      </c>
      <c r="C78" s="6">
        <v>9470.3799999999992</v>
      </c>
      <c r="D78" s="6">
        <v>8958.19</v>
      </c>
      <c r="E78" s="6">
        <v>9194.85</v>
      </c>
      <c r="F78" s="6">
        <v>5991139840</v>
      </c>
      <c r="G78" s="6">
        <v>155555594312</v>
      </c>
      <c r="H78" s="8">
        <f t="shared" si="7"/>
        <v>-1.1163062838133789E-3</v>
      </c>
      <c r="I78" s="9">
        <f t="shared" si="8"/>
        <v>0</v>
      </c>
      <c r="J78" s="18">
        <f t="shared" si="9"/>
        <v>10.270000000000437</v>
      </c>
      <c r="K78" s="9">
        <f t="shared" si="3"/>
        <v>185.21492463335269</v>
      </c>
      <c r="L78" s="21">
        <f t="shared" si="4"/>
        <v>258.7692013399091</v>
      </c>
      <c r="M78" s="10">
        <f t="shared" si="5"/>
        <v>0.71575335733274381</v>
      </c>
      <c r="N78" s="10">
        <f t="shared" si="6"/>
        <v>41.716564579272131</v>
      </c>
    </row>
    <row r="79" spans="1:14" x14ac:dyDescent="0.35">
      <c r="A79" s="5">
        <v>43173</v>
      </c>
      <c r="B79" s="6">
        <v>9214.65</v>
      </c>
      <c r="C79" s="6">
        <v>9355.85</v>
      </c>
      <c r="D79" s="6">
        <v>8068.59</v>
      </c>
      <c r="E79" s="6">
        <v>8269.81</v>
      </c>
      <c r="F79" s="6">
        <v>6438230016</v>
      </c>
      <c r="G79" s="6">
        <v>139920843550</v>
      </c>
      <c r="H79" s="8">
        <f t="shared" si="7"/>
        <v>-0.10603201054485323</v>
      </c>
      <c r="I79" s="9">
        <f t="shared" si="8"/>
        <v>0</v>
      </c>
      <c r="J79" s="18">
        <f t="shared" si="9"/>
        <v>925.04000000000087</v>
      </c>
      <c r="K79" s="9">
        <f t="shared" si="3"/>
        <v>171.98528715954177</v>
      </c>
      <c r="L79" s="21">
        <f t="shared" si="4"/>
        <v>306.35997267277281</v>
      </c>
      <c r="M79" s="10">
        <f t="shared" si="5"/>
        <v>0.56138302161046849</v>
      </c>
      <c r="N79" s="10">
        <f t="shared" si="6"/>
        <v>35.954215835614576</v>
      </c>
    </row>
    <row r="80" spans="1:14" x14ac:dyDescent="0.35">
      <c r="A80" s="5">
        <v>43174</v>
      </c>
      <c r="B80" s="6">
        <v>8290.76</v>
      </c>
      <c r="C80" s="6">
        <v>8428.35</v>
      </c>
      <c r="D80" s="6">
        <v>7783.05</v>
      </c>
      <c r="E80" s="6">
        <v>8300.86</v>
      </c>
      <c r="F80" s="6">
        <v>6834429952</v>
      </c>
      <c r="G80" s="6">
        <v>140460819364</v>
      </c>
      <c r="H80" s="8">
        <f t="shared" si="7"/>
        <v>3.7475897281102379E-3</v>
      </c>
      <c r="I80" s="9">
        <f t="shared" si="8"/>
        <v>31.050000000001091</v>
      </c>
      <c r="J80" s="18">
        <f t="shared" si="9"/>
        <v>0</v>
      </c>
      <c r="K80" s="9">
        <f t="shared" si="3"/>
        <v>161.91848093386031</v>
      </c>
      <c r="L80" s="21">
        <f t="shared" si="4"/>
        <v>284.47711748186049</v>
      </c>
      <c r="M80" s="10">
        <f t="shared" si="5"/>
        <v>0.56917928010215069</v>
      </c>
      <c r="N80" s="10">
        <f t="shared" si="6"/>
        <v>36.272418793670163</v>
      </c>
    </row>
    <row r="81" spans="1:14" x14ac:dyDescent="0.35">
      <c r="A81" s="5">
        <v>43175</v>
      </c>
      <c r="B81" s="6">
        <v>8322.91</v>
      </c>
      <c r="C81" s="6">
        <v>8585.15</v>
      </c>
      <c r="D81" s="6">
        <v>8005.31</v>
      </c>
      <c r="E81" s="6">
        <v>8338.35</v>
      </c>
      <c r="F81" s="6">
        <v>5289379840</v>
      </c>
      <c r="G81" s="6">
        <v>141111773179</v>
      </c>
      <c r="H81" s="8">
        <f t="shared" si="7"/>
        <v>4.5062311780043052E-3</v>
      </c>
      <c r="I81" s="9">
        <f t="shared" si="8"/>
        <v>37.489999999999782</v>
      </c>
      <c r="J81" s="18">
        <f t="shared" si="9"/>
        <v>0</v>
      </c>
      <c r="K81" s="9">
        <f t="shared" si="3"/>
        <v>153.0307322957274</v>
      </c>
      <c r="L81" s="21">
        <f t="shared" si="4"/>
        <v>264.15732337601332</v>
      </c>
      <c r="M81" s="10">
        <f t="shared" si="5"/>
        <v>0.57931663729760252</v>
      </c>
      <c r="N81" s="10">
        <f t="shared" si="6"/>
        <v>36.681474988377367</v>
      </c>
    </row>
    <row r="82" spans="1:14" x14ac:dyDescent="0.35">
      <c r="A82" s="5">
        <v>43176</v>
      </c>
      <c r="B82" s="6">
        <v>8321.91</v>
      </c>
      <c r="C82" s="6">
        <v>8346.5300000000007</v>
      </c>
      <c r="D82" s="6">
        <v>7812.82</v>
      </c>
      <c r="E82" s="6">
        <v>7916.88</v>
      </c>
      <c r="F82" s="6">
        <v>4426149888</v>
      </c>
      <c r="G82" s="6">
        <v>133993486925</v>
      </c>
      <c r="H82" s="8">
        <f t="shared" si="7"/>
        <v>-5.1868166252892853E-2</v>
      </c>
      <c r="I82" s="9">
        <f t="shared" si="8"/>
        <v>0</v>
      </c>
      <c r="J82" s="18">
        <f t="shared" si="9"/>
        <v>421.47000000000025</v>
      </c>
      <c r="K82" s="9">
        <f t="shared" si="3"/>
        <v>142.09996570317546</v>
      </c>
      <c r="L82" s="21">
        <f t="shared" si="4"/>
        <v>275.39394313486952</v>
      </c>
      <c r="M82" s="10">
        <f t="shared" si="5"/>
        <v>0.51598798465071694</v>
      </c>
      <c r="N82" s="10">
        <f t="shared" si="6"/>
        <v>34.036416506929001</v>
      </c>
    </row>
    <row r="83" spans="1:14" x14ac:dyDescent="0.35">
      <c r="A83" s="5">
        <v>43177</v>
      </c>
      <c r="B83" s="6">
        <v>7890.52</v>
      </c>
      <c r="C83" s="6">
        <v>8245.51</v>
      </c>
      <c r="D83" s="6">
        <v>7397.99</v>
      </c>
      <c r="E83" s="6">
        <v>8223.68</v>
      </c>
      <c r="F83" s="6">
        <v>6639190016</v>
      </c>
      <c r="G83" s="6">
        <v>139201713268</v>
      </c>
      <c r="H83" s="8">
        <f t="shared" si="7"/>
        <v>3.8020608632051624E-2</v>
      </c>
      <c r="I83" s="9">
        <f t="shared" si="8"/>
        <v>306.80000000000018</v>
      </c>
      <c r="J83" s="18">
        <f t="shared" si="9"/>
        <v>0</v>
      </c>
      <c r="K83" s="9">
        <f t="shared" si="3"/>
        <v>153.86425386723437</v>
      </c>
      <c r="L83" s="21">
        <f t="shared" si="4"/>
        <v>255.72294719666456</v>
      </c>
      <c r="M83" s="10">
        <f t="shared" si="5"/>
        <v>0.60168340602184822</v>
      </c>
      <c r="N83" s="10">
        <f t="shared" si="6"/>
        <v>37.565688934510987</v>
      </c>
    </row>
    <row r="84" spans="1:14" x14ac:dyDescent="0.35">
      <c r="A84" s="5">
        <v>43178</v>
      </c>
      <c r="B84" s="6">
        <v>8344.1200000000008</v>
      </c>
      <c r="C84" s="6">
        <v>8675.8700000000008</v>
      </c>
      <c r="D84" s="6">
        <v>8182.4</v>
      </c>
      <c r="E84" s="6">
        <v>8630.65</v>
      </c>
      <c r="F84" s="6">
        <v>6729110016</v>
      </c>
      <c r="G84" s="6">
        <v>146107514353</v>
      </c>
      <c r="H84" s="8">
        <f t="shared" si="7"/>
        <v>4.8302023464941307E-2</v>
      </c>
      <c r="I84" s="9">
        <f t="shared" si="8"/>
        <v>406.96999999999935</v>
      </c>
      <c r="J84" s="18">
        <f t="shared" si="9"/>
        <v>0</v>
      </c>
      <c r="K84" s="9">
        <f t="shared" si="3"/>
        <v>171.9432357338604</v>
      </c>
      <c r="L84" s="21">
        <f t="shared" si="4"/>
        <v>237.45702239690283</v>
      </c>
      <c r="M84" s="10">
        <f t="shared" si="5"/>
        <v>0.72410255126699119</v>
      </c>
      <c r="N84" s="10">
        <f t="shared" si="6"/>
        <v>41.998809800198366</v>
      </c>
    </row>
    <row r="85" spans="1:14" x14ac:dyDescent="0.35">
      <c r="A85" s="5">
        <v>43179</v>
      </c>
      <c r="B85" s="6">
        <v>8619.67</v>
      </c>
      <c r="C85" s="6">
        <v>9051.02</v>
      </c>
      <c r="D85" s="6">
        <v>8389.89</v>
      </c>
      <c r="E85" s="6">
        <v>8913.4699999999993</v>
      </c>
      <c r="F85" s="6">
        <v>6361789952</v>
      </c>
      <c r="G85" s="6">
        <v>150909503835</v>
      </c>
      <c r="H85" s="8">
        <f t="shared" si="7"/>
        <v>3.2243794807964521E-2</v>
      </c>
      <c r="I85" s="9">
        <f t="shared" si="8"/>
        <v>282.81999999999971</v>
      </c>
      <c r="J85" s="18">
        <f t="shared" si="9"/>
        <v>0</v>
      </c>
      <c r="K85" s="9">
        <f t="shared" si="3"/>
        <v>179.86300461001321</v>
      </c>
      <c r="L85" s="21">
        <f t="shared" si="4"/>
        <v>220.49580651140977</v>
      </c>
      <c r="M85" s="10">
        <f t="shared" si="5"/>
        <v>0.81572074977628217</v>
      </c>
      <c r="N85" s="10">
        <f t="shared" si="6"/>
        <v>44.925451773175389</v>
      </c>
    </row>
    <row r="86" spans="1:14" x14ac:dyDescent="0.35">
      <c r="A86" s="5">
        <v>43180</v>
      </c>
      <c r="B86" s="6">
        <v>8937.48</v>
      </c>
      <c r="C86" s="6">
        <v>9177.3700000000008</v>
      </c>
      <c r="D86" s="6">
        <v>8846.33</v>
      </c>
      <c r="E86" s="6">
        <v>8929.2800000000007</v>
      </c>
      <c r="F86" s="6">
        <v>6043129856</v>
      </c>
      <c r="G86" s="6">
        <v>151193917440</v>
      </c>
      <c r="H86" s="8">
        <f t="shared" si="7"/>
        <v>1.7721488153591468E-3</v>
      </c>
      <c r="I86" s="9">
        <f t="shared" si="8"/>
        <v>15.81000000000131</v>
      </c>
      <c r="J86" s="18">
        <f t="shared" si="9"/>
        <v>0</v>
      </c>
      <c r="K86" s="9">
        <f t="shared" ref="K86:K149" si="10">((K85*13)+I86)/14</f>
        <v>168.14493285215522</v>
      </c>
      <c r="L86" s="21">
        <f t="shared" ref="L86:L149" si="11">((L85*13)+J86)/14</f>
        <v>204.74610604630905</v>
      </c>
      <c r="M86" s="10">
        <f t="shared" ref="M86:M149" si="12">K86/L86</f>
        <v>0.82123629161535583</v>
      </c>
      <c r="N86" s="10">
        <f t="shared" ref="N86:N149" si="13">100-(100/(1+M86))</f>
        <v>45.092242857018604</v>
      </c>
    </row>
    <row r="87" spans="1:14" x14ac:dyDescent="0.35">
      <c r="A87" s="5">
        <v>43181</v>
      </c>
      <c r="B87" s="6">
        <v>8939.44</v>
      </c>
      <c r="C87" s="6">
        <v>9100.7099999999991</v>
      </c>
      <c r="D87" s="6">
        <v>8564.9</v>
      </c>
      <c r="E87" s="6">
        <v>8728.4699999999993</v>
      </c>
      <c r="F87" s="6">
        <v>5530390016</v>
      </c>
      <c r="G87" s="6">
        <v>147809220250</v>
      </c>
      <c r="H87" s="8">
        <f t="shared" si="7"/>
        <v>-2.2745667778083286E-2</v>
      </c>
      <c r="I87" s="9">
        <f t="shared" si="8"/>
        <v>0</v>
      </c>
      <c r="J87" s="18">
        <f t="shared" si="9"/>
        <v>200.81000000000131</v>
      </c>
      <c r="K87" s="9">
        <f t="shared" si="10"/>
        <v>156.13458050557273</v>
      </c>
      <c r="L87" s="21">
        <f t="shared" si="11"/>
        <v>204.46495561442993</v>
      </c>
      <c r="M87" s="10">
        <f t="shared" si="12"/>
        <v>0.76362514073073595</v>
      </c>
      <c r="N87" s="10">
        <f t="shared" si="13"/>
        <v>43.298608252677631</v>
      </c>
    </row>
    <row r="88" spans="1:14" x14ac:dyDescent="0.35">
      <c r="A88" s="5">
        <v>43182</v>
      </c>
      <c r="B88" s="6">
        <v>8736.25</v>
      </c>
      <c r="C88" s="6">
        <v>8879.6200000000008</v>
      </c>
      <c r="D88" s="6">
        <v>8360.6200000000008</v>
      </c>
      <c r="E88" s="6">
        <v>8879.6200000000008</v>
      </c>
      <c r="F88" s="6">
        <v>5954120192</v>
      </c>
      <c r="G88" s="6">
        <v>150383574951</v>
      </c>
      <c r="H88" s="8">
        <f t="shared" si="7"/>
        <v>1.7168666535527132E-2</v>
      </c>
      <c r="I88" s="9">
        <f t="shared" si="8"/>
        <v>151.15000000000146</v>
      </c>
      <c r="J88" s="18">
        <f t="shared" si="9"/>
        <v>0</v>
      </c>
      <c r="K88" s="9">
        <f t="shared" si="10"/>
        <v>155.77853904088906</v>
      </c>
      <c r="L88" s="21">
        <f t="shared" si="11"/>
        <v>189.86031592768492</v>
      </c>
      <c r="M88" s="10">
        <f t="shared" si="12"/>
        <v>0.82049025505794937</v>
      </c>
      <c r="N88" s="10">
        <f t="shared" si="13"/>
        <v>45.069741668671099</v>
      </c>
    </row>
    <row r="89" spans="1:14" x14ac:dyDescent="0.35">
      <c r="A89" s="5">
        <v>43183</v>
      </c>
      <c r="B89" s="6">
        <v>8901.9500000000007</v>
      </c>
      <c r="C89" s="6">
        <v>8996.18</v>
      </c>
      <c r="D89" s="6">
        <v>8665.7000000000007</v>
      </c>
      <c r="E89" s="6">
        <v>8668.1200000000008</v>
      </c>
      <c r="F89" s="6">
        <v>5664600064</v>
      </c>
      <c r="G89" s="6">
        <v>146818882936</v>
      </c>
      <c r="H89" s="8">
        <f t="shared" si="7"/>
        <v>-2.4106835693366916E-2</v>
      </c>
      <c r="I89" s="9">
        <f t="shared" si="8"/>
        <v>0</v>
      </c>
      <c r="J89" s="18">
        <f t="shared" si="9"/>
        <v>211.5</v>
      </c>
      <c r="K89" s="9">
        <f t="shared" si="10"/>
        <v>144.65150053796842</v>
      </c>
      <c r="L89" s="21">
        <f t="shared" si="11"/>
        <v>191.40600764713599</v>
      </c>
      <c r="M89" s="10">
        <f t="shared" si="12"/>
        <v>0.75573124540917636</v>
      </c>
      <c r="N89" s="10">
        <f t="shared" si="13"/>
        <v>43.043674673173108</v>
      </c>
    </row>
    <row r="90" spans="1:14" x14ac:dyDescent="0.35">
      <c r="A90" s="5">
        <v>43184</v>
      </c>
      <c r="B90" s="6">
        <v>8612.81</v>
      </c>
      <c r="C90" s="6">
        <v>8682.01</v>
      </c>
      <c r="D90" s="6">
        <v>8449.1</v>
      </c>
      <c r="E90" s="6">
        <v>8495.7800000000007</v>
      </c>
      <c r="F90" s="6">
        <v>4569880064</v>
      </c>
      <c r="G90" s="6">
        <v>143914265310</v>
      </c>
      <c r="H90" s="8">
        <f t="shared" si="7"/>
        <v>-2.0082357976574049E-2</v>
      </c>
      <c r="I90" s="9">
        <f t="shared" si="8"/>
        <v>0</v>
      </c>
      <c r="J90" s="18">
        <f t="shared" si="9"/>
        <v>172.34000000000015</v>
      </c>
      <c r="K90" s="9">
        <f t="shared" si="10"/>
        <v>134.31925049954211</v>
      </c>
      <c r="L90" s="21">
        <f t="shared" si="11"/>
        <v>190.04414995805487</v>
      </c>
      <c r="M90" s="10">
        <f t="shared" si="12"/>
        <v>0.70677919067326223</v>
      </c>
      <c r="N90" s="10">
        <f t="shared" si="13"/>
        <v>41.410112950490301</v>
      </c>
    </row>
    <row r="91" spans="1:14" x14ac:dyDescent="0.35">
      <c r="A91" s="5">
        <v>43185</v>
      </c>
      <c r="B91" s="6">
        <v>8498.4699999999993</v>
      </c>
      <c r="C91" s="6">
        <v>8530.08</v>
      </c>
      <c r="D91" s="6">
        <v>7921.43</v>
      </c>
      <c r="E91" s="6">
        <v>8209.4</v>
      </c>
      <c r="F91" s="6">
        <v>5921039872</v>
      </c>
      <c r="G91" s="6">
        <v>139078211968</v>
      </c>
      <c r="H91" s="8">
        <f t="shared" si="7"/>
        <v>-3.4289730439756694E-2</v>
      </c>
      <c r="I91" s="9">
        <f t="shared" si="8"/>
        <v>0</v>
      </c>
      <c r="J91" s="18">
        <f t="shared" si="9"/>
        <v>286.38000000000102</v>
      </c>
      <c r="K91" s="9">
        <f t="shared" si="10"/>
        <v>124.72501832100339</v>
      </c>
      <c r="L91" s="21">
        <f t="shared" si="11"/>
        <v>196.92528210390816</v>
      </c>
      <c r="M91" s="10">
        <f t="shared" si="12"/>
        <v>0.63336214115560796</v>
      </c>
      <c r="N91" s="10">
        <f t="shared" si="13"/>
        <v>38.776590028436843</v>
      </c>
    </row>
    <row r="92" spans="1:14" x14ac:dyDescent="0.35">
      <c r="A92" s="5">
        <v>43186</v>
      </c>
      <c r="B92" s="6">
        <v>8200</v>
      </c>
      <c r="C92" s="6">
        <v>8232.7800000000007</v>
      </c>
      <c r="D92" s="6">
        <v>7797.28</v>
      </c>
      <c r="E92" s="6">
        <v>7833.04</v>
      </c>
      <c r="F92" s="6">
        <v>5378250240</v>
      </c>
      <c r="G92" s="6">
        <v>132717053150</v>
      </c>
      <c r="H92" s="8">
        <f t="shared" si="7"/>
        <v>-4.692915421360689E-2</v>
      </c>
      <c r="I92" s="9">
        <f t="shared" si="8"/>
        <v>0</v>
      </c>
      <c r="J92" s="18">
        <f t="shared" si="9"/>
        <v>376.35999999999967</v>
      </c>
      <c r="K92" s="9">
        <f t="shared" si="10"/>
        <v>115.81608844093172</v>
      </c>
      <c r="L92" s="21">
        <f t="shared" si="11"/>
        <v>209.7420476679147</v>
      </c>
      <c r="M92" s="10">
        <f t="shared" si="12"/>
        <v>0.5521834545274571</v>
      </c>
      <c r="N92" s="10">
        <f t="shared" si="13"/>
        <v>35.574625725898002</v>
      </c>
    </row>
    <row r="93" spans="1:14" x14ac:dyDescent="0.35">
      <c r="A93" s="5">
        <v>43187</v>
      </c>
      <c r="B93" s="6">
        <v>7836.83</v>
      </c>
      <c r="C93" s="6">
        <v>8122.89</v>
      </c>
      <c r="D93" s="6">
        <v>7809.17</v>
      </c>
      <c r="E93" s="6">
        <v>7954.48</v>
      </c>
      <c r="F93" s="6">
        <v>4935289856</v>
      </c>
      <c r="G93" s="6">
        <v>134788265876</v>
      </c>
      <c r="H93" s="8">
        <f t="shared" si="7"/>
        <v>1.5384606987571024E-2</v>
      </c>
      <c r="I93" s="9">
        <f t="shared" si="8"/>
        <v>121.4399999999996</v>
      </c>
      <c r="J93" s="18">
        <f t="shared" si="9"/>
        <v>0</v>
      </c>
      <c r="K93" s="9">
        <f t="shared" si="10"/>
        <v>116.21779640943657</v>
      </c>
      <c r="L93" s="21">
        <f t="shared" si="11"/>
        <v>194.76047283449222</v>
      </c>
      <c r="M93" s="10">
        <f t="shared" si="12"/>
        <v>0.59672167929166331</v>
      </c>
      <c r="N93" s="10">
        <f t="shared" si="13"/>
        <v>37.371677671238274</v>
      </c>
    </row>
    <row r="94" spans="1:14" x14ac:dyDescent="0.35">
      <c r="A94" s="5">
        <v>43188</v>
      </c>
      <c r="B94" s="6">
        <v>7979.07</v>
      </c>
      <c r="C94" s="6">
        <v>7994.33</v>
      </c>
      <c r="D94" s="6">
        <v>7081.38</v>
      </c>
      <c r="E94" s="6">
        <v>7165.7</v>
      </c>
      <c r="F94" s="6">
        <v>6361229824</v>
      </c>
      <c r="G94" s="6">
        <v>121436043045</v>
      </c>
      <c r="H94" s="8">
        <f t="shared" si="7"/>
        <v>-0.1044295383129647</v>
      </c>
      <c r="I94" s="9">
        <f t="shared" si="8"/>
        <v>0</v>
      </c>
      <c r="J94" s="18">
        <f t="shared" si="9"/>
        <v>788.77999999999975</v>
      </c>
      <c r="K94" s="9">
        <f t="shared" si="10"/>
        <v>107.91652523733397</v>
      </c>
      <c r="L94" s="21">
        <f t="shared" si="11"/>
        <v>237.19043906059989</v>
      </c>
      <c r="M94" s="10">
        <f t="shared" si="12"/>
        <v>0.4549783948490535</v>
      </c>
      <c r="N94" s="10">
        <f t="shared" si="13"/>
        <v>31.270457105052429</v>
      </c>
    </row>
    <row r="95" spans="1:14" x14ac:dyDescent="0.35">
      <c r="A95" s="5">
        <v>43189</v>
      </c>
      <c r="B95" s="6">
        <v>7171.45</v>
      </c>
      <c r="C95" s="6">
        <v>7276.66</v>
      </c>
      <c r="D95" s="6">
        <v>6683.93</v>
      </c>
      <c r="E95" s="6">
        <v>6890.52</v>
      </c>
      <c r="F95" s="6">
        <v>6289509888</v>
      </c>
      <c r="G95" s="6">
        <v>116786562165</v>
      </c>
      <c r="H95" s="8">
        <f t="shared" si="7"/>
        <v>-3.9159199771114817E-2</v>
      </c>
      <c r="I95" s="9">
        <f t="shared" si="8"/>
        <v>0</v>
      </c>
      <c r="J95" s="18">
        <f t="shared" si="9"/>
        <v>275.17999999999938</v>
      </c>
      <c r="K95" s="9">
        <f t="shared" si="10"/>
        <v>100.20820200609583</v>
      </c>
      <c r="L95" s="21">
        <f t="shared" si="11"/>
        <v>239.90397912769984</v>
      </c>
      <c r="M95" s="10">
        <f t="shared" si="12"/>
        <v>0.41770129186875821</v>
      </c>
      <c r="N95" s="10">
        <f t="shared" si="13"/>
        <v>29.463279342728171</v>
      </c>
    </row>
    <row r="96" spans="1:14" x14ac:dyDescent="0.35">
      <c r="A96" s="5">
        <v>43190</v>
      </c>
      <c r="B96" s="6">
        <v>6892.48</v>
      </c>
      <c r="C96" s="6">
        <v>7207.85</v>
      </c>
      <c r="D96" s="6">
        <v>6863.52</v>
      </c>
      <c r="E96" s="6">
        <v>6973.53</v>
      </c>
      <c r="F96" s="6">
        <v>4553269760</v>
      </c>
      <c r="G96" s="6">
        <v>118204645927</v>
      </c>
      <c r="H96" s="8">
        <f t="shared" si="7"/>
        <v>1.1974998931953433E-2</v>
      </c>
      <c r="I96" s="9">
        <f t="shared" si="8"/>
        <v>83.009999999999309</v>
      </c>
      <c r="J96" s="18">
        <f t="shared" si="9"/>
        <v>0</v>
      </c>
      <c r="K96" s="9">
        <f t="shared" si="10"/>
        <v>98.97975900566037</v>
      </c>
      <c r="L96" s="21">
        <f t="shared" si="11"/>
        <v>222.76798061857841</v>
      </c>
      <c r="M96" s="10">
        <f t="shared" si="12"/>
        <v>0.44431770998154685</v>
      </c>
      <c r="N96" s="10">
        <f t="shared" si="13"/>
        <v>30.763155980911122</v>
      </c>
    </row>
    <row r="97" spans="1:14" x14ac:dyDescent="0.35">
      <c r="A97" s="5">
        <v>43191</v>
      </c>
      <c r="B97" s="6">
        <v>7003.06</v>
      </c>
      <c r="C97" s="6">
        <v>7060.95</v>
      </c>
      <c r="D97" s="6">
        <v>6526.87</v>
      </c>
      <c r="E97" s="6">
        <v>6844.23</v>
      </c>
      <c r="F97" s="6">
        <v>4532100096</v>
      </c>
      <c r="G97" s="6">
        <v>116026809075</v>
      </c>
      <c r="H97" s="8">
        <f t="shared" si="7"/>
        <v>-1.8715591264196495E-2</v>
      </c>
      <c r="I97" s="9">
        <f t="shared" si="8"/>
        <v>0</v>
      </c>
      <c r="J97" s="18">
        <f t="shared" si="9"/>
        <v>129.30000000000018</v>
      </c>
      <c r="K97" s="9">
        <f t="shared" si="10"/>
        <v>91.909776219541769</v>
      </c>
      <c r="L97" s="21">
        <f t="shared" si="11"/>
        <v>216.09169628867997</v>
      </c>
      <c r="M97" s="10">
        <f t="shared" si="12"/>
        <v>0.42532766320070992</v>
      </c>
      <c r="N97" s="10">
        <f t="shared" si="13"/>
        <v>29.840693770413168</v>
      </c>
    </row>
    <row r="98" spans="1:14" x14ac:dyDescent="0.35">
      <c r="A98" s="5">
        <v>43192</v>
      </c>
      <c r="B98" s="6">
        <v>6844.86</v>
      </c>
      <c r="C98" s="6">
        <v>7135.47</v>
      </c>
      <c r="D98" s="6">
        <v>6816.58</v>
      </c>
      <c r="E98" s="6">
        <v>7083.8</v>
      </c>
      <c r="F98" s="6">
        <v>4333440000</v>
      </c>
      <c r="G98" s="6">
        <v>120101932910</v>
      </c>
      <c r="H98" s="8">
        <f t="shared" si="7"/>
        <v>3.4404525341518256E-2</v>
      </c>
      <c r="I98" s="9">
        <f t="shared" si="8"/>
        <v>239.57000000000062</v>
      </c>
      <c r="J98" s="18">
        <f t="shared" si="9"/>
        <v>0</v>
      </c>
      <c r="K98" s="9">
        <f t="shared" si="10"/>
        <v>102.45693506100312</v>
      </c>
      <c r="L98" s="21">
        <f t="shared" si="11"/>
        <v>200.65657512520283</v>
      </c>
      <c r="M98" s="10">
        <f t="shared" si="12"/>
        <v>0.51060841139680324</v>
      </c>
      <c r="N98" s="10">
        <f t="shared" si="13"/>
        <v>33.801507230100924</v>
      </c>
    </row>
    <row r="99" spans="1:14" x14ac:dyDescent="0.35">
      <c r="A99" s="5">
        <v>43193</v>
      </c>
      <c r="B99" s="6">
        <v>7102.26</v>
      </c>
      <c r="C99" s="6">
        <v>7530.94</v>
      </c>
      <c r="D99" s="6">
        <v>7072.49</v>
      </c>
      <c r="E99" s="6">
        <v>7456.11</v>
      </c>
      <c r="F99" s="6">
        <v>5499700224</v>
      </c>
      <c r="G99" s="6">
        <v>126429245883</v>
      </c>
      <c r="H99" s="8">
        <f t="shared" si="7"/>
        <v>5.1223343608236098E-2</v>
      </c>
      <c r="I99" s="9">
        <f t="shared" si="8"/>
        <v>372.30999999999949</v>
      </c>
      <c r="J99" s="18">
        <f t="shared" si="9"/>
        <v>0</v>
      </c>
      <c r="K99" s="9">
        <f t="shared" si="10"/>
        <v>121.73215398521714</v>
      </c>
      <c r="L99" s="21">
        <f t="shared" si="11"/>
        <v>186.32396261625976</v>
      </c>
      <c r="M99" s="10">
        <f t="shared" si="12"/>
        <v>0.65333600829394367</v>
      </c>
      <c r="N99" s="10">
        <f t="shared" si="13"/>
        <v>39.516226890147557</v>
      </c>
    </row>
    <row r="100" spans="1:14" x14ac:dyDescent="0.35">
      <c r="A100" s="5">
        <v>43194</v>
      </c>
      <c r="B100" s="6">
        <v>7456.41</v>
      </c>
      <c r="C100" s="6">
        <v>7469.88</v>
      </c>
      <c r="D100" s="6">
        <v>6803.88</v>
      </c>
      <c r="E100" s="6">
        <v>6853.84</v>
      </c>
      <c r="F100" s="6">
        <v>4936000000</v>
      </c>
      <c r="G100" s="6">
        <v>116229557118</v>
      </c>
      <c r="H100" s="8">
        <f t="shared" si="7"/>
        <v>-8.4224751346087215E-2</v>
      </c>
      <c r="I100" s="9">
        <f t="shared" si="8"/>
        <v>0</v>
      </c>
      <c r="J100" s="18">
        <f t="shared" si="9"/>
        <v>602.26999999999953</v>
      </c>
      <c r="K100" s="9">
        <f t="shared" si="10"/>
        <v>113.03700012913021</v>
      </c>
      <c r="L100" s="21">
        <f t="shared" si="11"/>
        <v>216.03439385795545</v>
      </c>
      <c r="M100" s="10">
        <f t="shared" si="12"/>
        <v>0.52323612972225642</v>
      </c>
      <c r="N100" s="10">
        <f t="shared" si="13"/>
        <v>34.350296681687965</v>
      </c>
    </row>
    <row r="101" spans="1:14" x14ac:dyDescent="0.35">
      <c r="A101" s="5">
        <v>43195</v>
      </c>
      <c r="B101" s="6">
        <v>6848.65</v>
      </c>
      <c r="C101" s="6">
        <v>6933.82</v>
      </c>
      <c r="D101" s="6">
        <v>6644.8</v>
      </c>
      <c r="E101" s="6">
        <v>6811.47</v>
      </c>
      <c r="F101" s="6">
        <v>5639320064</v>
      </c>
      <c r="G101" s="6">
        <v>115524404354</v>
      </c>
      <c r="H101" s="8">
        <f t="shared" si="7"/>
        <v>-6.2011232492097147E-3</v>
      </c>
      <c r="I101" s="9">
        <f t="shared" si="8"/>
        <v>0</v>
      </c>
      <c r="J101" s="18">
        <f t="shared" si="9"/>
        <v>42.369999999999891</v>
      </c>
      <c r="K101" s="9">
        <f t="shared" si="10"/>
        <v>104.96292869133519</v>
      </c>
      <c r="L101" s="21">
        <f t="shared" si="11"/>
        <v>203.62979429667288</v>
      </c>
      <c r="M101" s="10">
        <f t="shared" si="12"/>
        <v>0.51545958219852794</v>
      </c>
      <c r="N101" s="10">
        <f t="shared" si="13"/>
        <v>34.013416672632957</v>
      </c>
    </row>
    <row r="102" spans="1:14" x14ac:dyDescent="0.35">
      <c r="A102" s="5">
        <v>43196</v>
      </c>
      <c r="B102" s="6">
        <v>6815.96</v>
      </c>
      <c r="C102" s="6">
        <v>6857.49</v>
      </c>
      <c r="D102" s="6">
        <v>6575</v>
      </c>
      <c r="E102" s="6">
        <v>6636.32</v>
      </c>
      <c r="F102" s="6">
        <v>3766810112</v>
      </c>
      <c r="G102" s="6">
        <v>112565173568</v>
      </c>
      <c r="H102" s="8">
        <f t="shared" si="7"/>
        <v>-2.6050362912112424E-2</v>
      </c>
      <c r="I102" s="9">
        <f t="shared" si="8"/>
        <v>0</v>
      </c>
      <c r="J102" s="18">
        <f t="shared" si="9"/>
        <v>175.15000000000055</v>
      </c>
      <c r="K102" s="9">
        <f t="shared" si="10"/>
        <v>97.465576641954115</v>
      </c>
      <c r="L102" s="21">
        <f t="shared" si="11"/>
        <v>201.59552327548201</v>
      </c>
      <c r="M102" s="10">
        <f t="shared" si="12"/>
        <v>0.48347093754044612</v>
      </c>
      <c r="N102" s="10">
        <f t="shared" si="13"/>
        <v>32.590523029863178</v>
      </c>
    </row>
    <row r="103" spans="1:14" x14ac:dyDescent="0.35">
      <c r="A103" s="5">
        <v>43197</v>
      </c>
      <c r="B103" s="6">
        <v>6630.51</v>
      </c>
      <c r="C103" s="6">
        <v>7050.54</v>
      </c>
      <c r="D103" s="6">
        <v>6630.51</v>
      </c>
      <c r="E103" s="6">
        <v>6911.09</v>
      </c>
      <c r="F103" s="6">
        <v>3976610048</v>
      </c>
      <c r="G103" s="6">
        <v>117241368688</v>
      </c>
      <c r="H103" s="8">
        <f t="shared" si="7"/>
        <v>4.0569774755932375E-2</v>
      </c>
      <c r="I103" s="9">
        <f t="shared" si="8"/>
        <v>274.77000000000044</v>
      </c>
      <c r="J103" s="18">
        <f t="shared" si="9"/>
        <v>0</v>
      </c>
      <c r="K103" s="9">
        <f t="shared" si="10"/>
        <v>110.130178310386</v>
      </c>
      <c r="L103" s="21">
        <f t="shared" si="11"/>
        <v>187.19584304151903</v>
      </c>
      <c r="M103" s="10">
        <f t="shared" si="12"/>
        <v>0.58831529867871968</v>
      </c>
      <c r="N103" s="10">
        <f t="shared" si="13"/>
        <v>37.040208525859107</v>
      </c>
    </row>
    <row r="104" spans="1:14" x14ac:dyDescent="0.35">
      <c r="A104" s="5">
        <v>43198</v>
      </c>
      <c r="B104" s="6">
        <v>6919.98</v>
      </c>
      <c r="C104" s="6">
        <v>7111.56</v>
      </c>
      <c r="D104" s="6">
        <v>6919.98</v>
      </c>
      <c r="E104" s="6">
        <v>7023.52</v>
      </c>
      <c r="F104" s="6">
        <v>3652499968</v>
      </c>
      <c r="G104" s="6">
        <v>119162880482</v>
      </c>
      <c r="H104" s="8">
        <f t="shared" si="7"/>
        <v>1.6137149126017453E-2</v>
      </c>
      <c r="I104" s="9">
        <f t="shared" si="8"/>
        <v>112.43000000000029</v>
      </c>
      <c r="J104" s="18">
        <f t="shared" si="9"/>
        <v>0</v>
      </c>
      <c r="K104" s="9">
        <f t="shared" si="10"/>
        <v>110.29445128821558</v>
      </c>
      <c r="L104" s="21">
        <f t="shared" si="11"/>
        <v>173.82471139569626</v>
      </c>
      <c r="M104" s="10">
        <f t="shared" si="12"/>
        <v>0.63451537127618307</v>
      </c>
      <c r="N104" s="10">
        <f t="shared" si="13"/>
        <v>38.819786122951633</v>
      </c>
    </row>
    <row r="105" spans="1:14" x14ac:dyDescent="0.35">
      <c r="A105" s="5">
        <v>43199</v>
      </c>
      <c r="B105" s="6">
        <v>7044.32</v>
      </c>
      <c r="C105" s="6">
        <v>7178.11</v>
      </c>
      <c r="D105" s="6">
        <v>6661.99</v>
      </c>
      <c r="E105" s="6">
        <v>6770.73</v>
      </c>
      <c r="F105" s="6">
        <v>4894060032</v>
      </c>
      <c r="G105" s="6">
        <v>114886335694</v>
      </c>
      <c r="H105" s="8">
        <f t="shared" si="7"/>
        <v>-3.6655607100960524E-2</v>
      </c>
      <c r="I105" s="9">
        <f t="shared" si="8"/>
        <v>0</v>
      </c>
      <c r="J105" s="18">
        <f t="shared" si="9"/>
        <v>252.79000000000087</v>
      </c>
      <c r="K105" s="9">
        <f t="shared" si="10"/>
        <v>102.41627619620019</v>
      </c>
      <c r="L105" s="21">
        <f t="shared" si="11"/>
        <v>179.46508915314661</v>
      </c>
      <c r="M105" s="10">
        <f t="shared" si="12"/>
        <v>0.57067520306862141</v>
      </c>
      <c r="N105" s="10">
        <f t="shared" si="13"/>
        <v>36.333113424958626</v>
      </c>
    </row>
    <row r="106" spans="1:14" x14ac:dyDescent="0.35">
      <c r="A106" s="5">
        <v>43200</v>
      </c>
      <c r="B106" s="6">
        <v>6795.44</v>
      </c>
      <c r="C106" s="6">
        <v>6872.41</v>
      </c>
      <c r="D106" s="6">
        <v>6704.15</v>
      </c>
      <c r="E106" s="6">
        <v>6834.76</v>
      </c>
      <c r="F106" s="6">
        <v>4272750080</v>
      </c>
      <c r="G106" s="6">
        <v>115978358964</v>
      </c>
      <c r="H106" s="8">
        <f t="shared" si="7"/>
        <v>9.4124464055182384E-3</v>
      </c>
      <c r="I106" s="9">
        <f t="shared" si="8"/>
        <v>64.030000000000655</v>
      </c>
      <c r="J106" s="18">
        <f t="shared" si="9"/>
        <v>0</v>
      </c>
      <c r="K106" s="9">
        <f t="shared" si="10"/>
        <v>99.674399325043069</v>
      </c>
      <c r="L106" s="21">
        <f t="shared" si="11"/>
        <v>166.64615421363615</v>
      </c>
      <c r="M106" s="10">
        <f t="shared" si="12"/>
        <v>0.59812000940185517</v>
      </c>
      <c r="N106" s="10">
        <f t="shared" si="13"/>
        <v>37.426476477553123</v>
      </c>
    </row>
    <row r="107" spans="1:14" x14ac:dyDescent="0.35">
      <c r="A107" s="5">
        <v>43201</v>
      </c>
      <c r="B107" s="6">
        <v>6843.47</v>
      </c>
      <c r="C107" s="6">
        <v>6968.32</v>
      </c>
      <c r="D107" s="6">
        <v>6817.59</v>
      </c>
      <c r="E107" s="6">
        <v>6968.32</v>
      </c>
      <c r="F107" s="6">
        <v>4641889792</v>
      </c>
      <c r="G107" s="6">
        <v>118267198080</v>
      </c>
      <c r="H107" s="8">
        <f t="shared" si="7"/>
        <v>1.9352806548300586E-2</v>
      </c>
      <c r="I107" s="9">
        <f t="shared" si="8"/>
        <v>133.55999999999949</v>
      </c>
      <c r="J107" s="18">
        <f t="shared" si="9"/>
        <v>0</v>
      </c>
      <c r="K107" s="9">
        <f t="shared" si="10"/>
        <v>102.09479937325423</v>
      </c>
      <c r="L107" s="21">
        <f t="shared" si="11"/>
        <v>154.74285748409073</v>
      </c>
      <c r="M107" s="10">
        <f t="shared" si="12"/>
        <v>0.65977067396309841</v>
      </c>
      <c r="N107" s="10">
        <f t="shared" si="13"/>
        <v>39.75071281309836</v>
      </c>
    </row>
    <row r="108" spans="1:14" x14ac:dyDescent="0.35">
      <c r="A108" s="5">
        <v>43202</v>
      </c>
      <c r="B108" s="6">
        <v>6955.38</v>
      </c>
      <c r="C108" s="6">
        <v>7899.23</v>
      </c>
      <c r="D108" s="6">
        <v>6806.51</v>
      </c>
      <c r="E108" s="6">
        <v>7889.25</v>
      </c>
      <c r="F108" s="6">
        <v>8906250240</v>
      </c>
      <c r="G108" s="6">
        <v>133912618634</v>
      </c>
      <c r="H108" s="8">
        <f t="shared" si="7"/>
        <v>0.12412691058461073</v>
      </c>
      <c r="I108" s="9">
        <f t="shared" si="8"/>
        <v>920.93000000000029</v>
      </c>
      <c r="J108" s="18">
        <f t="shared" si="9"/>
        <v>0</v>
      </c>
      <c r="K108" s="9">
        <f t="shared" si="10"/>
        <v>160.58302798945039</v>
      </c>
      <c r="L108" s="21">
        <f t="shared" si="11"/>
        <v>143.68979623522711</v>
      </c>
      <c r="M108" s="10">
        <f t="shared" si="12"/>
        <v>1.1175673721923041</v>
      </c>
      <c r="N108" s="10">
        <f t="shared" si="13"/>
        <v>52.776000748221463</v>
      </c>
    </row>
    <row r="109" spans="1:14" x14ac:dyDescent="0.35">
      <c r="A109" s="5">
        <v>43203</v>
      </c>
      <c r="B109" s="6">
        <v>7901.09</v>
      </c>
      <c r="C109" s="6">
        <v>8183.96</v>
      </c>
      <c r="D109" s="6">
        <v>7758.93</v>
      </c>
      <c r="E109" s="6">
        <v>7895.96</v>
      </c>
      <c r="F109" s="6">
        <v>7764460032</v>
      </c>
      <c r="G109" s="6">
        <v>134043001354</v>
      </c>
      <c r="H109" s="8">
        <f t="shared" si="7"/>
        <v>8.5016295686309094E-4</v>
      </c>
      <c r="I109" s="9">
        <f t="shared" si="8"/>
        <v>6.7100000000000364</v>
      </c>
      <c r="J109" s="18">
        <f t="shared" si="9"/>
        <v>0</v>
      </c>
      <c r="K109" s="9">
        <f t="shared" si="10"/>
        <v>149.59209741877538</v>
      </c>
      <c r="L109" s="21">
        <f t="shared" si="11"/>
        <v>133.42623936128231</v>
      </c>
      <c r="M109" s="10">
        <f t="shared" si="12"/>
        <v>1.1211595120635924</v>
      </c>
      <c r="N109" s="10">
        <f t="shared" si="13"/>
        <v>52.855973616659341</v>
      </c>
    </row>
    <row r="110" spans="1:14" x14ac:dyDescent="0.35">
      <c r="A110" s="5">
        <v>43204</v>
      </c>
      <c r="B110" s="6">
        <v>7874.67</v>
      </c>
      <c r="C110" s="6">
        <v>8140.71</v>
      </c>
      <c r="D110" s="6">
        <v>7846</v>
      </c>
      <c r="E110" s="6">
        <v>7986.24</v>
      </c>
      <c r="F110" s="6">
        <v>5191430144</v>
      </c>
      <c r="G110" s="6">
        <v>135589384440</v>
      </c>
      <c r="H110" s="8">
        <f t="shared" si="7"/>
        <v>1.136882451927621E-2</v>
      </c>
      <c r="I110" s="9">
        <f t="shared" si="8"/>
        <v>90.279999999999745</v>
      </c>
      <c r="J110" s="18">
        <f t="shared" si="9"/>
        <v>0</v>
      </c>
      <c r="K110" s="9">
        <f t="shared" si="10"/>
        <v>145.35551903171998</v>
      </c>
      <c r="L110" s="21">
        <f t="shared" si="11"/>
        <v>123.89579369261928</v>
      </c>
      <c r="M110" s="10">
        <f t="shared" si="12"/>
        <v>1.1732078604084126</v>
      </c>
      <c r="N110" s="10">
        <f t="shared" si="13"/>
        <v>53.985073484315983</v>
      </c>
    </row>
    <row r="111" spans="1:14" x14ac:dyDescent="0.35">
      <c r="A111" s="5">
        <v>43205</v>
      </c>
      <c r="B111" s="6">
        <v>7999.33</v>
      </c>
      <c r="C111" s="6">
        <v>8338.42</v>
      </c>
      <c r="D111" s="6">
        <v>7999.33</v>
      </c>
      <c r="E111" s="6">
        <v>8329.11</v>
      </c>
      <c r="F111" s="6">
        <v>5244480000</v>
      </c>
      <c r="G111" s="6">
        <v>141427138383</v>
      </c>
      <c r="H111" s="8">
        <f t="shared" si="7"/>
        <v>4.2036546952069244E-2</v>
      </c>
      <c r="I111" s="9">
        <f t="shared" si="8"/>
        <v>342.8700000000008</v>
      </c>
      <c r="J111" s="18">
        <f t="shared" si="9"/>
        <v>0</v>
      </c>
      <c r="K111" s="9">
        <f t="shared" si="10"/>
        <v>159.46369624374003</v>
      </c>
      <c r="L111" s="21">
        <f t="shared" si="11"/>
        <v>115.04609414314646</v>
      </c>
      <c r="M111" s="10">
        <f t="shared" si="12"/>
        <v>1.3860852680954716</v>
      </c>
      <c r="N111" s="10">
        <f t="shared" si="13"/>
        <v>58.090349352930659</v>
      </c>
    </row>
    <row r="112" spans="1:14" x14ac:dyDescent="0.35">
      <c r="A112" s="5">
        <v>43206</v>
      </c>
      <c r="B112" s="6">
        <v>8337.57</v>
      </c>
      <c r="C112" s="6">
        <v>8371.15</v>
      </c>
      <c r="D112" s="6">
        <v>7925.73</v>
      </c>
      <c r="E112" s="6">
        <v>8058.67</v>
      </c>
      <c r="F112" s="6">
        <v>5631309824</v>
      </c>
      <c r="G112" s="6">
        <v>136849408643</v>
      </c>
      <c r="H112" s="8">
        <f t="shared" si="7"/>
        <v>-3.3008077238020794E-2</v>
      </c>
      <c r="I112" s="9">
        <f t="shared" si="8"/>
        <v>0</v>
      </c>
      <c r="J112" s="18">
        <f t="shared" si="9"/>
        <v>270.44000000000051</v>
      </c>
      <c r="K112" s="9">
        <f t="shared" si="10"/>
        <v>148.07343222633003</v>
      </c>
      <c r="L112" s="21">
        <f t="shared" si="11"/>
        <v>126.14565884720746</v>
      </c>
      <c r="M112" s="10">
        <f t="shared" si="12"/>
        <v>1.1738289972045914</v>
      </c>
      <c r="N112" s="10">
        <f t="shared" si="13"/>
        <v>53.998221512090524</v>
      </c>
    </row>
    <row r="113" spans="1:14" x14ac:dyDescent="0.35">
      <c r="A113" s="5">
        <v>43207</v>
      </c>
      <c r="B113" s="6">
        <v>8071.66</v>
      </c>
      <c r="C113" s="6">
        <v>8285.9599999999991</v>
      </c>
      <c r="D113" s="6">
        <v>7881.72</v>
      </c>
      <c r="E113" s="6">
        <v>7902.09</v>
      </c>
      <c r="F113" s="6">
        <v>6900879872</v>
      </c>
      <c r="G113" s="6">
        <v>134206623206</v>
      </c>
      <c r="H113" s="8">
        <f t="shared" si="7"/>
        <v>-1.9621249049564915E-2</v>
      </c>
      <c r="I113" s="9">
        <f t="shared" si="8"/>
        <v>0</v>
      </c>
      <c r="J113" s="18">
        <f t="shared" si="9"/>
        <v>156.57999999999993</v>
      </c>
      <c r="K113" s="9">
        <f t="shared" si="10"/>
        <v>137.49675849587788</v>
      </c>
      <c r="L113" s="21">
        <f t="shared" si="11"/>
        <v>128.3195403581212</v>
      </c>
      <c r="M113" s="10">
        <f t="shared" si="12"/>
        <v>1.0715184773273376</v>
      </c>
      <c r="N113" s="10">
        <f t="shared" si="13"/>
        <v>51.726233149984033</v>
      </c>
    </row>
    <row r="114" spans="1:14" x14ac:dyDescent="0.35">
      <c r="A114" s="5">
        <v>43208</v>
      </c>
      <c r="B114" s="6">
        <v>7944.43</v>
      </c>
      <c r="C114" s="6">
        <v>8197.7999999999993</v>
      </c>
      <c r="D114" s="6">
        <v>7886.01</v>
      </c>
      <c r="E114" s="6">
        <v>8163.42</v>
      </c>
      <c r="F114" s="6">
        <v>6529909760</v>
      </c>
      <c r="G114" s="6">
        <v>138661092884</v>
      </c>
      <c r="H114" s="8">
        <f t="shared" si="7"/>
        <v>3.2535917371827504E-2</v>
      </c>
      <c r="I114" s="9">
        <f t="shared" si="8"/>
        <v>261.32999999999993</v>
      </c>
      <c r="J114" s="18">
        <f t="shared" si="9"/>
        <v>0</v>
      </c>
      <c r="K114" s="9">
        <f t="shared" si="10"/>
        <v>146.34199003188658</v>
      </c>
      <c r="L114" s="21">
        <f t="shared" si="11"/>
        <v>119.15385890396968</v>
      </c>
      <c r="M114" s="10">
        <f t="shared" si="12"/>
        <v>1.2281766732358101</v>
      </c>
      <c r="N114" s="10">
        <f t="shared" si="13"/>
        <v>55.120255408303116</v>
      </c>
    </row>
    <row r="115" spans="1:14" x14ac:dyDescent="0.35">
      <c r="A115" s="5">
        <v>43209</v>
      </c>
      <c r="B115" s="6">
        <v>8159.27</v>
      </c>
      <c r="C115" s="6">
        <v>8298.69</v>
      </c>
      <c r="D115" s="6">
        <v>8138.78</v>
      </c>
      <c r="E115" s="6">
        <v>8294.31</v>
      </c>
      <c r="F115" s="6">
        <v>7063209984</v>
      </c>
      <c r="G115" s="6">
        <v>140902801023</v>
      </c>
      <c r="H115" s="8">
        <f t="shared" si="7"/>
        <v>1.5906538724589078E-2</v>
      </c>
      <c r="I115" s="9">
        <f t="shared" si="8"/>
        <v>130.88999999999942</v>
      </c>
      <c r="J115" s="18">
        <f t="shared" si="9"/>
        <v>0</v>
      </c>
      <c r="K115" s="9">
        <f t="shared" si="10"/>
        <v>145.23827645818037</v>
      </c>
      <c r="L115" s="21">
        <f t="shared" si="11"/>
        <v>110.64286898225757</v>
      </c>
      <c r="M115" s="10">
        <f t="shared" si="12"/>
        <v>1.3126763414049796</v>
      </c>
      <c r="N115" s="10">
        <f t="shared" si="13"/>
        <v>56.760054050949144</v>
      </c>
    </row>
    <row r="116" spans="1:14" x14ac:dyDescent="0.35">
      <c r="A116" s="5">
        <v>43210</v>
      </c>
      <c r="B116" s="6">
        <v>8286.8799999999992</v>
      </c>
      <c r="C116" s="6">
        <v>8880.23</v>
      </c>
      <c r="D116" s="6">
        <v>8244.5400000000009</v>
      </c>
      <c r="E116" s="6">
        <v>8845.83</v>
      </c>
      <c r="F116" s="6">
        <v>8438110208</v>
      </c>
      <c r="G116" s="6">
        <v>150287113368</v>
      </c>
      <c r="H116" s="8">
        <f t="shared" si="7"/>
        <v>6.4376423993551035E-2</v>
      </c>
      <c r="I116" s="9">
        <f t="shared" si="8"/>
        <v>551.52000000000044</v>
      </c>
      <c r="J116" s="18">
        <f t="shared" si="9"/>
        <v>0</v>
      </c>
      <c r="K116" s="9">
        <f t="shared" si="10"/>
        <v>174.25839956831038</v>
      </c>
      <c r="L116" s="21">
        <f t="shared" si="11"/>
        <v>102.73980691209631</v>
      </c>
      <c r="M116" s="10">
        <f t="shared" si="12"/>
        <v>1.6961137538189559</v>
      </c>
      <c r="N116" s="10">
        <f t="shared" si="13"/>
        <v>62.909576846172271</v>
      </c>
    </row>
    <row r="117" spans="1:14" x14ac:dyDescent="0.35">
      <c r="A117" s="5">
        <v>43211</v>
      </c>
      <c r="B117" s="6">
        <v>8848.7900000000009</v>
      </c>
      <c r="C117" s="6">
        <v>8997.57</v>
      </c>
      <c r="D117" s="6">
        <v>8652.15</v>
      </c>
      <c r="E117" s="6">
        <v>8895.58</v>
      </c>
      <c r="F117" s="6">
        <v>7548550144</v>
      </c>
      <c r="G117" s="6">
        <v>151150137128</v>
      </c>
      <c r="H117" s="8">
        <f t="shared" si="7"/>
        <v>5.6083626275318437E-3</v>
      </c>
      <c r="I117" s="9">
        <f t="shared" si="8"/>
        <v>49.75</v>
      </c>
      <c r="J117" s="18">
        <f t="shared" si="9"/>
        <v>0</v>
      </c>
      <c r="K117" s="9">
        <f t="shared" si="10"/>
        <v>165.36494245628822</v>
      </c>
      <c r="L117" s="21">
        <f t="shared" si="11"/>
        <v>95.401249275518012</v>
      </c>
      <c r="M117" s="10">
        <f t="shared" si="12"/>
        <v>1.7333624424426104</v>
      </c>
      <c r="N117" s="10">
        <f t="shared" si="13"/>
        <v>63.415023764416269</v>
      </c>
    </row>
    <row r="118" spans="1:14" x14ac:dyDescent="0.35">
      <c r="A118" s="5">
        <v>43212</v>
      </c>
      <c r="B118" s="6">
        <v>8925.06</v>
      </c>
      <c r="C118" s="6">
        <v>9001.64</v>
      </c>
      <c r="D118" s="6">
        <v>8779.61</v>
      </c>
      <c r="E118" s="6">
        <v>8802.4599999999991</v>
      </c>
      <c r="F118" s="6">
        <v>6629899776</v>
      </c>
      <c r="G118" s="6">
        <v>149585589886</v>
      </c>
      <c r="H118" s="8">
        <f t="shared" si="7"/>
        <v>-1.0523296290322498E-2</v>
      </c>
      <c r="I118" s="9">
        <f t="shared" si="8"/>
        <v>0</v>
      </c>
      <c r="J118" s="18">
        <f t="shared" si="9"/>
        <v>93.1200000000008</v>
      </c>
      <c r="K118" s="9">
        <f t="shared" si="10"/>
        <v>153.55316085226764</v>
      </c>
      <c r="L118" s="21">
        <f t="shared" si="11"/>
        <v>95.238302898695352</v>
      </c>
      <c r="M118" s="10">
        <f t="shared" si="12"/>
        <v>1.6123046734211717</v>
      </c>
      <c r="N118" s="10">
        <f t="shared" si="13"/>
        <v>61.719625961914979</v>
      </c>
    </row>
    <row r="119" spans="1:14" x14ac:dyDescent="0.35">
      <c r="A119" s="5">
        <v>43213</v>
      </c>
      <c r="B119" s="6">
        <v>8794.39</v>
      </c>
      <c r="C119" s="6">
        <v>8958.5499999999993</v>
      </c>
      <c r="D119" s="6">
        <v>8788.81</v>
      </c>
      <c r="E119" s="6">
        <v>8930.8799999999992</v>
      </c>
      <c r="F119" s="6">
        <v>6925190144</v>
      </c>
      <c r="G119" s="6">
        <v>151784994312</v>
      </c>
      <c r="H119" s="8">
        <f t="shared" si="7"/>
        <v>1.4483706393010498E-2</v>
      </c>
      <c r="I119" s="9">
        <f t="shared" si="8"/>
        <v>128.42000000000007</v>
      </c>
      <c r="J119" s="18">
        <f t="shared" si="9"/>
        <v>0</v>
      </c>
      <c r="K119" s="9">
        <f t="shared" si="10"/>
        <v>151.75793507710569</v>
      </c>
      <c r="L119" s="21">
        <f t="shared" si="11"/>
        <v>88.435566977359969</v>
      </c>
      <c r="M119" s="10">
        <f t="shared" si="12"/>
        <v>1.7160282934122717</v>
      </c>
      <c r="N119" s="10">
        <f t="shared" si="13"/>
        <v>63.181532297527959</v>
      </c>
    </row>
    <row r="120" spans="1:14" x14ac:dyDescent="0.35">
      <c r="A120" s="5">
        <v>43214</v>
      </c>
      <c r="B120" s="6">
        <v>8934.34</v>
      </c>
      <c r="C120" s="6">
        <v>9732.61</v>
      </c>
      <c r="D120" s="6">
        <v>8927.83</v>
      </c>
      <c r="E120" s="6">
        <v>9697.5</v>
      </c>
      <c r="F120" s="6">
        <v>10678800384</v>
      </c>
      <c r="G120" s="6">
        <v>164833256250</v>
      </c>
      <c r="H120" s="8">
        <f t="shared" si="7"/>
        <v>8.2353186065818887E-2</v>
      </c>
      <c r="I120" s="9">
        <f t="shared" si="8"/>
        <v>766.6200000000008</v>
      </c>
      <c r="J120" s="18">
        <f t="shared" si="9"/>
        <v>0</v>
      </c>
      <c r="K120" s="9">
        <f t="shared" si="10"/>
        <v>195.67665400016963</v>
      </c>
      <c r="L120" s="21">
        <f t="shared" si="11"/>
        <v>82.11874076469141</v>
      </c>
      <c r="M120" s="10">
        <f t="shared" si="12"/>
        <v>2.3828501530591506</v>
      </c>
      <c r="N120" s="10">
        <f t="shared" si="13"/>
        <v>70.43912810930486</v>
      </c>
    </row>
    <row r="121" spans="1:14" x14ac:dyDescent="0.35">
      <c r="A121" s="5">
        <v>43215</v>
      </c>
      <c r="B121" s="6">
        <v>9701.0300000000007</v>
      </c>
      <c r="C121" s="6">
        <v>9745.32</v>
      </c>
      <c r="D121" s="6">
        <v>8799.84</v>
      </c>
      <c r="E121" s="6">
        <v>8845.74</v>
      </c>
      <c r="F121" s="6">
        <v>11083100160</v>
      </c>
      <c r="G121" s="6">
        <v>150369282696</v>
      </c>
      <c r="H121" s="8">
        <f t="shared" si="7"/>
        <v>-9.1932133133307961E-2</v>
      </c>
      <c r="I121" s="9">
        <f t="shared" si="8"/>
        <v>0</v>
      </c>
      <c r="J121" s="18">
        <f t="shared" si="9"/>
        <v>851.76000000000022</v>
      </c>
      <c r="K121" s="9">
        <f t="shared" si="10"/>
        <v>181.69975014301465</v>
      </c>
      <c r="L121" s="21">
        <f t="shared" si="11"/>
        <v>137.09311642435631</v>
      </c>
      <c r="M121" s="10">
        <f t="shared" si="12"/>
        <v>1.3253747152452464</v>
      </c>
      <c r="N121" s="10">
        <f t="shared" si="13"/>
        <v>56.996178145227027</v>
      </c>
    </row>
    <row r="122" spans="1:14" x14ac:dyDescent="0.35">
      <c r="A122" s="5">
        <v>43216</v>
      </c>
      <c r="B122" s="6">
        <v>8867.32</v>
      </c>
      <c r="C122" s="6">
        <v>9281.51</v>
      </c>
      <c r="D122" s="6">
        <v>8727.09</v>
      </c>
      <c r="E122" s="6">
        <v>9281.51</v>
      </c>
      <c r="F122" s="6">
        <v>8970559488</v>
      </c>
      <c r="G122" s="6">
        <v>157793327246</v>
      </c>
      <c r="H122" s="8">
        <f t="shared" si="7"/>
        <v>4.808826187993942E-2</v>
      </c>
      <c r="I122" s="9">
        <f t="shared" si="8"/>
        <v>435.77000000000044</v>
      </c>
      <c r="J122" s="18">
        <f t="shared" si="9"/>
        <v>0</v>
      </c>
      <c r="K122" s="9">
        <f t="shared" si="10"/>
        <v>199.84762513279935</v>
      </c>
      <c r="L122" s="21">
        <f t="shared" si="11"/>
        <v>127.30075096547372</v>
      </c>
      <c r="M122" s="10">
        <f t="shared" si="12"/>
        <v>1.5698856732353579</v>
      </c>
      <c r="N122" s="10">
        <f t="shared" si="13"/>
        <v>61.087763147803777</v>
      </c>
    </row>
    <row r="123" spans="1:14" x14ac:dyDescent="0.35">
      <c r="A123" s="5">
        <v>43217</v>
      </c>
      <c r="B123" s="6">
        <v>9290.6299999999992</v>
      </c>
      <c r="C123" s="6">
        <v>9375.4699999999993</v>
      </c>
      <c r="D123" s="6">
        <v>8987.0499999999993</v>
      </c>
      <c r="E123" s="6">
        <v>8987.0499999999993</v>
      </c>
      <c r="F123" s="6">
        <v>7566289920</v>
      </c>
      <c r="G123" s="6">
        <v>152802874822</v>
      </c>
      <c r="H123" s="8">
        <f t="shared" si="7"/>
        <v>-3.2239596826002241E-2</v>
      </c>
      <c r="I123" s="9">
        <f t="shared" si="8"/>
        <v>0</v>
      </c>
      <c r="J123" s="18">
        <f t="shared" si="9"/>
        <v>294.46000000000095</v>
      </c>
      <c r="K123" s="9">
        <f t="shared" si="10"/>
        <v>185.57279476617083</v>
      </c>
      <c r="L123" s="21">
        <f t="shared" si="11"/>
        <v>139.24069732508281</v>
      </c>
      <c r="M123" s="10">
        <f t="shared" si="12"/>
        <v>1.3327482433739706</v>
      </c>
      <c r="N123" s="10">
        <f t="shared" si="13"/>
        <v>57.132107897179253</v>
      </c>
    </row>
    <row r="124" spans="1:14" x14ac:dyDescent="0.35">
      <c r="A124" s="5">
        <v>43218</v>
      </c>
      <c r="B124" s="6">
        <v>8939.27</v>
      </c>
      <c r="C124" s="6">
        <v>9412.09</v>
      </c>
      <c r="D124" s="6">
        <v>8931.99</v>
      </c>
      <c r="E124" s="6">
        <v>9348.48</v>
      </c>
      <c r="F124" s="6">
        <v>7805479936</v>
      </c>
      <c r="G124" s="6">
        <v>158963068374</v>
      </c>
      <c r="H124" s="8">
        <f t="shared" si="7"/>
        <v>3.9429110987639425E-2</v>
      </c>
      <c r="I124" s="9">
        <f t="shared" si="8"/>
        <v>361.43000000000029</v>
      </c>
      <c r="J124" s="18">
        <f t="shared" si="9"/>
        <v>0</v>
      </c>
      <c r="K124" s="9">
        <f t="shared" si="10"/>
        <v>198.13402371144437</v>
      </c>
      <c r="L124" s="21">
        <f t="shared" si="11"/>
        <v>129.29493323043403</v>
      </c>
      <c r="M124" s="10">
        <f t="shared" si="12"/>
        <v>1.5324190883669266</v>
      </c>
      <c r="N124" s="10">
        <f t="shared" si="13"/>
        <v>60.512065139863289</v>
      </c>
    </row>
    <row r="125" spans="1:14" x14ac:dyDescent="0.35">
      <c r="A125" s="5">
        <v>43219</v>
      </c>
      <c r="B125" s="6">
        <v>9346.41</v>
      </c>
      <c r="C125" s="6">
        <v>9531.49</v>
      </c>
      <c r="D125" s="6">
        <v>9193.7099999999991</v>
      </c>
      <c r="E125" s="6">
        <v>9419.08</v>
      </c>
      <c r="F125" s="6">
        <v>8853000192</v>
      </c>
      <c r="G125" s="6">
        <v>160182287342</v>
      </c>
      <c r="H125" s="8">
        <f t="shared" si="7"/>
        <v>7.5236560350011158E-3</v>
      </c>
      <c r="I125" s="9">
        <f t="shared" si="8"/>
        <v>70.600000000000364</v>
      </c>
      <c r="J125" s="18">
        <f t="shared" si="9"/>
        <v>0</v>
      </c>
      <c r="K125" s="9">
        <f t="shared" si="10"/>
        <v>189.02445058919835</v>
      </c>
      <c r="L125" s="21">
        <f t="shared" si="11"/>
        <v>120.0595808568316</v>
      </c>
      <c r="M125" s="10">
        <f t="shared" si="12"/>
        <v>1.5744220431237872</v>
      </c>
      <c r="N125" s="10">
        <f t="shared" si="13"/>
        <v>61.156330110248497</v>
      </c>
    </row>
    <row r="126" spans="1:14" x14ac:dyDescent="0.35">
      <c r="A126" s="5">
        <v>43220</v>
      </c>
      <c r="B126" s="6">
        <v>9426.11</v>
      </c>
      <c r="C126" s="6">
        <v>9477.14</v>
      </c>
      <c r="D126" s="6">
        <v>9166.81</v>
      </c>
      <c r="E126" s="6">
        <v>9240.5499999999993</v>
      </c>
      <c r="F126" s="6">
        <v>8673920000</v>
      </c>
      <c r="G126" s="6">
        <v>157163847314</v>
      </c>
      <c r="H126" s="8">
        <f t="shared" si="7"/>
        <v>-1.9136011583610356E-2</v>
      </c>
      <c r="I126" s="9">
        <f t="shared" si="8"/>
        <v>0</v>
      </c>
      <c r="J126" s="18">
        <f t="shared" si="9"/>
        <v>178.53000000000065</v>
      </c>
      <c r="K126" s="9">
        <f t="shared" si="10"/>
        <v>175.52270411854133</v>
      </c>
      <c r="L126" s="21">
        <f t="shared" si="11"/>
        <v>124.23603936705797</v>
      </c>
      <c r="M126" s="10">
        <f t="shared" si="12"/>
        <v>1.412816321357089</v>
      </c>
      <c r="N126" s="10">
        <f t="shared" si="13"/>
        <v>58.554657014357815</v>
      </c>
    </row>
    <row r="127" spans="1:14" x14ac:dyDescent="0.35">
      <c r="A127" s="5">
        <v>43221</v>
      </c>
      <c r="B127" s="6">
        <v>9251.4699999999993</v>
      </c>
      <c r="C127" s="6">
        <v>9255.8799999999992</v>
      </c>
      <c r="D127" s="6">
        <v>8891.0499999999993</v>
      </c>
      <c r="E127" s="6">
        <v>9119.01</v>
      </c>
      <c r="F127" s="6">
        <v>7713019904</v>
      </c>
      <c r="G127" s="6">
        <v>155114132125</v>
      </c>
      <c r="H127" s="8">
        <f t="shared" si="7"/>
        <v>-1.3240162129247088E-2</v>
      </c>
      <c r="I127" s="9">
        <f t="shared" si="8"/>
        <v>0</v>
      </c>
      <c r="J127" s="18">
        <f t="shared" si="9"/>
        <v>121.53999999999905</v>
      </c>
      <c r="K127" s="9">
        <f t="shared" si="10"/>
        <v>162.98536811007406</v>
      </c>
      <c r="L127" s="21">
        <f t="shared" si="11"/>
        <v>124.04346512655376</v>
      </c>
      <c r="M127" s="10">
        <f t="shared" si="12"/>
        <v>1.3139375616747753</v>
      </c>
      <c r="N127" s="10">
        <f t="shared" si="13"/>
        <v>56.783622144228353</v>
      </c>
    </row>
    <row r="128" spans="1:14" x14ac:dyDescent="0.35">
      <c r="A128" s="5">
        <v>43222</v>
      </c>
      <c r="B128" s="6">
        <v>9104.6</v>
      </c>
      <c r="C128" s="6">
        <v>9256.52</v>
      </c>
      <c r="D128" s="6">
        <v>9015.14</v>
      </c>
      <c r="E128" s="6">
        <v>9235.92</v>
      </c>
      <c r="F128" s="6">
        <v>7558159872</v>
      </c>
      <c r="G128" s="6">
        <v>157119854754</v>
      </c>
      <c r="H128" s="8">
        <f t="shared" si="7"/>
        <v>1.2738984134001085E-2</v>
      </c>
      <c r="I128" s="9">
        <f t="shared" si="8"/>
        <v>116.90999999999985</v>
      </c>
      <c r="J128" s="18">
        <f t="shared" si="9"/>
        <v>0</v>
      </c>
      <c r="K128" s="9">
        <f t="shared" si="10"/>
        <v>159.69427038792588</v>
      </c>
      <c r="L128" s="21">
        <f t="shared" si="11"/>
        <v>115.1832176175142</v>
      </c>
      <c r="M128" s="10">
        <f t="shared" si="12"/>
        <v>1.3864369627024862</v>
      </c>
      <c r="N128" s="10">
        <f t="shared" si="13"/>
        <v>58.096525672835526</v>
      </c>
    </row>
    <row r="129" spans="1:14" x14ac:dyDescent="0.35">
      <c r="A129" s="5">
        <v>43223</v>
      </c>
      <c r="B129" s="6">
        <v>9233.9699999999993</v>
      </c>
      <c r="C129" s="6">
        <v>9798.33</v>
      </c>
      <c r="D129" s="6">
        <v>9188.15</v>
      </c>
      <c r="E129" s="6">
        <v>9743.86</v>
      </c>
      <c r="F129" s="6">
        <v>10207299584</v>
      </c>
      <c r="G129" s="6">
        <v>165778380092</v>
      </c>
      <c r="H129" s="8">
        <f t="shared" si="7"/>
        <v>5.3537113351832498E-2</v>
      </c>
      <c r="I129" s="9">
        <f t="shared" si="8"/>
        <v>507.94000000000051</v>
      </c>
      <c r="J129" s="18">
        <f t="shared" si="9"/>
        <v>0</v>
      </c>
      <c r="K129" s="9">
        <f t="shared" si="10"/>
        <v>184.56896536021694</v>
      </c>
      <c r="L129" s="21">
        <f t="shared" si="11"/>
        <v>106.95584493054891</v>
      </c>
      <c r="M129" s="10">
        <f t="shared" si="12"/>
        <v>1.725655717834454</v>
      </c>
      <c r="N129" s="10">
        <f t="shared" si="13"/>
        <v>63.311580642528668</v>
      </c>
    </row>
    <row r="130" spans="1:14" x14ac:dyDescent="0.35">
      <c r="A130" s="5">
        <v>43224</v>
      </c>
      <c r="B130" s="6">
        <v>9695.5</v>
      </c>
      <c r="C130" s="6">
        <v>9779.2000000000007</v>
      </c>
      <c r="D130" s="6">
        <v>9585.9599999999991</v>
      </c>
      <c r="E130" s="6">
        <v>9700.76</v>
      </c>
      <c r="F130" s="6">
        <v>8217829888</v>
      </c>
      <c r="G130" s="6">
        <v>165062796742</v>
      </c>
      <c r="H130" s="8">
        <f t="shared" si="7"/>
        <v>-4.4331100926715272E-3</v>
      </c>
      <c r="I130" s="9">
        <f t="shared" si="8"/>
        <v>0</v>
      </c>
      <c r="J130" s="18">
        <f t="shared" si="9"/>
        <v>43.100000000000364</v>
      </c>
      <c r="K130" s="9">
        <f t="shared" si="10"/>
        <v>171.38546783448714</v>
      </c>
      <c r="L130" s="21">
        <f t="shared" si="11"/>
        <v>102.39471314979544</v>
      </c>
      <c r="M130" s="10">
        <f t="shared" si="12"/>
        <v>1.6737726251917289</v>
      </c>
      <c r="N130" s="10">
        <f t="shared" si="13"/>
        <v>62.599661969076649</v>
      </c>
    </row>
    <row r="131" spans="1:14" x14ac:dyDescent="0.35">
      <c r="A131" s="5">
        <v>43225</v>
      </c>
      <c r="B131" s="6">
        <v>9700.2800000000007</v>
      </c>
      <c r="C131" s="6">
        <v>9964.5</v>
      </c>
      <c r="D131" s="6">
        <v>9695.1200000000008</v>
      </c>
      <c r="E131" s="6">
        <v>9858.15</v>
      </c>
      <c r="F131" s="6">
        <v>7651939840</v>
      </c>
      <c r="G131" s="6">
        <v>167759953654</v>
      </c>
      <c r="H131" s="8">
        <f t="shared" si="7"/>
        <v>1.6094291280031054E-2</v>
      </c>
      <c r="I131" s="9">
        <f t="shared" si="8"/>
        <v>157.38999999999942</v>
      </c>
      <c r="J131" s="18">
        <f t="shared" si="9"/>
        <v>0</v>
      </c>
      <c r="K131" s="9">
        <f t="shared" si="10"/>
        <v>170.38579156059515</v>
      </c>
      <c r="L131" s="21">
        <f t="shared" si="11"/>
        <v>95.080805067667185</v>
      </c>
      <c r="M131" s="10">
        <f t="shared" si="12"/>
        <v>1.7920104004097868</v>
      </c>
      <c r="N131" s="10">
        <f t="shared" si="13"/>
        <v>64.183514507924869</v>
      </c>
    </row>
    <row r="132" spans="1:14" x14ac:dyDescent="0.35">
      <c r="A132" s="5">
        <v>43226</v>
      </c>
      <c r="B132" s="6">
        <v>9845.31</v>
      </c>
      <c r="C132" s="6">
        <v>9940.14</v>
      </c>
      <c r="D132" s="6">
        <v>9465.25</v>
      </c>
      <c r="E132" s="6">
        <v>9654.7999999999993</v>
      </c>
      <c r="F132" s="6">
        <v>7222280192</v>
      </c>
      <c r="G132" s="6">
        <v>164316605278</v>
      </c>
      <c r="H132" s="8">
        <f t="shared" si="7"/>
        <v>-2.0843323225283442E-2</v>
      </c>
      <c r="I132" s="9">
        <f t="shared" si="8"/>
        <v>0</v>
      </c>
      <c r="J132" s="18">
        <f t="shared" si="9"/>
        <v>203.35000000000036</v>
      </c>
      <c r="K132" s="9">
        <f t="shared" si="10"/>
        <v>158.21537787769552</v>
      </c>
      <c r="L132" s="21">
        <f t="shared" si="11"/>
        <v>102.81431899140526</v>
      </c>
      <c r="M132" s="10">
        <f t="shared" si="12"/>
        <v>1.5388457505702244</v>
      </c>
      <c r="N132" s="10">
        <f t="shared" si="13"/>
        <v>60.612022224059885</v>
      </c>
    </row>
    <row r="133" spans="1:14" x14ac:dyDescent="0.35">
      <c r="A133" s="5">
        <v>43227</v>
      </c>
      <c r="B133" s="6">
        <v>9645.67</v>
      </c>
      <c r="C133" s="6">
        <v>9665.85</v>
      </c>
      <c r="D133" s="6">
        <v>9231.5300000000007</v>
      </c>
      <c r="E133" s="6">
        <v>9373.01</v>
      </c>
      <c r="F133" s="6">
        <v>7394019840</v>
      </c>
      <c r="G133" s="6">
        <v>159538115686</v>
      </c>
      <c r="H133" s="8">
        <f t="shared" si="7"/>
        <v>-2.9620918352256928E-2</v>
      </c>
      <c r="I133" s="9">
        <f t="shared" si="8"/>
        <v>0</v>
      </c>
      <c r="J133" s="18">
        <f t="shared" si="9"/>
        <v>281.78999999999905</v>
      </c>
      <c r="K133" s="9">
        <f t="shared" si="10"/>
        <v>146.91427945786012</v>
      </c>
      <c r="L133" s="21">
        <f t="shared" si="11"/>
        <v>115.59829620630481</v>
      </c>
      <c r="M133" s="10">
        <f t="shared" si="12"/>
        <v>1.2709035018618839</v>
      </c>
      <c r="N133" s="10">
        <f t="shared" si="13"/>
        <v>55.964663439899006</v>
      </c>
    </row>
    <row r="134" spans="1:14" x14ac:dyDescent="0.35">
      <c r="A134" s="5">
        <v>43228</v>
      </c>
      <c r="B134" s="6">
        <v>9380.8700000000008</v>
      </c>
      <c r="C134" s="6">
        <v>9462.75</v>
      </c>
      <c r="D134" s="6">
        <v>9127.77</v>
      </c>
      <c r="E134" s="6">
        <v>9234.82</v>
      </c>
      <c r="F134" s="6">
        <v>7415869952</v>
      </c>
      <c r="G134" s="6">
        <v>157202142973</v>
      </c>
      <c r="H134" s="8">
        <f t="shared" si="7"/>
        <v>-1.4853160263394956E-2</v>
      </c>
      <c r="I134" s="9">
        <f t="shared" si="8"/>
        <v>0</v>
      </c>
      <c r="J134" s="18">
        <f t="shared" si="9"/>
        <v>138.19000000000051</v>
      </c>
      <c r="K134" s="9">
        <f t="shared" si="10"/>
        <v>136.42040235372727</v>
      </c>
      <c r="L134" s="21">
        <f t="shared" si="11"/>
        <v>117.21198933442592</v>
      </c>
      <c r="M134" s="10">
        <f t="shared" si="12"/>
        <v>1.1638775446810006</v>
      </c>
      <c r="N134" s="10">
        <f t="shared" si="13"/>
        <v>53.786664016266215</v>
      </c>
    </row>
    <row r="135" spans="1:14" x14ac:dyDescent="0.35">
      <c r="A135" s="5">
        <v>43229</v>
      </c>
      <c r="B135" s="6">
        <v>9223.73</v>
      </c>
      <c r="C135" s="6">
        <v>9374.76</v>
      </c>
      <c r="D135" s="6">
        <v>9031.6200000000008</v>
      </c>
      <c r="E135" s="6">
        <v>9325.18</v>
      </c>
      <c r="F135" s="6">
        <v>7226890240</v>
      </c>
      <c r="G135" s="6">
        <v>158758858205</v>
      </c>
      <c r="H135" s="8">
        <f t="shared" si="7"/>
        <v>9.7371458979859608E-3</v>
      </c>
      <c r="I135" s="9">
        <f t="shared" si="8"/>
        <v>90.360000000000582</v>
      </c>
      <c r="J135" s="18">
        <f t="shared" si="9"/>
        <v>0</v>
      </c>
      <c r="K135" s="9">
        <f t="shared" si="10"/>
        <v>133.13037361417537</v>
      </c>
      <c r="L135" s="21">
        <f t="shared" si="11"/>
        <v>108.83970438196692</v>
      </c>
      <c r="M135" s="10">
        <f t="shared" si="12"/>
        <v>1.2231783830187712</v>
      </c>
      <c r="N135" s="10">
        <f t="shared" si="13"/>
        <v>55.019353928669581</v>
      </c>
    </row>
    <row r="136" spans="1:14" x14ac:dyDescent="0.35">
      <c r="A136" s="5">
        <v>43230</v>
      </c>
      <c r="B136" s="6">
        <v>9325.9599999999991</v>
      </c>
      <c r="C136" s="6">
        <v>9396.0400000000009</v>
      </c>
      <c r="D136" s="6">
        <v>9040.52</v>
      </c>
      <c r="E136" s="6">
        <v>9043.94</v>
      </c>
      <c r="F136" s="6">
        <v>6906699776</v>
      </c>
      <c r="G136" s="6">
        <v>153988453198</v>
      </c>
      <c r="H136" s="8">
        <f t="shared" si="7"/>
        <v>-3.0623348131564934E-2</v>
      </c>
      <c r="I136" s="9">
        <f t="shared" si="8"/>
        <v>0</v>
      </c>
      <c r="J136" s="18">
        <f t="shared" si="9"/>
        <v>281.23999999999978</v>
      </c>
      <c r="K136" s="9">
        <f t="shared" si="10"/>
        <v>123.62106121316285</v>
      </c>
      <c r="L136" s="21">
        <f t="shared" si="11"/>
        <v>121.15401121182641</v>
      </c>
      <c r="M136" s="10">
        <f t="shared" si="12"/>
        <v>1.0203629246498742</v>
      </c>
      <c r="N136" s="10">
        <f t="shared" si="13"/>
        <v>50.503942247242612</v>
      </c>
    </row>
    <row r="137" spans="1:14" x14ac:dyDescent="0.35">
      <c r="A137" s="5">
        <v>43231</v>
      </c>
      <c r="B137" s="6">
        <v>9052.9599999999991</v>
      </c>
      <c r="C137" s="6">
        <v>9052.9599999999991</v>
      </c>
      <c r="D137" s="6">
        <v>8394.4599999999991</v>
      </c>
      <c r="E137" s="6">
        <v>8441.49</v>
      </c>
      <c r="F137" s="6">
        <v>8488520192</v>
      </c>
      <c r="G137" s="6">
        <v>143743802092</v>
      </c>
      <c r="H137" s="8">
        <f t="shared" ref="H137:H200" si="14">LN(E137/E136)</f>
        <v>-6.8936086850252778E-2</v>
      </c>
      <c r="I137" s="9">
        <f t="shared" ref="I137:I200" si="15">IF(E137&gt;E136, E137-E136, 0)</f>
        <v>0</v>
      </c>
      <c r="J137" s="18">
        <f t="shared" ref="J137:J200" si="16">IF(E137&lt;E136, E136-E137, 0)</f>
        <v>602.45000000000073</v>
      </c>
      <c r="K137" s="9">
        <f t="shared" si="10"/>
        <v>114.79098541222264</v>
      </c>
      <c r="L137" s="21">
        <f t="shared" si="11"/>
        <v>155.53229612526744</v>
      </c>
      <c r="M137" s="10">
        <f t="shared" si="12"/>
        <v>0.73805240629745927</v>
      </c>
      <c r="N137" s="10">
        <f t="shared" si="13"/>
        <v>42.464335576032411</v>
      </c>
    </row>
    <row r="138" spans="1:14" x14ac:dyDescent="0.35">
      <c r="A138" s="5">
        <v>43232</v>
      </c>
      <c r="B138" s="6">
        <v>8441.44</v>
      </c>
      <c r="C138" s="6">
        <v>8664.86</v>
      </c>
      <c r="D138" s="6">
        <v>8223.5</v>
      </c>
      <c r="E138" s="6">
        <v>8504.89</v>
      </c>
      <c r="F138" s="6">
        <v>6821380096</v>
      </c>
      <c r="G138" s="6">
        <v>144841040789</v>
      </c>
      <c r="H138" s="8">
        <f t="shared" si="14"/>
        <v>7.482458884872859E-3</v>
      </c>
      <c r="I138" s="9">
        <f t="shared" si="15"/>
        <v>63.399999999999636</v>
      </c>
      <c r="J138" s="18">
        <f t="shared" si="16"/>
        <v>0</v>
      </c>
      <c r="K138" s="9">
        <f t="shared" si="10"/>
        <v>111.12020073992099</v>
      </c>
      <c r="L138" s="21">
        <f t="shared" si="11"/>
        <v>144.42284640203405</v>
      </c>
      <c r="M138" s="10">
        <f t="shared" si="12"/>
        <v>0.76940874320252961</v>
      </c>
      <c r="N138" s="10">
        <f t="shared" si="13"/>
        <v>43.483946044594724</v>
      </c>
    </row>
    <row r="139" spans="1:14" x14ac:dyDescent="0.35">
      <c r="A139" s="5">
        <v>43233</v>
      </c>
      <c r="B139" s="6">
        <v>8515.49</v>
      </c>
      <c r="C139" s="6">
        <v>8773.5499999999993</v>
      </c>
      <c r="D139" s="6">
        <v>8395.1200000000008</v>
      </c>
      <c r="E139" s="6">
        <v>8723.94</v>
      </c>
      <c r="F139" s="6">
        <v>5866379776</v>
      </c>
      <c r="G139" s="6">
        <v>148587777457</v>
      </c>
      <c r="H139" s="8">
        <f t="shared" si="14"/>
        <v>2.5429678540943364E-2</v>
      </c>
      <c r="I139" s="9">
        <f t="shared" si="15"/>
        <v>219.05000000000109</v>
      </c>
      <c r="J139" s="18">
        <f t="shared" si="16"/>
        <v>0</v>
      </c>
      <c r="K139" s="9">
        <f t="shared" si="10"/>
        <v>118.829472115641</v>
      </c>
      <c r="L139" s="21">
        <f t="shared" si="11"/>
        <v>134.10692880188876</v>
      </c>
      <c r="M139" s="10">
        <f t="shared" si="12"/>
        <v>0.88608003462060791</v>
      </c>
      <c r="N139" s="10">
        <f t="shared" si="13"/>
        <v>46.97998061353988</v>
      </c>
    </row>
    <row r="140" spans="1:14" x14ac:dyDescent="0.35">
      <c r="A140" s="5">
        <v>43234</v>
      </c>
      <c r="B140" s="6">
        <v>8713.1</v>
      </c>
      <c r="C140" s="6">
        <v>8881.1200000000008</v>
      </c>
      <c r="D140" s="6">
        <v>8367.9699999999993</v>
      </c>
      <c r="E140" s="6">
        <v>8716.7900000000009</v>
      </c>
      <c r="F140" s="6">
        <v>7364149760</v>
      </c>
      <c r="G140" s="6">
        <v>148480275422</v>
      </c>
      <c r="H140" s="8">
        <f t="shared" si="14"/>
        <v>-8.1991985433637422E-4</v>
      </c>
      <c r="I140" s="9">
        <f t="shared" si="15"/>
        <v>0</v>
      </c>
      <c r="J140" s="18">
        <f t="shared" si="16"/>
        <v>7.1499999999996362</v>
      </c>
      <c r="K140" s="9">
        <f t="shared" si="10"/>
        <v>110.3416526788095</v>
      </c>
      <c r="L140" s="21">
        <f t="shared" si="11"/>
        <v>125.03857674461096</v>
      </c>
      <c r="M140" s="10">
        <f t="shared" si="12"/>
        <v>0.88246088168598025</v>
      </c>
      <c r="N140" s="10">
        <f t="shared" si="13"/>
        <v>46.878046193216278</v>
      </c>
    </row>
    <row r="141" spans="1:14" x14ac:dyDescent="0.35">
      <c r="A141" s="5">
        <v>43235</v>
      </c>
      <c r="B141" s="6">
        <v>8705.19</v>
      </c>
      <c r="C141" s="6">
        <v>8836.19</v>
      </c>
      <c r="D141" s="6">
        <v>8456.4500000000007</v>
      </c>
      <c r="E141" s="6">
        <v>8510.3799999999992</v>
      </c>
      <c r="F141" s="6">
        <v>6705710080</v>
      </c>
      <c r="G141" s="6">
        <v>144979744412</v>
      </c>
      <c r="H141" s="8">
        <f t="shared" si="14"/>
        <v>-2.3964455944950828E-2</v>
      </c>
      <c r="I141" s="9">
        <f t="shared" si="15"/>
        <v>0</v>
      </c>
      <c r="J141" s="18">
        <f t="shared" si="16"/>
        <v>206.41000000000167</v>
      </c>
      <c r="K141" s="9">
        <f t="shared" si="10"/>
        <v>102.46010605889454</v>
      </c>
      <c r="L141" s="21">
        <f t="shared" si="11"/>
        <v>130.85082126285315</v>
      </c>
      <c r="M141" s="10">
        <f t="shared" si="12"/>
        <v>0.7830299043601161</v>
      </c>
      <c r="N141" s="10">
        <f t="shared" si="13"/>
        <v>43.915691063023729</v>
      </c>
    </row>
    <row r="142" spans="1:14" x14ac:dyDescent="0.35">
      <c r="A142" s="5">
        <v>43236</v>
      </c>
      <c r="B142" s="6">
        <v>8504.41</v>
      </c>
      <c r="C142" s="6">
        <v>8508.43</v>
      </c>
      <c r="D142" s="6">
        <v>8175.49</v>
      </c>
      <c r="E142" s="6">
        <v>8368.83</v>
      </c>
      <c r="F142" s="6">
        <v>6760220160</v>
      </c>
      <c r="G142" s="6">
        <v>142587497878</v>
      </c>
      <c r="H142" s="8">
        <f t="shared" si="14"/>
        <v>-1.6772505153031473E-2</v>
      </c>
      <c r="I142" s="9">
        <f t="shared" si="15"/>
        <v>0</v>
      </c>
      <c r="J142" s="18">
        <f t="shared" si="16"/>
        <v>141.54999999999927</v>
      </c>
      <c r="K142" s="9">
        <f t="shared" si="10"/>
        <v>95.141527054687785</v>
      </c>
      <c r="L142" s="21">
        <f t="shared" si="11"/>
        <v>131.61504831550644</v>
      </c>
      <c r="M142" s="10">
        <f t="shared" si="12"/>
        <v>0.7228772718041736</v>
      </c>
      <c r="N142" s="10">
        <f t="shared" si="13"/>
        <v>41.957560392400232</v>
      </c>
    </row>
    <row r="143" spans="1:14" x14ac:dyDescent="0.35">
      <c r="A143" s="5">
        <v>43237</v>
      </c>
      <c r="B143" s="6">
        <v>8370.0499999999993</v>
      </c>
      <c r="C143" s="6">
        <v>8445.5400000000009</v>
      </c>
      <c r="D143" s="6">
        <v>8054.12</v>
      </c>
      <c r="E143" s="6">
        <v>8094.32</v>
      </c>
      <c r="F143" s="6">
        <v>5862530048</v>
      </c>
      <c r="G143" s="6">
        <v>137923772714</v>
      </c>
      <c r="H143" s="8">
        <f t="shared" si="14"/>
        <v>-3.3351508653788824E-2</v>
      </c>
      <c r="I143" s="9">
        <f t="shared" si="15"/>
        <v>0</v>
      </c>
      <c r="J143" s="18">
        <f t="shared" si="16"/>
        <v>274.51000000000022</v>
      </c>
      <c r="K143" s="9">
        <f t="shared" si="10"/>
        <v>88.345703693638669</v>
      </c>
      <c r="L143" s="21">
        <f t="shared" si="11"/>
        <v>141.82183057868457</v>
      </c>
      <c r="M143" s="10">
        <f t="shared" si="12"/>
        <v>0.6229344476316242</v>
      </c>
      <c r="N143" s="10">
        <f t="shared" si="13"/>
        <v>38.38321680463946</v>
      </c>
    </row>
    <row r="144" spans="1:14" x14ac:dyDescent="0.35">
      <c r="A144" s="5">
        <v>43238</v>
      </c>
      <c r="B144" s="6">
        <v>8091.83</v>
      </c>
      <c r="C144" s="6">
        <v>8274.1200000000008</v>
      </c>
      <c r="D144" s="6">
        <v>7974.82</v>
      </c>
      <c r="E144" s="6">
        <v>8250.9699999999993</v>
      </c>
      <c r="F144" s="6">
        <v>5764190208</v>
      </c>
      <c r="G144" s="6">
        <v>140607667610</v>
      </c>
      <c r="H144" s="8">
        <f t="shared" si="14"/>
        <v>1.9168188062145309E-2</v>
      </c>
      <c r="I144" s="9">
        <f t="shared" si="15"/>
        <v>156.64999999999964</v>
      </c>
      <c r="J144" s="18">
        <f t="shared" si="16"/>
        <v>0</v>
      </c>
      <c r="K144" s="9">
        <f t="shared" si="10"/>
        <v>93.224582001235873</v>
      </c>
      <c r="L144" s="21">
        <f t="shared" si="11"/>
        <v>131.69169982306423</v>
      </c>
      <c r="M144" s="10">
        <f t="shared" si="12"/>
        <v>0.70790021031309291</v>
      </c>
      <c r="N144" s="10">
        <f t="shared" si="13"/>
        <v>41.448569772312425</v>
      </c>
    </row>
    <row r="145" spans="1:14" x14ac:dyDescent="0.35">
      <c r="A145" s="5">
        <v>43239</v>
      </c>
      <c r="B145" s="6">
        <v>8255.73</v>
      </c>
      <c r="C145" s="6">
        <v>8372.06</v>
      </c>
      <c r="D145" s="6">
        <v>8183.35</v>
      </c>
      <c r="E145" s="6">
        <v>8247.18</v>
      </c>
      <c r="F145" s="6">
        <v>4712399872</v>
      </c>
      <c r="G145" s="6">
        <v>140559162894</v>
      </c>
      <c r="H145" s="8">
        <f t="shared" si="14"/>
        <v>-4.5944546105693428E-4</v>
      </c>
      <c r="I145" s="9">
        <f t="shared" si="15"/>
        <v>0</v>
      </c>
      <c r="J145" s="18">
        <f t="shared" si="16"/>
        <v>3.7899999999990541</v>
      </c>
      <c r="K145" s="9">
        <f t="shared" si="10"/>
        <v>86.565683286861869</v>
      </c>
      <c r="L145" s="21">
        <f t="shared" si="11"/>
        <v>122.5558641214167</v>
      </c>
      <c r="M145" s="10">
        <f t="shared" si="12"/>
        <v>0.70633652585649276</v>
      </c>
      <c r="N145" s="10">
        <f t="shared" si="13"/>
        <v>41.394913321799073</v>
      </c>
    </row>
    <row r="146" spans="1:14" x14ac:dyDescent="0.35">
      <c r="A146" s="5">
        <v>43240</v>
      </c>
      <c r="B146" s="6">
        <v>8246.99</v>
      </c>
      <c r="C146" s="6">
        <v>8562.41</v>
      </c>
      <c r="D146" s="6">
        <v>8205.24</v>
      </c>
      <c r="E146" s="6">
        <v>8513.25</v>
      </c>
      <c r="F146" s="6">
        <v>5191059968</v>
      </c>
      <c r="G146" s="6">
        <v>145109512565</v>
      </c>
      <c r="H146" s="8">
        <f t="shared" si="14"/>
        <v>3.1752449589800745E-2</v>
      </c>
      <c r="I146" s="9">
        <f t="shared" si="15"/>
        <v>266.06999999999971</v>
      </c>
      <c r="J146" s="18">
        <f t="shared" si="16"/>
        <v>0</v>
      </c>
      <c r="K146" s="9">
        <f t="shared" si="10"/>
        <v>99.387420194943147</v>
      </c>
      <c r="L146" s="21">
        <f t="shared" si="11"/>
        <v>113.80187382702979</v>
      </c>
      <c r="M146" s="10">
        <f t="shared" si="12"/>
        <v>0.87333729096591572</v>
      </c>
      <c r="N146" s="10">
        <f t="shared" si="13"/>
        <v>46.619329854668734</v>
      </c>
    </row>
    <row r="147" spans="1:14" x14ac:dyDescent="0.35">
      <c r="A147" s="5">
        <v>43241</v>
      </c>
      <c r="B147" s="6">
        <v>8522.33</v>
      </c>
      <c r="C147" s="6">
        <v>8557.52</v>
      </c>
      <c r="D147" s="6">
        <v>8365.1200000000008</v>
      </c>
      <c r="E147" s="6">
        <v>8418.99</v>
      </c>
      <c r="F147" s="6">
        <v>5154990080</v>
      </c>
      <c r="G147" s="6">
        <v>143518943480</v>
      </c>
      <c r="H147" s="8">
        <f t="shared" si="14"/>
        <v>-1.1133904756123575E-2</v>
      </c>
      <c r="I147" s="9">
        <f t="shared" si="15"/>
        <v>0</v>
      </c>
      <c r="J147" s="18">
        <f t="shared" si="16"/>
        <v>94.260000000000218</v>
      </c>
      <c r="K147" s="9">
        <f t="shared" si="10"/>
        <v>92.288318752447211</v>
      </c>
      <c r="L147" s="21">
        <f t="shared" si="11"/>
        <v>112.40602569652768</v>
      </c>
      <c r="M147" s="10">
        <f t="shared" si="12"/>
        <v>0.82102643679980303</v>
      </c>
      <c r="N147" s="10">
        <f t="shared" si="13"/>
        <v>45.085915295257387</v>
      </c>
    </row>
    <row r="148" spans="1:14" x14ac:dyDescent="0.35">
      <c r="A148" s="5">
        <v>43242</v>
      </c>
      <c r="B148" s="6">
        <v>8419.8700000000008</v>
      </c>
      <c r="C148" s="6">
        <v>8423.25</v>
      </c>
      <c r="D148" s="6">
        <v>8004.58</v>
      </c>
      <c r="E148" s="6">
        <v>8041.78</v>
      </c>
      <c r="F148" s="6">
        <v>5137010176</v>
      </c>
      <c r="G148" s="6">
        <v>137104106176</v>
      </c>
      <c r="H148" s="8">
        <f t="shared" si="14"/>
        <v>-4.5839416843418343E-2</v>
      </c>
      <c r="I148" s="9">
        <f t="shared" si="15"/>
        <v>0</v>
      </c>
      <c r="J148" s="18">
        <f t="shared" si="16"/>
        <v>377.21000000000004</v>
      </c>
      <c r="K148" s="9">
        <f t="shared" si="10"/>
        <v>85.696295984415272</v>
      </c>
      <c r="L148" s="21">
        <f t="shared" si="11"/>
        <v>131.32059528963285</v>
      </c>
      <c r="M148" s="10">
        <f t="shared" si="12"/>
        <v>0.65257316109029695</v>
      </c>
      <c r="N148" s="10">
        <f t="shared" si="13"/>
        <v>39.488306869255773</v>
      </c>
    </row>
    <row r="149" spans="1:14" x14ac:dyDescent="0.35">
      <c r="A149" s="5">
        <v>43243</v>
      </c>
      <c r="B149" s="6">
        <v>8037.08</v>
      </c>
      <c r="C149" s="6">
        <v>8054.66</v>
      </c>
      <c r="D149" s="6">
        <v>7507.88</v>
      </c>
      <c r="E149" s="6">
        <v>7557.82</v>
      </c>
      <c r="F149" s="6">
        <v>6491120128</v>
      </c>
      <c r="G149" s="6">
        <v>128868479514</v>
      </c>
      <c r="H149" s="8">
        <f t="shared" si="14"/>
        <v>-6.2067662902475652E-2</v>
      </c>
      <c r="I149" s="9">
        <f t="shared" si="15"/>
        <v>0</v>
      </c>
      <c r="J149" s="18">
        <f t="shared" si="16"/>
        <v>483.96000000000004</v>
      </c>
      <c r="K149" s="9">
        <f t="shared" si="10"/>
        <v>79.575131985528472</v>
      </c>
      <c r="L149" s="21">
        <f t="shared" si="11"/>
        <v>156.50912419751623</v>
      </c>
      <c r="M149" s="10">
        <f t="shared" si="12"/>
        <v>0.5084376543127529</v>
      </c>
      <c r="N149" s="10">
        <f t="shared" si="13"/>
        <v>33.706242539032743</v>
      </c>
    </row>
    <row r="150" spans="1:14" x14ac:dyDescent="0.35">
      <c r="A150" s="5">
        <v>43244</v>
      </c>
      <c r="B150" s="6">
        <v>7561.12</v>
      </c>
      <c r="C150" s="6">
        <v>7738.6</v>
      </c>
      <c r="D150" s="6">
        <v>7331.14</v>
      </c>
      <c r="E150" s="6">
        <v>7587.34</v>
      </c>
      <c r="F150" s="6">
        <v>6049220096</v>
      </c>
      <c r="G150" s="6">
        <v>129385391552</v>
      </c>
      <c r="H150" s="8">
        <f t="shared" si="14"/>
        <v>3.8982800292101548E-3</v>
      </c>
      <c r="I150" s="9">
        <f t="shared" si="15"/>
        <v>29.520000000000437</v>
      </c>
      <c r="J150" s="18">
        <f t="shared" si="16"/>
        <v>0</v>
      </c>
      <c r="K150" s="9">
        <f t="shared" ref="K150:K213" si="17">((K149*13)+I150)/14</f>
        <v>75.999765415133623</v>
      </c>
      <c r="L150" s="21">
        <f t="shared" ref="L150:L213" si="18">((L149*13)+J150)/14</f>
        <v>145.32990104055077</v>
      </c>
      <c r="M150" s="10">
        <f t="shared" ref="M150:M213" si="19">K150/L150</f>
        <v>0.52294651596802333</v>
      </c>
      <c r="N150" s="10">
        <f t="shared" ref="N150:N213" si="20">100-(100/(1+M150))</f>
        <v>34.337812292483903</v>
      </c>
    </row>
    <row r="151" spans="1:14" x14ac:dyDescent="0.35">
      <c r="A151" s="5">
        <v>43245</v>
      </c>
      <c r="B151" s="6">
        <v>7592.3</v>
      </c>
      <c r="C151" s="6">
        <v>7659.14</v>
      </c>
      <c r="D151" s="6">
        <v>7392.65</v>
      </c>
      <c r="E151" s="6">
        <v>7480.14</v>
      </c>
      <c r="F151" s="6">
        <v>4867829760</v>
      </c>
      <c r="G151" s="6">
        <v>127573690458</v>
      </c>
      <c r="H151" s="8">
        <f t="shared" si="14"/>
        <v>-1.4229560459840727E-2</v>
      </c>
      <c r="I151" s="9">
        <f t="shared" si="15"/>
        <v>0</v>
      </c>
      <c r="J151" s="18">
        <f t="shared" si="16"/>
        <v>107.19999999999982</v>
      </c>
      <c r="K151" s="9">
        <f t="shared" si="17"/>
        <v>70.571210742624075</v>
      </c>
      <c r="L151" s="21">
        <f t="shared" si="18"/>
        <v>142.60633668051142</v>
      </c>
      <c r="M151" s="10">
        <f t="shared" si="19"/>
        <v>0.49486728560125992</v>
      </c>
      <c r="N151" s="10">
        <f t="shared" si="20"/>
        <v>33.104429427808114</v>
      </c>
    </row>
    <row r="152" spans="1:14" x14ac:dyDescent="0.35">
      <c r="A152" s="5">
        <v>43246</v>
      </c>
      <c r="B152" s="6">
        <v>7486.48</v>
      </c>
      <c r="C152" s="6">
        <v>7595.16</v>
      </c>
      <c r="D152" s="6">
        <v>7349.12</v>
      </c>
      <c r="E152" s="6">
        <v>7355.88</v>
      </c>
      <c r="F152" s="6">
        <v>4051539968</v>
      </c>
      <c r="G152" s="6">
        <v>125469061263</v>
      </c>
      <c r="H152" s="8">
        <f t="shared" si="14"/>
        <v>-1.675151499346338E-2</v>
      </c>
      <c r="I152" s="9">
        <f t="shared" si="15"/>
        <v>0</v>
      </c>
      <c r="J152" s="18">
        <f t="shared" si="16"/>
        <v>124.26000000000022</v>
      </c>
      <c r="K152" s="9">
        <f t="shared" si="17"/>
        <v>65.530409975293779</v>
      </c>
      <c r="L152" s="21">
        <f t="shared" si="18"/>
        <v>141.29588406047489</v>
      </c>
      <c r="M152" s="10">
        <f t="shared" si="19"/>
        <v>0.46378144990583481</v>
      </c>
      <c r="N152" s="10">
        <f t="shared" si="20"/>
        <v>31.683790632520299</v>
      </c>
    </row>
    <row r="153" spans="1:14" x14ac:dyDescent="0.35">
      <c r="A153" s="5">
        <v>43247</v>
      </c>
      <c r="B153" s="6">
        <v>7362.08</v>
      </c>
      <c r="C153" s="6">
        <v>7381.74</v>
      </c>
      <c r="D153" s="6">
        <v>7270.96</v>
      </c>
      <c r="E153" s="6">
        <v>7368.22</v>
      </c>
      <c r="F153" s="6">
        <v>4056519936</v>
      </c>
      <c r="G153" s="6">
        <v>125695017596</v>
      </c>
      <c r="H153" s="8">
        <f t="shared" si="14"/>
        <v>1.676163961006736E-3</v>
      </c>
      <c r="I153" s="9">
        <f t="shared" si="15"/>
        <v>12.340000000000146</v>
      </c>
      <c r="J153" s="18">
        <f t="shared" si="16"/>
        <v>0</v>
      </c>
      <c r="K153" s="9">
        <f t="shared" si="17"/>
        <v>61.731094977058525</v>
      </c>
      <c r="L153" s="21">
        <f t="shared" si="18"/>
        <v>131.20332091329811</v>
      </c>
      <c r="M153" s="10">
        <f t="shared" si="19"/>
        <v>0.47049948543491305</v>
      </c>
      <c r="N153" s="10">
        <f t="shared" si="20"/>
        <v>31.995895958831881</v>
      </c>
    </row>
    <row r="154" spans="1:14" x14ac:dyDescent="0.35">
      <c r="A154" s="5">
        <v>43248</v>
      </c>
      <c r="B154" s="6">
        <v>7371.31</v>
      </c>
      <c r="C154" s="6">
        <v>7419.05</v>
      </c>
      <c r="D154" s="6">
        <v>7100.89</v>
      </c>
      <c r="E154" s="6">
        <v>7135.99</v>
      </c>
      <c r="F154" s="6">
        <v>5040600064</v>
      </c>
      <c r="G154" s="6">
        <v>121747389422</v>
      </c>
      <c r="H154" s="8">
        <f t="shared" si="14"/>
        <v>-3.202516342488141E-2</v>
      </c>
      <c r="I154" s="9">
        <f t="shared" si="15"/>
        <v>0</v>
      </c>
      <c r="J154" s="18">
        <f t="shared" si="16"/>
        <v>232.23000000000047</v>
      </c>
      <c r="K154" s="9">
        <f t="shared" si="17"/>
        <v>57.321731050125777</v>
      </c>
      <c r="L154" s="21">
        <f t="shared" si="18"/>
        <v>138.41951227663398</v>
      </c>
      <c r="M154" s="10">
        <f t="shared" si="19"/>
        <v>0.41411597329982802</v>
      </c>
      <c r="N154" s="10">
        <f t="shared" si="20"/>
        <v>29.284442090947593</v>
      </c>
    </row>
    <row r="155" spans="1:14" x14ac:dyDescent="0.35">
      <c r="A155" s="5">
        <v>43249</v>
      </c>
      <c r="B155" s="6">
        <v>7129.46</v>
      </c>
      <c r="C155" s="6">
        <v>7526.42</v>
      </c>
      <c r="D155" s="6">
        <v>7090.68</v>
      </c>
      <c r="E155" s="6">
        <v>7472.59</v>
      </c>
      <c r="F155" s="6">
        <v>5662660096</v>
      </c>
      <c r="G155" s="6">
        <v>127502651064</v>
      </c>
      <c r="H155" s="8">
        <f t="shared" si="14"/>
        <v>4.6090665333917848E-2</v>
      </c>
      <c r="I155" s="9">
        <f t="shared" si="15"/>
        <v>336.60000000000036</v>
      </c>
      <c r="J155" s="18">
        <f t="shared" si="16"/>
        <v>0</v>
      </c>
      <c r="K155" s="9">
        <f t="shared" si="17"/>
        <v>77.270178832259688</v>
      </c>
      <c r="L155" s="21">
        <f t="shared" si="18"/>
        <v>128.5324042568744</v>
      </c>
      <c r="M155" s="10">
        <f t="shared" si="19"/>
        <v>0.60117274923009922</v>
      </c>
      <c r="N155" s="10">
        <f t="shared" si="20"/>
        <v>37.545776963738895</v>
      </c>
    </row>
    <row r="156" spans="1:14" x14ac:dyDescent="0.35">
      <c r="A156" s="5">
        <v>43250</v>
      </c>
      <c r="B156" s="6">
        <v>7469.73</v>
      </c>
      <c r="C156" s="6">
        <v>7573.77</v>
      </c>
      <c r="D156" s="6">
        <v>7313.6</v>
      </c>
      <c r="E156" s="6">
        <v>7406.52</v>
      </c>
      <c r="F156" s="6">
        <v>4922540032</v>
      </c>
      <c r="G156" s="6">
        <v>126391893474</v>
      </c>
      <c r="H156" s="8">
        <f t="shared" si="14"/>
        <v>-8.880965898238162E-3</v>
      </c>
      <c r="I156" s="9">
        <f t="shared" si="15"/>
        <v>0</v>
      </c>
      <c r="J156" s="18">
        <f t="shared" si="16"/>
        <v>66.069999999999709</v>
      </c>
      <c r="K156" s="9">
        <f t="shared" si="17"/>
        <v>71.750880344241139</v>
      </c>
      <c r="L156" s="21">
        <f t="shared" si="18"/>
        <v>124.07080395281193</v>
      </c>
      <c r="M156" s="10">
        <f t="shared" si="19"/>
        <v>0.57830591934852205</v>
      </c>
      <c r="N156" s="10">
        <f t="shared" si="20"/>
        <v>36.640926974868698</v>
      </c>
    </row>
    <row r="157" spans="1:14" x14ac:dyDescent="0.35">
      <c r="A157" s="5">
        <v>43251</v>
      </c>
      <c r="B157" s="6">
        <v>7406.15</v>
      </c>
      <c r="C157" s="6">
        <v>7608.9</v>
      </c>
      <c r="D157" s="6">
        <v>7361.13</v>
      </c>
      <c r="E157" s="6">
        <v>7494.17</v>
      </c>
      <c r="F157" s="6">
        <v>5127130112</v>
      </c>
      <c r="G157" s="6">
        <v>127902999390</v>
      </c>
      <c r="H157" s="8">
        <f t="shared" si="14"/>
        <v>1.1764691561603003E-2</v>
      </c>
      <c r="I157" s="9">
        <f t="shared" si="15"/>
        <v>87.649999999999636</v>
      </c>
      <c r="J157" s="18">
        <f t="shared" si="16"/>
        <v>0</v>
      </c>
      <c r="K157" s="9">
        <f t="shared" si="17"/>
        <v>72.886531748223888</v>
      </c>
      <c r="L157" s="21">
        <f t="shared" si="18"/>
        <v>115.20860367046821</v>
      </c>
      <c r="M157" s="10">
        <f t="shared" si="19"/>
        <v>0.63264833897910633</v>
      </c>
      <c r="N157" s="10">
        <f t="shared" si="20"/>
        <v>38.749822841500624</v>
      </c>
    </row>
    <row r="158" spans="1:14" x14ac:dyDescent="0.35">
      <c r="A158" s="5">
        <v>43252</v>
      </c>
      <c r="B158" s="6">
        <v>7500.7</v>
      </c>
      <c r="C158" s="6">
        <v>7604.73</v>
      </c>
      <c r="D158" s="6">
        <v>7407.34</v>
      </c>
      <c r="E158" s="6">
        <v>7541.45</v>
      </c>
      <c r="F158" s="6">
        <v>4921460224</v>
      </c>
      <c r="G158" s="6">
        <v>128725854692</v>
      </c>
      <c r="H158" s="8">
        <f t="shared" si="14"/>
        <v>6.2890862947009747E-3</v>
      </c>
      <c r="I158" s="9">
        <f t="shared" si="15"/>
        <v>47.279999999999745</v>
      </c>
      <c r="J158" s="18">
        <f t="shared" si="16"/>
        <v>0</v>
      </c>
      <c r="K158" s="9">
        <f t="shared" si="17"/>
        <v>71.057493766207884</v>
      </c>
      <c r="L158" s="21">
        <f t="shared" si="18"/>
        <v>106.97941769400619</v>
      </c>
      <c r="M158" s="10">
        <f t="shared" si="19"/>
        <v>0.66421649414333161</v>
      </c>
      <c r="N158" s="10">
        <f t="shared" si="20"/>
        <v>39.911663925987121</v>
      </c>
    </row>
    <row r="159" spans="1:14" x14ac:dyDescent="0.35">
      <c r="A159" s="5">
        <v>43253</v>
      </c>
      <c r="B159" s="6">
        <v>7536.72</v>
      </c>
      <c r="C159" s="6">
        <v>7695.83</v>
      </c>
      <c r="D159" s="6">
        <v>7497.26</v>
      </c>
      <c r="E159" s="6">
        <v>7643.45</v>
      </c>
      <c r="F159" s="6">
        <v>4939299840</v>
      </c>
      <c r="G159" s="6">
        <v>130481526036</v>
      </c>
      <c r="H159" s="8">
        <f t="shared" si="14"/>
        <v>1.3434600708282819E-2</v>
      </c>
      <c r="I159" s="9">
        <f t="shared" si="15"/>
        <v>102</v>
      </c>
      <c r="J159" s="18">
        <f t="shared" si="16"/>
        <v>0</v>
      </c>
      <c r="K159" s="9">
        <f t="shared" si="17"/>
        <v>73.267672782907312</v>
      </c>
      <c r="L159" s="21">
        <f t="shared" si="18"/>
        <v>99.338030715862899</v>
      </c>
      <c r="M159" s="10">
        <f t="shared" si="19"/>
        <v>0.73755914280679902</v>
      </c>
      <c r="N159" s="10">
        <f t="shared" si="20"/>
        <v>42.448002179388773</v>
      </c>
    </row>
    <row r="160" spans="1:14" x14ac:dyDescent="0.35">
      <c r="A160" s="5">
        <v>43254</v>
      </c>
      <c r="B160" s="6">
        <v>7632.09</v>
      </c>
      <c r="C160" s="6">
        <v>7754.89</v>
      </c>
      <c r="D160" s="6">
        <v>7613.04</v>
      </c>
      <c r="E160" s="6">
        <v>7720.25</v>
      </c>
      <c r="F160" s="6">
        <v>4851760128</v>
      </c>
      <c r="G160" s="6">
        <v>131808021256</v>
      </c>
      <c r="H160" s="8">
        <f t="shared" si="14"/>
        <v>9.9976750003409089E-3</v>
      </c>
      <c r="I160" s="9">
        <f t="shared" si="15"/>
        <v>76.800000000000182</v>
      </c>
      <c r="J160" s="18">
        <f t="shared" si="16"/>
        <v>0</v>
      </c>
      <c r="K160" s="9">
        <f t="shared" si="17"/>
        <v>73.51998186984251</v>
      </c>
      <c r="L160" s="21">
        <f t="shared" si="18"/>
        <v>92.242457093301269</v>
      </c>
      <c r="M160" s="10">
        <f t="shared" si="19"/>
        <v>0.79702974299002705</v>
      </c>
      <c r="N160" s="10">
        <f t="shared" si="20"/>
        <v>44.352618319153237</v>
      </c>
    </row>
    <row r="161" spans="1:14" x14ac:dyDescent="0.35">
      <c r="A161" s="5">
        <v>43255</v>
      </c>
      <c r="B161" s="6">
        <v>7722.53</v>
      </c>
      <c r="C161" s="6">
        <v>7753.82</v>
      </c>
      <c r="D161" s="6">
        <v>7474.04</v>
      </c>
      <c r="E161" s="6">
        <v>7514.47</v>
      </c>
      <c r="F161" s="6">
        <v>4993169920</v>
      </c>
      <c r="G161" s="6">
        <v>128312205314</v>
      </c>
      <c r="H161" s="8">
        <f t="shared" si="14"/>
        <v>-2.7016251829588458E-2</v>
      </c>
      <c r="I161" s="9">
        <f t="shared" si="15"/>
        <v>0</v>
      </c>
      <c r="J161" s="18">
        <f t="shared" si="16"/>
        <v>205.77999999999975</v>
      </c>
      <c r="K161" s="9">
        <f t="shared" si="17"/>
        <v>68.268554593425193</v>
      </c>
      <c r="L161" s="21">
        <f t="shared" si="18"/>
        <v>100.35228158663688</v>
      </c>
      <c r="M161" s="10">
        <f t="shared" si="19"/>
        <v>0.68028901300551969</v>
      </c>
      <c r="N161" s="10">
        <f t="shared" si="20"/>
        <v>40.486428688163123</v>
      </c>
    </row>
    <row r="162" spans="1:14" x14ac:dyDescent="0.35">
      <c r="A162" s="5">
        <v>43256</v>
      </c>
      <c r="B162" s="6">
        <v>7500.9</v>
      </c>
      <c r="C162" s="6">
        <v>7643.23</v>
      </c>
      <c r="D162" s="6">
        <v>7397</v>
      </c>
      <c r="E162" s="6">
        <v>7633.76</v>
      </c>
      <c r="F162" s="6">
        <v>4961739776</v>
      </c>
      <c r="G162" s="6">
        <v>130365918088</v>
      </c>
      <c r="H162" s="8">
        <f t="shared" si="14"/>
        <v>1.575002042405866E-2</v>
      </c>
      <c r="I162" s="9">
        <f t="shared" si="15"/>
        <v>119.28999999999996</v>
      </c>
      <c r="J162" s="18">
        <f t="shared" si="16"/>
        <v>0</v>
      </c>
      <c r="K162" s="9">
        <f t="shared" si="17"/>
        <v>71.912943551037671</v>
      </c>
      <c r="L162" s="21">
        <f t="shared" si="18"/>
        <v>93.184261473305668</v>
      </c>
      <c r="M162" s="10">
        <f t="shared" si="19"/>
        <v>0.77172842724775415</v>
      </c>
      <c r="N162" s="10">
        <f t="shared" si="20"/>
        <v>43.557941238577726</v>
      </c>
    </row>
    <row r="163" spans="1:14" x14ac:dyDescent="0.35">
      <c r="A163" s="5">
        <v>43257</v>
      </c>
      <c r="B163" s="6">
        <v>7625.97</v>
      </c>
      <c r="C163" s="6">
        <v>7680.43</v>
      </c>
      <c r="D163" s="6">
        <v>7502.01</v>
      </c>
      <c r="E163" s="6">
        <v>7653.98</v>
      </c>
      <c r="F163" s="6">
        <v>4692259840</v>
      </c>
      <c r="G163" s="6">
        <v>130725095161</v>
      </c>
      <c r="H163" s="8">
        <f t="shared" si="14"/>
        <v>2.6452584607802743E-3</v>
      </c>
      <c r="I163" s="9">
        <f t="shared" si="15"/>
        <v>20.219999999999345</v>
      </c>
      <c r="J163" s="18">
        <f t="shared" si="16"/>
        <v>0</v>
      </c>
      <c r="K163" s="9">
        <f t="shared" si="17"/>
        <v>68.220590440249211</v>
      </c>
      <c r="L163" s="21">
        <f t="shared" si="18"/>
        <v>86.528242796640967</v>
      </c>
      <c r="M163" s="10">
        <f t="shared" si="19"/>
        <v>0.78841992204304345</v>
      </c>
      <c r="N163" s="10">
        <f t="shared" si="20"/>
        <v>44.084720390632498</v>
      </c>
    </row>
    <row r="164" spans="1:14" x14ac:dyDescent="0.35">
      <c r="A164" s="5">
        <v>43258</v>
      </c>
      <c r="B164" s="6">
        <v>7650.82</v>
      </c>
      <c r="C164" s="6">
        <v>7741.27</v>
      </c>
      <c r="D164" s="6">
        <v>7650.82</v>
      </c>
      <c r="E164" s="6">
        <v>7678.24</v>
      </c>
      <c r="F164" s="6">
        <v>4485799936</v>
      </c>
      <c r="G164" s="6">
        <v>131153169176</v>
      </c>
      <c r="H164" s="8">
        <f t="shared" si="14"/>
        <v>3.164580242928274E-3</v>
      </c>
      <c r="I164" s="9">
        <f t="shared" si="15"/>
        <v>24.260000000000218</v>
      </c>
      <c r="J164" s="18">
        <f t="shared" si="16"/>
        <v>0</v>
      </c>
      <c r="K164" s="9">
        <f t="shared" si="17"/>
        <v>65.080548265945708</v>
      </c>
      <c r="L164" s="21">
        <f t="shared" si="18"/>
        <v>80.347654025452329</v>
      </c>
      <c r="M164" s="10">
        <f t="shared" si="19"/>
        <v>0.80998691318765392</v>
      </c>
      <c r="N164" s="10">
        <f t="shared" si="20"/>
        <v>44.750981749428639</v>
      </c>
    </row>
    <row r="165" spans="1:14" x14ac:dyDescent="0.35">
      <c r="A165" s="5">
        <v>43259</v>
      </c>
      <c r="B165" s="6">
        <v>7685.14</v>
      </c>
      <c r="C165" s="6">
        <v>7698.19</v>
      </c>
      <c r="D165" s="6">
        <v>7558.4</v>
      </c>
      <c r="E165" s="6">
        <v>7624.92</v>
      </c>
      <c r="F165" s="6">
        <v>4227579904</v>
      </c>
      <c r="G165" s="6">
        <v>130256218613</v>
      </c>
      <c r="H165" s="8">
        <f t="shared" si="14"/>
        <v>-6.9685235950637751E-3</v>
      </c>
      <c r="I165" s="9">
        <f t="shared" si="15"/>
        <v>0</v>
      </c>
      <c r="J165" s="18">
        <f t="shared" si="16"/>
        <v>53.319999999999709</v>
      </c>
      <c r="K165" s="9">
        <f t="shared" si="17"/>
        <v>60.431937675521013</v>
      </c>
      <c r="L165" s="21">
        <f t="shared" si="18"/>
        <v>78.417107309348566</v>
      </c>
      <c r="M165" s="10">
        <f t="shared" si="19"/>
        <v>0.77064737209856971</v>
      </c>
      <c r="N165" s="10">
        <f t="shared" si="20"/>
        <v>43.523480973244212</v>
      </c>
    </row>
    <row r="166" spans="1:14" x14ac:dyDescent="0.35">
      <c r="A166" s="5">
        <v>43260</v>
      </c>
      <c r="B166" s="6">
        <v>7632.52</v>
      </c>
      <c r="C166" s="6">
        <v>7683.58</v>
      </c>
      <c r="D166" s="6">
        <v>7531.98</v>
      </c>
      <c r="E166" s="6">
        <v>7531.98</v>
      </c>
      <c r="F166" s="6">
        <v>3845220096</v>
      </c>
      <c r="G166" s="6">
        <v>128682085689</v>
      </c>
      <c r="H166" s="8">
        <f t="shared" si="14"/>
        <v>-1.2263875181004654E-2</v>
      </c>
      <c r="I166" s="9">
        <f t="shared" si="15"/>
        <v>0</v>
      </c>
      <c r="J166" s="18">
        <f t="shared" si="16"/>
        <v>92.940000000000509</v>
      </c>
      <c r="K166" s="9">
        <f t="shared" si="17"/>
        <v>56.115370698698086</v>
      </c>
      <c r="L166" s="21">
        <f t="shared" si="18"/>
        <v>79.454456787252283</v>
      </c>
      <c r="M166" s="10">
        <f t="shared" si="19"/>
        <v>0.70625831410505935</v>
      </c>
      <c r="N166" s="10">
        <f t="shared" si="20"/>
        <v>41.392226972121463</v>
      </c>
    </row>
    <row r="167" spans="1:14" x14ac:dyDescent="0.35">
      <c r="A167" s="5">
        <v>43261</v>
      </c>
      <c r="B167" s="6">
        <v>7499.55</v>
      </c>
      <c r="C167" s="6">
        <v>7499.55</v>
      </c>
      <c r="D167" s="6">
        <v>6709.07</v>
      </c>
      <c r="E167" s="6">
        <v>6786.02</v>
      </c>
      <c r="F167" s="6">
        <v>5804839936</v>
      </c>
      <c r="G167" s="6">
        <v>115948312827</v>
      </c>
      <c r="H167" s="8">
        <f t="shared" si="14"/>
        <v>-0.10429334185213082</v>
      </c>
      <c r="I167" s="9">
        <f t="shared" si="15"/>
        <v>0</v>
      </c>
      <c r="J167" s="18">
        <f t="shared" si="16"/>
        <v>745.95999999999913</v>
      </c>
      <c r="K167" s="9">
        <f t="shared" si="17"/>
        <v>52.107129934505373</v>
      </c>
      <c r="L167" s="21">
        <f t="shared" si="18"/>
        <v>127.06199558816277</v>
      </c>
      <c r="M167" s="10">
        <f t="shared" si="19"/>
        <v>0.41009217345677929</v>
      </c>
      <c r="N167" s="10">
        <f t="shared" si="20"/>
        <v>29.082650139916481</v>
      </c>
    </row>
    <row r="168" spans="1:14" x14ac:dyDescent="0.35">
      <c r="A168" s="5">
        <v>43262</v>
      </c>
      <c r="B168" s="6">
        <v>6799.29</v>
      </c>
      <c r="C168" s="6">
        <v>6910.18</v>
      </c>
      <c r="D168" s="6">
        <v>6706.63</v>
      </c>
      <c r="E168" s="6">
        <v>6906.92</v>
      </c>
      <c r="F168" s="6">
        <v>4745269760</v>
      </c>
      <c r="G168" s="6">
        <v>118025877189</v>
      </c>
      <c r="H168" s="8">
        <f t="shared" si="14"/>
        <v>1.7659193985152536E-2</v>
      </c>
      <c r="I168" s="9">
        <f t="shared" si="15"/>
        <v>120.89999999999964</v>
      </c>
      <c r="J168" s="18">
        <f t="shared" si="16"/>
        <v>0</v>
      </c>
      <c r="K168" s="9">
        <f t="shared" si="17"/>
        <v>57.020906367754961</v>
      </c>
      <c r="L168" s="21">
        <f t="shared" si="18"/>
        <v>117.98613876043687</v>
      </c>
      <c r="M168" s="10">
        <f t="shared" si="19"/>
        <v>0.48328479062724627</v>
      </c>
      <c r="N168" s="10">
        <f t="shared" si="20"/>
        <v>32.582063382641195</v>
      </c>
    </row>
    <row r="169" spans="1:14" x14ac:dyDescent="0.35">
      <c r="A169" s="5">
        <v>43263</v>
      </c>
      <c r="B169" s="6">
        <v>6905.82</v>
      </c>
      <c r="C169" s="6">
        <v>6907.96</v>
      </c>
      <c r="D169" s="6">
        <v>6542.08</v>
      </c>
      <c r="E169" s="6">
        <v>6582.36</v>
      </c>
      <c r="F169" s="6">
        <v>4654380032</v>
      </c>
      <c r="G169" s="6">
        <v>112491874164</v>
      </c>
      <c r="H169" s="8">
        <f t="shared" si="14"/>
        <v>-4.8130463940027055E-2</v>
      </c>
      <c r="I169" s="9">
        <f t="shared" si="15"/>
        <v>0</v>
      </c>
      <c r="J169" s="18">
        <f t="shared" si="16"/>
        <v>324.5600000000004</v>
      </c>
      <c r="K169" s="9">
        <f t="shared" si="17"/>
        <v>52.947984484343898</v>
      </c>
      <c r="L169" s="21">
        <f t="shared" si="18"/>
        <v>132.74141456326285</v>
      </c>
      <c r="M169" s="10">
        <f t="shared" si="19"/>
        <v>0.3988806708030791</v>
      </c>
      <c r="N169" s="10">
        <f t="shared" si="20"/>
        <v>28.514274242854952</v>
      </c>
    </row>
    <row r="170" spans="1:14" x14ac:dyDescent="0.35">
      <c r="A170" s="5">
        <v>43264</v>
      </c>
      <c r="B170" s="6">
        <v>6596.88</v>
      </c>
      <c r="C170" s="6">
        <v>6631.66</v>
      </c>
      <c r="D170" s="6">
        <v>6285.63</v>
      </c>
      <c r="E170" s="6">
        <v>6349.9</v>
      </c>
      <c r="F170" s="6">
        <v>5052349952</v>
      </c>
      <c r="G170" s="6">
        <v>108530585830</v>
      </c>
      <c r="H170" s="8">
        <f t="shared" si="14"/>
        <v>-3.595427889804477E-2</v>
      </c>
      <c r="I170" s="9">
        <f t="shared" si="15"/>
        <v>0</v>
      </c>
      <c r="J170" s="18">
        <f t="shared" si="16"/>
        <v>232.46000000000004</v>
      </c>
      <c r="K170" s="9">
        <f t="shared" si="17"/>
        <v>49.165985592605054</v>
      </c>
      <c r="L170" s="21">
        <f t="shared" si="18"/>
        <v>139.86417066588692</v>
      </c>
      <c r="M170" s="10">
        <f t="shared" si="19"/>
        <v>0.3515266658968344</v>
      </c>
      <c r="N170" s="10">
        <f t="shared" si="20"/>
        <v>26.009598979208548</v>
      </c>
    </row>
    <row r="171" spans="1:14" x14ac:dyDescent="0.35">
      <c r="A171" s="5">
        <v>43265</v>
      </c>
      <c r="B171" s="6">
        <v>6342.75</v>
      </c>
      <c r="C171" s="6">
        <v>6707.14</v>
      </c>
      <c r="D171" s="6">
        <v>6334.46</v>
      </c>
      <c r="E171" s="6">
        <v>6675.35</v>
      </c>
      <c r="F171" s="6">
        <v>5138710016</v>
      </c>
      <c r="G171" s="6">
        <v>114106009748</v>
      </c>
      <c r="H171" s="8">
        <f t="shared" si="14"/>
        <v>4.9982572619501363E-2</v>
      </c>
      <c r="I171" s="9">
        <f t="shared" si="15"/>
        <v>325.45000000000073</v>
      </c>
      <c r="J171" s="18">
        <f t="shared" si="16"/>
        <v>0</v>
      </c>
      <c r="K171" s="9">
        <f t="shared" si="17"/>
        <v>68.900558050276175</v>
      </c>
      <c r="L171" s="21">
        <f t="shared" si="18"/>
        <v>129.87387276118071</v>
      </c>
      <c r="M171" s="10">
        <f t="shared" si="19"/>
        <v>0.53051900729082246</v>
      </c>
      <c r="N171" s="10">
        <f t="shared" si="20"/>
        <v>34.662686628759758</v>
      </c>
    </row>
    <row r="172" spans="1:14" x14ac:dyDescent="0.35">
      <c r="A172" s="5">
        <v>43266</v>
      </c>
      <c r="B172" s="6">
        <v>6674.08</v>
      </c>
      <c r="C172" s="6">
        <v>6681.08</v>
      </c>
      <c r="D172" s="6">
        <v>6433.87</v>
      </c>
      <c r="E172" s="6">
        <v>6456.58</v>
      </c>
      <c r="F172" s="6">
        <v>3955389952</v>
      </c>
      <c r="G172" s="6">
        <v>110378702283</v>
      </c>
      <c r="H172" s="8">
        <f t="shared" si="14"/>
        <v>-3.3321871526688009E-2</v>
      </c>
      <c r="I172" s="9">
        <f t="shared" si="15"/>
        <v>0</v>
      </c>
      <c r="J172" s="18">
        <f t="shared" si="16"/>
        <v>218.77000000000044</v>
      </c>
      <c r="K172" s="9">
        <f t="shared" si="17"/>
        <v>63.979089618113598</v>
      </c>
      <c r="L172" s="21">
        <f t="shared" si="18"/>
        <v>136.22359613538211</v>
      </c>
      <c r="M172" s="10">
        <f t="shared" si="19"/>
        <v>0.46966231573074702</v>
      </c>
      <c r="N172" s="10">
        <f t="shared" si="20"/>
        <v>31.957158505300654</v>
      </c>
    </row>
    <row r="173" spans="1:14" x14ac:dyDescent="0.35">
      <c r="A173" s="5">
        <v>43267</v>
      </c>
      <c r="B173" s="6">
        <v>6455.45</v>
      </c>
      <c r="C173" s="6">
        <v>6592.49</v>
      </c>
      <c r="D173" s="6">
        <v>6402.29</v>
      </c>
      <c r="E173" s="6">
        <v>6550.16</v>
      </c>
      <c r="F173" s="6">
        <v>3194170112</v>
      </c>
      <c r="G173" s="6">
        <v>111992015616</v>
      </c>
      <c r="H173" s="8">
        <f t="shared" si="14"/>
        <v>1.4389710987814448E-2</v>
      </c>
      <c r="I173" s="9">
        <f t="shared" si="15"/>
        <v>93.579999999999927</v>
      </c>
      <c r="J173" s="18">
        <f t="shared" si="16"/>
        <v>0</v>
      </c>
      <c r="K173" s="9">
        <f t="shared" si="17"/>
        <v>66.093440359676904</v>
      </c>
      <c r="L173" s="21">
        <f t="shared" si="18"/>
        <v>126.4933392685691</v>
      </c>
      <c r="M173" s="10">
        <f t="shared" si="19"/>
        <v>0.52250530140048024</v>
      </c>
      <c r="N173" s="10">
        <f t="shared" si="20"/>
        <v>34.31878371259873</v>
      </c>
    </row>
    <row r="174" spans="1:14" x14ac:dyDescent="0.35">
      <c r="A174" s="5">
        <v>43268</v>
      </c>
      <c r="B174" s="6">
        <v>6545.53</v>
      </c>
      <c r="C174" s="6">
        <v>6589.11</v>
      </c>
      <c r="D174" s="6">
        <v>6499.27</v>
      </c>
      <c r="E174" s="6">
        <v>6499.27</v>
      </c>
      <c r="F174" s="6">
        <v>3104019968</v>
      </c>
      <c r="G174" s="6">
        <v>111134754810</v>
      </c>
      <c r="H174" s="8">
        <f t="shared" si="14"/>
        <v>-7.7996139274278172E-3</v>
      </c>
      <c r="I174" s="9">
        <f t="shared" si="15"/>
        <v>0</v>
      </c>
      <c r="J174" s="18">
        <f t="shared" si="16"/>
        <v>50.889999999999418</v>
      </c>
      <c r="K174" s="9">
        <f t="shared" si="17"/>
        <v>61.372480333985699</v>
      </c>
      <c r="L174" s="21">
        <f t="shared" si="18"/>
        <v>121.09310074938556</v>
      </c>
      <c r="M174" s="10">
        <f t="shared" si="19"/>
        <v>0.50682061945876067</v>
      </c>
      <c r="N174" s="10">
        <f t="shared" si="20"/>
        <v>33.635099819698979</v>
      </c>
    </row>
    <row r="175" spans="1:14" x14ac:dyDescent="0.35">
      <c r="A175" s="5">
        <v>43269</v>
      </c>
      <c r="B175" s="6">
        <v>6510.07</v>
      </c>
      <c r="C175" s="6">
        <v>6781.14</v>
      </c>
      <c r="D175" s="6">
        <v>6446.68</v>
      </c>
      <c r="E175" s="6">
        <v>6734.82</v>
      </c>
      <c r="F175" s="6">
        <v>4039200000</v>
      </c>
      <c r="G175" s="6">
        <v>115176197712</v>
      </c>
      <c r="H175" s="8">
        <f t="shared" si="14"/>
        <v>3.5601220544970648E-2</v>
      </c>
      <c r="I175" s="9">
        <f t="shared" si="15"/>
        <v>235.54999999999927</v>
      </c>
      <c r="J175" s="18">
        <f t="shared" si="16"/>
        <v>0</v>
      </c>
      <c r="K175" s="9">
        <f t="shared" si="17"/>
        <v>73.813731738700952</v>
      </c>
      <c r="L175" s="21">
        <f t="shared" si="18"/>
        <v>112.44359355300087</v>
      </c>
      <c r="M175" s="10">
        <f t="shared" si="19"/>
        <v>0.65645119838604649</v>
      </c>
      <c r="N175" s="10">
        <f t="shared" si="20"/>
        <v>39.629975155661441</v>
      </c>
    </row>
    <row r="176" spans="1:14" x14ac:dyDescent="0.35">
      <c r="A176" s="5">
        <v>43270</v>
      </c>
      <c r="B176" s="6">
        <v>6742.39</v>
      </c>
      <c r="C176" s="6">
        <v>6822.5</v>
      </c>
      <c r="D176" s="6">
        <v>6709.92</v>
      </c>
      <c r="E176" s="6">
        <v>6769.94</v>
      </c>
      <c r="F176" s="6">
        <v>4057029888</v>
      </c>
      <c r="G176" s="6">
        <v>115789919278</v>
      </c>
      <c r="H176" s="8">
        <f t="shared" si="14"/>
        <v>5.2011408083902522E-3</v>
      </c>
      <c r="I176" s="9">
        <f t="shared" si="15"/>
        <v>35.119999999999891</v>
      </c>
      <c r="J176" s="18">
        <f t="shared" si="16"/>
        <v>0</v>
      </c>
      <c r="K176" s="9">
        <f t="shared" si="17"/>
        <v>71.049893757365155</v>
      </c>
      <c r="L176" s="21">
        <f t="shared" si="18"/>
        <v>104.41190829921509</v>
      </c>
      <c r="M176" s="10">
        <f t="shared" si="19"/>
        <v>0.68047691987159353</v>
      </c>
      <c r="N176" s="10">
        <f t="shared" si="20"/>
        <v>40.49308335181356</v>
      </c>
    </row>
    <row r="177" spans="1:14" x14ac:dyDescent="0.35">
      <c r="A177" s="5">
        <v>43271</v>
      </c>
      <c r="B177" s="6">
        <v>6770.76</v>
      </c>
      <c r="C177" s="6">
        <v>6821.56</v>
      </c>
      <c r="D177" s="6">
        <v>6611.88</v>
      </c>
      <c r="E177" s="6">
        <v>6776.55</v>
      </c>
      <c r="F177" s="6">
        <v>3888640000</v>
      </c>
      <c r="G177" s="6">
        <v>115916357344</v>
      </c>
      <c r="H177" s="8">
        <f t="shared" si="14"/>
        <v>9.758986312471431E-4</v>
      </c>
      <c r="I177" s="9">
        <f t="shared" si="15"/>
        <v>6.6100000000005821</v>
      </c>
      <c r="J177" s="18">
        <f t="shared" si="16"/>
        <v>0</v>
      </c>
      <c r="K177" s="9">
        <f t="shared" si="17"/>
        <v>66.44704420326768</v>
      </c>
      <c r="L177" s="21">
        <f t="shared" si="18"/>
        <v>96.953914849271158</v>
      </c>
      <c r="M177" s="10">
        <f t="shared" si="19"/>
        <v>0.68534668565543944</v>
      </c>
      <c r="N177" s="10">
        <f t="shared" si="20"/>
        <v>40.665027052811091</v>
      </c>
    </row>
    <row r="178" spans="1:14" x14ac:dyDescent="0.35">
      <c r="A178" s="5">
        <v>43272</v>
      </c>
      <c r="B178" s="6">
        <v>6780.09</v>
      </c>
      <c r="C178" s="6">
        <v>6810.94</v>
      </c>
      <c r="D178" s="6">
        <v>6715.17</v>
      </c>
      <c r="E178" s="6">
        <v>6729.74</v>
      </c>
      <c r="F178" s="6">
        <v>3529129984</v>
      </c>
      <c r="G178" s="6">
        <v>115129700024</v>
      </c>
      <c r="H178" s="8">
        <f t="shared" si="14"/>
        <v>-6.9316129631745082E-3</v>
      </c>
      <c r="I178" s="9">
        <f t="shared" si="15"/>
        <v>0</v>
      </c>
      <c r="J178" s="18">
        <f t="shared" si="16"/>
        <v>46.8100000000004</v>
      </c>
      <c r="K178" s="9">
        <f t="shared" si="17"/>
        <v>61.700826760177129</v>
      </c>
      <c r="L178" s="21">
        <f t="shared" si="18"/>
        <v>93.372206645751817</v>
      </c>
      <c r="M178" s="10">
        <f t="shared" si="19"/>
        <v>0.66080506155612373</v>
      </c>
      <c r="N178" s="10">
        <f t="shared" si="20"/>
        <v>39.788237454970748</v>
      </c>
    </row>
    <row r="179" spans="1:14" x14ac:dyDescent="0.35">
      <c r="A179" s="5">
        <v>43273</v>
      </c>
      <c r="B179" s="6">
        <v>6737.88</v>
      </c>
      <c r="C179" s="6">
        <v>6747.08</v>
      </c>
      <c r="D179" s="6">
        <v>6006.6</v>
      </c>
      <c r="E179" s="6">
        <v>6083.69</v>
      </c>
      <c r="F179" s="6">
        <v>5079810048</v>
      </c>
      <c r="G179" s="6">
        <v>104088814967</v>
      </c>
      <c r="H179" s="8">
        <f t="shared" si="14"/>
        <v>-0.10092509014503862</v>
      </c>
      <c r="I179" s="9">
        <f t="shared" si="15"/>
        <v>0</v>
      </c>
      <c r="J179" s="18">
        <f t="shared" si="16"/>
        <v>646.05000000000018</v>
      </c>
      <c r="K179" s="9">
        <f t="shared" si="17"/>
        <v>57.293624848735909</v>
      </c>
      <c r="L179" s="21">
        <f t="shared" si="18"/>
        <v>132.84919188534099</v>
      </c>
      <c r="M179" s="10">
        <f t="shared" si="19"/>
        <v>0.4312681472551575</v>
      </c>
      <c r="N179" s="10">
        <f t="shared" si="20"/>
        <v>30.131890245879532</v>
      </c>
    </row>
    <row r="180" spans="1:14" x14ac:dyDescent="0.35">
      <c r="A180" s="5">
        <v>43274</v>
      </c>
      <c r="B180" s="6">
        <v>6090.1</v>
      </c>
      <c r="C180" s="6">
        <v>6224.82</v>
      </c>
      <c r="D180" s="6">
        <v>6071.81</v>
      </c>
      <c r="E180" s="6">
        <v>6162.48</v>
      </c>
      <c r="F180" s="6">
        <v>3431360000</v>
      </c>
      <c r="G180" s="6">
        <v>105449276520</v>
      </c>
      <c r="H180" s="8">
        <f t="shared" si="14"/>
        <v>1.2867874148738696E-2</v>
      </c>
      <c r="I180" s="9">
        <f t="shared" si="15"/>
        <v>78.789999999999964</v>
      </c>
      <c r="J180" s="18">
        <f t="shared" si="16"/>
        <v>0</v>
      </c>
      <c r="K180" s="9">
        <f t="shared" si="17"/>
        <v>58.829080216683344</v>
      </c>
      <c r="L180" s="21">
        <f t="shared" si="18"/>
        <v>123.35996389353092</v>
      </c>
      <c r="M180" s="10">
        <f t="shared" si="19"/>
        <v>0.47688957065079346</v>
      </c>
      <c r="N180" s="10">
        <f t="shared" si="20"/>
        <v>32.290130564105169</v>
      </c>
    </row>
    <row r="181" spans="1:14" x14ac:dyDescent="0.35">
      <c r="A181" s="5">
        <v>43275</v>
      </c>
      <c r="B181" s="6">
        <v>6164.28</v>
      </c>
      <c r="C181" s="6">
        <v>6223.78</v>
      </c>
      <c r="D181" s="6">
        <v>5826.41</v>
      </c>
      <c r="E181" s="6">
        <v>6173.23</v>
      </c>
      <c r="F181" s="6">
        <v>4566909952</v>
      </c>
      <c r="G181" s="6">
        <v>105646571668</v>
      </c>
      <c r="H181" s="8">
        <f t="shared" si="14"/>
        <v>1.7429078214870406E-3</v>
      </c>
      <c r="I181" s="9">
        <f t="shared" si="15"/>
        <v>10.75</v>
      </c>
      <c r="J181" s="18">
        <f t="shared" si="16"/>
        <v>0</v>
      </c>
      <c r="K181" s="9">
        <f t="shared" si="17"/>
        <v>55.394860201205965</v>
      </c>
      <c r="L181" s="21">
        <f t="shared" si="18"/>
        <v>114.54853790113586</v>
      </c>
      <c r="M181" s="10">
        <f t="shared" si="19"/>
        <v>0.48359290494843299</v>
      </c>
      <c r="N181" s="10">
        <f t="shared" si="20"/>
        <v>32.596064819091438</v>
      </c>
    </row>
    <row r="182" spans="1:14" x14ac:dyDescent="0.35">
      <c r="A182" s="5">
        <v>43276</v>
      </c>
      <c r="B182" s="6">
        <v>6171.97</v>
      </c>
      <c r="C182" s="6">
        <v>6327.37</v>
      </c>
      <c r="D182" s="6">
        <v>6119.68</v>
      </c>
      <c r="E182" s="6">
        <v>6249.18</v>
      </c>
      <c r="F182" s="6">
        <v>5500810240</v>
      </c>
      <c r="G182" s="6">
        <v>106958465208</v>
      </c>
      <c r="H182" s="8">
        <f t="shared" si="14"/>
        <v>1.2228053391913804E-2</v>
      </c>
      <c r="I182" s="9">
        <f t="shared" si="15"/>
        <v>75.950000000000728</v>
      </c>
      <c r="J182" s="18">
        <f t="shared" si="16"/>
        <v>0</v>
      </c>
      <c r="K182" s="9">
        <f t="shared" si="17"/>
        <v>56.863084472548451</v>
      </c>
      <c r="L182" s="21">
        <f t="shared" si="18"/>
        <v>106.36649947962614</v>
      </c>
      <c r="M182" s="10">
        <f t="shared" si="19"/>
        <v>0.53459580554721775</v>
      </c>
      <c r="N182" s="10">
        <f t="shared" si="20"/>
        <v>34.836261353952253</v>
      </c>
    </row>
    <row r="183" spans="1:14" x14ac:dyDescent="0.35">
      <c r="A183" s="5">
        <v>43277</v>
      </c>
      <c r="B183" s="6">
        <v>6253.55</v>
      </c>
      <c r="C183" s="6">
        <v>6290.16</v>
      </c>
      <c r="D183" s="6">
        <v>6093.67</v>
      </c>
      <c r="E183" s="6">
        <v>6093.67</v>
      </c>
      <c r="F183" s="6">
        <v>3279759872</v>
      </c>
      <c r="G183" s="6">
        <v>104307939200</v>
      </c>
      <c r="H183" s="8">
        <f t="shared" si="14"/>
        <v>-2.5199727668120935E-2</v>
      </c>
      <c r="I183" s="9">
        <f t="shared" si="15"/>
        <v>0</v>
      </c>
      <c r="J183" s="18">
        <f t="shared" si="16"/>
        <v>155.51000000000022</v>
      </c>
      <c r="K183" s="9">
        <f t="shared" si="17"/>
        <v>52.801435581652136</v>
      </c>
      <c r="L183" s="21">
        <f t="shared" si="18"/>
        <v>109.87674951679571</v>
      </c>
      <c r="M183" s="10">
        <f t="shared" si="19"/>
        <v>0.48055148895336525</v>
      </c>
      <c r="N183" s="10">
        <f t="shared" si="20"/>
        <v>32.457600599427835</v>
      </c>
    </row>
    <row r="184" spans="1:14" x14ac:dyDescent="0.35">
      <c r="A184" s="5">
        <v>43278</v>
      </c>
      <c r="B184" s="6">
        <v>6084.4</v>
      </c>
      <c r="C184" s="6">
        <v>6180</v>
      </c>
      <c r="D184" s="6">
        <v>6052.85</v>
      </c>
      <c r="E184" s="6">
        <v>6157.13</v>
      </c>
      <c r="F184" s="6">
        <v>3296219904</v>
      </c>
      <c r="G184" s="6">
        <v>105403600614</v>
      </c>
      <c r="H184" s="8">
        <f t="shared" si="14"/>
        <v>1.0360232412438736E-2</v>
      </c>
      <c r="I184" s="9">
        <f t="shared" si="15"/>
        <v>63.460000000000036</v>
      </c>
      <c r="J184" s="18">
        <f t="shared" si="16"/>
        <v>0</v>
      </c>
      <c r="K184" s="9">
        <f t="shared" si="17"/>
        <v>53.562761611534128</v>
      </c>
      <c r="L184" s="21">
        <f t="shared" si="18"/>
        <v>102.02841026559602</v>
      </c>
      <c r="M184" s="10">
        <f t="shared" si="19"/>
        <v>0.52497889041005175</v>
      </c>
      <c r="N184" s="10">
        <f t="shared" si="20"/>
        <v>34.425321800283427</v>
      </c>
    </row>
    <row r="185" spans="1:14" x14ac:dyDescent="0.35">
      <c r="A185" s="5">
        <v>43279</v>
      </c>
      <c r="B185" s="6">
        <v>6153.16</v>
      </c>
      <c r="C185" s="6">
        <v>6170.41</v>
      </c>
      <c r="D185" s="6">
        <v>5873.05</v>
      </c>
      <c r="E185" s="6">
        <v>5903.44</v>
      </c>
      <c r="F185" s="6">
        <v>3467800064</v>
      </c>
      <c r="G185" s="6">
        <v>101072353482</v>
      </c>
      <c r="H185" s="8">
        <f t="shared" si="14"/>
        <v>-4.2075528034129062E-2</v>
      </c>
      <c r="I185" s="9">
        <f t="shared" si="15"/>
        <v>0</v>
      </c>
      <c r="J185" s="18">
        <f t="shared" si="16"/>
        <v>253.69000000000051</v>
      </c>
      <c r="K185" s="9">
        <f t="shared" si="17"/>
        <v>49.736850067853119</v>
      </c>
      <c r="L185" s="21">
        <f t="shared" si="18"/>
        <v>112.86138096091064</v>
      </c>
      <c r="M185" s="10">
        <f t="shared" si="19"/>
        <v>0.44068971728318124</v>
      </c>
      <c r="N185" s="10">
        <f t="shared" si="20"/>
        <v>30.58880146061037</v>
      </c>
    </row>
    <row r="186" spans="1:14" x14ac:dyDescent="0.35">
      <c r="A186" s="5">
        <v>43280</v>
      </c>
      <c r="B186" s="6">
        <v>5898.13</v>
      </c>
      <c r="C186" s="6">
        <v>6261.66</v>
      </c>
      <c r="D186" s="6">
        <v>5835.75</v>
      </c>
      <c r="E186" s="6">
        <v>6218.3</v>
      </c>
      <c r="F186" s="6">
        <v>3966230016</v>
      </c>
      <c r="G186" s="6">
        <v>106474707240</v>
      </c>
      <c r="H186" s="8">
        <f t="shared" si="14"/>
        <v>5.1961325646452533E-2</v>
      </c>
      <c r="I186" s="9">
        <f t="shared" si="15"/>
        <v>314.86000000000058</v>
      </c>
      <c r="J186" s="18">
        <f t="shared" si="16"/>
        <v>0</v>
      </c>
      <c r="K186" s="9">
        <f t="shared" si="17"/>
        <v>68.67421792014936</v>
      </c>
      <c r="L186" s="21">
        <f t="shared" si="18"/>
        <v>104.79985374941703</v>
      </c>
      <c r="M186" s="10">
        <f t="shared" si="19"/>
        <v>0.65528925340252564</v>
      </c>
      <c r="N186" s="10">
        <f t="shared" si="20"/>
        <v>39.587597880886825</v>
      </c>
    </row>
    <row r="187" spans="1:14" x14ac:dyDescent="0.35">
      <c r="A187" s="5">
        <v>43281</v>
      </c>
      <c r="B187" s="6">
        <v>6214.22</v>
      </c>
      <c r="C187" s="6">
        <v>6465.51</v>
      </c>
      <c r="D187" s="6">
        <v>6214.22</v>
      </c>
      <c r="E187" s="6">
        <v>6404</v>
      </c>
      <c r="F187" s="6">
        <v>4543860224</v>
      </c>
      <c r="G187" s="6">
        <v>109665618200</v>
      </c>
      <c r="H187" s="8">
        <f t="shared" si="14"/>
        <v>2.9426237636989625E-2</v>
      </c>
      <c r="I187" s="9">
        <f t="shared" si="15"/>
        <v>185.69999999999982</v>
      </c>
      <c r="J187" s="18">
        <f t="shared" si="16"/>
        <v>0</v>
      </c>
      <c r="K187" s="9">
        <f t="shared" si="17"/>
        <v>77.03320235442439</v>
      </c>
      <c r="L187" s="21">
        <f t="shared" si="18"/>
        <v>97.314149910172958</v>
      </c>
      <c r="M187" s="10">
        <f t="shared" si="19"/>
        <v>0.79159302553154753</v>
      </c>
      <c r="N187" s="10">
        <f t="shared" si="20"/>
        <v>44.183752350603726</v>
      </c>
    </row>
    <row r="188" spans="1:14" x14ac:dyDescent="0.35">
      <c r="A188" s="5">
        <v>43282</v>
      </c>
      <c r="B188" s="6">
        <v>6411.68</v>
      </c>
      <c r="C188" s="6">
        <v>6432.85</v>
      </c>
      <c r="D188" s="6">
        <v>6289.29</v>
      </c>
      <c r="E188" s="6">
        <v>6385.82</v>
      </c>
      <c r="F188" s="6">
        <v>4788259840</v>
      </c>
      <c r="G188" s="6">
        <v>109366024632</v>
      </c>
      <c r="H188" s="8">
        <f t="shared" si="14"/>
        <v>-2.8428878974444444E-3</v>
      </c>
      <c r="I188" s="9">
        <f t="shared" si="15"/>
        <v>0</v>
      </c>
      <c r="J188" s="18">
        <f t="shared" si="16"/>
        <v>18.180000000000291</v>
      </c>
      <c r="K188" s="9">
        <f t="shared" si="17"/>
        <v>71.530830757679794</v>
      </c>
      <c r="L188" s="21">
        <f t="shared" si="18"/>
        <v>91.661710630874921</v>
      </c>
      <c r="M188" s="10">
        <f t="shared" si="19"/>
        <v>0.78037852736282742</v>
      </c>
      <c r="N188" s="10">
        <f t="shared" si="20"/>
        <v>43.83216913533311</v>
      </c>
    </row>
    <row r="189" spans="1:14" x14ac:dyDescent="0.35">
      <c r="A189" s="5">
        <v>43283</v>
      </c>
      <c r="B189" s="6">
        <v>6380.38</v>
      </c>
      <c r="C189" s="6">
        <v>6683.86</v>
      </c>
      <c r="D189" s="6">
        <v>6305.7</v>
      </c>
      <c r="E189" s="6">
        <v>6614.18</v>
      </c>
      <c r="F189" s="6">
        <v>4396930048</v>
      </c>
      <c r="G189" s="6">
        <v>113288832522</v>
      </c>
      <c r="H189" s="8">
        <f t="shared" si="14"/>
        <v>3.5135921950743894E-2</v>
      </c>
      <c r="I189" s="9">
        <f t="shared" si="15"/>
        <v>228.36000000000058</v>
      </c>
      <c r="J189" s="18">
        <f t="shared" si="16"/>
        <v>0</v>
      </c>
      <c r="K189" s="9">
        <f t="shared" si="17"/>
        <v>82.732914274988417</v>
      </c>
      <c r="L189" s="21">
        <f t="shared" si="18"/>
        <v>85.114445585812419</v>
      </c>
      <c r="M189" s="10">
        <f t="shared" si="19"/>
        <v>0.97201965783325295</v>
      </c>
      <c r="N189" s="10">
        <f t="shared" si="20"/>
        <v>49.290566347662825</v>
      </c>
    </row>
    <row r="190" spans="1:14" x14ac:dyDescent="0.35">
      <c r="A190" s="5">
        <v>43284</v>
      </c>
      <c r="B190" s="6">
        <v>6596.66</v>
      </c>
      <c r="C190" s="6">
        <v>6671.37</v>
      </c>
      <c r="D190" s="6">
        <v>6447.75</v>
      </c>
      <c r="E190" s="6">
        <v>6529.59</v>
      </c>
      <c r="F190" s="6">
        <v>4672309760</v>
      </c>
      <c r="G190" s="6">
        <v>111849428104</v>
      </c>
      <c r="H190" s="8">
        <f t="shared" si="14"/>
        <v>-1.2871675006916827E-2</v>
      </c>
      <c r="I190" s="9">
        <f t="shared" si="15"/>
        <v>0</v>
      </c>
      <c r="J190" s="18">
        <f t="shared" si="16"/>
        <v>84.590000000000146</v>
      </c>
      <c r="K190" s="9">
        <f t="shared" si="17"/>
        <v>76.823420398203538</v>
      </c>
      <c r="L190" s="21">
        <f t="shared" si="18"/>
        <v>85.076985186825823</v>
      </c>
      <c r="M190" s="10">
        <f t="shared" si="19"/>
        <v>0.90298710314548913</v>
      </c>
      <c r="N190" s="10">
        <f t="shared" si="20"/>
        <v>47.451036407599496</v>
      </c>
    </row>
    <row r="191" spans="1:14" x14ac:dyDescent="0.35">
      <c r="A191" s="5">
        <v>43285</v>
      </c>
      <c r="B191" s="6">
        <v>6550.87</v>
      </c>
      <c r="C191" s="6">
        <v>6771.92</v>
      </c>
      <c r="D191" s="6">
        <v>6450.46</v>
      </c>
      <c r="E191" s="6">
        <v>6597.55</v>
      </c>
      <c r="F191" s="6">
        <v>4176689920</v>
      </c>
      <c r="G191" s="6">
        <v>113024522547</v>
      </c>
      <c r="H191" s="8">
        <f t="shared" si="14"/>
        <v>1.0354213814041816E-2</v>
      </c>
      <c r="I191" s="9">
        <f t="shared" si="15"/>
        <v>67.960000000000036</v>
      </c>
      <c r="J191" s="18">
        <f t="shared" si="16"/>
        <v>0</v>
      </c>
      <c r="K191" s="9">
        <f t="shared" si="17"/>
        <v>76.190318941189005</v>
      </c>
      <c r="L191" s="21">
        <f t="shared" si="18"/>
        <v>79.000057673481123</v>
      </c>
      <c r="M191" s="10">
        <f t="shared" si="19"/>
        <v>0.96443371289796798</v>
      </c>
      <c r="N191" s="10">
        <f t="shared" si="20"/>
        <v>49.094744534556881</v>
      </c>
    </row>
    <row r="192" spans="1:14" x14ac:dyDescent="0.35">
      <c r="A192" s="5">
        <v>43286</v>
      </c>
      <c r="B192" s="6">
        <v>6599.71</v>
      </c>
      <c r="C192" s="6">
        <v>6749.54</v>
      </c>
      <c r="D192" s="6">
        <v>6546.65</v>
      </c>
      <c r="E192" s="6">
        <v>6639.14</v>
      </c>
      <c r="F192" s="6">
        <v>4999240192</v>
      </c>
      <c r="G192" s="6">
        <v>113748385620</v>
      </c>
      <c r="H192" s="8">
        <f t="shared" si="14"/>
        <v>6.284069032970914E-3</v>
      </c>
      <c r="I192" s="9">
        <f t="shared" si="15"/>
        <v>41.590000000000146</v>
      </c>
      <c r="J192" s="18">
        <f t="shared" si="16"/>
        <v>0</v>
      </c>
      <c r="K192" s="9">
        <f t="shared" si="17"/>
        <v>73.718867588246937</v>
      </c>
      <c r="L192" s="21">
        <f t="shared" si="18"/>
        <v>73.357196411089618</v>
      </c>
      <c r="M192" s="10">
        <f t="shared" si="19"/>
        <v>1.0049302753492724</v>
      </c>
      <c r="N192" s="10">
        <f t="shared" si="20"/>
        <v>50.12295378572238</v>
      </c>
    </row>
    <row r="193" spans="1:14" x14ac:dyDescent="0.35">
      <c r="A193" s="5">
        <v>43287</v>
      </c>
      <c r="B193" s="6">
        <v>6638.69</v>
      </c>
      <c r="C193" s="6">
        <v>6700.94</v>
      </c>
      <c r="D193" s="6">
        <v>6533.55</v>
      </c>
      <c r="E193" s="6">
        <v>6673.5</v>
      </c>
      <c r="F193" s="6">
        <v>4313959936</v>
      </c>
      <c r="G193" s="6">
        <v>114350502582</v>
      </c>
      <c r="H193" s="8">
        <f t="shared" si="14"/>
        <v>5.1620229042055226E-3</v>
      </c>
      <c r="I193" s="9">
        <f t="shared" si="15"/>
        <v>34.359999999999673</v>
      </c>
      <c r="J193" s="18">
        <f t="shared" si="16"/>
        <v>0</v>
      </c>
      <c r="K193" s="9">
        <f t="shared" si="17"/>
        <v>70.907519903372133</v>
      </c>
      <c r="L193" s="21">
        <f t="shared" si="18"/>
        <v>68.11739666744036</v>
      </c>
      <c r="M193" s="10">
        <f t="shared" si="19"/>
        <v>1.0409605089512388</v>
      </c>
      <c r="N193" s="10">
        <f t="shared" si="20"/>
        <v>51.003461575361065</v>
      </c>
    </row>
    <row r="194" spans="1:14" x14ac:dyDescent="0.35">
      <c r="A194" s="5">
        <v>43288</v>
      </c>
      <c r="B194" s="6">
        <v>6668.71</v>
      </c>
      <c r="C194" s="6">
        <v>6863.99</v>
      </c>
      <c r="D194" s="6">
        <v>6579.24</v>
      </c>
      <c r="E194" s="6">
        <v>6856.93</v>
      </c>
      <c r="F194" s="6">
        <v>3961080064</v>
      </c>
      <c r="G194" s="6">
        <v>117506606000</v>
      </c>
      <c r="H194" s="8">
        <f t="shared" si="14"/>
        <v>2.711535977203933E-2</v>
      </c>
      <c r="I194" s="9">
        <f t="shared" si="15"/>
        <v>183.43000000000029</v>
      </c>
      <c r="J194" s="18">
        <f t="shared" si="16"/>
        <v>0</v>
      </c>
      <c r="K194" s="9">
        <f t="shared" si="17"/>
        <v>78.94483991027414</v>
      </c>
      <c r="L194" s="21">
        <f t="shared" si="18"/>
        <v>63.251868334051764</v>
      </c>
      <c r="M194" s="10">
        <f t="shared" si="19"/>
        <v>1.2481028938677854</v>
      </c>
      <c r="N194" s="10">
        <f t="shared" si="20"/>
        <v>55.51805023125371</v>
      </c>
    </row>
    <row r="195" spans="1:14" x14ac:dyDescent="0.35">
      <c r="A195" s="5">
        <v>43289</v>
      </c>
      <c r="B195" s="6">
        <v>6857.8</v>
      </c>
      <c r="C195" s="6">
        <v>6885.91</v>
      </c>
      <c r="D195" s="6">
        <v>6747.98</v>
      </c>
      <c r="E195" s="6">
        <v>6773.88</v>
      </c>
      <c r="F195" s="6">
        <v>3386210048</v>
      </c>
      <c r="G195" s="6">
        <v>116097021279</v>
      </c>
      <c r="H195" s="8">
        <f t="shared" si="14"/>
        <v>-1.2185780257288541E-2</v>
      </c>
      <c r="I195" s="9">
        <f t="shared" si="15"/>
        <v>0</v>
      </c>
      <c r="J195" s="18">
        <f t="shared" si="16"/>
        <v>83.050000000000182</v>
      </c>
      <c r="K195" s="9">
        <f t="shared" si="17"/>
        <v>73.305922773825984</v>
      </c>
      <c r="L195" s="21">
        <f t="shared" si="18"/>
        <v>64.666020595905223</v>
      </c>
      <c r="M195" s="10">
        <f t="shared" si="19"/>
        <v>1.1336080695596082</v>
      </c>
      <c r="N195" s="10">
        <f t="shared" si="20"/>
        <v>53.131035907339488</v>
      </c>
    </row>
    <row r="196" spans="1:14" x14ac:dyDescent="0.35">
      <c r="A196" s="5">
        <v>43290</v>
      </c>
      <c r="B196" s="6">
        <v>6775.08</v>
      </c>
      <c r="C196" s="6">
        <v>6838.68</v>
      </c>
      <c r="D196" s="6">
        <v>6724.34</v>
      </c>
      <c r="E196" s="6">
        <v>6741.75</v>
      </c>
      <c r="F196" s="6">
        <v>3718129920</v>
      </c>
      <c r="G196" s="6">
        <v>115557889495</v>
      </c>
      <c r="H196" s="8">
        <f t="shared" si="14"/>
        <v>-4.754504307338695E-3</v>
      </c>
      <c r="I196" s="9">
        <f t="shared" si="15"/>
        <v>0</v>
      </c>
      <c r="J196" s="18">
        <f t="shared" si="16"/>
        <v>32.130000000000109</v>
      </c>
      <c r="K196" s="9">
        <f t="shared" si="17"/>
        <v>68.069785432838415</v>
      </c>
      <c r="L196" s="21">
        <f t="shared" si="18"/>
        <v>62.342019124769145</v>
      </c>
      <c r="M196" s="10">
        <f t="shared" si="19"/>
        <v>1.0918764965986412</v>
      </c>
      <c r="N196" s="10">
        <f t="shared" si="20"/>
        <v>52.196030615288024</v>
      </c>
    </row>
    <row r="197" spans="1:14" x14ac:dyDescent="0.35">
      <c r="A197" s="5">
        <v>43291</v>
      </c>
      <c r="B197" s="6">
        <v>6739.21</v>
      </c>
      <c r="C197" s="6">
        <v>6767.74</v>
      </c>
      <c r="D197" s="6">
        <v>6320.72</v>
      </c>
      <c r="E197" s="6">
        <v>6329.95</v>
      </c>
      <c r="F197" s="6">
        <v>4052430080</v>
      </c>
      <c r="G197" s="6">
        <v>108511009626</v>
      </c>
      <c r="H197" s="8">
        <f t="shared" si="14"/>
        <v>-6.3027197908747806E-2</v>
      </c>
      <c r="I197" s="9">
        <f t="shared" si="15"/>
        <v>0</v>
      </c>
      <c r="J197" s="18">
        <f t="shared" si="16"/>
        <v>411.80000000000018</v>
      </c>
      <c r="K197" s="9">
        <f t="shared" si="17"/>
        <v>63.207657901921387</v>
      </c>
      <c r="L197" s="21">
        <f t="shared" si="18"/>
        <v>87.303303472999929</v>
      </c>
      <c r="M197" s="10">
        <f t="shared" si="19"/>
        <v>0.72400075813247389</v>
      </c>
      <c r="N197" s="10">
        <f t="shared" si="20"/>
        <v>41.995385136416566</v>
      </c>
    </row>
    <row r="198" spans="1:14" x14ac:dyDescent="0.35">
      <c r="A198" s="5">
        <v>43292</v>
      </c>
      <c r="B198" s="6">
        <v>6330.77</v>
      </c>
      <c r="C198" s="6">
        <v>6444.96</v>
      </c>
      <c r="D198" s="6">
        <v>6330.47</v>
      </c>
      <c r="E198" s="6">
        <v>6394.71</v>
      </c>
      <c r="F198" s="6">
        <v>3644859904</v>
      </c>
      <c r="G198" s="6">
        <v>109631867446</v>
      </c>
      <c r="H198" s="8">
        <f t="shared" si="14"/>
        <v>1.0178748843755199E-2</v>
      </c>
      <c r="I198" s="9">
        <f t="shared" si="15"/>
        <v>64.760000000000218</v>
      </c>
      <c r="J198" s="18">
        <f t="shared" si="16"/>
        <v>0</v>
      </c>
      <c r="K198" s="9">
        <f t="shared" si="17"/>
        <v>63.318539480355589</v>
      </c>
      <c r="L198" s="21">
        <f t="shared" si="18"/>
        <v>81.06735322492851</v>
      </c>
      <c r="M198" s="10">
        <f t="shared" si="19"/>
        <v>0.78106089518764388</v>
      </c>
      <c r="N198" s="10">
        <f t="shared" si="20"/>
        <v>43.853688399876702</v>
      </c>
    </row>
    <row r="199" spans="1:14" x14ac:dyDescent="0.35">
      <c r="A199" s="5">
        <v>43293</v>
      </c>
      <c r="B199" s="6">
        <v>6396.78</v>
      </c>
      <c r="C199" s="6">
        <v>6397.1</v>
      </c>
      <c r="D199" s="6">
        <v>6136.42</v>
      </c>
      <c r="E199" s="6">
        <v>6228.81</v>
      </c>
      <c r="F199" s="6">
        <v>3770170112</v>
      </c>
      <c r="G199" s="6">
        <v>106798864820</v>
      </c>
      <c r="H199" s="8">
        <f t="shared" si="14"/>
        <v>-2.6285782756051587E-2</v>
      </c>
      <c r="I199" s="9">
        <f t="shared" si="15"/>
        <v>0</v>
      </c>
      <c r="J199" s="18">
        <f t="shared" si="16"/>
        <v>165.89999999999964</v>
      </c>
      <c r="K199" s="9">
        <f t="shared" si="17"/>
        <v>58.795786660330187</v>
      </c>
      <c r="L199" s="21">
        <f t="shared" si="18"/>
        <v>87.126827994576459</v>
      </c>
      <c r="M199" s="10">
        <f t="shared" si="19"/>
        <v>0.67482987747459544</v>
      </c>
      <c r="N199" s="10">
        <f t="shared" si="20"/>
        <v>40.292443223674915</v>
      </c>
    </row>
    <row r="200" spans="1:14" x14ac:dyDescent="0.35">
      <c r="A200" s="5">
        <v>43294</v>
      </c>
      <c r="B200" s="6">
        <v>6235.03</v>
      </c>
      <c r="C200" s="6">
        <v>6310.55</v>
      </c>
      <c r="D200" s="6">
        <v>6192.24</v>
      </c>
      <c r="E200" s="6">
        <v>6238.05</v>
      </c>
      <c r="F200" s="6">
        <v>3805400064</v>
      </c>
      <c r="G200" s="6">
        <v>106968440793</v>
      </c>
      <c r="H200" s="8">
        <f t="shared" si="14"/>
        <v>1.482330224599039E-3</v>
      </c>
      <c r="I200" s="9">
        <f t="shared" si="15"/>
        <v>9.2399999999997817</v>
      </c>
      <c r="J200" s="18">
        <f t="shared" si="16"/>
        <v>0</v>
      </c>
      <c r="K200" s="9">
        <f t="shared" si="17"/>
        <v>55.256087613163729</v>
      </c>
      <c r="L200" s="21">
        <f t="shared" si="18"/>
        <v>80.903483137820999</v>
      </c>
      <c r="M200" s="10">
        <f t="shared" si="19"/>
        <v>0.68298774626345415</v>
      </c>
      <c r="N200" s="10">
        <f t="shared" si="20"/>
        <v>40.581860906582001</v>
      </c>
    </row>
    <row r="201" spans="1:14" x14ac:dyDescent="0.35">
      <c r="A201" s="5">
        <v>43295</v>
      </c>
      <c r="B201" s="6">
        <v>6247.5</v>
      </c>
      <c r="C201" s="6">
        <v>6298.19</v>
      </c>
      <c r="D201" s="6">
        <v>6212.22</v>
      </c>
      <c r="E201" s="6">
        <v>6276.12</v>
      </c>
      <c r="F201" s="6">
        <v>2923670016</v>
      </c>
      <c r="G201" s="6">
        <v>107631453835</v>
      </c>
      <c r="H201" s="8">
        <f t="shared" ref="H201:H264" si="21">LN(E201/E200)</f>
        <v>6.0843216038471643E-3</v>
      </c>
      <c r="I201" s="9">
        <f t="shared" ref="I201:I264" si="22">IF(E201&gt;E200, E201-E200, 0)</f>
        <v>38.069999999999709</v>
      </c>
      <c r="J201" s="18">
        <f t="shared" ref="J201:J264" si="23">IF(E201&lt;E200, E200-E201, 0)</f>
        <v>0</v>
      </c>
      <c r="K201" s="9">
        <f t="shared" si="17"/>
        <v>54.028509926509159</v>
      </c>
      <c r="L201" s="21">
        <f t="shared" si="18"/>
        <v>75.124662913690926</v>
      </c>
      <c r="M201" s="10">
        <f t="shared" si="19"/>
        <v>0.71918472351192209</v>
      </c>
      <c r="N201" s="10">
        <f t="shared" si="20"/>
        <v>41.832894026814266</v>
      </c>
    </row>
    <row r="202" spans="1:14" x14ac:dyDescent="0.35">
      <c r="A202" s="5">
        <v>43296</v>
      </c>
      <c r="B202" s="6">
        <v>6272.7</v>
      </c>
      <c r="C202" s="6">
        <v>6403.46</v>
      </c>
      <c r="D202" s="6">
        <v>6256.51</v>
      </c>
      <c r="E202" s="6">
        <v>6359.64</v>
      </c>
      <c r="F202" s="6">
        <v>3285459968</v>
      </c>
      <c r="G202" s="6">
        <v>109074579938</v>
      </c>
      <c r="H202" s="8">
        <f t="shared" si="21"/>
        <v>1.3219816829508256E-2</v>
      </c>
      <c r="I202" s="9">
        <f t="shared" si="22"/>
        <v>83.520000000000437</v>
      </c>
      <c r="J202" s="18">
        <f t="shared" si="23"/>
        <v>0</v>
      </c>
      <c r="K202" s="9">
        <f t="shared" si="17"/>
        <v>56.135044931758536</v>
      </c>
      <c r="L202" s="21">
        <f t="shared" si="18"/>
        <v>69.758615562713004</v>
      </c>
      <c r="M202" s="10">
        <f t="shared" si="19"/>
        <v>0.80470411402148778</v>
      </c>
      <c r="N202" s="10">
        <f t="shared" si="20"/>
        <v>44.589254702164801</v>
      </c>
    </row>
    <row r="203" spans="1:14" x14ac:dyDescent="0.35">
      <c r="A203" s="5">
        <v>43297</v>
      </c>
      <c r="B203" s="6">
        <v>6357.01</v>
      </c>
      <c r="C203" s="6">
        <v>6741.75</v>
      </c>
      <c r="D203" s="6">
        <v>6357.01</v>
      </c>
      <c r="E203" s="6">
        <v>6741.75</v>
      </c>
      <c r="F203" s="6">
        <v>4725799936</v>
      </c>
      <c r="G203" s="6">
        <v>115638203962</v>
      </c>
      <c r="H203" s="8">
        <f t="shared" si="21"/>
        <v>5.8347763163089435E-2</v>
      </c>
      <c r="I203" s="9">
        <f t="shared" si="22"/>
        <v>382.10999999999967</v>
      </c>
      <c r="J203" s="18">
        <f t="shared" si="23"/>
        <v>0</v>
      </c>
      <c r="K203" s="9">
        <f t="shared" si="17"/>
        <v>79.418970293775757</v>
      </c>
      <c r="L203" s="21">
        <f t="shared" si="18"/>
        <v>64.775857308233498</v>
      </c>
      <c r="M203" s="10">
        <f t="shared" si="19"/>
        <v>1.226058188869096</v>
      </c>
      <c r="N203" s="10">
        <f t="shared" si="20"/>
        <v>55.077544468501522</v>
      </c>
    </row>
    <row r="204" spans="1:14" x14ac:dyDescent="0.35">
      <c r="A204" s="5">
        <v>43298</v>
      </c>
      <c r="B204" s="6">
        <v>6739.65</v>
      </c>
      <c r="C204" s="6">
        <v>7387.24</v>
      </c>
      <c r="D204" s="6">
        <v>6684.17</v>
      </c>
      <c r="E204" s="6">
        <v>7321.04</v>
      </c>
      <c r="F204" s="6">
        <v>5961950208</v>
      </c>
      <c r="G204" s="6">
        <v>125588963706</v>
      </c>
      <c r="H204" s="8">
        <f t="shared" si="21"/>
        <v>8.2432859244560661E-2</v>
      </c>
      <c r="I204" s="9">
        <f t="shared" si="22"/>
        <v>579.29</v>
      </c>
      <c r="J204" s="18">
        <f t="shared" si="23"/>
        <v>0</v>
      </c>
      <c r="K204" s="9">
        <f t="shared" si="17"/>
        <v>115.12404384422034</v>
      </c>
      <c r="L204" s="21">
        <f t="shared" si="18"/>
        <v>60.149010357645395</v>
      </c>
      <c r="M204" s="10">
        <f t="shared" si="19"/>
        <v>1.9139806816387164</v>
      </c>
      <c r="N204" s="10">
        <f t="shared" si="20"/>
        <v>65.682682582588825</v>
      </c>
    </row>
    <row r="205" spans="1:14" x14ac:dyDescent="0.35">
      <c r="A205" s="5">
        <v>43299</v>
      </c>
      <c r="B205" s="6">
        <v>7315.32</v>
      </c>
      <c r="C205" s="6">
        <v>7534.99</v>
      </c>
      <c r="D205" s="6">
        <v>7280.47</v>
      </c>
      <c r="E205" s="6">
        <v>7370.78</v>
      </c>
      <c r="F205" s="6">
        <v>6103410176</v>
      </c>
      <c r="G205" s="6">
        <v>126458165406</v>
      </c>
      <c r="H205" s="8">
        <f t="shared" si="21"/>
        <v>6.7711406811747886E-3</v>
      </c>
      <c r="I205" s="9">
        <f t="shared" si="22"/>
        <v>49.739999999999782</v>
      </c>
      <c r="J205" s="18">
        <f t="shared" si="23"/>
        <v>0</v>
      </c>
      <c r="K205" s="9">
        <f t="shared" si="17"/>
        <v>110.45375499820457</v>
      </c>
      <c r="L205" s="21">
        <f t="shared" si="18"/>
        <v>55.852652474956436</v>
      </c>
      <c r="M205" s="10">
        <f t="shared" si="19"/>
        <v>1.9775919334848158</v>
      </c>
      <c r="N205" s="10">
        <f t="shared" si="20"/>
        <v>66.415814445411499</v>
      </c>
    </row>
    <row r="206" spans="1:14" x14ac:dyDescent="0.35">
      <c r="A206" s="5">
        <v>43300</v>
      </c>
      <c r="B206" s="6">
        <v>7378.2</v>
      </c>
      <c r="C206" s="6">
        <v>7494.46</v>
      </c>
      <c r="D206" s="6">
        <v>7295.46</v>
      </c>
      <c r="E206" s="6">
        <v>7466.86</v>
      </c>
      <c r="F206" s="6">
        <v>5111629824</v>
      </c>
      <c r="G206" s="6">
        <v>128122730711</v>
      </c>
      <c r="H206" s="8">
        <f t="shared" si="21"/>
        <v>1.2951027649596174E-2</v>
      </c>
      <c r="I206" s="9">
        <f t="shared" si="22"/>
        <v>96.079999999999927</v>
      </c>
      <c r="J206" s="18">
        <f t="shared" si="23"/>
        <v>0</v>
      </c>
      <c r="K206" s="9">
        <f t="shared" si="17"/>
        <v>109.42705821261852</v>
      </c>
      <c r="L206" s="21">
        <f t="shared" si="18"/>
        <v>51.863177298173831</v>
      </c>
      <c r="M206" s="10">
        <f t="shared" si="19"/>
        <v>2.109918132926877</v>
      </c>
      <c r="N206" s="10">
        <f t="shared" si="20"/>
        <v>67.8448127166982</v>
      </c>
    </row>
    <row r="207" spans="1:14" x14ac:dyDescent="0.35">
      <c r="A207" s="5">
        <v>43301</v>
      </c>
      <c r="B207" s="6">
        <v>7467.4</v>
      </c>
      <c r="C207" s="6">
        <v>7594.67</v>
      </c>
      <c r="D207" s="6">
        <v>7323.26</v>
      </c>
      <c r="E207" s="6">
        <v>7354.13</v>
      </c>
      <c r="F207" s="6">
        <v>4936869888</v>
      </c>
      <c r="G207" s="6">
        <v>126202570251</v>
      </c>
      <c r="H207" s="8">
        <f t="shared" si="21"/>
        <v>-1.5212502537530533E-2</v>
      </c>
      <c r="I207" s="9">
        <f t="shared" si="22"/>
        <v>0</v>
      </c>
      <c r="J207" s="18">
        <f t="shared" si="23"/>
        <v>112.72999999999956</v>
      </c>
      <c r="K207" s="9">
        <f t="shared" si="17"/>
        <v>101.61083976886005</v>
      </c>
      <c r="L207" s="21">
        <f t="shared" si="18"/>
        <v>56.210807491161383</v>
      </c>
      <c r="M207" s="10">
        <f t="shared" si="19"/>
        <v>1.8076744367146369</v>
      </c>
      <c r="N207" s="10">
        <f t="shared" si="20"/>
        <v>64.383334943557884</v>
      </c>
    </row>
    <row r="208" spans="1:14" x14ac:dyDescent="0.35">
      <c r="A208" s="5">
        <v>43302</v>
      </c>
      <c r="B208" s="6">
        <v>7352.72</v>
      </c>
      <c r="C208" s="6">
        <v>7437.64</v>
      </c>
      <c r="D208" s="6">
        <v>7262.41</v>
      </c>
      <c r="E208" s="6">
        <v>7419.29</v>
      </c>
      <c r="F208" s="6">
        <v>3726609920</v>
      </c>
      <c r="G208" s="6">
        <v>127333468174</v>
      </c>
      <c r="H208" s="8">
        <f t="shared" si="21"/>
        <v>8.8213050921454005E-3</v>
      </c>
      <c r="I208" s="9">
        <f t="shared" si="22"/>
        <v>65.159999999999854</v>
      </c>
      <c r="J208" s="18">
        <f t="shared" si="23"/>
        <v>0</v>
      </c>
      <c r="K208" s="9">
        <f t="shared" si="17"/>
        <v>99.0072083567986</v>
      </c>
      <c r="L208" s="21">
        <f t="shared" si="18"/>
        <v>52.19574981322129</v>
      </c>
      <c r="M208" s="10">
        <f t="shared" si="19"/>
        <v>1.8968442586051302</v>
      </c>
      <c r="N208" s="10">
        <f t="shared" si="20"/>
        <v>65.479676823167779</v>
      </c>
    </row>
    <row r="209" spans="1:14" x14ac:dyDescent="0.35">
      <c r="A209" s="5">
        <v>43303</v>
      </c>
      <c r="B209" s="6">
        <v>7417.8</v>
      </c>
      <c r="C209" s="6">
        <v>7537.95</v>
      </c>
      <c r="D209" s="6">
        <v>7383.82</v>
      </c>
      <c r="E209" s="6">
        <v>7418.49</v>
      </c>
      <c r="F209" s="6">
        <v>3695460096</v>
      </c>
      <c r="G209" s="6">
        <v>127336615249</v>
      </c>
      <c r="H209" s="8">
        <f t="shared" si="21"/>
        <v>-1.0783284302307903E-4</v>
      </c>
      <c r="I209" s="9">
        <f t="shared" si="22"/>
        <v>0</v>
      </c>
      <c r="J209" s="18">
        <f t="shared" si="23"/>
        <v>0.8000000000001819</v>
      </c>
      <c r="K209" s="9">
        <f t="shared" si="17"/>
        <v>91.935264902741551</v>
      </c>
      <c r="L209" s="21">
        <f t="shared" si="18"/>
        <v>48.524624826562636</v>
      </c>
      <c r="M209" s="10">
        <f t="shared" si="19"/>
        <v>1.8946105246838654</v>
      </c>
      <c r="N209" s="10">
        <f t="shared" si="20"/>
        <v>65.453037931270046</v>
      </c>
    </row>
    <row r="210" spans="1:14" x14ac:dyDescent="0.35">
      <c r="A210" s="5">
        <v>43304</v>
      </c>
      <c r="B210" s="6">
        <v>7414.71</v>
      </c>
      <c r="C210" s="6">
        <v>7771.5</v>
      </c>
      <c r="D210" s="6">
        <v>7409.1</v>
      </c>
      <c r="E210" s="6">
        <v>7711.11</v>
      </c>
      <c r="F210" s="6">
        <v>5132480000</v>
      </c>
      <c r="G210" s="6">
        <v>132375368459</v>
      </c>
      <c r="H210" s="8">
        <f t="shared" si="21"/>
        <v>3.8686613657905183E-2</v>
      </c>
      <c r="I210" s="9">
        <f t="shared" si="22"/>
        <v>292.61999999999989</v>
      </c>
      <c r="J210" s="18">
        <f t="shared" si="23"/>
        <v>0</v>
      </c>
      <c r="K210" s="9">
        <f t="shared" si="17"/>
        <v>106.26988883826</v>
      </c>
      <c r="L210" s="21">
        <f t="shared" si="18"/>
        <v>45.058580196093878</v>
      </c>
      <c r="M210" s="10">
        <f t="shared" si="19"/>
        <v>2.3584828544480532</v>
      </c>
      <c r="N210" s="10">
        <f t="shared" si="20"/>
        <v>70.224650732530122</v>
      </c>
    </row>
    <row r="211" spans="1:14" x14ac:dyDescent="0.35">
      <c r="A211" s="5">
        <v>43305</v>
      </c>
      <c r="B211" s="6">
        <v>7716.51</v>
      </c>
      <c r="C211" s="6">
        <v>8424.27</v>
      </c>
      <c r="D211" s="6">
        <v>7705.5</v>
      </c>
      <c r="E211" s="6">
        <v>8424.27</v>
      </c>
      <c r="F211" s="6">
        <v>7277689856</v>
      </c>
      <c r="G211" s="6">
        <v>144634918474</v>
      </c>
      <c r="H211" s="8">
        <f t="shared" si="21"/>
        <v>8.8454679515784299E-2</v>
      </c>
      <c r="I211" s="9">
        <f t="shared" si="22"/>
        <v>713.16000000000076</v>
      </c>
      <c r="J211" s="18">
        <f t="shared" si="23"/>
        <v>0</v>
      </c>
      <c r="K211" s="9">
        <f t="shared" si="17"/>
        <v>149.61918249267006</v>
      </c>
      <c r="L211" s="21">
        <f t="shared" si="18"/>
        <v>41.840110182087173</v>
      </c>
      <c r="M211" s="10">
        <f t="shared" si="19"/>
        <v>3.5759748681714965</v>
      </c>
      <c r="N211" s="10">
        <f t="shared" si="20"/>
        <v>78.146733126626899</v>
      </c>
    </row>
    <row r="212" spans="1:14" x14ac:dyDescent="0.35">
      <c r="A212" s="5">
        <v>43306</v>
      </c>
      <c r="B212" s="6">
        <v>8379.66</v>
      </c>
      <c r="C212" s="6">
        <v>8416.8700000000008</v>
      </c>
      <c r="D212" s="6">
        <v>8086.36</v>
      </c>
      <c r="E212" s="6">
        <v>8181.39</v>
      </c>
      <c r="F212" s="6">
        <v>5845400064</v>
      </c>
      <c r="G212" s="6">
        <v>140482950401</v>
      </c>
      <c r="H212" s="8">
        <f t="shared" si="21"/>
        <v>-2.9254762770969753E-2</v>
      </c>
      <c r="I212" s="9">
        <f t="shared" si="22"/>
        <v>0</v>
      </c>
      <c r="J212" s="18">
        <f t="shared" si="23"/>
        <v>242.88000000000011</v>
      </c>
      <c r="K212" s="9">
        <f t="shared" si="17"/>
        <v>138.93209802890792</v>
      </c>
      <c r="L212" s="21">
        <f t="shared" si="18"/>
        <v>56.200102311938096</v>
      </c>
      <c r="M212" s="10">
        <f t="shared" si="19"/>
        <v>2.4720968879694687</v>
      </c>
      <c r="N212" s="10">
        <f t="shared" si="20"/>
        <v>71.19896039004793</v>
      </c>
    </row>
    <row r="213" spans="1:14" x14ac:dyDescent="0.35">
      <c r="A213" s="5">
        <v>43307</v>
      </c>
      <c r="B213" s="6">
        <v>8176.85</v>
      </c>
      <c r="C213" s="6">
        <v>8290.33</v>
      </c>
      <c r="D213" s="6">
        <v>7878.71</v>
      </c>
      <c r="E213" s="6">
        <v>7951.58</v>
      </c>
      <c r="F213" s="6">
        <v>4899089920</v>
      </c>
      <c r="G213" s="6">
        <v>136553079708</v>
      </c>
      <c r="H213" s="8">
        <f t="shared" si="21"/>
        <v>-2.8491411771121716E-2</v>
      </c>
      <c r="I213" s="9">
        <f t="shared" si="22"/>
        <v>0</v>
      </c>
      <c r="J213" s="18">
        <f t="shared" si="23"/>
        <v>229.8100000000004</v>
      </c>
      <c r="K213" s="9">
        <f t="shared" si="17"/>
        <v>129.00837674112879</v>
      </c>
      <c r="L213" s="21">
        <f t="shared" si="18"/>
        <v>68.600809289656837</v>
      </c>
      <c r="M213" s="10">
        <f t="shared" si="19"/>
        <v>1.8805663967666892</v>
      </c>
      <c r="N213" s="10">
        <f t="shared" si="20"/>
        <v>65.284605099800629</v>
      </c>
    </row>
    <row r="214" spans="1:14" x14ac:dyDescent="0.35">
      <c r="A214" s="5">
        <v>43308</v>
      </c>
      <c r="B214" s="6">
        <v>7950.4</v>
      </c>
      <c r="C214" s="6">
        <v>8262.66</v>
      </c>
      <c r="D214" s="6">
        <v>7839.76</v>
      </c>
      <c r="E214" s="6">
        <v>8165.01</v>
      </c>
      <c r="F214" s="6">
        <v>5195879936</v>
      </c>
      <c r="G214" s="6">
        <v>140235573607</v>
      </c>
      <c r="H214" s="8">
        <f t="shared" si="21"/>
        <v>2.648730010341856E-2</v>
      </c>
      <c r="I214" s="9">
        <f t="shared" si="22"/>
        <v>213.43000000000029</v>
      </c>
      <c r="J214" s="18">
        <f t="shared" si="23"/>
        <v>0</v>
      </c>
      <c r="K214" s="9">
        <f t="shared" ref="K214:K277" si="24">((K213*13)+I214)/14</f>
        <v>135.03849268819104</v>
      </c>
      <c r="L214" s="21">
        <f t="shared" ref="L214:L277" si="25">((L213*13)+J214)/14</f>
        <v>63.700751483252773</v>
      </c>
      <c r="M214" s="10">
        <f t="shared" ref="M214:M277" si="26">K214/L214</f>
        <v>2.1198885341830431</v>
      </c>
      <c r="N214" s="10">
        <f t="shared" ref="N214:N277" si="27">100-(100/(1+M214))</f>
        <v>67.94757283654512</v>
      </c>
    </row>
    <row r="215" spans="1:14" x14ac:dyDescent="0.35">
      <c r="A215" s="5">
        <v>43309</v>
      </c>
      <c r="B215" s="6">
        <v>8169.06</v>
      </c>
      <c r="C215" s="6">
        <v>8222.85</v>
      </c>
      <c r="D215" s="6">
        <v>8110.77</v>
      </c>
      <c r="E215" s="6">
        <v>8192.15</v>
      </c>
      <c r="F215" s="6">
        <v>3988750080</v>
      </c>
      <c r="G215" s="6">
        <v>140716560550</v>
      </c>
      <c r="H215" s="8">
        <f t="shared" si="21"/>
        <v>3.3184275149695346E-3</v>
      </c>
      <c r="I215" s="9">
        <f t="shared" si="22"/>
        <v>27.139999999999418</v>
      </c>
      <c r="J215" s="18">
        <f t="shared" si="23"/>
        <v>0</v>
      </c>
      <c r="K215" s="9">
        <f t="shared" si="24"/>
        <v>127.33145749617735</v>
      </c>
      <c r="L215" s="21">
        <f t="shared" si="25"/>
        <v>59.150697805877577</v>
      </c>
      <c r="M215" s="10">
        <f t="shared" si="26"/>
        <v>2.1526619671344758</v>
      </c>
      <c r="N215" s="10">
        <f t="shared" si="27"/>
        <v>68.280773187081579</v>
      </c>
    </row>
    <row r="216" spans="1:14" x14ac:dyDescent="0.35">
      <c r="A216" s="5">
        <v>43310</v>
      </c>
      <c r="B216" s="6">
        <v>8205.82</v>
      </c>
      <c r="C216" s="6">
        <v>8272.26</v>
      </c>
      <c r="D216" s="6">
        <v>8141.18</v>
      </c>
      <c r="E216" s="6">
        <v>8218.4599999999991</v>
      </c>
      <c r="F216" s="6">
        <v>4107190016</v>
      </c>
      <c r="G216" s="6">
        <v>141185844808</v>
      </c>
      <c r="H216" s="8">
        <f t="shared" si="21"/>
        <v>3.2064649080081227E-3</v>
      </c>
      <c r="I216" s="9">
        <f t="shared" si="22"/>
        <v>26.309999999999491</v>
      </c>
      <c r="J216" s="18">
        <f t="shared" si="23"/>
        <v>0</v>
      </c>
      <c r="K216" s="9">
        <f t="shared" si="24"/>
        <v>120.11563910359322</v>
      </c>
      <c r="L216" s="21">
        <f t="shared" si="25"/>
        <v>54.925647962600614</v>
      </c>
      <c r="M216" s="10">
        <f t="shared" si="26"/>
        <v>2.1868770521447662</v>
      </c>
      <c r="N216" s="10">
        <f t="shared" si="27"/>
        <v>68.621318499657818</v>
      </c>
    </row>
    <row r="217" spans="1:14" x14ac:dyDescent="0.35">
      <c r="A217" s="5">
        <v>43311</v>
      </c>
      <c r="B217" s="6">
        <v>8221.58</v>
      </c>
      <c r="C217" s="6">
        <v>8235.5</v>
      </c>
      <c r="D217" s="6">
        <v>7917.5</v>
      </c>
      <c r="E217" s="6">
        <v>8180.48</v>
      </c>
      <c r="F217" s="6">
        <v>5551400000</v>
      </c>
      <c r="G217" s="6">
        <v>140547190784</v>
      </c>
      <c r="H217" s="8">
        <f t="shared" si="21"/>
        <v>-4.6320149847284588E-3</v>
      </c>
      <c r="I217" s="9">
        <f t="shared" si="22"/>
        <v>0</v>
      </c>
      <c r="J217" s="18">
        <f t="shared" si="23"/>
        <v>37.979999999999563</v>
      </c>
      <c r="K217" s="9">
        <f t="shared" si="24"/>
        <v>111.53595059619371</v>
      </c>
      <c r="L217" s="21">
        <f t="shared" si="25"/>
        <v>53.715244536700538</v>
      </c>
      <c r="M217" s="10">
        <f t="shared" si="26"/>
        <v>2.0764301002108927</v>
      </c>
      <c r="N217" s="10">
        <f t="shared" si="27"/>
        <v>67.494792099081053</v>
      </c>
    </row>
    <row r="218" spans="1:14" x14ac:dyDescent="0.35">
      <c r="A218" s="5">
        <v>43312</v>
      </c>
      <c r="B218" s="6">
        <v>8181.2</v>
      </c>
      <c r="C218" s="6">
        <v>8181.53</v>
      </c>
      <c r="D218" s="6">
        <v>7696.93</v>
      </c>
      <c r="E218" s="6">
        <v>7780.44</v>
      </c>
      <c r="F218" s="6">
        <v>5287530000</v>
      </c>
      <c r="G218" s="6">
        <v>133688476220</v>
      </c>
      <c r="H218" s="8">
        <f t="shared" si="21"/>
        <v>-5.0137936738636327E-2</v>
      </c>
      <c r="I218" s="9">
        <f t="shared" si="22"/>
        <v>0</v>
      </c>
      <c r="J218" s="18">
        <f t="shared" si="23"/>
        <v>400.03999999999996</v>
      </c>
      <c r="K218" s="9">
        <f t="shared" si="24"/>
        <v>103.56909698217987</v>
      </c>
      <c r="L218" s="21">
        <f t="shared" si="25"/>
        <v>78.452727069793355</v>
      </c>
      <c r="M218" s="10">
        <f t="shared" si="26"/>
        <v>1.3201465500369722</v>
      </c>
      <c r="N218" s="10">
        <f t="shared" si="27"/>
        <v>56.899274315923506</v>
      </c>
    </row>
    <row r="219" spans="1:14" x14ac:dyDescent="0.35">
      <c r="A219" s="5">
        <v>43313</v>
      </c>
      <c r="B219" s="6">
        <v>7769.04</v>
      </c>
      <c r="C219" s="6">
        <v>7769.04</v>
      </c>
      <c r="D219" s="6">
        <v>7504.95</v>
      </c>
      <c r="E219" s="6">
        <v>7624.91</v>
      </c>
      <c r="F219" s="6">
        <v>4797620000</v>
      </c>
      <c r="G219" s="6">
        <v>131030166771</v>
      </c>
      <c r="H219" s="8">
        <f t="shared" si="21"/>
        <v>-2.0192372715906546E-2</v>
      </c>
      <c r="I219" s="9">
        <f t="shared" si="22"/>
        <v>0</v>
      </c>
      <c r="J219" s="18">
        <f t="shared" si="23"/>
        <v>155.52999999999975</v>
      </c>
      <c r="K219" s="9">
        <f t="shared" si="24"/>
        <v>96.171304340595597</v>
      </c>
      <c r="L219" s="21">
        <f t="shared" si="25"/>
        <v>83.958246564808093</v>
      </c>
      <c r="M219" s="10">
        <f t="shared" si="26"/>
        <v>1.1454658508900628</v>
      </c>
      <c r="N219" s="10">
        <f t="shared" si="27"/>
        <v>53.39007611866009</v>
      </c>
    </row>
    <row r="220" spans="1:14" x14ac:dyDescent="0.35">
      <c r="A220" s="5">
        <v>43314</v>
      </c>
      <c r="B220" s="6">
        <v>7634.19</v>
      </c>
      <c r="C220" s="6">
        <v>7712.77</v>
      </c>
      <c r="D220" s="6">
        <v>7523.44</v>
      </c>
      <c r="E220" s="6">
        <v>7567.15</v>
      </c>
      <c r="F220" s="6">
        <v>4214110000</v>
      </c>
      <c r="G220" s="6">
        <v>130052066760</v>
      </c>
      <c r="H220" s="8">
        <f t="shared" si="21"/>
        <v>-7.6040087139243647E-3</v>
      </c>
      <c r="I220" s="9">
        <f t="shared" si="22"/>
        <v>0</v>
      </c>
      <c r="J220" s="18">
        <f t="shared" si="23"/>
        <v>57.760000000000218</v>
      </c>
      <c r="K220" s="9">
        <f t="shared" si="24"/>
        <v>89.30192545912449</v>
      </c>
      <c r="L220" s="21">
        <f t="shared" si="25"/>
        <v>82.086943238750379</v>
      </c>
      <c r="M220" s="10">
        <f t="shared" si="26"/>
        <v>1.0878943950853339</v>
      </c>
      <c r="N220" s="10">
        <f t="shared" si="27"/>
        <v>52.104857297673369</v>
      </c>
    </row>
    <row r="221" spans="1:14" x14ac:dyDescent="0.35">
      <c r="A221" s="5">
        <v>43315</v>
      </c>
      <c r="B221" s="6">
        <v>7562.14</v>
      </c>
      <c r="C221" s="6">
        <v>7562.14</v>
      </c>
      <c r="D221" s="6">
        <v>7328.65</v>
      </c>
      <c r="E221" s="6">
        <v>7434.39</v>
      </c>
      <c r="F221" s="6">
        <v>4627150000</v>
      </c>
      <c r="G221" s="6">
        <v>127785826655</v>
      </c>
      <c r="H221" s="8">
        <f t="shared" si="21"/>
        <v>-1.7699978269576526E-2</v>
      </c>
      <c r="I221" s="9">
        <f t="shared" si="22"/>
        <v>0</v>
      </c>
      <c r="J221" s="18">
        <f t="shared" si="23"/>
        <v>132.75999999999931</v>
      </c>
      <c r="K221" s="9">
        <f t="shared" si="24"/>
        <v>82.923216497758446</v>
      </c>
      <c r="L221" s="21">
        <f t="shared" si="25"/>
        <v>85.706447293125294</v>
      </c>
      <c r="M221" s="10">
        <f t="shared" si="26"/>
        <v>0.96752600436408365</v>
      </c>
      <c r="N221" s="10">
        <f t="shared" si="27"/>
        <v>49.174750535345218</v>
      </c>
    </row>
    <row r="222" spans="1:14" x14ac:dyDescent="0.35">
      <c r="A222" s="5">
        <v>43316</v>
      </c>
      <c r="B222" s="6">
        <v>7438.67</v>
      </c>
      <c r="C222" s="6">
        <v>7497.49</v>
      </c>
      <c r="D222" s="6">
        <v>6984.07</v>
      </c>
      <c r="E222" s="6">
        <v>7032.85</v>
      </c>
      <c r="F222" s="6">
        <v>4268390000</v>
      </c>
      <c r="G222" s="6">
        <v>120899698889</v>
      </c>
      <c r="H222" s="8">
        <f t="shared" si="21"/>
        <v>-5.552450308821591E-2</v>
      </c>
      <c r="I222" s="9">
        <f t="shared" si="22"/>
        <v>0</v>
      </c>
      <c r="J222" s="18">
        <f t="shared" si="23"/>
        <v>401.53999999999996</v>
      </c>
      <c r="K222" s="9">
        <f t="shared" si="24"/>
        <v>77.000129605061403</v>
      </c>
      <c r="L222" s="21">
        <f t="shared" si="25"/>
        <v>108.26598677218776</v>
      </c>
      <c r="M222" s="10">
        <f t="shared" si="26"/>
        <v>0.71121255992506982</v>
      </c>
      <c r="N222" s="10">
        <f t="shared" si="27"/>
        <v>41.561906251799144</v>
      </c>
    </row>
    <row r="223" spans="1:14" x14ac:dyDescent="0.35">
      <c r="A223" s="5">
        <v>43317</v>
      </c>
      <c r="B223" s="6">
        <v>7031.08</v>
      </c>
      <c r="C223" s="6">
        <v>7102.77</v>
      </c>
      <c r="D223" s="6">
        <v>6940.7</v>
      </c>
      <c r="E223" s="6">
        <v>7068.48</v>
      </c>
      <c r="F223" s="6">
        <v>3679110000</v>
      </c>
      <c r="G223" s="6">
        <v>121526079384</v>
      </c>
      <c r="H223" s="8">
        <f t="shared" si="21"/>
        <v>5.0534347929138551E-3</v>
      </c>
      <c r="I223" s="9">
        <f t="shared" si="22"/>
        <v>35.6299999999992</v>
      </c>
      <c r="J223" s="18">
        <f t="shared" si="23"/>
        <v>0</v>
      </c>
      <c r="K223" s="9">
        <f t="shared" si="24"/>
        <v>74.04512034755696</v>
      </c>
      <c r="L223" s="21">
        <f t="shared" si="25"/>
        <v>100.53270200274576</v>
      </c>
      <c r="M223" s="10">
        <f t="shared" si="26"/>
        <v>0.73652770563686454</v>
      </c>
      <c r="N223" s="10">
        <f t="shared" si="27"/>
        <v>42.413818290722062</v>
      </c>
    </row>
    <row r="224" spans="1:14" x14ac:dyDescent="0.35">
      <c r="A224" s="5">
        <v>43318</v>
      </c>
      <c r="B224" s="6">
        <v>7062.94</v>
      </c>
      <c r="C224" s="6">
        <v>7166.55</v>
      </c>
      <c r="D224" s="6">
        <v>6890.54</v>
      </c>
      <c r="E224" s="6">
        <v>6951.8</v>
      </c>
      <c r="F224" s="6">
        <v>3925900000</v>
      </c>
      <c r="G224" s="6">
        <v>119531508535</v>
      </c>
      <c r="H224" s="8">
        <f t="shared" si="21"/>
        <v>-1.6644845016715384E-2</v>
      </c>
      <c r="I224" s="9">
        <f t="shared" si="22"/>
        <v>0</v>
      </c>
      <c r="J224" s="18">
        <f t="shared" si="23"/>
        <v>116.67999999999938</v>
      </c>
      <c r="K224" s="9">
        <f t="shared" si="24"/>
        <v>68.756183179874327</v>
      </c>
      <c r="L224" s="21">
        <f t="shared" si="25"/>
        <v>101.68608043112103</v>
      </c>
      <c r="M224" s="10">
        <f t="shared" si="26"/>
        <v>0.67616120995486317</v>
      </c>
      <c r="N224" s="10">
        <f t="shared" si="27"/>
        <v>40.339867426777609</v>
      </c>
    </row>
    <row r="225" spans="1:14" x14ac:dyDescent="0.35">
      <c r="A225" s="5">
        <v>43319</v>
      </c>
      <c r="B225" s="6">
        <v>6958.32</v>
      </c>
      <c r="C225" s="6">
        <v>7146.56</v>
      </c>
      <c r="D225" s="6">
        <v>6748.24</v>
      </c>
      <c r="E225" s="6">
        <v>6753.12</v>
      </c>
      <c r="F225" s="6">
        <v>4682800000</v>
      </c>
      <c r="G225" s="6">
        <v>116128339800</v>
      </c>
      <c r="H225" s="8">
        <f t="shared" si="21"/>
        <v>-2.8995998534733513E-2</v>
      </c>
      <c r="I225" s="9">
        <f t="shared" si="22"/>
        <v>0</v>
      </c>
      <c r="J225" s="18">
        <f t="shared" si="23"/>
        <v>198.68000000000029</v>
      </c>
      <c r="K225" s="9">
        <f t="shared" si="24"/>
        <v>63.845027238454733</v>
      </c>
      <c r="L225" s="21">
        <f t="shared" si="25"/>
        <v>108.61421754318383</v>
      </c>
      <c r="M225" s="10">
        <f t="shared" si="26"/>
        <v>0.58781464050109877</v>
      </c>
      <c r="N225" s="10">
        <f t="shared" si="27"/>
        <v>37.020356501788534</v>
      </c>
    </row>
    <row r="226" spans="1:14" x14ac:dyDescent="0.35">
      <c r="A226" s="5">
        <v>43320</v>
      </c>
      <c r="B226" s="6">
        <v>6746.85</v>
      </c>
      <c r="C226" s="6">
        <v>6746.85</v>
      </c>
      <c r="D226" s="6">
        <v>6226.22</v>
      </c>
      <c r="E226" s="6">
        <v>6305.8</v>
      </c>
      <c r="F226" s="6">
        <v>5064430000</v>
      </c>
      <c r="G226" s="6">
        <v>108448409560</v>
      </c>
      <c r="H226" s="8">
        <f t="shared" si="21"/>
        <v>-6.8534775521161315E-2</v>
      </c>
      <c r="I226" s="9">
        <f t="shared" si="22"/>
        <v>0</v>
      </c>
      <c r="J226" s="18">
        <f t="shared" si="23"/>
        <v>447.31999999999971</v>
      </c>
      <c r="K226" s="9">
        <f t="shared" si="24"/>
        <v>59.284668149993685</v>
      </c>
      <c r="L226" s="21">
        <f t="shared" si="25"/>
        <v>132.80748771867067</v>
      </c>
      <c r="M226" s="10">
        <f t="shared" si="26"/>
        <v>0.44639552459254284</v>
      </c>
      <c r="N226" s="10">
        <f t="shared" si="27"/>
        <v>30.862617935595097</v>
      </c>
    </row>
    <row r="227" spans="1:14" x14ac:dyDescent="0.35">
      <c r="A227" s="5">
        <v>43321</v>
      </c>
      <c r="B227" s="6">
        <v>6305.56</v>
      </c>
      <c r="C227" s="6">
        <v>6625.73</v>
      </c>
      <c r="D227" s="6">
        <v>6249.07</v>
      </c>
      <c r="E227" s="6">
        <v>6568.23</v>
      </c>
      <c r="F227" s="6">
        <v>4267040000</v>
      </c>
      <c r="G227" s="6">
        <v>112973963230</v>
      </c>
      <c r="H227" s="8">
        <f t="shared" si="21"/>
        <v>4.0774545013689246E-2</v>
      </c>
      <c r="I227" s="9">
        <f t="shared" si="22"/>
        <v>262.42999999999938</v>
      </c>
      <c r="J227" s="18">
        <f t="shared" si="23"/>
        <v>0</v>
      </c>
      <c r="K227" s="9">
        <f t="shared" si="24"/>
        <v>73.795048996422665</v>
      </c>
      <c r="L227" s="21">
        <f t="shared" si="25"/>
        <v>123.32123859590847</v>
      </c>
      <c r="M227" s="10">
        <f t="shared" si="26"/>
        <v>0.59839691716225618</v>
      </c>
      <c r="N227" s="10">
        <f t="shared" si="27"/>
        <v>37.437316772646888</v>
      </c>
    </row>
    <row r="228" spans="1:14" x14ac:dyDescent="0.35">
      <c r="A228" s="5">
        <v>43322</v>
      </c>
      <c r="B228" s="6">
        <v>6571.42</v>
      </c>
      <c r="C228" s="6">
        <v>6591.26</v>
      </c>
      <c r="D228" s="6">
        <v>6124.52</v>
      </c>
      <c r="E228" s="6">
        <v>6184.71</v>
      </c>
      <c r="F228" s="6">
        <v>4528680000</v>
      </c>
      <c r="G228" s="6">
        <v>106390927598</v>
      </c>
      <c r="H228" s="8">
        <f t="shared" si="21"/>
        <v>-6.0164272693577943E-2</v>
      </c>
      <c r="I228" s="9">
        <f t="shared" si="22"/>
        <v>0</v>
      </c>
      <c r="J228" s="18">
        <f t="shared" si="23"/>
        <v>383.51999999999953</v>
      </c>
      <c r="K228" s="9">
        <f t="shared" si="24"/>
        <v>68.523974068106753</v>
      </c>
      <c r="L228" s="21">
        <f t="shared" si="25"/>
        <v>141.90686441048641</v>
      </c>
      <c r="M228" s="10">
        <f t="shared" si="26"/>
        <v>0.4828799110795029</v>
      </c>
      <c r="N228" s="10">
        <f t="shared" si="27"/>
        <v>32.563655861247554</v>
      </c>
    </row>
    <row r="229" spans="1:14" x14ac:dyDescent="0.35">
      <c r="A229" s="5">
        <v>43323</v>
      </c>
      <c r="B229" s="6">
        <v>6185.79</v>
      </c>
      <c r="C229" s="6">
        <v>6455.74</v>
      </c>
      <c r="D229" s="6">
        <v>6109.03</v>
      </c>
      <c r="E229" s="6">
        <v>6295.73</v>
      </c>
      <c r="F229" s="6">
        <v>4047850000</v>
      </c>
      <c r="G229" s="6">
        <v>108314257212</v>
      </c>
      <c r="H229" s="8">
        <f t="shared" si="21"/>
        <v>1.7791508710686244E-2</v>
      </c>
      <c r="I229" s="9">
        <f t="shared" si="22"/>
        <v>111.01999999999953</v>
      </c>
      <c r="J229" s="18">
        <f t="shared" si="23"/>
        <v>0</v>
      </c>
      <c r="K229" s="9">
        <f t="shared" si="24"/>
        <v>71.559404491813382</v>
      </c>
      <c r="L229" s="21">
        <f t="shared" si="25"/>
        <v>131.7706598097374</v>
      </c>
      <c r="M229" s="10">
        <f t="shared" si="26"/>
        <v>0.54306022748263871</v>
      </c>
      <c r="N229" s="10">
        <f t="shared" si="27"/>
        <v>35.193715566669198</v>
      </c>
    </row>
    <row r="230" spans="1:14" x14ac:dyDescent="0.35">
      <c r="A230" s="5">
        <v>43324</v>
      </c>
      <c r="B230" s="6">
        <v>6283.65</v>
      </c>
      <c r="C230" s="6">
        <v>6409.85</v>
      </c>
      <c r="D230" s="6">
        <v>6237.5</v>
      </c>
      <c r="E230" s="6">
        <v>6322.69</v>
      </c>
      <c r="F230" s="6">
        <v>5665250000</v>
      </c>
      <c r="G230" s="6">
        <v>108790259014</v>
      </c>
      <c r="H230" s="8">
        <f t="shared" si="21"/>
        <v>4.2731246896537808E-3</v>
      </c>
      <c r="I230" s="9">
        <f t="shared" si="22"/>
        <v>26.960000000000036</v>
      </c>
      <c r="J230" s="18">
        <f t="shared" si="23"/>
        <v>0</v>
      </c>
      <c r="K230" s="9">
        <f t="shared" si="24"/>
        <v>68.373732742398147</v>
      </c>
      <c r="L230" s="21">
        <f t="shared" si="25"/>
        <v>122.35846982332758</v>
      </c>
      <c r="M230" s="10">
        <f t="shared" si="26"/>
        <v>0.55879852731995128</v>
      </c>
      <c r="N230" s="10">
        <f t="shared" si="27"/>
        <v>35.848027665300393</v>
      </c>
    </row>
    <row r="231" spans="1:14" x14ac:dyDescent="0.35">
      <c r="A231" s="5">
        <v>43325</v>
      </c>
      <c r="B231" s="6">
        <v>6341.36</v>
      </c>
      <c r="C231" s="6">
        <v>6537.05</v>
      </c>
      <c r="D231" s="6">
        <v>6225.72</v>
      </c>
      <c r="E231" s="6">
        <v>6297.57</v>
      </c>
      <c r="F231" s="6">
        <v>4083980000</v>
      </c>
      <c r="G231" s="6">
        <v>108369686635</v>
      </c>
      <c r="H231" s="8">
        <f t="shared" si="21"/>
        <v>-3.9809058092818549E-3</v>
      </c>
      <c r="I231" s="9">
        <f t="shared" si="22"/>
        <v>0</v>
      </c>
      <c r="J231" s="18">
        <f t="shared" si="23"/>
        <v>25.119999999999891</v>
      </c>
      <c r="K231" s="9">
        <f t="shared" si="24"/>
        <v>63.489894689369706</v>
      </c>
      <c r="L231" s="21">
        <f t="shared" si="25"/>
        <v>115.41286483594703</v>
      </c>
      <c r="M231" s="10">
        <f t="shared" si="26"/>
        <v>0.55011107106315282</v>
      </c>
      <c r="N231" s="10">
        <f t="shared" si="27"/>
        <v>35.488493781665341</v>
      </c>
    </row>
    <row r="232" spans="1:14" x14ac:dyDescent="0.35">
      <c r="A232" s="5">
        <v>43326</v>
      </c>
      <c r="B232" s="6">
        <v>6287.66</v>
      </c>
      <c r="C232" s="6">
        <v>6287.94</v>
      </c>
      <c r="D232" s="6">
        <v>5971.05</v>
      </c>
      <c r="E232" s="6">
        <v>6199.71</v>
      </c>
      <c r="F232" s="6">
        <v>5301700000</v>
      </c>
      <c r="G232" s="6">
        <v>106696389129</v>
      </c>
      <c r="H232" s="8">
        <f t="shared" si="21"/>
        <v>-1.5661327941332976E-2</v>
      </c>
      <c r="I232" s="9">
        <f t="shared" si="22"/>
        <v>0</v>
      </c>
      <c r="J232" s="18">
        <f t="shared" si="23"/>
        <v>97.859999999999673</v>
      </c>
      <c r="K232" s="9">
        <f t="shared" si="24"/>
        <v>58.954902211557581</v>
      </c>
      <c r="L232" s="21">
        <f t="shared" si="25"/>
        <v>114.15908877623652</v>
      </c>
      <c r="M232" s="10">
        <f t="shared" si="26"/>
        <v>0.51642758227612706</v>
      </c>
      <c r="N232" s="10">
        <f t="shared" si="27"/>
        <v>34.055538709008431</v>
      </c>
    </row>
    <row r="233" spans="1:14" x14ac:dyDescent="0.35">
      <c r="A233" s="5">
        <v>43327</v>
      </c>
      <c r="B233" s="6">
        <v>6221.42</v>
      </c>
      <c r="C233" s="6">
        <v>6588.49</v>
      </c>
      <c r="D233" s="6">
        <v>6221.42</v>
      </c>
      <c r="E233" s="6">
        <v>6308.52</v>
      </c>
      <c r="F233" s="6">
        <v>4895450000</v>
      </c>
      <c r="G233" s="6">
        <v>108581773101</v>
      </c>
      <c r="H233" s="8">
        <f t="shared" si="21"/>
        <v>1.739858394283356E-2</v>
      </c>
      <c r="I233" s="9">
        <f t="shared" si="22"/>
        <v>108.8100000000004</v>
      </c>
      <c r="J233" s="18">
        <f t="shared" si="23"/>
        <v>0</v>
      </c>
      <c r="K233" s="9">
        <f t="shared" si="24"/>
        <v>62.515980625017782</v>
      </c>
      <c r="L233" s="21">
        <f t="shared" si="25"/>
        <v>106.00486814936248</v>
      </c>
      <c r="M233" s="10">
        <f t="shared" si="26"/>
        <v>0.58974631747036188</v>
      </c>
      <c r="N233" s="10">
        <f t="shared" si="27"/>
        <v>37.096882124487557</v>
      </c>
    </row>
    <row r="234" spans="1:14" x14ac:dyDescent="0.35">
      <c r="A234" s="5">
        <v>43328</v>
      </c>
      <c r="B234" s="6">
        <v>6294.23</v>
      </c>
      <c r="C234" s="6">
        <v>6473.5</v>
      </c>
      <c r="D234" s="6">
        <v>6276.41</v>
      </c>
      <c r="E234" s="6">
        <v>6334.73</v>
      </c>
      <c r="F234" s="6">
        <v>4328420000</v>
      </c>
      <c r="G234" s="6">
        <v>109045250379</v>
      </c>
      <c r="H234" s="8">
        <f t="shared" si="21"/>
        <v>4.1460917953819645E-3</v>
      </c>
      <c r="I234" s="9">
        <f t="shared" si="22"/>
        <v>26.209999999999127</v>
      </c>
      <c r="J234" s="18">
        <f t="shared" si="23"/>
        <v>0</v>
      </c>
      <c r="K234" s="9">
        <f t="shared" si="24"/>
        <v>59.92269629465931</v>
      </c>
      <c r="L234" s="21">
        <f t="shared" si="25"/>
        <v>98.433091852979445</v>
      </c>
      <c r="M234" s="10">
        <f t="shared" si="26"/>
        <v>0.60876576328782184</v>
      </c>
      <c r="N234" s="10">
        <f t="shared" si="27"/>
        <v>37.840546907443631</v>
      </c>
    </row>
    <row r="235" spans="1:14" x14ac:dyDescent="0.35">
      <c r="A235" s="5">
        <v>43329</v>
      </c>
      <c r="B235" s="6">
        <v>6340.91</v>
      </c>
      <c r="C235" s="6">
        <v>6582.5</v>
      </c>
      <c r="D235" s="6">
        <v>6324.97</v>
      </c>
      <c r="E235" s="6">
        <v>6580.63</v>
      </c>
      <c r="F235" s="6">
        <v>4992990000</v>
      </c>
      <c r="G235" s="6">
        <v>113290724406</v>
      </c>
      <c r="H235" s="8">
        <f t="shared" si="21"/>
        <v>3.8083292933081075E-2</v>
      </c>
      <c r="I235" s="9">
        <f t="shared" si="22"/>
        <v>245.90000000000055</v>
      </c>
      <c r="J235" s="18">
        <f t="shared" si="23"/>
        <v>0</v>
      </c>
      <c r="K235" s="9">
        <f t="shared" si="24"/>
        <v>73.206789416469391</v>
      </c>
      <c r="L235" s="21">
        <f t="shared" si="25"/>
        <v>91.402156720623779</v>
      </c>
      <c r="M235" s="10">
        <f t="shared" si="26"/>
        <v>0.80093065681404407</v>
      </c>
      <c r="N235" s="10">
        <f t="shared" si="27"/>
        <v>44.473153576659037</v>
      </c>
    </row>
    <row r="236" spans="1:14" x14ac:dyDescent="0.35">
      <c r="A236" s="5">
        <v>43330</v>
      </c>
      <c r="B236" s="6">
        <v>6583.43</v>
      </c>
      <c r="C236" s="6">
        <v>6617.35</v>
      </c>
      <c r="D236" s="6">
        <v>6353.73</v>
      </c>
      <c r="E236" s="6">
        <v>6423.76</v>
      </c>
      <c r="F236" s="6">
        <v>3984520000</v>
      </c>
      <c r="G236" s="6">
        <v>110603014928</v>
      </c>
      <c r="H236" s="8">
        <f t="shared" si="21"/>
        <v>-2.4126869388658934E-2</v>
      </c>
      <c r="I236" s="9">
        <f t="shared" si="22"/>
        <v>0</v>
      </c>
      <c r="J236" s="18">
        <f t="shared" si="23"/>
        <v>156.86999999999989</v>
      </c>
      <c r="K236" s="9">
        <f t="shared" si="24"/>
        <v>67.977733029578715</v>
      </c>
      <c r="L236" s="21">
        <f t="shared" si="25"/>
        <v>96.078431240579221</v>
      </c>
      <c r="M236" s="10">
        <f t="shared" si="26"/>
        <v>0.70752334474907586</v>
      </c>
      <c r="N236" s="10">
        <f t="shared" si="27"/>
        <v>41.435646951757953</v>
      </c>
    </row>
    <row r="237" spans="1:14" x14ac:dyDescent="0.35">
      <c r="A237" s="5">
        <v>43331</v>
      </c>
      <c r="B237" s="6">
        <v>6422.57</v>
      </c>
      <c r="C237" s="6">
        <v>6537.98</v>
      </c>
      <c r="D237" s="6">
        <v>6361.55</v>
      </c>
      <c r="E237" s="6">
        <v>6506.07</v>
      </c>
      <c r="F237" s="6">
        <v>3311170000</v>
      </c>
      <c r="G237" s="6">
        <v>112031838393</v>
      </c>
      <c r="H237" s="8">
        <f t="shared" si="21"/>
        <v>1.2731971246198759E-2</v>
      </c>
      <c r="I237" s="9">
        <f t="shared" si="22"/>
        <v>82.309999999999491</v>
      </c>
      <c r="J237" s="18">
        <f t="shared" si="23"/>
        <v>0</v>
      </c>
      <c r="K237" s="9">
        <f t="shared" si="24"/>
        <v>69.001466384608776</v>
      </c>
      <c r="L237" s="21">
        <f t="shared" si="25"/>
        <v>89.215686151966423</v>
      </c>
      <c r="M237" s="10">
        <f t="shared" si="26"/>
        <v>0.77342303086785036</v>
      </c>
      <c r="N237" s="10">
        <f t="shared" si="27"/>
        <v>43.611874741999067</v>
      </c>
    </row>
    <row r="238" spans="1:14" x14ac:dyDescent="0.35">
      <c r="A238" s="5">
        <v>43332</v>
      </c>
      <c r="B238" s="6">
        <v>6500.51</v>
      </c>
      <c r="C238" s="6">
        <v>6536.92</v>
      </c>
      <c r="D238" s="6">
        <v>6297.93</v>
      </c>
      <c r="E238" s="6">
        <v>6308.53</v>
      </c>
      <c r="F238" s="6">
        <v>3665100000</v>
      </c>
      <c r="G238" s="6">
        <v>108642191682</v>
      </c>
      <c r="H238" s="8">
        <f t="shared" si="21"/>
        <v>-3.0832901429409306E-2</v>
      </c>
      <c r="I238" s="9">
        <f t="shared" si="22"/>
        <v>0</v>
      </c>
      <c r="J238" s="18">
        <f t="shared" si="23"/>
        <v>197.53999999999996</v>
      </c>
      <c r="K238" s="9">
        <f t="shared" si="24"/>
        <v>64.072790214279578</v>
      </c>
      <c r="L238" s="21">
        <f t="shared" si="25"/>
        <v>96.953137141111682</v>
      </c>
      <c r="M238" s="10">
        <f t="shared" si="26"/>
        <v>0.66086350688192808</v>
      </c>
      <c r="N238" s="10">
        <f t="shared" si="27"/>
        <v>39.79035629018184</v>
      </c>
    </row>
    <row r="239" spans="1:14" x14ac:dyDescent="0.35">
      <c r="A239" s="5">
        <v>43333</v>
      </c>
      <c r="B239" s="6">
        <v>6301.07</v>
      </c>
      <c r="C239" s="6">
        <v>6500.87</v>
      </c>
      <c r="D239" s="6">
        <v>6298.24</v>
      </c>
      <c r="E239" s="6">
        <v>6488.76</v>
      </c>
      <c r="F239" s="6">
        <v>3377180000</v>
      </c>
      <c r="G239" s="6">
        <v>111758100192</v>
      </c>
      <c r="H239" s="8">
        <f t="shared" si="21"/>
        <v>2.8168763424013185E-2</v>
      </c>
      <c r="I239" s="9">
        <f t="shared" si="22"/>
        <v>180.23000000000047</v>
      </c>
      <c r="J239" s="18">
        <f t="shared" si="23"/>
        <v>0</v>
      </c>
      <c r="K239" s="9">
        <f t="shared" si="24"/>
        <v>72.369733770402505</v>
      </c>
      <c r="L239" s="21">
        <f t="shared" si="25"/>
        <v>90.027913059603705</v>
      </c>
      <c r="M239" s="10">
        <f t="shared" si="26"/>
        <v>0.80385884011872566</v>
      </c>
      <c r="N239" s="10">
        <f t="shared" si="27"/>
        <v>44.563289667711338</v>
      </c>
    </row>
    <row r="240" spans="1:14" x14ac:dyDescent="0.35">
      <c r="A240" s="5">
        <v>43334</v>
      </c>
      <c r="B240" s="6">
        <v>6486.25</v>
      </c>
      <c r="C240" s="6">
        <v>6816.79</v>
      </c>
      <c r="D240" s="6">
        <v>6310.11</v>
      </c>
      <c r="E240" s="6">
        <v>6376.71</v>
      </c>
      <c r="F240" s="6">
        <v>4668110000</v>
      </c>
      <c r="G240" s="6">
        <v>109840902181</v>
      </c>
      <c r="H240" s="8">
        <f t="shared" si="21"/>
        <v>-1.7419158917038245E-2</v>
      </c>
      <c r="I240" s="9">
        <f t="shared" si="22"/>
        <v>0</v>
      </c>
      <c r="J240" s="18">
        <f t="shared" si="23"/>
        <v>112.05000000000018</v>
      </c>
      <c r="K240" s="9">
        <f t="shared" si="24"/>
        <v>67.200467072516616</v>
      </c>
      <c r="L240" s="21">
        <f t="shared" si="25"/>
        <v>91.60091926963203</v>
      </c>
      <c r="M240" s="10">
        <f t="shared" si="26"/>
        <v>0.73362219078510094</v>
      </c>
      <c r="N240" s="10">
        <f t="shared" si="27"/>
        <v>42.31730504400543</v>
      </c>
    </row>
    <row r="241" spans="1:14" x14ac:dyDescent="0.35">
      <c r="A241" s="5">
        <v>43335</v>
      </c>
      <c r="B241" s="6">
        <v>6371.34</v>
      </c>
      <c r="C241" s="6">
        <v>6546.54</v>
      </c>
      <c r="D241" s="6">
        <v>6371.34</v>
      </c>
      <c r="E241" s="6">
        <v>6534.88</v>
      </c>
      <c r="F241" s="6">
        <v>3426180000</v>
      </c>
      <c r="G241" s="6">
        <v>112577436411</v>
      </c>
      <c r="H241" s="8">
        <f t="shared" si="21"/>
        <v>2.4501693875050627E-2</v>
      </c>
      <c r="I241" s="9">
        <f t="shared" si="22"/>
        <v>158.17000000000007</v>
      </c>
      <c r="J241" s="18">
        <f t="shared" si="23"/>
        <v>0</v>
      </c>
      <c r="K241" s="9">
        <f t="shared" si="24"/>
        <v>73.698290853051148</v>
      </c>
      <c r="L241" s="21">
        <f t="shared" si="25"/>
        <v>85.057996464658316</v>
      </c>
      <c r="M241" s="10">
        <f t="shared" si="26"/>
        <v>0.86644752893601085</v>
      </c>
      <c r="N241" s="10">
        <f t="shared" si="27"/>
        <v>46.422281660922927</v>
      </c>
    </row>
    <row r="242" spans="1:14" x14ac:dyDescent="0.35">
      <c r="A242" s="5">
        <v>43336</v>
      </c>
      <c r="B242" s="6">
        <v>6551.52</v>
      </c>
      <c r="C242" s="6">
        <v>6719.96</v>
      </c>
      <c r="D242" s="6">
        <v>6498.64</v>
      </c>
      <c r="E242" s="6">
        <v>6719.96</v>
      </c>
      <c r="F242" s="6">
        <v>4097820000</v>
      </c>
      <c r="G242" s="6">
        <v>115778358839</v>
      </c>
      <c r="H242" s="8">
        <f t="shared" si="21"/>
        <v>2.7928217891386956E-2</v>
      </c>
      <c r="I242" s="9">
        <f t="shared" si="22"/>
        <v>185.07999999999993</v>
      </c>
      <c r="J242" s="18">
        <f t="shared" si="23"/>
        <v>0</v>
      </c>
      <c r="K242" s="9">
        <f t="shared" si="24"/>
        <v>81.654127220690341</v>
      </c>
      <c r="L242" s="21">
        <f t="shared" si="25"/>
        <v>78.982425288611282</v>
      </c>
      <c r="M242" s="10">
        <f t="shared" si="26"/>
        <v>1.0338265370089148</v>
      </c>
      <c r="N242" s="10">
        <f t="shared" si="27"/>
        <v>50.831598378558446</v>
      </c>
    </row>
    <row r="243" spans="1:14" x14ac:dyDescent="0.35">
      <c r="A243" s="5">
        <v>43337</v>
      </c>
      <c r="B243" s="6">
        <v>6719.95</v>
      </c>
      <c r="C243" s="6">
        <v>6789.63</v>
      </c>
      <c r="D243" s="6">
        <v>6700.96</v>
      </c>
      <c r="E243" s="6">
        <v>6763.19</v>
      </c>
      <c r="F243" s="6">
        <v>3312600000</v>
      </c>
      <c r="G243" s="6">
        <v>116534497933</v>
      </c>
      <c r="H243" s="8">
        <f t="shared" si="21"/>
        <v>6.412470102888459E-3</v>
      </c>
      <c r="I243" s="9">
        <f t="shared" si="22"/>
        <v>43.229999999999563</v>
      </c>
      <c r="J243" s="18">
        <f t="shared" si="23"/>
        <v>0</v>
      </c>
      <c r="K243" s="9">
        <f t="shared" si="24"/>
        <v>78.909546704926711</v>
      </c>
      <c r="L243" s="21">
        <f t="shared" si="25"/>
        <v>73.340823482281891</v>
      </c>
      <c r="M243" s="10">
        <f t="shared" si="26"/>
        <v>1.0759293795493057</v>
      </c>
      <c r="N243" s="10">
        <f t="shared" si="27"/>
        <v>51.828804493479211</v>
      </c>
    </row>
    <row r="244" spans="1:14" x14ac:dyDescent="0.35">
      <c r="A244" s="5">
        <v>43338</v>
      </c>
      <c r="B244" s="6">
        <v>6754.64</v>
      </c>
      <c r="C244" s="6">
        <v>6774.75</v>
      </c>
      <c r="D244" s="6">
        <v>6620.75</v>
      </c>
      <c r="E244" s="6">
        <v>6707.26</v>
      </c>
      <c r="F244" s="6">
        <v>3295500000</v>
      </c>
      <c r="G244" s="6">
        <v>115585205491</v>
      </c>
      <c r="H244" s="8">
        <f t="shared" si="21"/>
        <v>-8.3041504041267943E-3</v>
      </c>
      <c r="I244" s="9">
        <f t="shared" si="22"/>
        <v>0</v>
      </c>
      <c r="J244" s="18">
        <f t="shared" si="23"/>
        <v>55.929999999999382</v>
      </c>
      <c r="K244" s="9">
        <f t="shared" si="24"/>
        <v>73.27315051171766</v>
      </c>
      <c r="L244" s="21">
        <f t="shared" si="25"/>
        <v>72.097193233547429</v>
      </c>
      <c r="M244" s="10">
        <f t="shared" si="26"/>
        <v>1.0163107220326997</v>
      </c>
      <c r="N244" s="10">
        <f t="shared" si="27"/>
        <v>50.404469456380625</v>
      </c>
    </row>
    <row r="245" spans="1:14" x14ac:dyDescent="0.35">
      <c r="A245" s="5">
        <v>43339</v>
      </c>
      <c r="B245" s="6">
        <v>6710.8</v>
      </c>
      <c r="C245" s="6">
        <v>6884.64</v>
      </c>
      <c r="D245" s="6">
        <v>6689.71</v>
      </c>
      <c r="E245" s="6">
        <v>6884.64</v>
      </c>
      <c r="F245" s="6">
        <v>4019000000</v>
      </c>
      <c r="G245" s="6">
        <v>118657885712</v>
      </c>
      <c r="H245" s="8">
        <f t="shared" si="21"/>
        <v>2.6102321396723704E-2</v>
      </c>
      <c r="I245" s="9">
        <f t="shared" si="22"/>
        <v>177.38000000000011</v>
      </c>
      <c r="J245" s="18">
        <f t="shared" si="23"/>
        <v>0</v>
      </c>
      <c r="K245" s="9">
        <f t="shared" si="24"/>
        <v>80.709354046594981</v>
      </c>
      <c r="L245" s="21">
        <f t="shared" si="25"/>
        <v>66.947393716865477</v>
      </c>
      <c r="M245" s="10">
        <f t="shared" si="26"/>
        <v>1.2055637951782217</v>
      </c>
      <c r="N245" s="10">
        <f t="shared" si="27"/>
        <v>54.660119005118396</v>
      </c>
    </row>
    <row r="246" spans="1:14" x14ac:dyDescent="0.35">
      <c r="A246" s="5">
        <v>43340</v>
      </c>
      <c r="B246" s="6">
        <v>6891.08</v>
      </c>
      <c r="C246" s="6">
        <v>7109.56</v>
      </c>
      <c r="D246" s="6">
        <v>6882.34</v>
      </c>
      <c r="E246" s="6">
        <v>7096.28</v>
      </c>
      <c r="F246" s="6">
        <v>4659940000</v>
      </c>
      <c r="G246" s="6">
        <v>122319195736</v>
      </c>
      <c r="H246" s="8">
        <f t="shared" si="21"/>
        <v>3.0277859846979057E-2</v>
      </c>
      <c r="I246" s="9">
        <f t="shared" si="22"/>
        <v>211.63999999999942</v>
      </c>
      <c r="J246" s="18">
        <f t="shared" si="23"/>
        <v>0</v>
      </c>
      <c r="K246" s="9">
        <f t="shared" si="24"/>
        <v>90.061543043266724</v>
      </c>
      <c r="L246" s="21">
        <f t="shared" si="25"/>
        <v>62.165437022803658</v>
      </c>
      <c r="M246" s="10">
        <f t="shared" si="26"/>
        <v>1.448739803924006</v>
      </c>
      <c r="N246" s="10">
        <f t="shared" si="27"/>
        <v>59.162668144751819</v>
      </c>
    </row>
    <row r="247" spans="1:14" x14ac:dyDescent="0.35">
      <c r="A247" s="5">
        <v>43341</v>
      </c>
      <c r="B247" s="6">
        <v>7091.71</v>
      </c>
      <c r="C247" s="6">
        <v>7113.3</v>
      </c>
      <c r="D247" s="6">
        <v>6970.82</v>
      </c>
      <c r="E247" s="6">
        <v>7047.16</v>
      </c>
      <c r="F247" s="6">
        <v>4145880000</v>
      </c>
      <c r="G247" s="6">
        <v>121484666374</v>
      </c>
      <c r="H247" s="8">
        <f t="shared" si="21"/>
        <v>-6.946004294682841E-3</v>
      </c>
      <c r="I247" s="9">
        <f t="shared" si="22"/>
        <v>0</v>
      </c>
      <c r="J247" s="18">
        <f t="shared" si="23"/>
        <v>49.119999999999891</v>
      </c>
      <c r="K247" s="9">
        <f t="shared" si="24"/>
        <v>83.62857568303339</v>
      </c>
      <c r="L247" s="21">
        <f t="shared" si="25"/>
        <v>61.233620092603395</v>
      </c>
      <c r="M247" s="10">
        <f t="shared" si="26"/>
        <v>1.3657297340343781</v>
      </c>
      <c r="N247" s="10">
        <f t="shared" si="27"/>
        <v>57.729744627478723</v>
      </c>
    </row>
    <row r="248" spans="1:14" x14ac:dyDescent="0.35">
      <c r="A248" s="5">
        <v>43342</v>
      </c>
      <c r="B248" s="6">
        <v>7043.76</v>
      </c>
      <c r="C248" s="6">
        <v>7072.69</v>
      </c>
      <c r="D248" s="6">
        <v>6834.69</v>
      </c>
      <c r="E248" s="6">
        <v>6978.23</v>
      </c>
      <c r="F248" s="6">
        <v>4463250000</v>
      </c>
      <c r="G248" s="6">
        <v>120309828156</v>
      </c>
      <c r="H248" s="8">
        <f t="shared" si="21"/>
        <v>-9.8293958290480606E-3</v>
      </c>
      <c r="I248" s="9">
        <f t="shared" si="22"/>
        <v>0</v>
      </c>
      <c r="J248" s="18">
        <f t="shared" si="23"/>
        <v>68.930000000000291</v>
      </c>
      <c r="K248" s="9">
        <f t="shared" si="24"/>
        <v>77.655105991388155</v>
      </c>
      <c r="L248" s="21">
        <f t="shared" si="25"/>
        <v>61.783361514560319</v>
      </c>
      <c r="M248" s="10">
        <f t="shared" si="26"/>
        <v>1.2568935080213688</v>
      </c>
      <c r="N248" s="10">
        <f t="shared" si="27"/>
        <v>55.691307700348446</v>
      </c>
    </row>
    <row r="249" spans="1:14" x14ac:dyDescent="0.35">
      <c r="A249" s="5">
        <v>43343</v>
      </c>
      <c r="B249" s="6">
        <v>6973.97</v>
      </c>
      <c r="C249" s="6">
        <v>7057.17</v>
      </c>
      <c r="D249" s="6">
        <v>6920.16</v>
      </c>
      <c r="E249" s="6">
        <v>7037.58</v>
      </c>
      <c r="F249" s="6">
        <v>4495650000</v>
      </c>
      <c r="G249" s="6">
        <v>121346613238</v>
      </c>
      <c r="H249" s="8">
        <f t="shared" si="21"/>
        <v>8.4690581192528105E-3</v>
      </c>
      <c r="I249" s="9">
        <f t="shared" si="22"/>
        <v>59.350000000000364</v>
      </c>
      <c r="J249" s="18">
        <f t="shared" si="23"/>
        <v>0</v>
      </c>
      <c r="K249" s="9">
        <f t="shared" si="24"/>
        <v>76.347598420574741</v>
      </c>
      <c r="L249" s="21">
        <f t="shared" si="25"/>
        <v>57.370264263520298</v>
      </c>
      <c r="M249" s="10">
        <f t="shared" si="26"/>
        <v>1.3307869399012242</v>
      </c>
      <c r="N249" s="10">
        <f t="shared" si="27"/>
        <v>57.096035554310305</v>
      </c>
    </row>
    <row r="250" spans="1:14" x14ac:dyDescent="0.35">
      <c r="A250" s="5">
        <v>43344</v>
      </c>
      <c r="B250" s="6">
        <v>7044.81</v>
      </c>
      <c r="C250" s="6">
        <v>7242.29</v>
      </c>
      <c r="D250" s="6">
        <v>7038.05</v>
      </c>
      <c r="E250" s="6">
        <v>7193.25</v>
      </c>
      <c r="F250" s="6">
        <v>4116050000</v>
      </c>
      <c r="G250" s="6">
        <v>124044625438</v>
      </c>
      <c r="H250" s="8">
        <f t="shared" si="21"/>
        <v>2.1878725219656416E-2</v>
      </c>
      <c r="I250" s="9">
        <f t="shared" si="22"/>
        <v>155.67000000000007</v>
      </c>
      <c r="J250" s="18">
        <f t="shared" si="23"/>
        <v>0</v>
      </c>
      <c r="K250" s="9">
        <f t="shared" si="24"/>
        <v>82.013484247676544</v>
      </c>
      <c r="L250" s="21">
        <f t="shared" si="25"/>
        <v>53.272388244697417</v>
      </c>
      <c r="M250" s="10">
        <f t="shared" si="26"/>
        <v>1.5395120615010147</v>
      </c>
      <c r="N250" s="10">
        <f t="shared" si="27"/>
        <v>60.622356744825389</v>
      </c>
    </row>
    <row r="251" spans="1:14" x14ac:dyDescent="0.35">
      <c r="A251" s="5">
        <v>43345</v>
      </c>
      <c r="B251" s="6">
        <v>7189.58</v>
      </c>
      <c r="C251" s="6">
        <v>7306.31</v>
      </c>
      <c r="D251" s="6">
        <v>7132.16</v>
      </c>
      <c r="E251" s="6">
        <v>7272.72</v>
      </c>
      <c r="F251" s="6">
        <v>4329540000</v>
      </c>
      <c r="G251" s="6">
        <v>125427780027</v>
      </c>
      <c r="H251" s="8">
        <f t="shared" si="21"/>
        <v>1.0987275580977908E-2</v>
      </c>
      <c r="I251" s="9">
        <f t="shared" si="22"/>
        <v>79.470000000000255</v>
      </c>
      <c r="J251" s="18">
        <f t="shared" si="23"/>
        <v>0</v>
      </c>
      <c r="K251" s="9">
        <f t="shared" si="24"/>
        <v>81.831806801413947</v>
      </c>
      <c r="L251" s="21">
        <f t="shared" si="25"/>
        <v>49.467217655790463</v>
      </c>
      <c r="M251" s="10">
        <f t="shared" si="26"/>
        <v>1.6542633824854913</v>
      </c>
      <c r="N251" s="10">
        <f t="shared" si="27"/>
        <v>62.324763751832904</v>
      </c>
    </row>
    <row r="252" spans="1:14" x14ac:dyDescent="0.35">
      <c r="A252" s="5">
        <v>43346</v>
      </c>
      <c r="B252" s="6">
        <v>7279.03</v>
      </c>
      <c r="C252" s="6">
        <v>7317.94</v>
      </c>
      <c r="D252" s="6">
        <v>7208.15</v>
      </c>
      <c r="E252" s="6">
        <v>7260.06</v>
      </c>
      <c r="F252" s="6">
        <v>4087760000</v>
      </c>
      <c r="G252" s="6">
        <v>125222785390</v>
      </c>
      <c r="H252" s="8">
        <f t="shared" si="21"/>
        <v>-1.7422686096468961E-3</v>
      </c>
      <c r="I252" s="9">
        <f t="shared" si="22"/>
        <v>0</v>
      </c>
      <c r="J252" s="18">
        <f t="shared" si="23"/>
        <v>12.659999999999854</v>
      </c>
      <c r="K252" s="9">
        <f t="shared" si="24"/>
        <v>75.98667774417008</v>
      </c>
      <c r="L252" s="21">
        <f t="shared" si="25"/>
        <v>46.838130680376842</v>
      </c>
      <c r="M252" s="10">
        <f t="shared" si="26"/>
        <v>1.6223251577374591</v>
      </c>
      <c r="N252" s="10">
        <f t="shared" si="27"/>
        <v>61.865903736255213</v>
      </c>
    </row>
    <row r="253" spans="1:14" x14ac:dyDescent="0.35">
      <c r="A253" s="5">
        <v>43347</v>
      </c>
      <c r="B253" s="6">
        <v>7263</v>
      </c>
      <c r="C253" s="6">
        <v>7388.26</v>
      </c>
      <c r="D253" s="6">
        <v>7255.44</v>
      </c>
      <c r="E253" s="6">
        <v>7361.66</v>
      </c>
      <c r="F253" s="6">
        <v>4273640000</v>
      </c>
      <c r="G253" s="6">
        <v>126986882925</v>
      </c>
      <c r="H253" s="8">
        <f t="shared" si="21"/>
        <v>1.3897357522575034E-2</v>
      </c>
      <c r="I253" s="9">
        <f t="shared" si="22"/>
        <v>101.59999999999945</v>
      </c>
      <c r="J253" s="18">
        <f t="shared" si="23"/>
        <v>0</v>
      </c>
      <c r="K253" s="9">
        <f t="shared" si="24"/>
        <v>77.816200762443614</v>
      </c>
      <c r="L253" s="21">
        <f t="shared" si="25"/>
        <v>43.492549917492781</v>
      </c>
      <c r="M253" s="10">
        <f t="shared" si="26"/>
        <v>1.7891846054109097</v>
      </c>
      <c r="N253" s="10">
        <f t="shared" si="27"/>
        <v>64.147227900941402</v>
      </c>
    </row>
    <row r="254" spans="1:14" x14ac:dyDescent="0.35">
      <c r="A254" s="5">
        <v>43348</v>
      </c>
      <c r="B254" s="6">
        <v>7361.46</v>
      </c>
      <c r="C254" s="6">
        <v>7388.43</v>
      </c>
      <c r="D254" s="6">
        <v>6792.83</v>
      </c>
      <c r="E254" s="6">
        <v>6792.83</v>
      </c>
      <c r="F254" s="6">
        <v>5800460000</v>
      </c>
      <c r="G254" s="6">
        <v>117185657641</v>
      </c>
      <c r="H254" s="8">
        <f t="shared" si="21"/>
        <v>-8.0417806653737559E-2</v>
      </c>
      <c r="I254" s="9">
        <f t="shared" si="22"/>
        <v>0</v>
      </c>
      <c r="J254" s="18">
        <f t="shared" si="23"/>
        <v>568.82999999999993</v>
      </c>
      <c r="K254" s="9">
        <f t="shared" si="24"/>
        <v>72.257900707983353</v>
      </c>
      <c r="L254" s="21">
        <f t="shared" si="25"/>
        <v>81.016653494814719</v>
      </c>
      <c r="M254" s="10">
        <f t="shared" si="26"/>
        <v>0.89188947692844478</v>
      </c>
      <c r="N254" s="10">
        <f t="shared" si="27"/>
        <v>47.142789671649403</v>
      </c>
    </row>
    <row r="255" spans="1:14" x14ac:dyDescent="0.35">
      <c r="A255" s="5">
        <v>43349</v>
      </c>
      <c r="B255" s="6">
        <v>6755.14</v>
      </c>
      <c r="C255" s="6">
        <v>6755.14</v>
      </c>
      <c r="D255" s="6">
        <v>6404.72</v>
      </c>
      <c r="E255" s="6">
        <v>6529.17</v>
      </c>
      <c r="F255" s="6">
        <v>5523470000</v>
      </c>
      <c r="G255" s="6">
        <v>112649565532</v>
      </c>
      <c r="H255" s="8">
        <f t="shared" si="21"/>
        <v>-3.9587814590627865E-2</v>
      </c>
      <c r="I255" s="9">
        <f t="shared" si="22"/>
        <v>0</v>
      </c>
      <c r="J255" s="18">
        <f t="shared" si="23"/>
        <v>263.65999999999985</v>
      </c>
      <c r="K255" s="9">
        <f t="shared" si="24"/>
        <v>67.096622085984535</v>
      </c>
      <c r="L255" s="21">
        <f t="shared" si="25"/>
        <v>94.062606816613652</v>
      </c>
      <c r="M255" s="10">
        <f t="shared" si="26"/>
        <v>0.7133187603103267</v>
      </c>
      <c r="N255" s="10">
        <f t="shared" si="27"/>
        <v>41.633744801879487</v>
      </c>
    </row>
    <row r="256" spans="1:14" x14ac:dyDescent="0.35">
      <c r="A256" s="5">
        <v>43350</v>
      </c>
      <c r="B256" s="6">
        <v>6528.92</v>
      </c>
      <c r="C256" s="6">
        <v>6555.29</v>
      </c>
      <c r="D256" s="6">
        <v>6396.87</v>
      </c>
      <c r="E256" s="6">
        <v>6467.07</v>
      </c>
      <c r="F256" s="6">
        <v>4264680000</v>
      </c>
      <c r="G256" s="6">
        <v>111590424587</v>
      </c>
      <c r="H256" s="8">
        <f t="shared" si="21"/>
        <v>-9.5566829533787114E-3</v>
      </c>
      <c r="I256" s="9">
        <f t="shared" si="22"/>
        <v>0</v>
      </c>
      <c r="J256" s="18">
        <f t="shared" si="23"/>
        <v>62.100000000000364</v>
      </c>
      <c r="K256" s="9">
        <f t="shared" si="24"/>
        <v>62.304006222699925</v>
      </c>
      <c r="L256" s="21">
        <f t="shared" si="25"/>
        <v>91.779563472569848</v>
      </c>
      <c r="M256" s="10">
        <f t="shared" si="26"/>
        <v>0.67884400257929667</v>
      </c>
      <c r="N256" s="10">
        <f t="shared" si="27"/>
        <v>40.435204315371337</v>
      </c>
    </row>
    <row r="257" spans="1:14" x14ac:dyDescent="0.35">
      <c r="A257" s="5">
        <v>43351</v>
      </c>
      <c r="B257" s="6">
        <v>6460.17</v>
      </c>
      <c r="C257" s="6">
        <v>6534.25</v>
      </c>
      <c r="D257" s="6">
        <v>6197.52</v>
      </c>
      <c r="E257" s="6">
        <v>6225.98</v>
      </c>
      <c r="F257" s="6">
        <v>3835060000</v>
      </c>
      <c r="G257" s="6">
        <v>107442122871</v>
      </c>
      <c r="H257" s="8">
        <f t="shared" si="21"/>
        <v>-3.7992286911306038E-2</v>
      </c>
      <c r="I257" s="9">
        <f t="shared" si="22"/>
        <v>0</v>
      </c>
      <c r="J257" s="18">
        <f t="shared" si="23"/>
        <v>241.09000000000015</v>
      </c>
      <c r="K257" s="9">
        <f t="shared" si="24"/>
        <v>57.853720063935647</v>
      </c>
      <c r="L257" s="21">
        <f t="shared" si="25"/>
        <v>102.44459465310058</v>
      </c>
      <c r="M257" s="10">
        <f t="shared" si="26"/>
        <v>0.56473179731776757</v>
      </c>
      <c r="N257" s="10">
        <f t="shared" si="27"/>
        <v>36.09128403256198</v>
      </c>
    </row>
    <row r="258" spans="1:14" x14ac:dyDescent="0.35">
      <c r="A258" s="5">
        <v>43352</v>
      </c>
      <c r="B258" s="6">
        <v>6223.38</v>
      </c>
      <c r="C258" s="6">
        <v>6446.26</v>
      </c>
      <c r="D258" s="6">
        <v>6201.22</v>
      </c>
      <c r="E258" s="6">
        <v>6300.86</v>
      </c>
      <c r="F258" s="6">
        <v>3671890000</v>
      </c>
      <c r="G258" s="6">
        <v>108747090915</v>
      </c>
      <c r="H258" s="8">
        <f t="shared" si="21"/>
        <v>1.1955272338745318E-2</v>
      </c>
      <c r="I258" s="9">
        <f t="shared" si="22"/>
        <v>74.880000000000109</v>
      </c>
      <c r="J258" s="18">
        <f t="shared" si="23"/>
        <v>0</v>
      </c>
      <c r="K258" s="9">
        <f t="shared" si="24"/>
        <v>59.069882916511681</v>
      </c>
      <c r="L258" s="21">
        <f t="shared" si="25"/>
        <v>95.127123606450525</v>
      </c>
      <c r="M258" s="10">
        <f t="shared" si="26"/>
        <v>0.62095731140667199</v>
      </c>
      <c r="N258" s="10">
        <f t="shared" si="27"/>
        <v>38.308060738984125</v>
      </c>
    </row>
    <row r="259" spans="1:14" x14ac:dyDescent="0.35">
      <c r="A259" s="5">
        <v>43353</v>
      </c>
      <c r="B259" s="6">
        <v>6301.57</v>
      </c>
      <c r="C259" s="6">
        <v>6374.98</v>
      </c>
      <c r="D259" s="6">
        <v>6292.76</v>
      </c>
      <c r="E259" s="6">
        <v>6329.7</v>
      </c>
      <c r="F259" s="6">
        <v>3714100000</v>
      </c>
      <c r="G259" s="6">
        <v>109255603474</v>
      </c>
      <c r="H259" s="8">
        <f t="shared" si="21"/>
        <v>4.5667096504205997E-3</v>
      </c>
      <c r="I259" s="9">
        <f t="shared" si="22"/>
        <v>28.840000000000146</v>
      </c>
      <c r="J259" s="18">
        <f t="shared" si="23"/>
        <v>0</v>
      </c>
      <c r="K259" s="9">
        <f t="shared" si="24"/>
        <v>56.910605565332283</v>
      </c>
      <c r="L259" s="21">
        <f t="shared" si="25"/>
        <v>88.332329063132633</v>
      </c>
      <c r="M259" s="10">
        <f t="shared" si="26"/>
        <v>0.64427833126258105</v>
      </c>
      <c r="N259" s="10">
        <f t="shared" si="27"/>
        <v>39.183045778378855</v>
      </c>
    </row>
    <row r="260" spans="1:14" x14ac:dyDescent="0.35">
      <c r="A260" s="5">
        <v>43354</v>
      </c>
      <c r="B260" s="6">
        <v>6331.88</v>
      </c>
      <c r="C260" s="6">
        <v>6398.92</v>
      </c>
      <c r="D260" s="6">
        <v>6260.21</v>
      </c>
      <c r="E260" s="6">
        <v>6321.2</v>
      </c>
      <c r="F260" s="6">
        <v>3849910000</v>
      </c>
      <c r="G260" s="6">
        <v>109119948884</v>
      </c>
      <c r="H260" s="8">
        <f t="shared" si="21"/>
        <v>-1.3437781152432343E-3</v>
      </c>
      <c r="I260" s="9">
        <f t="shared" si="22"/>
        <v>0</v>
      </c>
      <c r="J260" s="18">
        <f t="shared" si="23"/>
        <v>8.5</v>
      </c>
      <c r="K260" s="9">
        <f t="shared" si="24"/>
        <v>52.845562310665692</v>
      </c>
      <c r="L260" s="21">
        <f t="shared" si="25"/>
        <v>82.63001984433744</v>
      </c>
      <c r="M260" s="10">
        <f t="shared" si="26"/>
        <v>0.63954434974381957</v>
      </c>
      <c r="N260" s="10">
        <f t="shared" si="27"/>
        <v>39.007444345360284</v>
      </c>
    </row>
    <row r="261" spans="1:14" x14ac:dyDescent="0.35">
      <c r="A261" s="5">
        <v>43355</v>
      </c>
      <c r="B261" s="6">
        <v>6317.01</v>
      </c>
      <c r="C261" s="6">
        <v>6363.87</v>
      </c>
      <c r="D261" s="6">
        <v>6265.09</v>
      </c>
      <c r="E261" s="6">
        <v>6351.8</v>
      </c>
      <c r="F261" s="6">
        <v>4064230000</v>
      </c>
      <c r="G261" s="6">
        <v>109661521297</v>
      </c>
      <c r="H261" s="8">
        <f t="shared" si="21"/>
        <v>4.8291737502282103E-3</v>
      </c>
      <c r="I261" s="9">
        <f t="shared" si="22"/>
        <v>30.600000000000364</v>
      </c>
      <c r="J261" s="18">
        <f t="shared" si="23"/>
        <v>0</v>
      </c>
      <c r="K261" s="9">
        <f t="shared" si="24"/>
        <v>51.256593574189594</v>
      </c>
      <c r="L261" s="21">
        <f t="shared" si="25"/>
        <v>76.727875569741897</v>
      </c>
      <c r="M261" s="10">
        <f t="shared" si="26"/>
        <v>0.66803092348881532</v>
      </c>
      <c r="N261" s="10">
        <f t="shared" si="27"/>
        <v>40.049073076629604</v>
      </c>
    </row>
    <row r="262" spans="1:14" x14ac:dyDescent="0.35">
      <c r="A262" s="5">
        <v>43356</v>
      </c>
      <c r="B262" s="6">
        <v>6354.24</v>
      </c>
      <c r="C262" s="6">
        <v>6535.41</v>
      </c>
      <c r="D262" s="6">
        <v>6354.24</v>
      </c>
      <c r="E262" s="6">
        <v>6517.31</v>
      </c>
      <c r="F262" s="6">
        <v>4210910000</v>
      </c>
      <c r="G262" s="6">
        <v>112530970182</v>
      </c>
      <c r="H262" s="8">
        <f t="shared" si="21"/>
        <v>2.5723476815227034E-2</v>
      </c>
      <c r="I262" s="9">
        <f t="shared" si="22"/>
        <v>165.51000000000022</v>
      </c>
      <c r="J262" s="18">
        <f t="shared" si="23"/>
        <v>0</v>
      </c>
      <c r="K262" s="9">
        <f t="shared" si="24"/>
        <v>59.417551176033207</v>
      </c>
      <c r="L262" s="21">
        <f t="shared" si="25"/>
        <v>71.247313029046055</v>
      </c>
      <c r="M262" s="10">
        <f t="shared" si="26"/>
        <v>0.83396199309032049</v>
      </c>
      <c r="N262" s="10">
        <f t="shared" si="27"/>
        <v>45.473242969722158</v>
      </c>
    </row>
    <row r="263" spans="1:14" x14ac:dyDescent="0.35">
      <c r="A263" s="5">
        <v>43357</v>
      </c>
      <c r="B263" s="6">
        <v>6515.41</v>
      </c>
      <c r="C263" s="6">
        <v>6596.1</v>
      </c>
      <c r="D263" s="6">
        <v>6456.17</v>
      </c>
      <c r="E263" s="6">
        <v>6512.71</v>
      </c>
      <c r="F263" s="6">
        <v>4076220000</v>
      </c>
      <c r="G263" s="6">
        <v>112462453186</v>
      </c>
      <c r="H263" s="8">
        <f t="shared" si="21"/>
        <v>-7.0606187728042226E-4</v>
      </c>
      <c r="I263" s="9">
        <f t="shared" si="22"/>
        <v>0</v>
      </c>
      <c r="J263" s="18">
        <f t="shared" si="23"/>
        <v>4.6000000000003638</v>
      </c>
      <c r="K263" s="9">
        <f t="shared" si="24"/>
        <v>55.173440377745123</v>
      </c>
      <c r="L263" s="21">
        <f t="shared" si="25"/>
        <v>66.486790669828508</v>
      </c>
      <c r="M263" s="10">
        <f t="shared" si="26"/>
        <v>0.82984063182918311</v>
      </c>
      <c r="N263" s="10">
        <f t="shared" si="27"/>
        <v>45.350432020937291</v>
      </c>
    </row>
    <row r="264" spans="1:14" x14ac:dyDescent="0.35">
      <c r="A264" s="5">
        <v>43358</v>
      </c>
      <c r="B264" s="6">
        <v>6509.4</v>
      </c>
      <c r="C264" s="6">
        <v>6561.72</v>
      </c>
      <c r="D264" s="6">
        <v>6493.55</v>
      </c>
      <c r="E264" s="6">
        <v>6543.2</v>
      </c>
      <c r="F264" s="6">
        <v>3216300000</v>
      </c>
      <c r="G264" s="6">
        <v>113000324618</v>
      </c>
      <c r="H264" s="8">
        <f t="shared" si="21"/>
        <v>4.6706901976408472E-3</v>
      </c>
      <c r="I264" s="9">
        <f t="shared" si="22"/>
        <v>30.489999999999782</v>
      </c>
      <c r="J264" s="18">
        <f t="shared" si="23"/>
        <v>0</v>
      </c>
      <c r="K264" s="9">
        <f t="shared" si="24"/>
        <v>53.410337493620453</v>
      </c>
      <c r="L264" s="21">
        <f t="shared" si="25"/>
        <v>61.73773419341218</v>
      </c>
      <c r="M264" s="10">
        <f t="shared" si="26"/>
        <v>0.86511658050644313</v>
      </c>
      <c r="N264" s="10">
        <f t="shared" si="27"/>
        <v>46.384048565561208</v>
      </c>
    </row>
    <row r="265" spans="1:14" x14ac:dyDescent="0.35">
      <c r="A265" s="5">
        <v>43359</v>
      </c>
      <c r="B265" s="6">
        <v>6536.68</v>
      </c>
      <c r="C265" s="6">
        <v>6544.33</v>
      </c>
      <c r="D265" s="6">
        <v>6460.1</v>
      </c>
      <c r="E265" s="6">
        <v>6517.18</v>
      </c>
      <c r="F265" s="6">
        <v>3273730000</v>
      </c>
      <c r="G265" s="6">
        <v>112562367224</v>
      </c>
      <c r="H265" s="8">
        <f t="shared" ref="H265:H328" si="28">LN(E265/E264)</f>
        <v>-3.9845753992264251E-3</v>
      </c>
      <c r="I265" s="9">
        <f t="shared" ref="I265:I328" si="29">IF(E265&gt;E264, E265-E264, 0)</f>
        <v>0</v>
      </c>
      <c r="J265" s="18">
        <f t="shared" ref="J265:J328" si="30">IF(E265&lt;E264, E264-E265, 0)</f>
        <v>26.019999999999527</v>
      </c>
      <c r="K265" s="9">
        <f t="shared" si="24"/>
        <v>49.595313386933277</v>
      </c>
      <c r="L265" s="21">
        <f t="shared" si="25"/>
        <v>59.186467465311281</v>
      </c>
      <c r="M265" s="10">
        <f t="shared" si="26"/>
        <v>0.83795021921186119</v>
      </c>
      <c r="N265" s="10">
        <f t="shared" si="27"/>
        <v>45.591562298743114</v>
      </c>
    </row>
    <row r="266" spans="1:14" x14ac:dyDescent="0.35">
      <c r="A266" s="5">
        <v>43360</v>
      </c>
      <c r="B266" s="6">
        <v>6514.06</v>
      </c>
      <c r="C266" s="6">
        <v>6540.21</v>
      </c>
      <c r="D266" s="6">
        <v>6257.52</v>
      </c>
      <c r="E266" s="6">
        <v>6281.2</v>
      </c>
      <c r="F266" s="6">
        <v>3910780000</v>
      </c>
      <c r="G266" s="6">
        <v>108497127334</v>
      </c>
      <c r="H266" s="8">
        <f t="shared" si="28"/>
        <v>-3.6880722010739192E-2</v>
      </c>
      <c r="I266" s="9">
        <f t="shared" si="29"/>
        <v>0</v>
      </c>
      <c r="J266" s="18">
        <f t="shared" si="30"/>
        <v>235.98000000000047</v>
      </c>
      <c r="K266" s="9">
        <f t="shared" si="24"/>
        <v>46.052791002152333</v>
      </c>
      <c r="L266" s="21">
        <f t="shared" si="25"/>
        <v>71.8145769320748</v>
      </c>
      <c r="M266" s="10">
        <f t="shared" si="26"/>
        <v>0.64127358218249997</v>
      </c>
      <c r="N266" s="10">
        <f t="shared" si="27"/>
        <v>39.071705603751937</v>
      </c>
    </row>
    <row r="267" spans="1:14" x14ac:dyDescent="0.35">
      <c r="A267" s="5">
        <v>43361</v>
      </c>
      <c r="B267" s="6">
        <v>6280.91</v>
      </c>
      <c r="C267" s="6">
        <v>6384.18</v>
      </c>
      <c r="D267" s="6">
        <v>6265.71</v>
      </c>
      <c r="E267" s="6">
        <v>6371.3</v>
      </c>
      <c r="F267" s="6">
        <v>4180090000</v>
      </c>
      <c r="G267" s="6">
        <v>110064685348</v>
      </c>
      <c r="H267" s="8">
        <f t="shared" si="28"/>
        <v>1.4242485366239803E-2</v>
      </c>
      <c r="I267" s="9">
        <f t="shared" si="29"/>
        <v>90.100000000000364</v>
      </c>
      <c r="J267" s="18">
        <f t="shared" si="30"/>
        <v>0</v>
      </c>
      <c r="K267" s="9">
        <f t="shared" si="24"/>
        <v>49.199020216284339</v>
      </c>
      <c r="L267" s="21">
        <f t="shared" si="25"/>
        <v>66.684964294069459</v>
      </c>
      <c r="M267" s="10">
        <f t="shared" si="26"/>
        <v>0.73778280812035746</v>
      </c>
      <c r="N267" s="10">
        <f t="shared" si="27"/>
        <v>42.455409540986736</v>
      </c>
    </row>
    <row r="268" spans="1:14" x14ac:dyDescent="0.35">
      <c r="A268" s="5">
        <v>43362</v>
      </c>
      <c r="B268" s="6">
        <v>6371.85</v>
      </c>
      <c r="C268" s="6">
        <v>6448.46</v>
      </c>
      <c r="D268" s="6">
        <v>6208.34</v>
      </c>
      <c r="E268" s="6">
        <v>6398.54</v>
      </c>
      <c r="F268" s="6">
        <v>4431340000</v>
      </c>
      <c r="G268" s="6">
        <v>110547735544</v>
      </c>
      <c r="H268" s="8">
        <f t="shared" si="28"/>
        <v>4.2663089462588177E-3</v>
      </c>
      <c r="I268" s="9">
        <f t="shared" si="29"/>
        <v>27.239999999999782</v>
      </c>
      <c r="J268" s="18">
        <f t="shared" si="30"/>
        <v>0</v>
      </c>
      <c r="K268" s="9">
        <f t="shared" si="24"/>
        <v>47.630518772264011</v>
      </c>
      <c r="L268" s="21">
        <f t="shared" si="25"/>
        <v>61.921752558778785</v>
      </c>
      <c r="M268" s="10">
        <f t="shared" si="26"/>
        <v>0.76920495309061354</v>
      </c>
      <c r="N268" s="10">
        <f t="shared" si="27"/>
        <v>43.477436107495294</v>
      </c>
    </row>
    <row r="269" spans="1:14" x14ac:dyDescent="0.35">
      <c r="A269" s="5">
        <v>43363</v>
      </c>
      <c r="B269" s="6">
        <v>6398.85</v>
      </c>
      <c r="C269" s="6">
        <v>6529.26</v>
      </c>
      <c r="D269" s="6">
        <v>6395.95</v>
      </c>
      <c r="E269" s="6">
        <v>6519.67</v>
      </c>
      <c r="F269" s="6">
        <v>4348110000</v>
      </c>
      <c r="G269" s="6">
        <v>112653130183</v>
      </c>
      <c r="H269" s="8">
        <f t="shared" si="28"/>
        <v>1.8753921819562428E-2</v>
      </c>
      <c r="I269" s="9">
        <f t="shared" si="29"/>
        <v>121.13000000000011</v>
      </c>
      <c r="J269" s="18">
        <f t="shared" si="30"/>
        <v>0</v>
      </c>
      <c r="K269" s="9">
        <f t="shared" si="24"/>
        <v>52.880481717102306</v>
      </c>
      <c r="L269" s="21">
        <f t="shared" si="25"/>
        <v>57.498770233151731</v>
      </c>
      <c r="M269" s="10">
        <f t="shared" si="26"/>
        <v>0.91968022103215896</v>
      </c>
      <c r="N269" s="10">
        <f t="shared" si="27"/>
        <v>47.907990661990169</v>
      </c>
    </row>
    <row r="270" spans="1:14" x14ac:dyDescent="0.35">
      <c r="A270" s="5">
        <v>43364</v>
      </c>
      <c r="B270" s="6">
        <v>6513.87</v>
      </c>
      <c r="C270" s="6">
        <v>6794.33</v>
      </c>
      <c r="D270" s="6">
        <v>6496.36</v>
      </c>
      <c r="E270" s="6">
        <v>6734.95</v>
      </c>
      <c r="F270" s="6">
        <v>6531940000</v>
      </c>
      <c r="G270" s="6">
        <v>116385068032</v>
      </c>
      <c r="H270" s="8">
        <f t="shared" si="28"/>
        <v>3.2486624769073207E-2</v>
      </c>
      <c r="I270" s="9">
        <f t="shared" si="29"/>
        <v>215.27999999999975</v>
      </c>
      <c r="J270" s="18">
        <f t="shared" si="30"/>
        <v>0</v>
      </c>
      <c r="K270" s="9">
        <f t="shared" si="24"/>
        <v>64.480447308737837</v>
      </c>
      <c r="L270" s="21">
        <f t="shared" si="25"/>
        <v>53.391715216498035</v>
      </c>
      <c r="M270" s="10">
        <f t="shared" si="26"/>
        <v>1.2076863806917628</v>
      </c>
      <c r="N270" s="10">
        <f t="shared" si="27"/>
        <v>54.703711145481762</v>
      </c>
    </row>
    <row r="271" spans="1:14" x14ac:dyDescent="0.35">
      <c r="A271" s="5">
        <v>43365</v>
      </c>
      <c r="B271" s="6">
        <v>6735.05</v>
      </c>
      <c r="C271" s="6">
        <v>6814.56</v>
      </c>
      <c r="D271" s="6">
        <v>6616.8</v>
      </c>
      <c r="E271" s="6">
        <v>6721.98</v>
      </c>
      <c r="F271" s="6">
        <v>4509660000</v>
      </c>
      <c r="G271" s="6">
        <v>116173876360</v>
      </c>
      <c r="H271" s="8">
        <f t="shared" si="28"/>
        <v>-1.9276319362770702E-3</v>
      </c>
      <c r="I271" s="9">
        <f t="shared" si="29"/>
        <v>0</v>
      </c>
      <c r="J271" s="18">
        <f t="shared" si="30"/>
        <v>12.970000000000255</v>
      </c>
      <c r="K271" s="9">
        <f t="shared" si="24"/>
        <v>59.874701072399425</v>
      </c>
      <c r="L271" s="21">
        <f t="shared" si="25"/>
        <v>50.504449843891052</v>
      </c>
      <c r="M271" s="10">
        <f t="shared" si="26"/>
        <v>1.1855331808874616</v>
      </c>
      <c r="N271" s="10">
        <f t="shared" si="27"/>
        <v>54.244574790946984</v>
      </c>
    </row>
    <row r="272" spans="1:14" x14ac:dyDescent="0.35">
      <c r="A272" s="5">
        <v>43366</v>
      </c>
      <c r="B272" s="6">
        <v>6715.32</v>
      </c>
      <c r="C272" s="6">
        <v>6766.15</v>
      </c>
      <c r="D272" s="6">
        <v>6679.42</v>
      </c>
      <c r="E272" s="6">
        <v>6710.63</v>
      </c>
      <c r="F272" s="6">
        <v>4197500000</v>
      </c>
      <c r="G272" s="6">
        <v>115990387532</v>
      </c>
      <c r="H272" s="8">
        <f t="shared" si="28"/>
        <v>-1.6899177004514672E-3</v>
      </c>
      <c r="I272" s="9">
        <f t="shared" si="29"/>
        <v>0</v>
      </c>
      <c r="J272" s="18">
        <f t="shared" si="30"/>
        <v>11.349999999999454</v>
      </c>
      <c r="K272" s="9">
        <f t="shared" si="24"/>
        <v>55.597936710085186</v>
      </c>
      <c r="L272" s="21">
        <f t="shared" si="25"/>
        <v>47.707703426470225</v>
      </c>
      <c r="M272" s="10">
        <f t="shared" si="26"/>
        <v>1.1653869861033204</v>
      </c>
      <c r="N272" s="10">
        <f t="shared" si="27"/>
        <v>53.818878268981827</v>
      </c>
    </row>
    <row r="273" spans="1:14" x14ac:dyDescent="0.35">
      <c r="A273" s="5">
        <v>43367</v>
      </c>
      <c r="B273" s="6">
        <v>6704.77</v>
      </c>
      <c r="C273" s="6">
        <v>6713.56</v>
      </c>
      <c r="D273" s="6">
        <v>6580.9</v>
      </c>
      <c r="E273" s="6">
        <v>6595.41</v>
      </c>
      <c r="F273" s="6">
        <v>4177310000</v>
      </c>
      <c r="G273" s="6">
        <v>114011060309</v>
      </c>
      <c r="H273" s="8">
        <f t="shared" si="28"/>
        <v>-1.7318883746833512E-2</v>
      </c>
      <c r="I273" s="9">
        <f t="shared" si="29"/>
        <v>0</v>
      </c>
      <c r="J273" s="18">
        <f t="shared" si="30"/>
        <v>115.22000000000025</v>
      </c>
      <c r="K273" s="9">
        <f t="shared" si="24"/>
        <v>51.626655516507675</v>
      </c>
      <c r="L273" s="21">
        <f t="shared" si="25"/>
        <v>52.530010324579514</v>
      </c>
      <c r="M273" s="10">
        <f t="shared" si="26"/>
        <v>0.98280307194896654</v>
      </c>
      <c r="N273" s="10">
        <f t="shared" si="27"/>
        <v>49.566348058102157</v>
      </c>
    </row>
    <row r="274" spans="1:14" x14ac:dyDescent="0.35">
      <c r="A274" s="5">
        <v>43368</v>
      </c>
      <c r="B274" s="6">
        <v>6603.64</v>
      </c>
      <c r="C274" s="6">
        <v>6603.64</v>
      </c>
      <c r="D274" s="6">
        <v>6381.86</v>
      </c>
      <c r="E274" s="6">
        <v>6446.47</v>
      </c>
      <c r="F274" s="6">
        <v>4726180000</v>
      </c>
      <c r="G274" s="6">
        <v>111450035114</v>
      </c>
      <c r="H274" s="8">
        <f t="shared" si="28"/>
        <v>-2.2841258376354784E-2</v>
      </c>
      <c r="I274" s="9">
        <f t="shared" si="29"/>
        <v>0</v>
      </c>
      <c r="J274" s="18">
        <f t="shared" si="30"/>
        <v>148.9399999999996</v>
      </c>
      <c r="K274" s="9">
        <f t="shared" si="24"/>
        <v>47.939037265328558</v>
      </c>
      <c r="L274" s="21">
        <f t="shared" si="25"/>
        <v>59.416438158538092</v>
      </c>
      <c r="M274" s="10">
        <f t="shared" si="26"/>
        <v>0.80683121962671467</v>
      </c>
      <c r="N274" s="10">
        <f t="shared" si="27"/>
        <v>44.654487417668335</v>
      </c>
    </row>
    <row r="275" spans="1:14" x14ac:dyDescent="0.35">
      <c r="A275" s="5">
        <v>43369</v>
      </c>
      <c r="B275" s="6">
        <v>6452.79</v>
      </c>
      <c r="C275" s="6">
        <v>6585.91</v>
      </c>
      <c r="D275" s="6">
        <v>6397.89</v>
      </c>
      <c r="E275" s="6">
        <v>6495</v>
      </c>
      <c r="F275" s="6">
        <v>4437300000</v>
      </c>
      <c r="G275" s="6">
        <v>112300336125</v>
      </c>
      <c r="H275" s="8">
        <f t="shared" si="28"/>
        <v>7.4999559526838788E-3</v>
      </c>
      <c r="I275" s="9">
        <f t="shared" si="29"/>
        <v>48.529999999999745</v>
      </c>
      <c r="J275" s="18">
        <f t="shared" si="30"/>
        <v>0</v>
      </c>
      <c r="K275" s="9">
        <f t="shared" si="24"/>
        <v>47.981248889233648</v>
      </c>
      <c r="L275" s="21">
        <f t="shared" si="25"/>
        <v>55.17240686149966</v>
      </c>
      <c r="M275" s="10">
        <f t="shared" si="26"/>
        <v>0.86966024537740194</v>
      </c>
      <c r="N275" s="10">
        <f t="shared" si="27"/>
        <v>46.514346525127934</v>
      </c>
    </row>
    <row r="276" spans="1:14" x14ac:dyDescent="0.35">
      <c r="A276" s="5">
        <v>43370</v>
      </c>
      <c r="B276" s="6">
        <v>6495.29</v>
      </c>
      <c r="C276" s="6">
        <v>6712.1</v>
      </c>
      <c r="D276" s="6">
        <v>6464.95</v>
      </c>
      <c r="E276" s="6">
        <v>6676.75</v>
      </c>
      <c r="F276" s="6">
        <v>4606810000</v>
      </c>
      <c r="G276" s="6">
        <v>115454861756</v>
      </c>
      <c r="H276" s="8">
        <f t="shared" si="28"/>
        <v>2.7598692087246655E-2</v>
      </c>
      <c r="I276" s="9">
        <f t="shared" si="29"/>
        <v>181.75</v>
      </c>
      <c r="J276" s="18">
        <f t="shared" si="30"/>
        <v>0</v>
      </c>
      <c r="K276" s="9">
        <f t="shared" si="24"/>
        <v>57.536159682859818</v>
      </c>
      <c r="L276" s="21">
        <f t="shared" si="25"/>
        <v>51.231520657106827</v>
      </c>
      <c r="M276" s="10">
        <f t="shared" si="26"/>
        <v>1.1230617195212693</v>
      </c>
      <c r="N276" s="10">
        <f t="shared" si="27"/>
        <v>52.898213424266778</v>
      </c>
    </row>
    <row r="277" spans="1:14" x14ac:dyDescent="0.35">
      <c r="A277" s="5">
        <v>43371</v>
      </c>
      <c r="B277" s="6">
        <v>6678.75</v>
      </c>
      <c r="C277" s="6">
        <v>6785.03</v>
      </c>
      <c r="D277" s="6">
        <v>6598.32</v>
      </c>
      <c r="E277" s="6">
        <v>6644.13</v>
      </c>
      <c r="F277" s="6">
        <v>5014430000</v>
      </c>
      <c r="G277" s="6">
        <v>114903584220</v>
      </c>
      <c r="H277" s="8">
        <f t="shared" si="28"/>
        <v>-4.8975841239940485E-3</v>
      </c>
      <c r="I277" s="9">
        <f t="shared" si="29"/>
        <v>0</v>
      </c>
      <c r="J277" s="18">
        <f t="shared" si="30"/>
        <v>32.619999999999891</v>
      </c>
      <c r="K277" s="9">
        <f t="shared" si="24"/>
        <v>53.426433991226972</v>
      </c>
      <c r="L277" s="21">
        <f t="shared" si="25"/>
        <v>49.902126324456333</v>
      </c>
      <c r="M277" s="10">
        <f t="shared" si="26"/>
        <v>1.0706243987251387</v>
      </c>
      <c r="N277" s="10">
        <f t="shared" si="27"/>
        <v>51.705388934096916</v>
      </c>
    </row>
    <row r="278" spans="1:14" x14ac:dyDescent="0.35">
      <c r="A278" s="5">
        <v>43372</v>
      </c>
      <c r="B278" s="6">
        <v>6643.1</v>
      </c>
      <c r="C278" s="6">
        <v>6643.1</v>
      </c>
      <c r="D278" s="6">
        <v>6511.65</v>
      </c>
      <c r="E278" s="6">
        <v>6601.96</v>
      </c>
      <c r="F278" s="6">
        <v>4363690000</v>
      </c>
      <c r="G278" s="6">
        <v>114186839964</v>
      </c>
      <c r="H278" s="8">
        <f t="shared" si="28"/>
        <v>-6.367183443238297E-3</v>
      </c>
      <c r="I278" s="9">
        <f t="shared" si="29"/>
        <v>0</v>
      </c>
      <c r="J278" s="18">
        <f t="shared" si="30"/>
        <v>42.170000000000073</v>
      </c>
      <c r="K278" s="9">
        <f t="shared" ref="K278:K341" si="31">((K277*13)+I278)/14</f>
        <v>49.610260134710757</v>
      </c>
      <c r="L278" s="21">
        <f t="shared" ref="L278:L341" si="32">((L277*13)+J278)/14</f>
        <v>49.349831586995165</v>
      </c>
      <c r="M278" s="10">
        <f t="shared" ref="M278:M341" si="33">K278/L278</f>
        <v>1.0052771922282349</v>
      </c>
      <c r="N278" s="10">
        <f t="shared" ref="N278:N341" si="34">100-(100/(1+M278))</f>
        <v>50.131582612336267</v>
      </c>
    </row>
    <row r="279" spans="1:14" x14ac:dyDescent="0.35">
      <c r="A279" s="5">
        <v>43373</v>
      </c>
      <c r="B279" s="6">
        <v>6604.71</v>
      </c>
      <c r="C279" s="6">
        <v>6643.78</v>
      </c>
      <c r="D279" s="6">
        <v>6566.54</v>
      </c>
      <c r="E279" s="6">
        <v>6625.56</v>
      </c>
      <c r="F279" s="6">
        <v>4002280000</v>
      </c>
      <c r="G279" s="6">
        <v>114608519470</v>
      </c>
      <c r="H279" s="8">
        <f t="shared" si="28"/>
        <v>3.5683219592799191E-3</v>
      </c>
      <c r="I279" s="9">
        <f t="shared" si="29"/>
        <v>23.600000000000364</v>
      </c>
      <c r="J279" s="18">
        <f t="shared" si="30"/>
        <v>0</v>
      </c>
      <c r="K279" s="9">
        <f t="shared" si="31"/>
        <v>47.752384410802868</v>
      </c>
      <c r="L279" s="21">
        <f t="shared" si="32"/>
        <v>45.824843616495514</v>
      </c>
      <c r="M279" s="10">
        <f t="shared" si="33"/>
        <v>1.0420632268914825</v>
      </c>
      <c r="N279" s="10">
        <f t="shared" si="34"/>
        <v>51.029919797231564</v>
      </c>
    </row>
    <row r="280" spans="1:14" x14ac:dyDescent="0.35">
      <c r="A280" s="5">
        <v>43374</v>
      </c>
      <c r="B280" s="6">
        <v>6619.85</v>
      </c>
      <c r="C280" s="6">
        <v>6653.3</v>
      </c>
      <c r="D280" s="6">
        <v>6549.08</v>
      </c>
      <c r="E280" s="6">
        <v>6589.62</v>
      </c>
      <c r="F280" s="6">
        <v>4000970000</v>
      </c>
      <c r="G280" s="6">
        <v>113999846113</v>
      </c>
      <c r="H280" s="8">
        <f t="shared" si="28"/>
        <v>-5.4392128759716933E-3</v>
      </c>
      <c r="I280" s="9">
        <f t="shared" si="29"/>
        <v>0</v>
      </c>
      <c r="J280" s="18">
        <f t="shared" si="30"/>
        <v>35.940000000000509</v>
      </c>
      <c r="K280" s="9">
        <f t="shared" si="31"/>
        <v>44.34149981003123</v>
      </c>
      <c r="L280" s="21">
        <f t="shared" si="32"/>
        <v>45.11878335817444</v>
      </c>
      <c r="M280" s="10">
        <f t="shared" si="33"/>
        <v>0.9827725064753462</v>
      </c>
      <c r="N280" s="10">
        <f t="shared" si="34"/>
        <v>49.565570597020283</v>
      </c>
    </row>
    <row r="281" spans="1:14" x14ac:dyDescent="0.35">
      <c r="A281" s="5">
        <v>43375</v>
      </c>
      <c r="B281" s="6">
        <v>6593.24</v>
      </c>
      <c r="C281" s="6">
        <v>6611.84</v>
      </c>
      <c r="D281" s="6">
        <v>6537.9</v>
      </c>
      <c r="E281" s="6">
        <v>6556.1</v>
      </c>
      <c r="F281" s="6">
        <v>3979260000</v>
      </c>
      <c r="G281" s="6">
        <v>113431019760</v>
      </c>
      <c r="H281" s="8">
        <f t="shared" si="28"/>
        <v>-5.0997697574584212E-3</v>
      </c>
      <c r="I281" s="9">
        <f t="shared" si="29"/>
        <v>0</v>
      </c>
      <c r="J281" s="18">
        <f t="shared" si="30"/>
        <v>33.519999999999527</v>
      </c>
      <c r="K281" s="9">
        <f t="shared" si="31"/>
        <v>41.174249823600427</v>
      </c>
      <c r="L281" s="21">
        <f t="shared" si="32"/>
        <v>44.290298832590516</v>
      </c>
      <c r="M281" s="10">
        <f t="shared" si="33"/>
        <v>0.92964488632672804</v>
      </c>
      <c r="N281" s="10">
        <f t="shared" si="34"/>
        <v>48.176993234045256</v>
      </c>
    </row>
    <row r="282" spans="1:14" x14ac:dyDescent="0.35">
      <c r="A282" s="5">
        <v>43376</v>
      </c>
      <c r="B282" s="6">
        <v>6553.86</v>
      </c>
      <c r="C282" s="6">
        <v>6571.46</v>
      </c>
      <c r="D282" s="6">
        <v>6454.03</v>
      </c>
      <c r="E282" s="6">
        <v>6502.59</v>
      </c>
      <c r="F282" s="6">
        <v>3887310000</v>
      </c>
      <c r="G282" s="6">
        <v>112516993837</v>
      </c>
      <c r="H282" s="8">
        <f t="shared" si="28"/>
        <v>-8.1953548930911065E-3</v>
      </c>
      <c r="I282" s="9">
        <f t="shared" si="29"/>
        <v>0</v>
      </c>
      <c r="J282" s="18">
        <f t="shared" si="30"/>
        <v>53.510000000000218</v>
      </c>
      <c r="K282" s="9">
        <f t="shared" si="31"/>
        <v>38.233231979057543</v>
      </c>
      <c r="L282" s="21">
        <f t="shared" si="32"/>
        <v>44.948848915976917</v>
      </c>
      <c r="M282" s="10">
        <f t="shared" si="33"/>
        <v>0.85059423992207439</v>
      </c>
      <c r="N282" s="10">
        <f t="shared" si="34"/>
        <v>45.963303114889818</v>
      </c>
    </row>
    <row r="283" spans="1:14" x14ac:dyDescent="0.35">
      <c r="A283" s="5">
        <v>43377</v>
      </c>
      <c r="B283" s="6">
        <v>6497.91</v>
      </c>
      <c r="C283" s="6">
        <v>6603.31</v>
      </c>
      <c r="D283" s="6">
        <v>6497.91</v>
      </c>
      <c r="E283" s="6">
        <v>6576.69</v>
      </c>
      <c r="F283" s="6">
        <v>3838410000</v>
      </c>
      <c r="G283" s="6">
        <v>113811343543</v>
      </c>
      <c r="H283" s="8">
        <f t="shared" si="28"/>
        <v>1.1331020181388655E-2</v>
      </c>
      <c r="I283" s="9">
        <f t="shared" si="29"/>
        <v>74.099999999999454</v>
      </c>
      <c r="J283" s="18">
        <f t="shared" si="30"/>
        <v>0</v>
      </c>
      <c r="K283" s="9">
        <f t="shared" si="31"/>
        <v>40.795143980553398</v>
      </c>
      <c r="L283" s="21">
        <f t="shared" si="32"/>
        <v>41.738216850549989</v>
      </c>
      <c r="M283" s="10">
        <f t="shared" si="33"/>
        <v>0.97740505126576427</v>
      </c>
      <c r="N283" s="10">
        <f t="shared" si="34"/>
        <v>49.42867171498898</v>
      </c>
    </row>
    <row r="284" spans="1:14" x14ac:dyDescent="0.35">
      <c r="A284" s="5">
        <v>43378</v>
      </c>
      <c r="B284" s="6">
        <v>6574.15</v>
      </c>
      <c r="C284" s="6">
        <v>6623.62</v>
      </c>
      <c r="D284" s="6">
        <v>6557.41</v>
      </c>
      <c r="E284" s="6">
        <v>6622.48</v>
      </c>
      <c r="F284" s="6">
        <v>3671500000</v>
      </c>
      <c r="G284" s="6">
        <v>114614764674</v>
      </c>
      <c r="H284" s="8">
        <f t="shared" si="28"/>
        <v>6.9383428952528537E-3</v>
      </c>
      <c r="I284" s="9">
        <f t="shared" si="29"/>
        <v>45.789999999999964</v>
      </c>
      <c r="J284" s="18">
        <f t="shared" si="30"/>
        <v>0</v>
      </c>
      <c r="K284" s="9">
        <f t="shared" si="31"/>
        <v>41.151919410513869</v>
      </c>
      <c r="L284" s="21">
        <f t="shared" si="32"/>
        <v>38.756915646939277</v>
      </c>
      <c r="M284" s="10">
        <f t="shared" si="33"/>
        <v>1.0617955201954707</v>
      </c>
      <c r="N284" s="10">
        <f t="shared" si="34"/>
        <v>51.498585082520989</v>
      </c>
    </row>
    <row r="285" spans="1:14" x14ac:dyDescent="0.35">
      <c r="A285" s="5">
        <v>43379</v>
      </c>
      <c r="B285" s="6">
        <v>6622.45</v>
      </c>
      <c r="C285" s="6">
        <v>6628.54</v>
      </c>
      <c r="D285" s="6">
        <v>6577.8</v>
      </c>
      <c r="E285" s="6">
        <v>6588.31</v>
      </c>
      <c r="F285" s="6">
        <v>3259740000</v>
      </c>
      <c r="G285" s="6">
        <v>114033598927</v>
      </c>
      <c r="H285" s="8">
        <f t="shared" si="28"/>
        <v>-5.1730556916738391E-3</v>
      </c>
      <c r="I285" s="9">
        <f t="shared" si="29"/>
        <v>0</v>
      </c>
      <c r="J285" s="18">
        <f t="shared" si="30"/>
        <v>34.169999999999163</v>
      </c>
      <c r="K285" s="9">
        <f t="shared" si="31"/>
        <v>38.212496595477162</v>
      </c>
      <c r="L285" s="21">
        <f t="shared" si="32"/>
        <v>38.429278815014982</v>
      </c>
      <c r="M285" s="10">
        <f t="shared" si="33"/>
        <v>0.99435893084069227</v>
      </c>
      <c r="N285" s="10">
        <f t="shared" si="34"/>
        <v>49.858574375151974</v>
      </c>
    </row>
    <row r="286" spans="1:14" x14ac:dyDescent="0.35">
      <c r="A286" s="5">
        <v>43380</v>
      </c>
      <c r="B286" s="6">
        <v>6590.68</v>
      </c>
      <c r="C286" s="6">
        <v>6641.49</v>
      </c>
      <c r="D286" s="6">
        <v>6557.04</v>
      </c>
      <c r="E286" s="6">
        <v>6602.95</v>
      </c>
      <c r="F286" s="6">
        <v>3306630000</v>
      </c>
      <c r="G286" s="6">
        <v>114298880311</v>
      </c>
      <c r="H286" s="8">
        <f t="shared" si="28"/>
        <v>2.2196524078464674E-3</v>
      </c>
      <c r="I286" s="9">
        <f t="shared" si="29"/>
        <v>14.639999999999418</v>
      </c>
      <c r="J286" s="18">
        <f t="shared" si="30"/>
        <v>0</v>
      </c>
      <c r="K286" s="9">
        <f t="shared" si="31"/>
        <v>36.52874683865732</v>
      </c>
      <c r="L286" s="21">
        <f t="shared" si="32"/>
        <v>35.684330328228199</v>
      </c>
      <c r="M286" s="10">
        <f t="shared" si="33"/>
        <v>1.0236635100802534</v>
      </c>
      <c r="N286" s="10">
        <f t="shared" si="34"/>
        <v>50.584670078854046</v>
      </c>
    </row>
    <row r="287" spans="1:14" x14ac:dyDescent="0.35">
      <c r="A287" s="5">
        <v>43381</v>
      </c>
      <c r="B287" s="6">
        <v>6600.19</v>
      </c>
      <c r="C287" s="6">
        <v>6675.06</v>
      </c>
      <c r="D287" s="6">
        <v>6576.04</v>
      </c>
      <c r="E287" s="6">
        <v>6652.23</v>
      </c>
      <c r="F287" s="6">
        <v>3979460000</v>
      </c>
      <c r="G287" s="6">
        <v>115162906843</v>
      </c>
      <c r="H287" s="8">
        <f t="shared" si="28"/>
        <v>7.4356179321409029E-3</v>
      </c>
      <c r="I287" s="9">
        <f t="shared" si="29"/>
        <v>49.279999999999745</v>
      </c>
      <c r="J287" s="18">
        <f t="shared" si="30"/>
        <v>0</v>
      </c>
      <c r="K287" s="9">
        <f t="shared" si="31"/>
        <v>37.439550635896062</v>
      </c>
      <c r="L287" s="21">
        <f t="shared" si="32"/>
        <v>33.135449590497615</v>
      </c>
      <c r="M287" s="10">
        <f t="shared" si="33"/>
        <v>1.1298941495766743</v>
      </c>
      <c r="N287" s="10">
        <f t="shared" si="34"/>
        <v>53.049309976331251</v>
      </c>
    </row>
    <row r="288" spans="1:14" x14ac:dyDescent="0.35">
      <c r="A288" s="5">
        <v>43382</v>
      </c>
      <c r="B288" s="6">
        <v>6653.08</v>
      </c>
      <c r="C288" s="6">
        <v>6661.41</v>
      </c>
      <c r="D288" s="6">
        <v>6606.94</v>
      </c>
      <c r="E288" s="6">
        <v>6642.64</v>
      </c>
      <c r="F288" s="6">
        <v>3580810000</v>
      </c>
      <c r="G288" s="6">
        <v>115007759484</v>
      </c>
      <c r="H288" s="8">
        <f t="shared" si="28"/>
        <v>-1.4426619686065331E-3</v>
      </c>
      <c r="I288" s="9">
        <f t="shared" si="29"/>
        <v>0</v>
      </c>
      <c r="J288" s="18">
        <f t="shared" si="30"/>
        <v>9.589999999999236</v>
      </c>
      <c r="K288" s="9">
        <f t="shared" si="31"/>
        <v>34.765297019046344</v>
      </c>
      <c r="L288" s="21">
        <f t="shared" si="32"/>
        <v>31.453631762604875</v>
      </c>
      <c r="M288" s="10">
        <f t="shared" si="33"/>
        <v>1.105287213935616</v>
      </c>
      <c r="N288" s="10">
        <f t="shared" si="34"/>
        <v>52.500542758220448</v>
      </c>
    </row>
    <row r="289" spans="1:14" x14ac:dyDescent="0.35">
      <c r="A289" s="5">
        <v>43383</v>
      </c>
      <c r="B289" s="6">
        <v>6640.29</v>
      </c>
      <c r="C289" s="6">
        <v>6640.29</v>
      </c>
      <c r="D289" s="6">
        <v>6538.96</v>
      </c>
      <c r="E289" s="6">
        <v>6585.53</v>
      </c>
      <c r="F289" s="6">
        <v>3787650000</v>
      </c>
      <c r="G289" s="6">
        <v>114030835912</v>
      </c>
      <c r="H289" s="8">
        <f t="shared" si="28"/>
        <v>-8.6346569223373255E-3</v>
      </c>
      <c r="I289" s="9">
        <f t="shared" si="29"/>
        <v>0</v>
      </c>
      <c r="J289" s="18">
        <f t="shared" si="30"/>
        <v>57.110000000000582</v>
      </c>
      <c r="K289" s="9">
        <f t="shared" si="31"/>
        <v>32.282061517685889</v>
      </c>
      <c r="L289" s="21">
        <f t="shared" si="32"/>
        <v>33.286229493847422</v>
      </c>
      <c r="M289" s="10">
        <f t="shared" si="33"/>
        <v>0.96983233032305016</v>
      </c>
      <c r="N289" s="10">
        <f t="shared" si="34"/>
        <v>49.234257931181318</v>
      </c>
    </row>
    <row r="290" spans="1:14" x14ac:dyDescent="0.35">
      <c r="A290" s="5">
        <v>43384</v>
      </c>
      <c r="B290" s="6">
        <v>6586.74</v>
      </c>
      <c r="C290" s="6">
        <v>6586.74</v>
      </c>
      <c r="D290" s="6">
        <v>6243.74</v>
      </c>
      <c r="E290" s="6">
        <v>6256.24</v>
      </c>
      <c r="F290" s="6">
        <v>5181640000</v>
      </c>
      <c r="G290" s="6">
        <v>108341572839</v>
      </c>
      <c r="H290" s="8">
        <f t="shared" si="28"/>
        <v>-5.1295452230829326E-2</v>
      </c>
      <c r="I290" s="9">
        <f t="shared" si="29"/>
        <v>0</v>
      </c>
      <c r="J290" s="18">
        <f t="shared" si="30"/>
        <v>329.28999999999996</v>
      </c>
      <c r="K290" s="9">
        <f t="shared" si="31"/>
        <v>29.976199980708323</v>
      </c>
      <c r="L290" s="21">
        <f t="shared" si="32"/>
        <v>54.4293559585726</v>
      </c>
      <c r="M290" s="10">
        <f t="shared" si="33"/>
        <v>0.55073589339406992</v>
      </c>
      <c r="N290" s="10">
        <f t="shared" si="34"/>
        <v>35.51448675046035</v>
      </c>
    </row>
    <row r="291" spans="1:14" x14ac:dyDescent="0.35">
      <c r="A291" s="5">
        <v>43385</v>
      </c>
      <c r="B291" s="6">
        <v>6239.25</v>
      </c>
      <c r="C291" s="6">
        <v>6328.5</v>
      </c>
      <c r="D291" s="6">
        <v>6236.47</v>
      </c>
      <c r="E291" s="6">
        <v>6274.58</v>
      </c>
      <c r="F291" s="6">
        <v>3783500000</v>
      </c>
      <c r="G291" s="6">
        <v>108669526315</v>
      </c>
      <c r="H291" s="8">
        <f t="shared" si="28"/>
        <v>2.9271848283489591E-3</v>
      </c>
      <c r="I291" s="9">
        <f t="shared" si="29"/>
        <v>18.340000000000146</v>
      </c>
      <c r="J291" s="18">
        <f t="shared" si="30"/>
        <v>0</v>
      </c>
      <c r="K291" s="9">
        <f t="shared" si="31"/>
        <v>29.14504283922917</v>
      </c>
      <c r="L291" s="21">
        <f t="shared" si="32"/>
        <v>50.541544818674552</v>
      </c>
      <c r="M291" s="10">
        <f t="shared" si="33"/>
        <v>0.57665516445513143</v>
      </c>
      <c r="N291" s="10">
        <f t="shared" si="34"/>
        <v>36.574590148532252</v>
      </c>
    </row>
    <row r="292" spans="1:14" x14ac:dyDescent="0.35">
      <c r="A292" s="5">
        <v>43386</v>
      </c>
      <c r="B292" s="6">
        <v>6278.08</v>
      </c>
      <c r="C292" s="6">
        <v>6308.51</v>
      </c>
      <c r="D292" s="6">
        <v>6259.81</v>
      </c>
      <c r="E292" s="6">
        <v>6285.99</v>
      </c>
      <c r="F292" s="6">
        <v>3064030000</v>
      </c>
      <c r="G292" s="6">
        <v>108878136724</v>
      </c>
      <c r="H292" s="8">
        <f t="shared" si="28"/>
        <v>1.8167970304633645E-3</v>
      </c>
      <c r="I292" s="9">
        <f t="shared" si="29"/>
        <v>11.409999999999854</v>
      </c>
      <c r="J292" s="18">
        <f t="shared" si="30"/>
        <v>0</v>
      </c>
      <c r="K292" s="9">
        <f t="shared" si="31"/>
        <v>27.878254064998504</v>
      </c>
      <c r="L292" s="21">
        <f t="shared" si="32"/>
        <v>46.931434474483517</v>
      </c>
      <c r="M292" s="10">
        <f t="shared" si="33"/>
        <v>0.59402092386832606</v>
      </c>
      <c r="N292" s="10">
        <f t="shared" si="34"/>
        <v>37.265566277936458</v>
      </c>
    </row>
    <row r="293" spans="1:14" x14ac:dyDescent="0.35">
      <c r="A293" s="5">
        <v>43387</v>
      </c>
      <c r="B293" s="6">
        <v>6288.49</v>
      </c>
      <c r="C293" s="6">
        <v>6363.21</v>
      </c>
      <c r="D293" s="6">
        <v>6280.15</v>
      </c>
      <c r="E293" s="6">
        <v>6290.93</v>
      </c>
      <c r="F293" s="6">
        <v>3085320000</v>
      </c>
      <c r="G293" s="6">
        <v>108972590373</v>
      </c>
      <c r="H293" s="8">
        <f t="shared" si="28"/>
        <v>7.8556598182151461E-4</v>
      </c>
      <c r="I293" s="9">
        <f t="shared" si="29"/>
        <v>4.9400000000005093</v>
      </c>
      <c r="J293" s="18">
        <f t="shared" si="30"/>
        <v>0</v>
      </c>
      <c r="K293" s="9">
        <f t="shared" si="31"/>
        <v>26.239807346070076</v>
      </c>
      <c r="L293" s="21">
        <f t="shared" si="32"/>
        <v>43.579189154877554</v>
      </c>
      <c r="M293" s="10">
        <f t="shared" si="33"/>
        <v>0.60211784236773058</v>
      </c>
      <c r="N293" s="10">
        <f t="shared" si="34"/>
        <v>37.582618858914607</v>
      </c>
    </row>
    <row r="294" spans="1:14" x14ac:dyDescent="0.35">
      <c r="A294" s="5">
        <v>43388</v>
      </c>
      <c r="B294" s="6">
        <v>6292.64</v>
      </c>
      <c r="C294" s="6">
        <v>6965.06</v>
      </c>
      <c r="D294" s="6">
        <v>6258.68</v>
      </c>
      <c r="E294" s="6">
        <v>6596.54</v>
      </c>
      <c r="F294" s="6">
        <v>7370770000</v>
      </c>
      <c r="G294" s="6">
        <v>114280022340</v>
      </c>
      <c r="H294" s="8">
        <f t="shared" si="28"/>
        <v>4.7436355625881207E-2</v>
      </c>
      <c r="I294" s="9">
        <f t="shared" si="29"/>
        <v>305.60999999999967</v>
      </c>
      <c r="J294" s="18">
        <f t="shared" si="30"/>
        <v>0</v>
      </c>
      <c r="K294" s="9">
        <f t="shared" si="31"/>
        <v>46.194821107065046</v>
      </c>
      <c r="L294" s="21">
        <f t="shared" si="32"/>
        <v>40.466389929529157</v>
      </c>
      <c r="M294" s="10">
        <f t="shared" si="33"/>
        <v>1.1415602228790795</v>
      </c>
      <c r="N294" s="10">
        <f t="shared" si="34"/>
        <v>53.305072193785158</v>
      </c>
    </row>
    <row r="295" spans="1:14" x14ac:dyDescent="0.35">
      <c r="A295" s="5">
        <v>43389</v>
      </c>
      <c r="B295" s="6">
        <v>6601.41</v>
      </c>
      <c r="C295" s="6">
        <v>6673.59</v>
      </c>
      <c r="D295" s="6">
        <v>6571.37</v>
      </c>
      <c r="E295" s="6">
        <v>6596.11</v>
      </c>
      <c r="F295" s="6">
        <v>4074800000</v>
      </c>
      <c r="G295" s="6">
        <v>114283707152</v>
      </c>
      <c r="H295" s="8">
        <f t="shared" si="28"/>
        <v>-6.5187812934063705E-5</v>
      </c>
      <c r="I295" s="9">
        <f t="shared" si="29"/>
        <v>0</v>
      </c>
      <c r="J295" s="18">
        <f t="shared" si="30"/>
        <v>0.43000000000029104</v>
      </c>
      <c r="K295" s="9">
        <f t="shared" si="31"/>
        <v>42.895191027988972</v>
      </c>
      <c r="L295" s="21">
        <f t="shared" si="32"/>
        <v>37.606647791705669</v>
      </c>
      <c r="M295" s="10">
        <f t="shared" si="33"/>
        <v>1.1406278822184657</v>
      </c>
      <c r="N295" s="10">
        <f t="shared" si="34"/>
        <v>53.284734432047202</v>
      </c>
    </row>
    <row r="296" spans="1:14" x14ac:dyDescent="0.35">
      <c r="A296" s="5">
        <v>43390</v>
      </c>
      <c r="B296" s="6">
        <v>6590.52</v>
      </c>
      <c r="C296" s="6">
        <v>6601.21</v>
      </c>
      <c r="D296" s="6">
        <v>6517.45</v>
      </c>
      <c r="E296" s="6">
        <v>6544.43</v>
      </c>
      <c r="F296" s="6">
        <v>4088420000</v>
      </c>
      <c r="G296" s="6">
        <v>113399343801</v>
      </c>
      <c r="H296" s="8">
        <f t="shared" si="28"/>
        <v>-7.8657751439429983E-3</v>
      </c>
      <c r="I296" s="9">
        <f t="shared" si="29"/>
        <v>0</v>
      </c>
      <c r="J296" s="18">
        <f t="shared" si="30"/>
        <v>51.679999999999382</v>
      </c>
      <c r="K296" s="9">
        <f t="shared" si="31"/>
        <v>39.831248811704043</v>
      </c>
      <c r="L296" s="21">
        <f t="shared" si="32"/>
        <v>38.611887235155223</v>
      </c>
      <c r="M296" s="10">
        <f t="shared" si="33"/>
        <v>1.0315799528037215</v>
      </c>
      <c r="N296" s="10">
        <f t="shared" si="34"/>
        <v>50.777226433056178</v>
      </c>
    </row>
    <row r="297" spans="1:14" x14ac:dyDescent="0.35">
      <c r="A297" s="5">
        <v>43391</v>
      </c>
      <c r="B297" s="6">
        <v>6542.33</v>
      </c>
      <c r="C297" s="6">
        <v>6567.54</v>
      </c>
      <c r="D297" s="6">
        <v>6450.04</v>
      </c>
      <c r="E297" s="6">
        <v>6476.71</v>
      </c>
      <c r="F297" s="6">
        <v>3924080000</v>
      </c>
      <c r="G297" s="6">
        <v>112237252159</v>
      </c>
      <c r="H297" s="8">
        <f t="shared" si="28"/>
        <v>-1.0401640804790941E-2</v>
      </c>
      <c r="I297" s="9">
        <f t="shared" si="29"/>
        <v>0</v>
      </c>
      <c r="J297" s="18">
        <f t="shared" si="30"/>
        <v>67.720000000000255</v>
      </c>
      <c r="K297" s="9">
        <f t="shared" si="31"/>
        <v>36.986159610868036</v>
      </c>
      <c r="L297" s="21">
        <f t="shared" si="32"/>
        <v>40.69103814692987</v>
      </c>
      <c r="M297" s="10">
        <f t="shared" si="33"/>
        <v>0.90895099499098508</v>
      </c>
      <c r="N297" s="10">
        <f t="shared" si="34"/>
        <v>47.615208424733687</v>
      </c>
    </row>
    <row r="298" spans="1:14" x14ac:dyDescent="0.35">
      <c r="A298" s="5">
        <v>43392</v>
      </c>
      <c r="B298" s="6">
        <v>6478.07</v>
      </c>
      <c r="C298" s="6">
        <v>6493.68</v>
      </c>
      <c r="D298" s="6">
        <v>6445.31</v>
      </c>
      <c r="E298" s="6">
        <v>6465.41</v>
      </c>
      <c r="F298" s="6">
        <v>3578870000</v>
      </c>
      <c r="G298" s="6">
        <v>112052990522</v>
      </c>
      <c r="H298" s="8">
        <f t="shared" si="28"/>
        <v>-1.7462367636005146E-3</v>
      </c>
      <c r="I298" s="9">
        <f t="shared" si="29"/>
        <v>0</v>
      </c>
      <c r="J298" s="18">
        <f t="shared" si="30"/>
        <v>11.300000000000182</v>
      </c>
      <c r="K298" s="9">
        <f t="shared" si="31"/>
        <v>34.344291067234607</v>
      </c>
      <c r="L298" s="21">
        <f t="shared" si="32"/>
        <v>38.591678279292033</v>
      </c>
      <c r="M298" s="10">
        <f t="shared" si="33"/>
        <v>0.88994033425240959</v>
      </c>
      <c r="N298" s="10">
        <f t="shared" si="34"/>
        <v>47.088276710303504</v>
      </c>
    </row>
    <row r="299" spans="1:14" x14ac:dyDescent="0.35">
      <c r="A299" s="5">
        <v>43393</v>
      </c>
      <c r="B299" s="6">
        <v>6460.92</v>
      </c>
      <c r="C299" s="6">
        <v>6497.72</v>
      </c>
      <c r="D299" s="6">
        <v>6449</v>
      </c>
      <c r="E299" s="6">
        <v>6489.19</v>
      </c>
      <c r="F299" s="6">
        <v>3379130000</v>
      </c>
      <c r="G299" s="6">
        <v>112476559221</v>
      </c>
      <c r="H299" s="8">
        <f t="shared" si="28"/>
        <v>3.6712869111491567E-3</v>
      </c>
      <c r="I299" s="9">
        <f t="shared" si="29"/>
        <v>23.779999999999745</v>
      </c>
      <c r="J299" s="18">
        <f t="shared" si="30"/>
        <v>0</v>
      </c>
      <c r="K299" s="9">
        <f t="shared" si="31"/>
        <v>33.589698848146405</v>
      </c>
      <c r="L299" s="21">
        <f t="shared" si="32"/>
        <v>35.835129830771173</v>
      </c>
      <c r="M299" s="10">
        <f t="shared" si="33"/>
        <v>0.9373399512369941</v>
      </c>
      <c r="N299" s="10">
        <f t="shared" si="34"/>
        <v>48.382832896131696</v>
      </c>
    </row>
    <row r="300" spans="1:14" x14ac:dyDescent="0.35">
      <c r="A300" s="5">
        <v>43394</v>
      </c>
      <c r="B300" s="6">
        <v>6490.09</v>
      </c>
      <c r="C300" s="6">
        <v>6556.38</v>
      </c>
      <c r="D300" s="6">
        <v>6476</v>
      </c>
      <c r="E300" s="6">
        <v>6482.35</v>
      </c>
      <c r="F300" s="6">
        <v>3253610000</v>
      </c>
      <c r="G300" s="6">
        <v>112369106369</v>
      </c>
      <c r="H300" s="8">
        <f t="shared" si="28"/>
        <v>-1.0546165889266288E-3</v>
      </c>
      <c r="I300" s="9">
        <f t="shared" si="29"/>
        <v>0</v>
      </c>
      <c r="J300" s="18">
        <f t="shared" si="30"/>
        <v>6.839999999999236</v>
      </c>
      <c r="K300" s="9">
        <f t="shared" si="31"/>
        <v>31.190434644707377</v>
      </c>
      <c r="L300" s="21">
        <f t="shared" si="32"/>
        <v>33.764049128573177</v>
      </c>
      <c r="M300" s="10">
        <f t="shared" si="33"/>
        <v>0.92377648563223269</v>
      </c>
      <c r="N300" s="10">
        <f t="shared" si="34"/>
        <v>48.018909292814314</v>
      </c>
    </row>
    <row r="301" spans="1:14" x14ac:dyDescent="0.35">
      <c r="A301" s="5">
        <v>43395</v>
      </c>
      <c r="B301" s="6">
        <v>6486.05</v>
      </c>
      <c r="C301" s="6">
        <v>6543.8</v>
      </c>
      <c r="D301" s="6">
        <v>6462.98</v>
      </c>
      <c r="E301" s="6">
        <v>6487.16</v>
      </c>
      <c r="F301" s="6">
        <v>3672860000</v>
      </c>
      <c r="G301" s="6">
        <v>112465213723</v>
      </c>
      <c r="H301" s="8">
        <f t="shared" si="28"/>
        <v>7.4173969880577068E-4</v>
      </c>
      <c r="I301" s="9">
        <f t="shared" si="29"/>
        <v>4.8099999999994907</v>
      </c>
      <c r="J301" s="18">
        <f t="shared" si="30"/>
        <v>0</v>
      </c>
      <c r="K301" s="9">
        <f t="shared" si="31"/>
        <v>29.306117884371101</v>
      </c>
      <c r="L301" s="21">
        <f t="shared" si="32"/>
        <v>31.352331333675092</v>
      </c>
      <c r="M301" s="10">
        <f t="shared" si="33"/>
        <v>0.93473488693626483</v>
      </c>
      <c r="N301" s="10">
        <f t="shared" si="34"/>
        <v>48.313331880651482</v>
      </c>
    </row>
    <row r="302" spans="1:14" x14ac:dyDescent="0.35">
      <c r="A302" s="5">
        <v>43396</v>
      </c>
      <c r="B302" s="6">
        <v>6472.36</v>
      </c>
      <c r="C302" s="6">
        <v>6506.01</v>
      </c>
      <c r="D302" s="6">
        <v>6451.27</v>
      </c>
      <c r="E302" s="6">
        <v>6475.74</v>
      </c>
      <c r="F302" s="6">
        <v>3716150000</v>
      </c>
      <c r="G302" s="6">
        <v>112279779884</v>
      </c>
      <c r="H302" s="8">
        <f t="shared" si="28"/>
        <v>-1.7619518710203397E-3</v>
      </c>
      <c r="I302" s="9">
        <f t="shared" si="29"/>
        <v>0</v>
      </c>
      <c r="J302" s="18">
        <f t="shared" si="30"/>
        <v>11.420000000000073</v>
      </c>
      <c r="K302" s="9">
        <f t="shared" si="31"/>
        <v>27.212823749773168</v>
      </c>
      <c r="L302" s="21">
        <f t="shared" si="32"/>
        <v>29.928593381269735</v>
      </c>
      <c r="M302" s="10">
        <f t="shared" si="33"/>
        <v>0.90925836049494457</v>
      </c>
      <c r="N302" s="10">
        <f t="shared" si="34"/>
        <v>47.623641687719719</v>
      </c>
    </row>
    <row r="303" spans="1:14" x14ac:dyDescent="0.35">
      <c r="A303" s="5">
        <v>43397</v>
      </c>
      <c r="B303" s="6">
        <v>6478.89</v>
      </c>
      <c r="C303" s="6">
        <v>6521.99</v>
      </c>
      <c r="D303" s="6">
        <v>6468.86</v>
      </c>
      <c r="E303" s="6">
        <v>6495.84</v>
      </c>
      <c r="F303" s="6">
        <v>3424670000</v>
      </c>
      <c r="G303" s="6">
        <v>112637293966</v>
      </c>
      <c r="H303" s="8">
        <f t="shared" si="28"/>
        <v>3.0990852443957052E-3</v>
      </c>
      <c r="I303" s="9">
        <f t="shared" si="29"/>
        <v>20.100000000000364</v>
      </c>
      <c r="J303" s="18">
        <f t="shared" si="30"/>
        <v>0</v>
      </c>
      <c r="K303" s="9">
        <f t="shared" si="31"/>
        <v>26.704764910503684</v>
      </c>
      <c r="L303" s="21">
        <f t="shared" si="32"/>
        <v>27.790836711179036</v>
      </c>
      <c r="M303" s="10">
        <f t="shared" si="33"/>
        <v>0.96091978762775165</v>
      </c>
      <c r="N303" s="10">
        <f t="shared" si="34"/>
        <v>49.003523432757895</v>
      </c>
    </row>
    <row r="304" spans="1:14" x14ac:dyDescent="0.35">
      <c r="A304" s="5">
        <v>43398</v>
      </c>
      <c r="B304" s="6">
        <v>6484.65</v>
      </c>
      <c r="C304" s="6">
        <v>6504.65</v>
      </c>
      <c r="D304" s="6">
        <v>6447.03</v>
      </c>
      <c r="E304" s="6">
        <v>6476.29</v>
      </c>
      <c r="F304" s="6">
        <v>3230550000</v>
      </c>
      <c r="G304" s="6">
        <v>112309554478</v>
      </c>
      <c r="H304" s="8">
        <f t="shared" si="28"/>
        <v>-3.0141564725614189E-3</v>
      </c>
      <c r="I304" s="9">
        <f t="shared" si="29"/>
        <v>0</v>
      </c>
      <c r="J304" s="18">
        <f t="shared" si="30"/>
        <v>19.550000000000182</v>
      </c>
      <c r="K304" s="9">
        <f t="shared" si="31"/>
        <v>24.797281702610565</v>
      </c>
      <c r="L304" s="21">
        <f t="shared" si="32"/>
        <v>27.202205517523403</v>
      </c>
      <c r="M304" s="10">
        <f t="shared" si="33"/>
        <v>0.91159085194898593</v>
      </c>
      <c r="N304" s="10">
        <f t="shared" si="34"/>
        <v>47.687550451476703</v>
      </c>
    </row>
    <row r="305" spans="1:14" x14ac:dyDescent="0.35">
      <c r="A305" s="5">
        <v>43399</v>
      </c>
      <c r="B305" s="6">
        <v>6468.44</v>
      </c>
      <c r="C305" s="6">
        <v>6498.29</v>
      </c>
      <c r="D305" s="6">
        <v>6449.61</v>
      </c>
      <c r="E305" s="6">
        <v>6474.75</v>
      </c>
      <c r="F305" s="6">
        <v>3306050000</v>
      </c>
      <c r="G305" s="6">
        <v>112294341019</v>
      </c>
      <c r="H305" s="8">
        <f t="shared" si="28"/>
        <v>-2.3781874000207038E-4</v>
      </c>
      <c r="I305" s="9">
        <f t="shared" si="29"/>
        <v>0</v>
      </c>
      <c r="J305" s="18">
        <f t="shared" si="30"/>
        <v>1.5399999999999636</v>
      </c>
      <c r="K305" s="9">
        <f t="shared" si="31"/>
        <v>23.026047295281241</v>
      </c>
      <c r="L305" s="21">
        <f t="shared" si="32"/>
        <v>25.369190837700302</v>
      </c>
      <c r="M305" s="10">
        <f t="shared" si="33"/>
        <v>0.90763822317355924</v>
      </c>
      <c r="N305" s="10">
        <f t="shared" si="34"/>
        <v>47.579158990828269</v>
      </c>
    </row>
    <row r="306" spans="1:14" x14ac:dyDescent="0.35">
      <c r="A306" s="5">
        <v>43400</v>
      </c>
      <c r="B306" s="6">
        <v>6480.84</v>
      </c>
      <c r="C306" s="6">
        <v>6507.41</v>
      </c>
      <c r="D306" s="6">
        <v>6453.53</v>
      </c>
      <c r="E306" s="6">
        <v>6480.38</v>
      </c>
      <c r="F306" s="6">
        <v>3393250000</v>
      </c>
      <c r="G306" s="6">
        <v>112403001148</v>
      </c>
      <c r="H306" s="8">
        <f t="shared" si="28"/>
        <v>8.6915381851383874E-4</v>
      </c>
      <c r="I306" s="9">
        <f t="shared" si="29"/>
        <v>5.6300000000001091</v>
      </c>
      <c r="J306" s="18">
        <f t="shared" si="30"/>
        <v>0</v>
      </c>
      <c r="K306" s="9">
        <f t="shared" si="31"/>
        <v>21.783472488475446</v>
      </c>
      <c r="L306" s="21">
        <f t="shared" si="32"/>
        <v>23.557105777864567</v>
      </c>
      <c r="M306" s="10">
        <f t="shared" si="33"/>
        <v>0.92470920213570063</v>
      </c>
      <c r="N306" s="10">
        <f t="shared" si="34"/>
        <v>48.04409939483962</v>
      </c>
    </row>
    <row r="307" spans="1:14" x14ac:dyDescent="0.35">
      <c r="A307" s="5">
        <v>43401</v>
      </c>
      <c r="B307" s="6">
        <v>6482.66</v>
      </c>
      <c r="C307" s="6">
        <v>6502.28</v>
      </c>
      <c r="D307" s="6">
        <v>6447.91</v>
      </c>
      <c r="E307" s="6">
        <v>6486.39</v>
      </c>
      <c r="F307" s="6">
        <v>3445190000</v>
      </c>
      <c r="G307" s="6">
        <v>112518434372</v>
      </c>
      <c r="H307" s="8">
        <f t="shared" si="28"/>
        <v>9.2698496701432501E-4</v>
      </c>
      <c r="I307" s="9">
        <f t="shared" si="29"/>
        <v>6.0100000000002183</v>
      </c>
      <c r="J307" s="18">
        <f t="shared" si="30"/>
        <v>0</v>
      </c>
      <c r="K307" s="9">
        <f t="shared" si="31"/>
        <v>20.656795882155787</v>
      </c>
      <c r="L307" s="21">
        <f t="shared" si="32"/>
        <v>21.874455365159953</v>
      </c>
      <c r="M307" s="10">
        <f t="shared" si="33"/>
        <v>0.94433418054633878</v>
      </c>
      <c r="N307" s="10">
        <f t="shared" si="34"/>
        <v>48.56851203844959</v>
      </c>
    </row>
    <row r="308" spans="1:14" x14ac:dyDescent="0.35">
      <c r="A308" s="5">
        <v>43402</v>
      </c>
      <c r="B308" s="6">
        <v>6492.35</v>
      </c>
      <c r="C308" s="6">
        <v>6503.6</v>
      </c>
      <c r="D308" s="6">
        <v>6306.99</v>
      </c>
      <c r="E308" s="6">
        <v>6332.63</v>
      </c>
      <c r="F308" s="6">
        <v>4199910000</v>
      </c>
      <c r="G308" s="6">
        <v>109862898081</v>
      </c>
      <c r="H308" s="8">
        <f t="shared" si="28"/>
        <v>-2.3990503887181255E-2</v>
      </c>
      <c r="I308" s="9">
        <f t="shared" si="29"/>
        <v>0</v>
      </c>
      <c r="J308" s="18">
        <f t="shared" si="30"/>
        <v>153.76000000000022</v>
      </c>
      <c r="K308" s="9">
        <f t="shared" si="31"/>
        <v>19.1813104620018</v>
      </c>
      <c r="L308" s="21">
        <f t="shared" si="32"/>
        <v>31.294851410505686</v>
      </c>
      <c r="M308" s="10">
        <f t="shared" si="33"/>
        <v>0.61292224111863436</v>
      </c>
      <c r="N308" s="10">
        <f t="shared" si="34"/>
        <v>38.000730939982894</v>
      </c>
    </row>
    <row r="309" spans="1:14" x14ac:dyDescent="0.35">
      <c r="A309" s="5">
        <v>43403</v>
      </c>
      <c r="B309" s="6">
        <v>6337.04</v>
      </c>
      <c r="C309" s="6">
        <v>6364.99</v>
      </c>
      <c r="D309" s="6">
        <v>6310.14</v>
      </c>
      <c r="E309" s="6">
        <v>6334.27</v>
      </c>
      <c r="F309" s="6">
        <v>3781100000</v>
      </c>
      <c r="G309" s="6">
        <v>109903543419</v>
      </c>
      <c r="H309" s="8">
        <f t="shared" si="28"/>
        <v>2.5894259987281539E-4</v>
      </c>
      <c r="I309" s="9">
        <f t="shared" si="29"/>
        <v>1.6400000000003274</v>
      </c>
      <c r="J309" s="18">
        <f t="shared" si="30"/>
        <v>0</v>
      </c>
      <c r="K309" s="9">
        <f t="shared" si="31"/>
        <v>17.928359714715981</v>
      </c>
      <c r="L309" s="21">
        <f t="shared" si="32"/>
        <v>29.059504881183848</v>
      </c>
      <c r="M309" s="10">
        <f t="shared" si="33"/>
        <v>0.61695337852520227</v>
      </c>
      <c r="N309" s="10">
        <f t="shared" si="34"/>
        <v>38.155297902770442</v>
      </c>
    </row>
    <row r="310" spans="1:14" x14ac:dyDescent="0.35">
      <c r="A310" s="5">
        <v>43404</v>
      </c>
      <c r="B310" s="6">
        <v>6336.99</v>
      </c>
      <c r="C310" s="6">
        <v>6349.16</v>
      </c>
      <c r="D310" s="6">
        <v>6316.88</v>
      </c>
      <c r="E310" s="6">
        <v>6317.61</v>
      </c>
      <c r="F310" s="6">
        <v>4191240000</v>
      </c>
      <c r="G310" s="6">
        <v>109627117226</v>
      </c>
      <c r="H310" s="8">
        <f t="shared" si="28"/>
        <v>-2.6336022202686476E-3</v>
      </c>
      <c r="I310" s="9">
        <f t="shared" si="29"/>
        <v>0</v>
      </c>
      <c r="J310" s="18">
        <f t="shared" si="30"/>
        <v>16.660000000000764</v>
      </c>
      <c r="K310" s="9">
        <f t="shared" si="31"/>
        <v>16.647762592236269</v>
      </c>
      <c r="L310" s="21">
        <f t="shared" si="32"/>
        <v>28.173825961099343</v>
      </c>
      <c r="M310" s="10">
        <f t="shared" si="33"/>
        <v>0.59089463444625723</v>
      </c>
      <c r="N310" s="10">
        <f t="shared" si="34"/>
        <v>37.142285959869994</v>
      </c>
    </row>
    <row r="311" spans="1:14" x14ac:dyDescent="0.35">
      <c r="A311" s="5">
        <v>43405</v>
      </c>
      <c r="B311" s="6">
        <v>6318.14</v>
      </c>
      <c r="C311" s="6">
        <v>6547.14</v>
      </c>
      <c r="D311" s="6">
        <v>6311.83</v>
      </c>
      <c r="E311" s="6">
        <v>6377.78</v>
      </c>
      <c r="F311" s="6">
        <v>3789400000</v>
      </c>
      <c r="G311" s="6">
        <v>110683820788</v>
      </c>
      <c r="H311" s="8">
        <f t="shared" si="28"/>
        <v>9.4791023417404238E-3</v>
      </c>
      <c r="I311" s="9">
        <f t="shared" si="29"/>
        <v>60.170000000000073</v>
      </c>
      <c r="J311" s="18">
        <f t="shared" si="30"/>
        <v>0</v>
      </c>
      <c r="K311" s="9">
        <f t="shared" si="31"/>
        <v>19.756493835647969</v>
      </c>
      <c r="L311" s="21">
        <f t="shared" si="32"/>
        <v>26.161409821020818</v>
      </c>
      <c r="M311" s="10">
        <f t="shared" si="33"/>
        <v>0.75517695608948154</v>
      </c>
      <c r="N311" s="10">
        <f t="shared" si="34"/>
        <v>43.025687721653377</v>
      </c>
    </row>
    <row r="312" spans="1:14" x14ac:dyDescent="0.35">
      <c r="A312" s="5">
        <v>43406</v>
      </c>
      <c r="B312" s="6">
        <v>6378.92</v>
      </c>
      <c r="C312" s="6">
        <v>6396.86</v>
      </c>
      <c r="D312" s="6">
        <v>6327.38</v>
      </c>
      <c r="E312" s="6">
        <v>6388.44</v>
      </c>
      <c r="F312" s="6">
        <v>4234870000</v>
      </c>
      <c r="G312" s="6">
        <v>110880236966</v>
      </c>
      <c r="H312" s="8">
        <f t="shared" si="28"/>
        <v>1.6700327078132699E-3</v>
      </c>
      <c r="I312" s="9">
        <f t="shared" si="29"/>
        <v>10.659999999999854</v>
      </c>
      <c r="J312" s="18">
        <f t="shared" si="30"/>
        <v>0</v>
      </c>
      <c r="K312" s="9">
        <f t="shared" si="31"/>
        <v>19.106744275958818</v>
      </c>
      <c r="L312" s="21">
        <f t="shared" si="32"/>
        <v>24.292737690947906</v>
      </c>
      <c r="M312" s="10">
        <f t="shared" si="33"/>
        <v>0.78652083264697159</v>
      </c>
      <c r="N312" s="10">
        <f t="shared" si="34"/>
        <v>44.025281892830485</v>
      </c>
    </row>
    <row r="313" spans="1:14" x14ac:dyDescent="0.35">
      <c r="A313" s="5">
        <v>43407</v>
      </c>
      <c r="B313" s="6">
        <v>6387.24</v>
      </c>
      <c r="C313" s="6">
        <v>6400.07</v>
      </c>
      <c r="D313" s="6">
        <v>6342.37</v>
      </c>
      <c r="E313" s="6">
        <v>6361.26</v>
      </c>
      <c r="F313" s="6">
        <v>3658640000</v>
      </c>
      <c r="G313" s="6">
        <v>110421212888</v>
      </c>
      <c r="H313" s="8">
        <f t="shared" si="28"/>
        <v>-4.2636361913615901E-3</v>
      </c>
      <c r="I313" s="9">
        <f t="shared" si="29"/>
        <v>0</v>
      </c>
      <c r="J313" s="18">
        <f t="shared" si="30"/>
        <v>27.179999999999382</v>
      </c>
      <c r="K313" s="9">
        <f t="shared" si="31"/>
        <v>17.741976827676044</v>
      </c>
      <c r="L313" s="21">
        <f t="shared" si="32"/>
        <v>24.498970713023009</v>
      </c>
      <c r="M313" s="10">
        <f t="shared" si="33"/>
        <v>0.72419274407495315</v>
      </c>
      <c r="N313" s="10">
        <f t="shared" si="34"/>
        <v>42.001843852062485</v>
      </c>
    </row>
    <row r="314" spans="1:14" x14ac:dyDescent="0.35">
      <c r="A314" s="5">
        <v>43408</v>
      </c>
      <c r="B314" s="6">
        <v>6365.47</v>
      </c>
      <c r="C314" s="6">
        <v>6388.63</v>
      </c>
      <c r="D314" s="6">
        <v>6294.57</v>
      </c>
      <c r="E314" s="6">
        <v>6376.13</v>
      </c>
      <c r="F314" s="6">
        <v>4390020000</v>
      </c>
      <c r="G314" s="6">
        <v>110689215104</v>
      </c>
      <c r="H314" s="8">
        <f t="shared" si="28"/>
        <v>2.3348593009086113E-3</v>
      </c>
      <c r="I314" s="9">
        <f t="shared" si="29"/>
        <v>14.869999999999891</v>
      </c>
      <c r="J314" s="18">
        <f t="shared" si="30"/>
        <v>0</v>
      </c>
      <c r="K314" s="9">
        <f t="shared" si="31"/>
        <v>17.536835625699176</v>
      </c>
      <c r="L314" s="21">
        <f t="shared" si="32"/>
        <v>22.749044233521367</v>
      </c>
      <c r="M314" s="10">
        <f t="shared" si="33"/>
        <v>0.77088230369951749</v>
      </c>
      <c r="N314" s="10">
        <f t="shared" si="34"/>
        <v>43.530973350915609</v>
      </c>
    </row>
    <row r="315" spans="1:14" x14ac:dyDescent="0.35">
      <c r="A315" s="5">
        <v>43409</v>
      </c>
      <c r="B315" s="6">
        <v>6363.62</v>
      </c>
      <c r="C315" s="6">
        <v>6480.59</v>
      </c>
      <c r="D315" s="6">
        <v>6363.62</v>
      </c>
      <c r="E315" s="6">
        <v>6419.66</v>
      </c>
      <c r="F315" s="6">
        <v>4174800000</v>
      </c>
      <c r="G315" s="6">
        <v>111456211022</v>
      </c>
      <c r="H315" s="8">
        <f t="shared" si="28"/>
        <v>6.8038265592515407E-3</v>
      </c>
      <c r="I315" s="9">
        <f t="shared" si="29"/>
        <v>43.529999999999745</v>
      </c>
      <c r="J315" s="18">
        <f t="shared" si="30"/>
        <v>0</v>
      </c>
      <c r="K315" s="9">
        <f t="shared" si="31"/>
        <v>19.393490223863502</v>
      </c>
      <c r="L315" s="21">
        <f t="shared" si="32"/>
        <v>21.124112502555555</v>
      </c>
      <c r="M315" s="10">
        <f t="shared" si="33"/>
        <v>0.91807361002822319</v>
      </c>
      <c r="N315" s="10">
        <f t="shared" si="34"/>
        <v>47.86435751100889</v>
      </c>
    </row>
    <row r="316" spans="1:14" x14ac:dyDescent="0.35">
      <c r="A316" s="5">
        <v>43410</v>
      </c>
      <c r="B316" s="6">
        <v>6433.38</v>
      </c>
      <c r="C316" s="6">
        <v>6463.55</v>
      </c>
      <c r="D316" s="6">
        <v>6408.16</v>
      </c>
      <c r="E316" s="6">
        <v>6461.01</v>
      </c>
      <c r="F316" s="6">
        <v>4700040000</v>
      </c>
      <c r="G316" s="6">
        <v>112095603776</v>
      </c>
      <c r="H316" s="8">
        <f t="shared" si="28"/>
        <v>6.4204955249490955E-3</v>
      </c>
      <c r="I316" s="9">
        <f t="shared" si="29"/>
        <v>41.350000000000364</v>
      </c>
      <c r="J316" s="18">
        <f t="shared" si="30"/>
        <v>0</v>
      </c>
      <c r="K316" s="9">
        <f t="shared" si="31"/>
        <v>20.961812350730419</v>
      </c>
      <c r="L316" s="21">
        <f t="shared" si="32"/>
        <v>19.615247323801587</v>
      </c>
      <c r="M316" s="10">
        <f t="shared" si="33"/>
        <v>1.0686488936234253</v>
      </c>
      <c r="N316" s="10">
        <f t="shared" si="34"/>
        <v>51.659268855024997</v>
      </c>
    </row>
    <row r="317" spans="1:14" x14ac:dyDescent="0.35">
      <c r="A317" s="5">
        <v>43411</v>
      </c>
      <c r="B317" s="6">
        <v>6468.5</v>
      </c>
      <c r="C317" s="6">
        <v>6552.16</v>
      </c>
      <c r="D317" s="6">
        <v>6468.31</v>
      </c>
      <c r="E317" s="6">
        <v>6530.14</v>
      </c>
      <c r="F317" s="6">
        <v>4941260000</v>
      </c>
      <c r="G317" s="6">
        <v>113395632955</v>
      </c>
      <c r="H317" s="8">
        <f t="shared" si="28"/>
        <v>1.0642730245613394E-2</v>
      </c>
      <c r="I317" s="9">
        <f t="shared" si="29"/>
        <v>69.130000000000109</v>
      </c>
      <c r="J317" s="18">
        <f t="shared" si="30"/>
        <v>0</v>
      </c>
      <c r="K317" s="9">
        <f t="shared" si="31"/>
        <v>24.402397182821112</v>
      </c>
      <c r="L317" s="21">
        <f t="shared" si="32"/>
        <v>18.21415822924433</v>
      </c>
      <c r="M317" s="10">
        <f t="shared" si="33"/>
        <v>1.3397488303160261</v>
      </c>
      <c r="N317" s="10">
        <f t="shared" si="34"/>
        <v>57.260369701096003</v>
      </c>
    </row>
    <row r="318" spans="1:14" x14ac:dyDescent="0.35">
      <c r="A318" s="5">
        <v>43412</v>
      </c>
      <c r="B318" s="6">
        <v>6522.27</v>
      </c>
      <c r="C318" s="6">
        <v>6536.92</v>
      </c>
      <c r="D318" s="6">
        <v>6438.53</v>
      </c>
      <c r="E318" s="6">
        <v>6453.72</v>
      </c>
      <c r="F318" s="6">
        <v>4665260000</v>
      </c>
      <c r="G318" s="6">
        <v>112078367037</v>
      </c>
      <c r="H318" s="8">
        <f t="shared" si="28"/>
        <v>-1.1771673827750592E-2</v>
      </c>
      <c r="I318" s="9">
        <f t="shared" si="29"/>
        <v>0</v>
      </c>
      <c r="J318" s="18">
        <f t="shared" si="30"/>
        <v>76.420000000000073</v>
      </c>
      <c r="K318" s="9">
        <f t="shared" si="31"/>
        <v>22.659368812619601</v>
      </c>
      <c r="L318" s="21">
        <f t="shared" si="32"/>
        <v>22.37171835572688</v>
      </c>
      <c r="M318" s="10">
        <f t="shared" si="33"/>
        <v>1.0128577721352856</v>
      </c>
      <c r="N318" s="10">
        <f t="shared" si="34"/>
        <v>50.319390975191602</v>
      </c>
    </row>
    <row r="319" spans="1:14" x14ac:dyDescent="0.35">
      <c r="A319" s="5">
        <v>43413</v>
      </c>
      <c r="B319" s="6">
        <v>6442.6</v>
      </c>
      <c r="C319" s="6">
        <v>6456.46</v>
      </c>
      <c r="D319" s="6">
        <v>6373.37</v>
      </c>
      <c r="E319" s="6">
        <v>6385.62</v>
      </c>
      <c r="F319" s="6">
        <v>4346820000</v>
      </c>
      <c r="G319" s="6">
        <v>110905767441</v>
      </c>
      <c r="H319" s="8">
        <f t="shared" si="28"/>
        <v>-1.0608121386186711E-2</v>
      </c>
      <c r="I319" s="9">
        <f t="shared" si="29"/>
        <v>0</v>
      </c>
      <c r="J319" s="18">
        <f t="shared" si="30"/>
        <v>68.100000000000364</v>
      </c>
      <c r="K319" s="9">
        <f t="shared" si="31"/>
        <v>21.040842468861058</v>
      </c>
      <c r="L319" s="21">
        <f t="shared" si="32"/>
        <v>25.638024187460701</v>
      </c>
      <c r="M319" s="10">
        <f t="shared" si="33"/>
        <v>0.82068892341368183</v>
      </c>
      <c r="N319" s="10">
        <f t="shared" si="34"/>
        <v>45.075735500984962</v>
      </c>
    </row>
    <row r="320" spans="1:14" x14ac:dyDescent="0.35">
      <c r="A320" s="5">
        <v>43414</v>
      </c>
      <c r="B320" s="6">
        <v>6386.13</v>
      </c>
      <c r="C320" s="6">
        <v>6437.28</v>
      </c>
      <c r="D320" s="6">
        <v>6385.31</v>
      </c>
      <c r="E320" s="6">
        <v>6409.22</v>
      </c>
      <c r="F320" s="6">
        <v>3705320000</v>
      </c>
      <c r="G320" s="6">
        <v>111326145314</v>
      </c>
      <c r="H320" s="8">
        <f t="shared" si="28"/>
        <v>3.68899130644637E-3</v>
      </c>
      <c r="I320" s="9">
        <f t="shared" si="29"/>
        <v>23.600000000000364</v>
      </c>
      <c r="J320" s="18">
        <f t="shared" si="30"/>
        <v>0</v>
      </c>
      <c r="K320" s="9">
        <f t="shared" si="31"/>
        <v>21.223639435371009</v>
      </c>
      <c r="L320" s="21">
        <f t="shared" si="32"/>
        <v>23.806736745499222</v>
      </c>
      <c r="M320" s="10">
        <f t="shared" si="33"/>
        <v>0.89149721199750065</v>
      </c>
      <c r="N320" s="10">
        <f t="shared" si="34"/>
        <v>47.131827969021536</v>
      </c>
    </row>
    <row r="321" spans="1:14" x14ac:dyDescent="0.35">
      <c r="A321" s="5">
        <v>43415</v>
      </c>
      <c r="B321" s="6">
        <v>6413.63</v>
      </c>
      <c r="C321" s="6">
        <v>6423.25</v>
      </c>
      <c r="D321" s="6">
        <v>6350.17</v>
      </c>
      <c r="E321" s="6">
        <v>6411.27</v>
      </c>
      <c r="F321" s="6">
        <v>3939060000</v>
      </c>
      <c r="G321" s="6">
        <v>111373453740</v>
      </c>
      <c r="H321" s="8">
        <f t="shared" si="28"/>
        <v>3.1980057197065988E-4</v>
      </c>
      <c r="I321" s="9">
        <f t="shared" si="29"/>
        <v>2.0500000000001819</v>
      </c>
      <c r="J321" s="18">
        <f t="shared" si="30"/>
        <v>0</v>
      </c>
      <c r="K321" s="9">
        <f t="shared" si="31"/>
        <v>19.85409376141595</v>
      </c>
      <c r="L321" s="21">
        <f t="shared" si="32"/>
        <v>22.106255549392134</v>
      </c>
      <c r="M321" s="10">
        <f t="shared" si="33"/>
        <v>0.89812106428679583</v>
      </c>
      <c r="N321" s="10">
        <f t="shared" si="34"/>
        <v>47.316321449931216</v>
      </c>
    </row>
    <row r="322" spans="1:14" x14ac:dyDescent="0.35">
      <c r="A322" s="5">
        <v>43416</v>
      </c>
      <c r="B322" s="6">
        <v>6411.76</v>
      </c>
      <c r="C322" s="6">
        <v>6434.21</v>
      </c>
      <c r="D322" s="6">
        <v>6360.47</v>
      </c>
      <c r="E322" s="6">
        <v>6371.27</v>
      </c>
      <c r="F322" s="6">
        <v>4295770000</v>
      </c>
      <c r="G322" s="6">
        <v>110689666528</v>
      </c>
      <c r="H322" s="8">
        <f t="shared" si="28"/>
        <v>-6.2585574643307081E-3</v>
      </c>
      <c r="I322" s="9">
        <f t="shared" si="29"/>
        <v>0</v>
      </c>
      <c r="J322" s="18">
        <f t="shared" si="30"/>
        <v>40</v>
      </c>
      <c r="K322" s="9">
        <f t="shared" si="31"/>
        <v>18.435944207029099</v>
      </c>
      <c r="L322" s="21">
        <f t="shared" si="32"/>
        <v>23.384380153006983</v>
      </c>
      <c r="M322" s="10">
        <f t="shared" si="33"/>
        <v>0.78838712364408903</v>
      </c>
      <c r="N322" s="10">
        <f t="shared" si="34"/>
        <v>44.083694923817156</v>
      </c>
    </row>
    <row r="323" spans="1:14" x14ac:dyDescent="0.35">
      <c r="A323" s="5">
        <v>43417</v>
      </c>
      <c r="B323" s="6">
        <v>6373.19</v>
      </c>
      <c r="C323" s="6">
        <v>6395.27</v>
      </c>
      <c r="D323" s="6">
        <v>6342.67</v>
      </c>
      <c r="E323" s="6">
        <v>6359.49</v>
      </c>
      <c r="F323" s="6">
        <v>4503800000</v>
      </c>
      <c r="G323" s="6">
        <v>110494466204</v>
      </c>
      <c r="H323" s="8">
        <f t="shared" si="28"/>
        <v>-1.8506363111183356E-3</v>
      </c>
      <c r="I323" s="9">
        <f t="shared" si="29"/>
        <v>0</v>
      </c>
      <c r="J323" s="18">
        <f t="shared" si="30"/>
        <v>11.780000000000655</v>
      </c>
      <c r="K323" s="9">
        <f t="shared" si="31"/>
        <v>17.119091049384163</v>
      </c>
      <c r="L323" s="21">
        <f t="shared" si="32"/>
        <v>22.555495856363674</v>
      </c>
      <c r="M323" s="10">
        <f t="shared" si="33"/>
        <v>0.75897648885224067</v>
      </c>
      <c r="N323" s="10">
        <f t="shared" si="34"/>
        <v>43.148756885743509</v>
      </c>
    </row>
    <row r="324" spans="1:14" x14ac:dyDescent="0.35">
      <c r="A324" s="5">
        <v>43418</v>
      </c>
      <c r="B324" s="6">
        <v>6351.24</v>
      </c>
      <c r="C324" s="6">
        <v>6371.55</v>
      </c>
      <c r="D324" s="6">
        <v>5544.09</v>
      </c>
      <c r="E324" s="6">
        <v>5738.35</v>
      </c>
      <c r="F324" s="6">
        <v>7398940000</v>
      </c>
      <c r="G324" s="6">
        <v>99712077259</v>
      </c>
      <c r="H324" s="8">
        <f t="shared" si="28"/>
        <v>-0.10277647289554291</v>
      </c>
      <c r="I324" s="9">
        <f t="shared" si="29"/>
        <v>0</v>
      </c>
      <c r="J324" s="18">
        <f t="shared" si="30"/>
        <v>621.13999999999942</v>
      </c>
      <c r="K324" s="9">
        <f t="shared" si="31"/>
        <v>15.896298831571007</v>
      </c>
      <c r="L324" s="21">
        <f t="shared" si="32"/>
        <v>65.311531866623369</v>
      </c>
      <c r="M324" s="10">
        <f t="shared" si="33"/>
        <v>0.2433919152904544</v>
      </c>
      <c r="N324" s="10">
        <f t="shared" si="34"/>
        <v>19.574834957294897</v>
      </c>
    </row>
    <row r="325" spans="1:14" x14ac:dyDescent="0.35">
      <c r="A325" s="5">
        <v>43419</v>
      </c>
      <c r="B325" s="6">
        <v>5736.15</v>
      </c>
      <c r="C325" s="6">
        <v>5774.82</v>
      </c>
      <c r="D325" s="6">
        <v>5358.38</v>
      </c>
      <c r="E325" s="6">
        <v>5648.03</v>
      </c>
      <c r="F325" s="6">
        <v>7032140000</v>
      </c>
      <c r="G325" s="6">
        <v>98151606541</v>
      </c>
      <c r="H325" s="8">
        <f t="shared" si="28"/>
        <v>-1.586490077039341E-2</v>
      </c>
      <c r="I325" s="9">
        <f t="shared" si="29"/>
        <v>0</v>
      </c>
      <c r="J325" s="18">
        <f t="shared" si="30"/>
        <v>90.320000000000618</v>
      </c>
      <c r="K325" s="9">
        <f t="shared" si="31"/>
        <v>14.760848915030222</v>
      </c>
      <c r="L325" s="21">
        <f t="shared" si="32"/>
        <v>67.09785101900745</v>
      </c>
      <c r="M325" s="10">
        <f t="shared" si="33"/>
        <v>0.21998989074700431</v>
      </c>
      <c r="N325" s="10">
        <f t="shared" si="34"/>
        <v>18.032107676917207</v>
      </c>
    </row>
    <row r="326" spans="1:14" x14ac:dyDescent="0.35">
      <c r="A326" s="5">
        <v>43420</v>
      </c>
      <c r="B326" s="6">
        <v>5645.32</v>
      </c>
      <c r="C326" s="6">
        <v>5657.02</v>
      </c>
      <c r="D326" s="6">
        <v>5498.94</v>
      </c>
      <c r="E326" s="6">
        <v>5575.55</v>
      </c>
      <c r="F326" s="6">
        <v>5279320000</v>
      </c>
      <c r="G326" s="6">
        <v>96900828780</v>
      </c>
      <c r="H326" s="8">
        <f t="shared" si="28"/>
        <v>-1.2915844602918294E-2</v>
      </c>
      <c r="I326" s="9">
        <f t="shared" si="29"/>
        <v>0</v>
      </c>
      <c r="J326" s="18">
        <f t="shared" si="30"/>
        <v>72.479999999999563</v>
      </c>
      <c r="K326" s="9">
        <f t="shared" si="31"/>
        <v>13.706502563956635</v>
      </c>
      <c r="L326" s="21">
        <f t="shared" si="32"/>
        <v>67.482290231935465</v>
      </c>
      <c r="M326" s="10">
        <f t="shared" si="33"/>
        <v>0.20311258727063977</v>
      </c>
      <c r="N326" s="10">
        <f t="shared" si="34"/>
        <v>16.882259351256351</v>
      </c>
    </row>
    <row r="327" spans="1:14" x14ac:dyDescent="0.35">
      <c r="A327" s="5">
        <v>43421</v>
      </c>
      <c r="B327" s="6">
        <v>5578.58</v>
      </c>
      <c r="C327" s="6">
        <v>5578.58</v>
      </c>
      <c r="D327" s="6">
        <v>5519.56</v>
      </c>
      <c r="E327" s="6">
        <v>5554.33</v>
      </c>
      <c r="F327" s="6">
        <v>4303150000</v>
      </c>
      <c r="G327" s="6">
        <v>96542098114</v>
      </c>
      <c r="H327" s="8">
        <f t="shared" si="28"/>
        <v>-3.8131634324792794E-3</v>
      </c>
      <c r="I327" s="9">
        <f t="shared" si="29"/>
        <v>0</v>
      </c>
      <c r="J327" s="18">
        <f t="shared" si="30"/>
        <v>21.220000000000255</v>
      </c>
      <c r="K327" s="9">
        <f t="shared" si="31"/>
        <v>12.727466666531161</v>
      </c>
      <c r="L327" s="21">
        <f t="shared" si="32"/>
        <v>64.17784092965438</v>
      </c>
      <c r="M327" s="10">
        <f t="shared" si="33"/>
        <v>0.19831559432611318</v>
      </c>
      <c r="N327" s="10">
        <f t="shared" si="34"/>
        <v>16.54952962851479</v>
      </c>
    </row>
    <row r="328" spans="1:14" x14ac:dyDescent="0.35">
      <c r="A328" s="5">
        <v>43422</v>
      </c>
      <c r="B328" s="6">
        <v>5559.74</v>
      </c>
      <c r="C328" s="6">
        <v>5653.61</v>
      </c>
      <c r="D328" s="6">
        <v>5559.74</v>
      </c>
      <c r="E328" s="6">
        <v>5623.54</v>
      </c>
      <c r="F328" s="6">
        <v>4159680000</v>
      </c>
      <c r="G328" s="6">
        <v>97753714643</v>
      </c>
      <c r="H328" s="8">
        <f t="shared" si="28"/>
        <v>1.2383555088387588E-2</v>
      </c>
      <c r="I328" s="9">
        <f t="shared" si="29"/>
        <v>69.210000000000036</v>
      </c>
      <c r="J328" s="18">
        <f t="shared" si="30"/>
        <v>0</v>
      </c>
      <c r="K328" s="9">
        <f t="shared" si="31"/>
        <v>16.761933333207509</v>
      </c>
      <c r="L328" s="21">
        <f t="shared" si="32"/>
        <v>59.593709434679063</v>
      </c>
      <c r="M328" s="10">
        <f t="shared" si="33"/>
        <v>0.28127017922219361</v>
      </c>
      <c r="N328" s="10">
        <f t="shared" si="34"/>
        <v>21.952448732783367</v>
      </c>
    </row>
    <row r="329" spans="1:14" x14ac:dyDescent="0.35">
      <c r="A329" s="5">
        <v>43423</v>
      </c>
      <c r="B329" s="6">
        <v>5620.78</v>
      </c>
      <c r="C329" s="6">
        <v>5620.78</v>
      </c>
      <c r="D329" s="6">
        <v>4842.91</v>
      </c>
      <c r="E329" s="6">
        <v>4871.49</v>
      </c>
      <c r="F329" s="6">
        <v>7039560000</v>
      </c>
      <c r="G329" s="6">
        <v>84688539692</v>
      </c>
      <c r="H329" s="8">
        <f t="shared" ref="H329:H371" si="35">LN(E329/E328)</f>
        <v>-0.14356151371922807</v>
      </c>
      <c r="I329" s="9">
        <f t="shared" ref="I329:I371" si="36">IF(E329&gt;E328, E329-E328, 0)</f>
        <v>0</v>
      </c>
      <c r="J329" s="18">
        <f t="shared" ref="J329:J371" si="37">IF(E329&lt;E328, E328-E329, 0)</f>
        <v>752.05000000000018</v>
      </c>
      <c r="K329" s="9">
        <f t="shared" si="31"/>
        <v>15.564652380835543</v>
      </c>
      <c r="L329" s="21">
        <f t="shared" si="32"/>
        <v>109.05487304648771</v>
      </c>
      <c r="M329" s="10">
        <f t="shared" si="33"/>
        <v>0.14272312594596917</v>
      </c>
      <c r="N329" s="10">
        <f t="shared" si="34"/>
        <v>12.48973812688179</v>
      </c>
    </row>
    <row r="330" spans="1:14" x14ac:dyDescent="0.35">
      <c r="A330" s="5">
        <v>43424</v>
      </c>
      <c r="B330" s="6">
        <v>4863.93</v>
      </c>
      <c r="C330" s="6">
        <v>4951.6099999999997</v>
      </c>
      <c r="D330" s="6">
        <v>4272.1099999999997</v>
      </c>
      <c r="E330" s="6">
        <v>4451.87</v>
      </c>
      <c r="F330" s="6">
        <v>8428290000</v>
      </c>
      <c r="G330" s="6">
        <v>77401044320</v>
      </c>
      <c r="H330" s="8">
        <f t="shared" si="35"/>
        <v>-9.0075612497756669E-2</v>
      </c>
      <c r="I330" s="9">
        <f t="shared" si="36"/>
        <v>0</v>
      </c>
      <c r="J330" s="18">
        <f t="shared" si="37"/>
        <v>419.61999999999989</v>
      </c>
      <c r="K330" s="9">
        <f t="shared" si="31"/>
        <v>14.452891496490148</v>
      </c>
      <c r="L330" s="21">
        <f t="shared" si="32"/>
        <v>131.23809640031001</v>
      </c>
      <c r="M330" s="10">
        <f t="shared" si="33"/>
        <v>0.11012725643631026</v>
      </c>
      <c r="N330" s="10">
        <f t="shared" si="34"/>
        <v>9.9202371437880714</v>
      </c>
    </row>
    <row r="331" spans="1:14" x14ac:dyDescent="0.35">
      <c r="A331" s="5">
        <v>43425</v>
      </c>
      <c r="B331" s="6">
        <v>4465.54</v>
      </c>
      <c r="C331" s="6">
        <v>4675.7299999999996</v>
      </c>
      <c r="D331" s="6">
        <v>4343.9799999999996</v>
      </c>
      <c r="E331" s="6">
        <v>4602.17</v>
      </c>
      <c r="F331" s="6">
        <v>6120120000</v>
      </c>
      <c r="G331" s="6">
        <v>80020171047</v>
      </c>
      <c r="H331" s="8">
        <f t="shared" si="35"/>
        <v>3.3203698763990895E-2</v>
      </c>
      <c r="I331" s="9">
        <f t="shared" si="36"/>
        <v>150.30000000000018</v>
      </c>
      <c r="J331" s="18">
        <f t="shared" si="37"/>
        <v>0</v>
      </c>
      <c r="K331" s="9">
        <f t="shared" si="31"/>
        <v>24.156256389598006</v>
      </c>
      <c r="L331" s="21">
        <f t="shared" si="32"/>
        <v>121.86394665743072</v>
      </c>
      <c r="M331" s="10">
        <f t="shared" si="33"/>
        <v>0.19822315830212828</v>
      </c>
      <c r="N331" s="10">
        <f t="shared" si="34"/>
        <v>16.543091904767451</v>
      </c>
    </row>
    <row r="332" spans="1:14" x14ac:dyDescent="0.35">
      <c r="A332" s="5">
        <v>43426</v>
      </c>
      <c r="B332" s="6">
        <v>4611.57</v>
      </c>
      <c r="C332" s="6">
        <v>4629.6400000000003</v>
      </c>
      <c r="D332" s="6">
        <v>4365.6400000000003</v>
      </c>
      <c r="E332" s="6">
        <v>4365.9399999999996</v>
      </c>
      <c r="F332" s="6">
        <v>4569370000</v>
      </c>
      <c r="G332" s="6">
        <v>75919439809</v>
      </c>
      <c r="H332" s="8">
        <f t="shared" si="35"/>
        <v>-5.2694415914354538E-2</v>
      </c>
      <c r="I332" s="9">
        <f t="shared" si="36"/>
        <v>0</v>
      </c>
      <c r="J332" s="18">
        <f t="shared" si="37"/>
        <v>236.23000000000047</v>
      </c>
      <c r="K332" s="9">
        <f t="shared" si="31"/>
        <v>22.430809504626719</v>
      </c>
      <c r="L332" s="21">
        <f t="shared" si="32"/>
        <v>130.03295046761428</v>
      </c>
      <c r="M332" s="10">
        <f t="shared" si="33"/>
        <v>0.17250096551653102</v>
      </c>
      <c r="N332" s="10">
        <f t="shared" si="34"/>
        <v>14.712223749900105</v>
      </c>
    </row>
    <row r="333" spans="1:14" x14ac:dyDescent="0.35">
      <c r="A333" s="5">
        <v>43427</v>
      </c>
      <c r="B333" s="6">
        <v>4360.7</v>
      </c>
      <c r="C333" s="6">
        <v>4396.42</v>
      </c>
      <c r="D333" s="6">
        <v>4195.68</v>
      </c>
      <c r="E333" s="6">
        <v>4347.1099999999997</v>
      </c>
      <c r="F333" s="6">
        <v>4871490000</v>
      </c>
      <c r="G333" s="6">
        <v>75598851166</v>
      </c>
      <c r="H333" s="8">
        <f t="shared" si="35"/>
        <v>-4.3222589827996852E-3</v>
      </c>
      <c r="I333" s="9">
        <f t="shared" si="36"/>
        <v>0</v>
      </c>
      <c r="J333" s="18">
        <f t="shared" si="37"/>
        <v>18.829999999999927</v>
      </c>
      <c r="K333" s="9">
        <f t="shared" si="31"/>
        <v>20.82860882572481</v>
      </c>
      <c r="L333" s="21">
        <f t="shared" si="32"/>
        <v>122.0898825770704</v>
      </c>
      <c r="M333" s="10">
        <f t="shared" si="33"/>
        <v>0.17060061313906624</v>
      </c>
      <c r="N333" s="10">
        <f t="shared" si="34"/>
        <v>14.573767621869436</v>
      </c>
    </row>
    <row r="334" spans="1:14" x14ac:dyDescent="0.35">
      <c r="A334" s="5">
        <v>43428</v>
      </c>
      <c r="B334" s="6">
        <v>4347.6899999999996</v>
      </c>
      <c r="C334" s="6">
        <v>4413.09</v>
      </c>
      <c r="D334" s="6">
        <v>3795.16</v>
      </c>
      <c r="E334" s="6">
        <v>3880.76</v>
      </c>
      <c r="F334" s="6">
        <v>4679500000</v>
      </c>
      <c r="G334" s="6">
        <v>67495633205</v>
      </c>
      <c r="H334" s="8">
        <f t="shared" si="35"/>
        <v>-0.11348024575182074</v>
      </c>
      <c r="I334" s="9">
        <f t="shared" si="36"/>
        <v>0</v>
      </c>
      <c r="J334" s="18">
        <f t="shared" si="37"/>
        <v>466.34999999999945</v>
      </c>
      <c r="K334" s="9">
        <f t="shared" si="31"/>
        <v>19.340851052458753</v>
      </c>
      <c r="L334" s="21">
        <f t="shared" si="32"/>
        <v>146.67989096442247</v>
      </c>
      <c r="M334" s="10">
        <f t="shared" si="33"/>
        <v>0.13185754997015861</v>
      </c>
      <c r="N334" s="10">
        <f t="shared" si="34"/>
        <v>11.649659444656706</v>
      </c>
    </row>
    <row r="335" spans="1:14" x14ac:dyDescent="0.35">
      <c r="A335" s="5">
        <v>43429</v>
      </c>
      <c r="B335" s="6">
        <v>3880.78</v>
      </c>
      <c r="C335" s="6">
        <v>4120.87</v>
      </c>
      <c r="D335" s="6">
        <v>3585.06</v>
      </c>
      <c r="E335" s="6">
        <v>4009.97</v>
      </c>
      <c r="F335" s="6">
        <v>6825640000</v>
      </c>
      <c r="G335" s="6">
        <v>69749265801</v>
      </c>
      <c r="H335" s="8">
        <f t="shared" si="35"/>
        <v>3.2752749251148121E-2</v>
      </c>
      <c r="I335" s="9">
        <f t="shared" si="36"/>
        <v>129.20999999999958</v>
      </c>
      <c r="J335" s="18">
        <f t="shared" si="37"/>
        <v>0</v>
      </c>
      <c r="K335" s="9">
        <f t="shared" si="31"/>
        <v>27.188647405854528</v>
      </c>
      <c r="L335" s="21">
        <f t="shared" si="32"/>
        <v>136.20275589553515</v>
      </c>
      <c r="M335" s="10">
        <f t="shared" si="33"/>
        <v>0.1996189227383012</v>
      </c>
      <c r="N335" s="10">
        <f t="shared" si="34"/>
        <v>16.64019456133974</v>
      </c>
    </row>
    <row r="336" spans="1:14" x14ac:dyDescent="0.35">
      <c r="A336" s="5">
        <v>43430</v>
      </c>
      <c r="B336" s="6">
        <v>4015.07</v>
      </c>
      <c r="C336" s="6">
        <v>4107.1400000000003</v>
      </c>
      <c r="D336" s="6">
        <v>3643.92</v>
      </c>
      <c r="E336" s="6">
        <v>3779.13</v>
      </c>
      <c r="F336" s="6">
        <v>6476900000</v>
      </c>
      <c r="G336" s="6">
        <v>65739289046</v>
      </c>
      <c r="H336" s="8">
        <f t="shared" si="35"/>
        <v>-5.9289935582982262E-2</v>
      </c>
      <c r="I336" s="9">
        <f t="shared" si="36"/>
        <v>0</v>
      </c>
      <c r="J336" s="18">
        <f t="shared" si="37"/>
        <v>230.83999999999969</v>
      </c>
      <c r="K336" s="9">
        <f t="shared" si="31"/>
        <v>25.246601162579204</v>
      </c>
      <c r="L336" s="21">
        <f t="shared" si="32"/>
        <v>142.96255904585405</v>
      </c>
      <c r="M336" s="10">
        <f t="shared" si="33"/>
        <v>0.17659589567420633</v>
      </c>
      <c r="N336" s="10">
        <f t="shared" si="34"/>
        <v>15.009052498267849</v>
      </c>
    </row>
    <row r="337" spans="1:14" x14ac:dyDescent="0.35">
      <c r="A337" s="5">
        <v>43431</v>
      </c>
      <c r="B337" s="6">
        <v>3765.95</v>
      </c>
      <c r="C337" s="6">
        <v>3862.96</v>
      </c>
      <c r="D337" s="6">
        <v>3661.01</v>
      </c>
      <c r="E337" s="6">
        <v>3820.72</v>
      </c>
      <c r="F337" s="6">
        <v>5998720000</v>
      </c>
      <c r="G337" s="6">
        <v>66468970322</v>
      </c>
      <c r="H337" s="8">
        <f t="shared" si="35"/>
        <v>1.0945062122684812E-2</v>
      </c>
      <c r="I337" s="9">
        <f t="shared" si="36"/>
        <v>41.589999999999691</v>
      </c>
      <c r="J337" s="18">
        <f t="shared" si="37"/>
        <v>0</v>
      </c>
      <c r="K337" s="9">
        <f t="shared" si="31"/>
        <v>26.413986793823522</v>
      </c>
      <c r="L337" s="21">
        <f t="shared" si="32"/>
        <v>132.7509476854359</v>
      </c>
      <c r="M337" s="10">
        <f t="shared" si="33"/>
        <v>0.19897399795904733</v>
      </c>
      <c r="N337" s="10">
        <f t="shared" si="34"/>
        <v>16.595355553811061</v>
      </c>
    </row>
    <row r="338" spans="1:14" x14ac:dyDescent="0.35">
      <c r="A338" s="5">
        <v>43432</v>
      </c>
      <c r="B338" s="6">
        <v>3822.47</v>
      </c>
      <c r="C338" s="6">
        <v>4385.8999999999996</v>
      </c>
      <c r="D338" s="6">
        <v>3822.47</v>
      </c>
      <c r="E338" s="6">
        <v>4257.42</v>
      </c>
      <c r="F338" s="6">
        <v>7280280000</v>
      </c>
      <c r="G338" s="6">
        <v>74072560088</v>
      </c>
      <c r="H338" s="8">
        <f t="shared" si="35"/>
        <v>0.10822445647479254</v>
      </c>
      <c r="I338" s="9">
        <f t="shared" si="36"/>
        <v>436.70000000000027</v>
      </c>
      <c r="J338" s="18">
        <f t="shared" si="37"/>
        <v>0</v>
      </c>
      <c r="K338" s="9">
        <f t="shared" si="31"/>
        <v>55.720130594264724</v>
      </c>
      <c r="L338" s="21">
        <f t="shared" si="32"/>
        <v>123.26873713647619</v>
      </c>
      <c r="M338" s="10">
        <f t="shared" si="33"/>
        <v>0.45202159029644751</v>
      </c>
      <c r="N338" s="10">
        <f t="shared" si="34"/>
        <v>31.130500628724249</v>
      </c>
    </row>
    <row r="339" spans="1:14" x14ac:dyDescent="0.35">
      <c r="A339" s="5">
        <v>43433</v>
      </c>
      <c r="B339" s="6">
        <v>4269</v>
      </c>
      <c r="C339" s="6">
        <v>4413.0200000000004</v>
      </c>
      <c r="D339" s="6">
        <v>4145.7700000000004</v>
      </c>
      <c r="E339" s="6">
        <v>4278.8500000000004</v>
      </c>
      <c r="F339" s="6">
        <v>6503347767</v>
      </c>
      <c r="G339" s="6">
        <v>74451016927</v>
      </c>
      <c r="H339" s="8">
        <f t="shared" si="35"/>
        <v>5.0209388926383642E-3</v>
      </c>
      <c r="I339" s="9">
        <f t="shared" si="36"/>
        <v>21.430000000000291</v>
      </c>
      <c r="J339" s="18">
        <f t="shared" si="37"/>
        <v>0</v>
      </c>
      <c r="K339" s="9">
        <f t="shared" si="31"/>
        <v>53.270835551817264</v>
      </c>
      <c r="L339" s="21">
        <f t="shared" si="32"/>
        <v>114.4638273410136</v>
      </c>
      <c r="M339" s="10">
        <f t="shared" si="33"/>
        <v>0.46539449876257771</v>
      </c>
      <c r="N339" s="10">
        <f t="shared" si="34"/>
        <v>31.758990439473507</v>
      </c>
    </row>
    <row r="340" spans="1:14" x14ac:dyDescent="0.35">
      <c r="A340" s="5">
        <v>43434</v>
      </c>
      <c r="B340" s="6">
        <v>4289.09</v>
      </c>
      <c r="C340" s="6">
        <v>4322.9799999999996</v>
      </c>
      <c r="D340" s="6">
        <v>3942.82</v>
      </c>
      <c r="E340" s="6">
        <v>4017.27</v>
      </c>
      <c r="F340" s="6">
        <v>6048016717</v>
      </c>
      <c r="G340" s="6">
        <v>69904637061</v>
      </c>
      <c r="H340" s="8">
        <f t="shared" si="35"/>
        <v>-6.3081714443446429E-2</v>
      </c>
      <c r="I340" s="9">
        <f t="shared" si="36"/>
        <v>0</v>
      </c>
      <c r="J340" s="18">
        <f t="shared" si="37"/>
        <v>261.58000000000038</v>
      </c>
      <c r="K340" s="9">
        <f t="shared" si="31"/>
        <v>49.465775869544601</v>
      </c>
      <c r="L340" s="21">
        <f t="shared" si="32"/>
        <v>124.97212538808409</v>
      </c>
      <c r="M340" s="10">
        <f t="shared" si="33"/>
        <v>0.39581447235481754</v>
      </c>
      <c r="N340" s="10">
        <f t="shared" si="34"/>
        <v>28.357240893702468</v>
      </c>
    </row>
    <row r="341" spans="1:14" x14ac:dyDescent="0.35">
      <c r="A341" s="5">
        <v>43435</v>
      </c>
      <c r="B341" s="6">
        <v>4024.46</v>
      </c>
      <c r="C341" s="6">
        <v>4309.38</v>
      </c>
      <c r="D341" s="6">
        <v>3969.71</v>
      </c>
      <c r="E341" s="6">
        <v>4214.67</v>
      </c>
      <c r="F341" s="6">
        <v>5375314093</v>
      </c>
      <c r="G341" s="6">
        <v>73346194969</v>
      </c>
      <c r="H341" s="8">
        <f t="shared" si="35"/>
        <v>4.7968729116486468E-2</v>
      </c>
      <c r="I341" s="9">
        <f t="shared" si="36"/>
        <v>197.40000000000009</v>
      </c>
      <c r="J341" s="18">
        <f t="shared" si="37"/>
        <v>0</v>
      </c>
      <c r="K341" s="9">
        <f t="shared" si="31"/>
        <v>60.032506164577136</v>
      </c>
      <c r="L341" s="21">
        <f t="shared" si="32"/>
        <v>116.04554500322094</v>
      </c>
      <c r="M341" s="10">
        <f t="shared" si="33"/>
        <v>0.51731849045054579</v>
      </c>
      <c r="N341" s="10">
        <f t="shared" si="34"/>
        <v>34.094258634977521</v>
      </c>
    </row>
    <row r="342" spans="1:14" x14ac:dyDescent="0.35">
      <c r="A342" s="5">
        <v>43436</v>
      </c>
      <c r="B342" s="6">
        <v>4200.7299999999996</v>
      </c>
      <c r="C342" s="6">
        <v>4301.5200000000004</v>
      </c>
      <c r="D342" s="6">
        <v>4110.9799999999996</v>
      </c>
      <c r="E342" s="6">
        <v>4139.88</v>
      </c>
      <c r="F342" s="6">
        <v>5262697895</v>
      </c>
      <c r="G342" s="6">
        <v>72050487506</v>
      </c>
      <c r="H342" s="8">
        <f t="shared" si="35"/>
        <v>-1.7904494664019364E-2</v>
      </c>
      <c r="I342" s="9">
        <f t="shared" si="36"/>
        <v>0</v>
      </c>
      <c r="J342" s="18">
        <f t="shared" si="37"/>
        <v>74.789999999999964</v>
      </c>
      <c r="K342" s="9">
        <f t="shared" ref="K342:K371" si="38">((K341*13)+I342)/14</f>
        <v>55.744470009964481</v>
      </c>
      <c r="L342" s="21">
        <f t="shared" ref="L342:L371" si="39">((L341*13)+J342)/14</f>
        <v>113.09872036013373</v>
      </c>
      <c r="M342" s="10">
        <f t="shared" ref="M342:M371" si="40">K342/L342</f>
        <v>0.49288329551793852</v>
      </c>
      <c r="N342" s="10">
        <f t="shared" ref="N342:N371" si="41">100-(100/(1+M342))</f>
        <v>33.015527536393151</v>
      </c>
    </row>
    <row r="343" spans="1:14" x14ac:dyDescent="0.35">
      <c r="A343" s="5">
        <v>43437</v>
      </c>
      <c r="B343" s="6">
        <v>4147.32</v>
      </c>
      <c r="C343" s="6">
        <v>4155.9799999999996</v>
      </c>
      <c r="D343" s="6">
        <v>3840.45</v>
      </c>
      <c r="E343" s="6">
        <v>3894.13</v>
      </c>
      <c r="F343" s="6">
        <v>5089570994</v>
      </c>
      <c r="G343" s="6">
        <v>67779050170</v>
      </c>
      <c r="H343" s="8">
        <f t="shared" si="35"/>
        <v>-6.1196510822735632E-2</v>
      </c>
      <c r="I343" s="9">
        <f t="shared" si="36"/>
        <v>0</v>
      </c>
      <c r="J343" s="18">
        <f t="shared" si="37"/>
        <v>245.75</v>
      </c>
      <c r="K343" s="9">
        <f t="shared" si="38"/>
        <v>51.762722152109873</v>
      </c>
      <c r="L343" s="21">
        <f t="shared" si="39"/>
        <v>122.57381176298132</v>
      </c>
      <c r="M343" s="10">
        <f t="shared" si="40"/>
        <v>0.42229838011566839</v>
      </c>
      <c r="N343" s="10">
        <f t="shared" si="41"/>
        <v>29.691264928623838</v>
      </c>
    </row>
    <row r="344" spans="1:14" x14ac:dyDescent="0.35">
      <c r="A344" s="5">
        <v>43438</v>
      </c>
      <c r="B344" s="6">
        <v>3886.29</v>
      </c>
      <c r="C344" s="6">
        <v>4075.63</v>
      </c>
      <c r="D344" s="6">
        <v>3832.75</v>
      </c>
      <c r="E344" s="6">
        <v>3956.89</v>
      </c>
      <c r="F344" s="6">
        <v>5028069239</v>
      </c>
      <c r="G344" s="6">
        <v>68878292608</v>
      </c>
      <c r="H344" s="8">
        <f t="shared" si="35"/>
        <v>1.5988072092236003E-2</v>
      </c>
      <c r="I344" s="9">
        <f t="shared" si="36"/>
        <v>62.759999999999764</v>
      </c>
      <c r="J344" s="18">
        <f t="shared" si="37"/>
        <v>0</v>
      </c>
      <c r="K344" s="9">
        <f t="shared" si="38"/>
        <v>52.548241998387724</v>
      </c>
      <c r="L344" s="21">
        <f t="shared" si="39"/>
        <v>113.81853949419694</v>
      </c>
      <c r="M344" s="10">
        <f t="shared" si="40"/>
        <v>0.46168438140138762</v>
      </c>
      <c r="N344" s="10">
        <f t="shared" si="41"/>
        <v>31.585777837945315</v>
      </c>
    </row>
    <row r="345" spans="1:14" x14ac:dyDescent="0.35">
      <c r="A345" s="5">
        <v>43439</v>
      </c>
      <c r="B345" s="6">
        <v>3958.89</v>
      </c>
      <c r="C345" s="6">
        <v>3969.54</v>
      </c>
      <c r="D345" s="6">
        <v>3753.99</v>
      </c>
      <c r="E345" s="6">
        <v>3753.99</v>
      </c>
      <c r="F345" s="6">
        <v>5302481574</v>
      </c>
      <c r="G345" s="6">
        <v>65352496336</v>
      </c>
      <c r="H345" s="8">
        <f t="shared" si="35"/>
        <v>-5.263908884387318E-2</v>
      </c>
      <c r="I345" s="9">
        <f t="shared" si="36"/>
        <v>0</v>
      </c>
      <c r="J345" s="18">
        <f t="shared" si="37"/>
        <v>202.90000000000009</v>
      </c>
      <c r="K345" s="9">
        <f t="shared" si="38"/>
        <v>48.794796141360031</v>
      </c>
      <c r="L345" s="21">
        <f t="shared" si="39"/>
        <v>120.18150095889716</v>
      </c>
      <c r="M345" s="10">
        <f t="shared" si="40"/>
        <v>0.40600920900503784</v>
      </c>
      <c r="N345" s="10">
        <f t="shared" si="41"/>
        <v>28.876710508343692</v>
      </c>
    </row>
    <row r="346" spans="1:14" x14ac:dyDescent="0.35">
      <c r="A346" s="5">
        <v>43440</v>
      </c>
      <c r="B346" s="6">
        <v>3754.07</v>
      </c>
      <c r="C346" s="6">
        <v>3874.97</v>
      </c>
      <c r="D346" s="6">
        <v>3521.1</v>
      </c>
      <c r="E346" s="6">
        <v>3521.1</v>
      </c>
      <c r="F346" s="6">
        <v>5878333109</v>
      </c>
      <c r="G346" s="6">
        <v>61303965508</v>
      </c>
      <c r="H346" s="8">
        <f t="shared" si="35"/>
        <v>-6.4045833543465144E-2</v>
      </c>
      <c r="I346" s="9">
        <f t="shared" si="36"/>
        <v>0</v>
      </c>
      <c r="J346" s="18">
        <f t="shared" si="37"/>
        <v>232.88999999999987</v>
      </c>
      <c r="K346" s="9">
        <f t="shared" si="38"/>
        <v>45.309453559834317</v>
      </c>
      <c r="L346" s="21">
        <f t="shared" si="39"/>
        <v>128.23210803326165</v>
      </c>
      <c r="M346" s="10">
        <f t="shared" si="40"/>
        <v>0.3533393800878768</v>
      </c>
      <c r="N346" s="10">
        <f t="shared" si="41"/>
        <v>26.108704533886637</v>
      </c>
    </row>
    <row r="347" spans="1:14" x14ac:dyDescent="0.35">
      <c r="A347" s="5">
        <v>43441</v>
      </c>
      <c r="B347" s="6">
        <v>3512.59</v>
      </c>
      <c r="C347" s="6">
        <v>3512.59</v>
      </c>
      <c r="D347" s="6">
        <v>3280.23</v>
      </c>
      <c r="E347" s="6">
        <v>3419.94</v>
      </c>
      <c r="F347" s="6">
        <v>6835615448</v>
      </c>
      <c r="G347" s="6">
        <v>59547645578</v>
      </c>
      <c r="H347" s="8">
        <f t="shared" si="35"/>
        <v>-2.9150433731081504E-2</v>
      </c>
      <c r="I347" s="9">
        <f t="shared" si="36"/>
        <v>0</v>
      </c>
      <c r="J347" s="18">
        <f t="shared" si="37"/>
        <v>101.15999999999985</v>
      </c>
      <c r="K347" s="9">
        <f t="shared" si="38"/>
        <v>42.07306401984615</v>
      </c>
      <c r="L347" s="21">
        <f t="shared" si="39"/>
        <v>126.29838603088581</v>
      </c>
      <c r="M347" s="10">
        <f t="shared" si="40"/>
        <v>0.33312432044505569</v>
      </c>
      <c r="N347" s="10">
        <f t="shared" si="41"/>
        <v>24.988241181725954</v>
      </c>
    </row>
    <row r="348" spans="1:14" x14ac:dyDescent="0.35">
      <c r="A348" s="5">
        <v>43442</v>
      </c>
      <c r="B348" s="6">
        <v>3421.91</v>
      </c>
      <c r="C348" s="6">
        <v>3506.04</v>
      </c>
      <c r="D348" s="6">
        <v>3350.65</v>
      </c>
      <c r="E348" s="6">
        <v>3476.11</v>
      </c>
      <c r="F348" s="6">
        <v>5305024497</v>
      </c>
      <c r="G348" s="6">
        <v>60531278392</v>
      </c>
      <c r="H348" s="8">
        <f t="shared" si="35"/>
        <v>1.6290845411086149E-2</v>
      </c>
      <c r="I348" s="9">
        <f t="shared" si="36"/>
        <v>56.170000000000073</v>
      </c>
      <c r="J348" s="18">
        <f t="shared" si="37"/>
        <v>0</v>
      </c>
      <c r="K348" s="9">
        <f t="shared" si="38"/>
        <v>43.079988018428573</v>
      </c>
      <c r="L348" s="21">
        <f t="shared" si="39"/>
        <v>117.2770727429654</v>
      </c>
      <c r="M348" s="10">
        <f t="shared" si="40"/>
        <v>0.36733512365922033</v>
      </c>
      <c r="N348" s="10">
        <f t="shared" si="41"/>
        <v>26.86503968947784</v>
      </c>
    </row>
    <row r="349" spans="1:14" x14ac:dyDescent="0.35">
      <c r="A349" s="5">
        <v>43443</v>
      </c>
      <c r="B349" s="6">
        <v>3473.23</v>
      </c>
      <c r="C349" s="6">
        <v>3685.31</v>
      </c>
      <c r="D349" s="6">
        <v>3469.09</v>
      </c>
      <c r="E349" s="6">
        <v>3614.23</v>
      </c>
      <c r="F349" s="6">
        <v>4947372847</v>
      </c>
      <c r="G349" s="6">
        <v>62942160928</v>
      </c>
      <c r="H349" s="8">
        <f t="shared" si="35"/>
        <v>3.8964979067530353E-2</v>
      </c>
      <c r="I349" s="9">
        <f t="shared" si="36"/>
        <v>138.11999999999989</v>
      </c>
      <c r="J349" s="18">
        <f t="shared" si="37"/>
        <v>0</v>
      </c>
      <c r="K349" s="9">
        <f t="shared" si="38"/>
        <v>49.868560302826531</v>
      </c>
      <c r="L349" s="21">
        <f t="shared" si="39"/>
        <v>108.90013897561073</v>
      </c>
      <c r="M349" s="10">
        <f t="shared" si="40"/>
        <v>0.45792926227573588</v>
      </c>
      <c r="N349" s="10">
        <f t="shared" si="41"/>
        <v>31.409566576703256</v>
      </c>
    </row>
    <row r="350" spans="1:14" x14ac:dyDescent="0.35">
      <c r="A350" s="5">
        <v>43444</v>
      </c>
      <c r="B350" s="6">
        <v>3612.05</v>
      </c>
      <c r="C350" s="6">
        <v>3647.33</v>
      </c>
      <c r="D350" s="6">
        <v>3470.14</v>
      </c>
      <c r="E350" s="6">
        <v>3502.66</v>
      </c>
      <c r="F350" s="6">
        <v>5020968740</v>
      </c>
      <c r="G350" s="6">
        <v>61004445982</v>
      </c>
      <c r="H350" s="8">
        <f t="shared" si="35"/>
        <v>-3.1356151697975877E-2</v>
      </c>
      <c r="I350" s="9">
        <f t="shared" si="36"/>
        <v>0</v>
      </c>
      <c r="J350" s="18">
        <f t="shared" si="37"/>
        <v>111.57000000000016</v>
      </c>
      <c r="K350" s="9">
        <f t="shared" si="38"/>
        <v>46.306520281196065</v>
      </c>
      <c r="L350" s="21">
        <f t="shared" si="39"/>
        <v>109.0908433344957</v>
      </c>
      <c r="M350" s="10">
        <f t="shared" si="40"/>
        <v>0.42447669177155811</v>
      </c>
      <c r="N350" s="10">
        <f t="shared" si="41"/>
        <v>29.798781140016786</v>
      </c>
    </row>
    <row r="351" spans="1:14" x14ac:dyDescent="0.35">
      <c r="A351" s="5">
        <v>43445</v>
      </c>
      <c r="B351" s="6">
        <v>3497.55</v>
      </c>
      <c r="C351" s="6">
        <v>3513.18</v>
      </c>
      <c r="D351" s="6">
        <v>3392.25</v>
      </c>
      <c r="E351" s="6">
        <v>3424.59</v>
      </c>
      <c r="F351" s="6">
        <v>4696765188</v>
      </c>
      <c r="G351" s="6">
        <v>59650201102</v>
      </c>
      <c r="H351" s="8">
        <f t="shared" si="35"/>
        <v>-2.2540923322196378E-2</v>
      </c>
      <c r="I351" s="9">
        <f t="shared" si="36"/>
        <v>0</v>
      </c>
      <c r="J351" s="18">
        <f t="shared" si="37"/>
        <v>78.069999999999709</v>
      </c>
      <c r="K351" s="9">
        <f t="shared" si="38"/>
        <v>42.99891168968206</v>
      </c>
      <c r="L351" s="21">
        <f t="shared" si="39"/>
        <v>106.87506881060312</v>
      </c>
      <c r="M351" s="10">
        <f t="shared" si="40"/>
        <v>0.40232873922993084</v>
      </c>
      <c r="N351" s="10">
        <f t="shared" si="41"/>
        <v>28.690044493480471</v>
      </c>
    </row>
    <row r="352" spans="1:14" x14ac:dyDescent="0.35">
      <c r="A352" s="5">
        <v>43446</v>
      </c>
      <c r="B352" s="6">
        <v>3421.46</v>
      </c>
      <c r="C352" s="6">
        <v>3534.23</v>
      </c>
      <c r="D352" s="6">
        <v>3413.48</v>
      </c>
      <c r="E352" s="6">
        <v>3486.95</v>
      </c>
      <c r="F352" s="6">
        <v>4139364829</v>
      </c>
      <c r="G352" s="6">
        <v>60741625426</v>
      </c>
      <c r="H352" s="8">
        <f t="shared" si="35"/>
        <v>1.8045672097966835E-2</v>
      </c>
      <c r="I352" s="9">
        <f t="shared" si="36"/>
        <v>62.359999999999673</v>
      </c>
      <c r="J352" s="18">
        <f t="shared" si="37"/>
        <v>0</v>
      </c>
      <c r="K352" s="9">
        <f t="shared" si="38"/>
        <v>44.381846568990461</v>
      </c>
      <c r="L352" s="21">
        <f t="shared" si="39"/>
        <v>99.241135324131477</v>
      </c>
      <c r="M352" s="10">
        <f t="shared" si="40"/>
        <v>0.4472122011103048</v>
      </c>
      <c r="N352" s="10">
        <f t="shared" si="41"/>
        <v>30.901632861248856</v>
      </c>
    </row>
    <row r="353" spans="1:14" x14ac:dyDescent="0.35">
      <c r="A353" s="5">
        <v>43447</v>
      </c>
      <c r="B353" s="6">
        <v>3487.88</v>
      </c>
      <c r="C353" s="6">
        <v>3489.74</v>
      </c>
      <c r="D353" s="6">
        <v>3298.13</v>
      </c>
      <c r="E353" s="6">
        <v>3313.68</v>
      </c>
      <c r="F353" s="6">
        <v>4343372456</v>
      </c>
      <c r="G353" s="6">
        <v>57728688216</v>
      </c>
      <c r="H353" s="8">
        <f t="shared" si="35"/>
        <v>-5.0968074323510949E-2</v>
      </c>
      <c r="I353" s="9">
        <f t="shared" si="36"/>
        <v>0</v>
      </c>
      <c r="J353" s="18">
        <f t="shared" si="37"/>
        <v>173.26999999999998</v>
      </c>
      <c r="K353" s="9">
        <f t="shared" si="38"/>
        <v>41.211714671205428</v>
      </c>
      <c r="L353" s="21">
        <f t="shared" si="39"/>
        <v>104.5289113724078</v>
      </c>
      <c r="M353" s="10">
        <f t="shared" si="40"/>
        <v>0.39426139744610378</v>
      </c>
      <c r="N353" s="10">
        <f t="shared" si="41"/>
        <v>28.27743765754974</v>
      </c>
    </row>
    <row r="354" spans="1:14" x14ac:dyDescent="0.35">
      <c r="A354" s="5">
        <v>43448</v>
      </c>
      <c r="B354" s="6">
        <v>3311.75</v>
      </c>
      <c r="C354" s="6">
        <v>3329.56</v>
      </c>
      <c r="D354" s="6">
        <v>3206.54</v>
      </c>
      <c r="E354" s="6">
        <v>3242.48</v>
      </c>
      <c r="F354" s="6">
        <v>4372763663</v>
      </c>
      <c r="G354" s="6">
        <v>56494379457</v>
      </c>
      <c r="H354" s="8">
        <f t="shared" si="35"/>
        <v>-2.1720885184615374E-2</v>
      </c>
      <c r="I354" s="9">
        <f t="shared" si="36"/>
        <v>0</v>
      </c>
      <c r="J354" s="18">
        <f t="shared" si="37"/>
        <v>71.199999999999818</v>
      </c>
      <c r="K354" s="9">
        <f t="shared" si="38"/>
        <v>38.268020766119328</v>
      </c>
      <c r="L354" s="21">
        <f t="shared" si="39"/>
        <v>102.14827484580724</v>
      </c>
      <c r="M354" s="10">
        <f t="shared" si="40"/>
        <v>0.37463208090283351</v>
      </c>
      <c r="N354" s="10">
        <f t="shared" si="41"/>
        <v>27.25326188057403</v>
      </c>
    </row>
    <row r="355" spans="1:14" x14ac:dyDescent="0.35">
      <c r="A355" s="5">
        <v>43449</v>
      </c>
      <c r="B355" s="6">
        <v>3244</v>
      </c>
      <c r="C355" s="6">
        <v>3275.38</v>
      </c>
      <c r="D355" s="6">
        <v>3191.3</v>
      </c>
      <c r="E355" s="6">
        <v>3236.76</v>
      </c>
      <c r="F355" s="6">
        <v>3551763561</v>
      </c>
      <c r="G355" s="6">
        <v>56400691425</v>
      </c>
      <c r="H355" s="8">
        <f t="shared" si="35"/>
        <v>-1.7656396385996578E-3</v>
      </c>
      <c r="I355" s="9">
        <f t="shared" si="36"/>
        <v>0</v>
      </c>
      <c r="J355" s="18">
        <f t="shared" si="37"/>
        <v>5.7199999999997999</v>
      </c>
      <c r="K355" s="9">
        <f t="shared" si="38"/>
        <v>35.534590711396518</v>
      </c>
      <c r="L355" s="21">
        <f t="shared" si="39"/>
        <v>95.260540928249569</v>
      </c>
      <c r="M355" s="10">
        <f t="shared" si="40"/>
        <v>0.373025287964313</v>
      </c>
      <c r="N355" s="10">
        <f t="shared" si="41"/>
        <v>27.168129475413451</v>
      </c>
    </row>
    <row r="356" spans="1:14" x14ac:dyDescent="0.35">
      <c r="A356" s="5">
        <v>43450</v>
      </c>
      <c r="B356" s="6">
        <v>3236.27</v>
      </c>
      <c r="C356" s="6">
        <v>3305.75</v>
      </c>
      <c r="D356" s="6">
        <v>3233.82</v>
      </c>
      <c r="E356" s="6">
        <v>3252.84</v>
      </c>
      <c r="F356" s="6">
        <v>3744248994</v>
      </c>
      <c r="G356" s="6">
        <v>56685436644</v>
      </c>
      <c r="H356" s="8">
        <f t="shared" si="35"/>
        <v>4.9556314435668745E-3</v>
      </c>
      <c r="I356" s="9">
        <f t="shared" si="36"/>
        <v>16.079999999999927</v>
      </c>
      <c r="J356" s="18">
        <f t="shared" si="37"/>
        <v>0</v>
      </c>
      <c r="K356" s="9">
        <f t="shared" si="38"/>
        <v>34.144977089153905</v>
      </c>
      <c r="L356" s="21">
        <f t="shared" si="39"/>
        <v>88.456216576231753</v>
      </c>
      <c r="M356" s="10">
        <f t="shared" si="40"/>
        <v>0.38600992005720358</v>
      </c>
      <c r="N356" s="10">
        <f t="shared" si="41"/>
        <v>27.850444247994432</v>
      </c>
    </row>
    <row r="357" spans="1:14" x14ac:dyDescent="0.35">
      <c r="A357" s="5">
        <v>43451</v>
      </c>
      <c r="B357" s="6">
        <v>3253.12</v>
      </c>
      <c r="C357" s="6">
        <v>3597.92</v>
      </c>
      <c r="D357" s="6">
        <v>3253.12</v>
      </c>
      <c r="E357" s="6">
        <v>3545.86</v>
      </c>
      <c r="F357" s="6">
        <v>5409247918</v>
      </c>
      <c r="G357" s="6">
        <v>61798926687</v>
      </c>
      <c r="H357" s="8">
        <f t="shared" si="35"/>
        <v>8.6252264852924476E-2</v>
      </c>
      <c r="I357" s="9">
        <f t="shared" si="36"/>
        <v>293.02</v>
      </c>
      <c r="J357" s="18">
        <f t="shared" si="37"/>
        <v>0</v>
      </c>
      <c r="K357" s="9">
        <f t="shared" si="38"/>
        <v>52.636050154214338</v>
      </c>
      <c r="L357" s="21">
        <f t="shared" si="39"/>
        <v>82.137915392215191</v>
      </c>
      <c r="M357" s="10">
        <f t="shared" si="40"/>
        <v>0.64082524986022515</v>
      </c>
      <c r="N357" s="10">
        <f t="shared" si="41"/>
        <v>39.055057807942333</v>
      </c>
    </row>
    <row r="358" spans="1:14" x14ac:dyDescent="0.35">
      <c r="A358" s="5">
        <v>43452</v>
      </c>
      <c r="B358" s="6">
        <v>3544.76</v>
      </c>
      <c r="C358" s="6">
        <v>3701.35</v>
      </c>
      <c r="D358" s="6">
        <v>3487.17</v>
      </c>
      <c r="E358" s="6">
        <v>3696.06</v>
      </c>
      <c r="F358" s="6">
        <v>5911325473</v>
      </c>
      <c r="G358" s="6">
        <v>64422587801</v>
      </c>
      <c r="H358" s="8">
        <f t="shared" si="35"/>
        <v>4.1486661646759487E-2</v>
      </c>
      <c r="I358" s="9">
        <f t="shared" si="36"/>
        <v>150.19999999999982</v>
      </c>
      <c r="J358" s="18">
        <f t="shared" si="37"/>
        <v>0</v>
      </c>
      <c r="K358" s="9">
        <f t="shared" si="38"/>
        <v>59.604903714627589</v>
      </c>
      <c r="L358" s="21">
        <f t="shared" si="39"/>
        <v>76.270921435628381</v>
      </c>
      <c r="M358" s="10">
        <f t="shared" si="40"/>
        <v>0.78148923066221665</v>
      </c>
      <c r="N358" s="10">
        <f t="shared" si="41"/>
        <v>43.86718803636667</v>
      </c>
    </row>
    <row r="359" spans="1:14" x14ac:dyDescent="0.35">
      <c r="A359" s="5">
        <v>43453</v>
      </c>
      <c r="B359" s="6">
        <v>3706.82</v>
      </c>
      <c r="C359" s="6">
        <v>3949.32</v>
      </c>
      <c r="D359" s="6">
        <v>3687.23</v>
      </c>
      <c r="E359" s="6">
        <v>3745.95</v>
      </c>
      <c r="F359" s="6">
        <v>6810689119</v>
      </c>
      <c r="G359" s="6">
        <v>65299132785</v>
      </c>
      <c r="H359" s="8">
        <f t="shared" si="35"/>
        <v>1.3407868948169571E-2</v>
      </c>
      <c r="I359" s="9">
        <f t="shared" si="36"/>
        <v>49.889999999999873</v>
      </c>
      <c r="J359" s="18">
        <f t="shared" si="37"/>
        <v>0</v>
      </c>
      <c r="K359" s="9">
        <f t="shared" si="38"/>
        <v>58.910982020725612</v>
      </c>
      <c r="L359" s="21">
        <f t="shared" si="39"/>
        <v>70.822998475940636</v>
      </c>
      <c r="M359" s="10">
        <f t="shared" si="40"/>
        <v>0.83180581574413759</v>
      </c>
      <c r="N359" s="10">
        <f t="shared" si="41"/>
        <v>45.4090607527759</v>
      </c>
    </row>
    <row r="360" spans="1:14" x14ac:dyDescent="0.35">
      <c r="A360" s="5">
        <v>43454</v>
      </c>
      <c r="B360" s="6">
        <v>3742.2</v>
      </c>
      <c r="C360" s="6">
        <v>4191.2299999999996</v>
      </c>
      <c r="D360" s="6">
        <v>3728.97</v>
      </c>
      <c r="E360" s="6">
        <v>4134.4399999999996</v>
      </c>
      <c r="F360" s="6">
        <v>8927129279</v>
      </c>
      <c r="G360" s="6">
        <v>72078243771</v>
      </c>
      <c r="H360" s="8">
        <f t="shared" si="35"/>
        <v>9.8676633679814649E-2</v>
      </c>
      <c r="I360" s="9">
        <f t="shared" si="36"/>
        <v>388.48999999999978</v>
      </c>
      <c r="J360" s="18">
        <f t="shared" si="37"/>
        <v>0</v>
      </c>
      <c r="K360" s="9">
        <f t="shared" si="38"/>
        <v>82.452340447816624</v>
      </c>
      <c r="L360" s="21">
        <f t="shared" si="39"/>
        <v>65.764212870516303</v>
      </c>
      <c r="M360" s="10">
        <f t="shared" si="40"/>
        <v>1.2537569728106943</v>
      </c>
      <c r="N360" s="10">
        <f t="shared" si="41"/>
        <v>55.629643654396112</v>
      </c>
    </row>
    <row r="361" spans="1:14" x14ac:dyDescent="0.35">
      <c r="A361" s="5">
        <v>43455</v>
      </c>
      <c r="B361" s="6">
        <v>4133.7</v>
      </c>
      <c r="C361" s="6">
        <v>4198.43</v>
      </c>
      <c r="D361" s="6">
        <v>3850.95</v>
      </c>
      <c r="E361" s="6">
        <v>3896.54</v>
      </c>
      <c r="F361" s="6">
        <v>7206015706</v>
      </c>
      <c r="G361" s="6">
        <v>67937650255</v>
      </c>
      <c r="H361" s="8">
        <f t="shared" si="35"/>
        <v>-5.9262910170107264E-2</v>
      </c>
      <c r="I361" s="9">
        <f t="shared" si="36"/>
        <v>0</v>
      </c>
      <c r="J361" s="18">
        <f t="shared" si="37"/>
        <v>237.89999999999964</v>
      </c>
      <c r="K361" s="9">
        <f t="shared" si="38"/>
        <v>76.562887558686867</v>
      </c>
      <c r="L361" s="21">
        <f t="shared" si="39"/>
        <v>78.059626236907974</v>
      </c>
      <c r="M361" s="10">
        <f t="shared" si="40"/>
        <v>0.98082570016824622</v>
      </c>
      <c r="N361" s="10">
        <f t="shared" si="41"/>
        <v>49.516002346139665</v>
      </c>
    </row>
    <row r="362" spans="1:14" x14ac:dyDescent="0.35">
      <c r="A362" s="5">
        <v>43456</v>
      </c>
      <c r="B362" s="6">
        <v>3898.08</v>
      </c>
      <c r="C362" s="6">
        <v>4014.18</v>
      </c>
      <c r="D362" s="6">
        <v>3855.74</v>
      </c>
      <c r="E362" s="6">
        <v>4014.18</v>
      </c>
      <c r="F362" s="6">
        <v>5605823233</v>
      </c>
      <c r="G362" s="6">
        <v>69997508295</v>
      </c>
      <c r="H362" s="8">
        <f t="shared" si="35"/>
        <v>2.974411254627192E-2</v>
      </c>
      <c r="I362" s="9">
        <f t="shared" si="36"/>
        <v>117.63999999999987</v>
      </c>
      <c r="J362" s="18">
        <f t="shared" si="37"/>
        <v>0</v>
      </c>
      <c r="K362" s="9">
        <f t="shared" si="38"/>
        <v>79.496967018780651</v>
      </c>
      <c r="L362" s="21">
        <f t="shared" si="39"/>
        <v>72.483938648557412</v>
      </c>
      <c r="M362" s="10">
        <f t="shared" si="40"/>
        <v>1.0967528600263614</v>
      </c>
      <c r="N362" s="10">
        <f t="shared" si="41"/>
        <v>52.30720705980449</v>
      </c>
    </row>
    <row r="363" spans="1:14" x14ac:dyDescent="0.35">
      <c r="A363" s="5">
        <v>43457</v>
      </c>
      <c r="B363" s="6">
        <v>4020.99</v>
      </c>
      <c r="C363" s="6">
        <v>4085.72</v>
      </c>
      <c r="D363" s="6">
        <v>3976.41</v>
      </c>
      <c r="E363" s="6">
        <v>3998.98</v>
      </c>
      <c r="F363" s="6">
        <v>6151275490</v>
      </c>
      <c r="G363" s="6">
        <v>69741217417</v>
      </c>
      <c r="H363" s="8">
        <f t="shared" si="35"/>
        <v>-3.793763816191782E-3</v>
      </c>
      <c r="I363" s="9">
        <f t="shared" si="36"/>
        <v>0</v>
      </c>
      <c r="J363" s="18">
        <f t="shared" si="37"/>
        <v>15.199999999999818</v>
      </c>
      <c r="K363" s="9">
        <f t="shared" si="38"/>
        <v>73.818612231724885</v>
      </c>
      <c r="L363" s="21">
        <f t="shared" si="39"/>
        <v>68.392228745089014</v>
      </c>
      <c r="M363" s="10">
        <f t="shared" si="40"/>
        <v>1.0793421063504312</v>
      </c>
      <c r="N363" s="10">
        <f t="shared" si="41"/>
        <v>51.907865620287197</v>
      </c>
    </row>
    <row r="364" spans="1:14" x14ac:dyDescent="0.35">
      <c r="A364" s="5">
        <v>43458</v>
      </c>
      <c r="B364" s="6">
        <v>4000.33</v>
      </c>
      <c r="C364" s="6">
        <v>4271.79</v>
      </c>
      <c r="D364" s="6">
        <v>4000.33</v>
      </c>
      <c r="E364" s="6">
        <v>4078.6</v>
      </c>
      <c r="F364" s="6">
        <v>7240968501</v>
      </c>
      <c r="G364" s="6">
        <v>71137548589</v>
      </c>
      <c r="H364" s="8">
        <f t="shared" si="35"/>
        <v>1.9714463674247253E-2</v>
      </c>
      <c r="I364" s="9">
        <f t="shared" si="36"/>
        <v>79.619999999999891</v>
      </c>
      <c r="J364" s="18">
        <f t="shared" si="37"/>
        <v>0</v>
      </c>
      <c r="K364" s="9">
        <f t="shared" si="38"/>
        <v>74.232997072315953</v>
      </c>
      <c r="L364" s="21">
        <f t="shared" si="39"/>
        <v>63.507069549011227</v>
      </c>
      <c r="M364" s="10">
        <f t="shared" si="40"/>
        <v>1.1688934413046259</v>
      </c>
      <c r="N364" s="10">
        <f t="shared" si="41"/>
        <v>53.893539398667592</v>
      </c>
    </row>
    <row r="365" spans="1:14" x14ac:dyDescent="0.35">
      <c r="A365" s="5">
        <v>43459</v>
      </c>
      <c r="B365" s="6">
        <v>4081.03</v>
      </c>
      <c r="C365" s="6">
        <v>4089.56</v>
      </c>
      <c r="D365" s="6">
        <v>3760.02</v>
      </c>
      <c r="E365" s="6">
        <v>3815.49</v>
      </c>
      <c r="F365" s="6">
        <v>6158207293</v>
      </c>
      <c r="G365" s="6">
        <v>66556033172</v>
      </c>
      <c r="H365" s="8">
        <f t="shared" si="35"/>
        <v>-6.6684695420474643E-2</v>
      </c>
      <c r="I365" s="9">
        <f t="shared" si="36"/>
        <v>0</v>
      </c>
      <c r="J365" s="18">
        <f t="shared" si="37"/>
        <v>263.11000000000013</v>
      </c>
      <c r="K365" s="9">
        <f t="shared" si="38"/>
        <v>68.930640138579093</v>
      </c>
      <c r="L365" s="21">
        <f t="shared" si="39"/>
        <v>77.76442172408187</v>
      </c>
      <c r="M365" s="10">
        <f t="shared" si="40"/>
        <v>0.88640330128286471</v>
      </c>
      <c r="N365" s="10">
        <f t="shared" si="41"/>
        <v>46.989066477993255</v>
      </c>
    </row>
    <row r="366" spans="1:14" x14ac:dyDescent="0.35">
      <c r="A366" s="5">
        <v>43460</v>
      </c>
      <c r="B366" s="6">
        <v>3819.67</v>
      </c>
      <c r="C366" s="6">
        <v>3893.36</v>
      </c>
      <c r="D366" s="6">
        <v>3769.86</v>
      </c>
      <c r="E366" s="6">
        <v>3857.3</v>
      </c>
      <c r="F366" s="6">
        <v>5326547918</v>
      </c>
      <c r="G366" s="6">
        <v>67292819465</v>
      </c>
      <c r="H366" s="8">
        <f t="shared" si="35"/>
        <v>1.0898360004240144E-2</v>
      </c>
      <c r="I366" s="9">
        <f t="shared" si="36"/>
        <v>41.8100000000004</v>
      </c>
      <c r="J366" s="18">
        <f t="shared" si="37"/>
        <v>0</v>
      </c>
      <c r="K366" s="9">
        <f t="shared" si="38"/>
        <v>66.993451557252044</v>
      </c>
      <c r="L366" s="21">
        <f t="shared" si="39"/>
        <v>72.209820172361745</v>
      </c>
      <c r="M366" s="10">
        <f t="shared" si="40"/>
        <v>0.92776095269786774</v>
      </c>
      <c r="N366" s="10">
        <f t="shared" si="41"/>
        <v>48.126348414697503</v>
      </c>
    </row>
    <row r="367" spans="1:14" x14ac:dyDescent="0.35">
      <c r="A367" s="5">
        <v>43461</v>
      </c>
      <c r="B367" s="6">
        <v>3854.69</v>
      </c>
      <c r="C367" s="6">
        <v>3874.42</v>
      </c>
      <c r="D367" s="6">
        <v>3645.45</v>
      </c>
      <c r="E367" s="6">
        <v>3654.83</v>
      </c>
      <c r="F367" s="6">
        <v>5130222366</v>
      </c>
      <c r="G367" s="6">
        <v>63768757101</v>
      </c>
      <c r="H367" s="8">
        <f t="shared" si="35"/>
        <v>-5.3917876367739641E-2</v>
      </c>
      <c r="I367" s="9">
        <f t="shared" si="36"/>
        <v>0</v>
      </c>
      <c r="J367" s="18">
        <f t="shared" si="37"/>
        <v>202.47000000000025</v>
      </c>
      <c r="K367" s="9">
        <f t="shared" si="38"/>
        <v>62.208205017448329</v>
      </c>
      <c r="L367" s="21">
        <f t="shared" si="39"/>
        <v>81.514118731478774</v>
      </c>
      <c r="M367" s="10">
        <f t="shared" si="40"/>
        <v>0.76315865258106541</v>
      </c>
      <c r="N367" s="10">
        <f t="shared" si="41"/>
        <v>43.283606467511433</v>
      </c>
    </row>
    <row r="368" spans="1:14" x14ac:dyDescent="0.35">
      <c r="A368" s="5">
        <v>43462</v>
      </c>
      <c r="B368" s="6">
        <v>3653.13</v>
      </c>
      <c r="C368" s="6">
        <v>3956.14</v>
      </c>
      <c r="D368" s="6">
        <v>3642.63</v>
      </c>
      <c r="E368" s="6">
        <v>3923.92</v>
      </c>
      <c r="F368" s="6">
        <v>5631554348</v>
      </c>
      <c r="G368" s="6">
        <v>68471837969</v>
      </c>
      <c r="H368" s="8">
        <f t="shared" si="35"/>
        <v>7.1041573643319283E-2</v>
      </c>
      <c r="I368" s="9">
        <f t="shared" si="36"/>
        <v>269.09000000000015</v>
      </c>
      <c r="J368" s="18">
        <f t="shared" si="37"/>
        <v>0</v>
      </c>
      <c r="K368" s="9">
        <f t="shared" si="38"/>
        <v>76.985476087630587</v>
      </c>
      <c r="L368" s="21">
        <f t="shared" si="39"/>
        <v>75.6916816792303</v>
      </c>
      <c r="M368" s="10">
        <f t="shared" si="40"/>
        <v>1.0170929536733402</v>
      </c>
      <c r="N368" s="10">
        <f t="shared" si="41"/>
        <v>50.42370267672127</v>
      </c>
    </row>
    <row r="369" spans="1:14" x14ac:dyDescent="0.35">
      <c r="A369" s="5">
        <v>43463</v>
      </c>
      <c r="B369" s="6">
        <v>3932.49</v>
      </c>
      <c r="C369" s="6">
        <v>3963.76</v>
      </c>
      <c r="D369" s="6">
        <v>3820.41</v>
      </c>
      <c r="E369" s="6">
        <v>3820.41</v>
      </c>
      <c r="F369" s="6">
        <v>4991655917</v>
      </c>
      <c r="G369" s="6">
        <v>66672244158</v>
      </c>
      <c r="H369" s="8">
        <f t="shared" si="35"/>
        <v>-2.6733407433474531E-2</v>
      </c>
      <c r="I369" s="9">
        <f t="shared" si="36"/>
        <v>0</v>
      </c>
      <c r="J369" s="18">
        <f t="shared" si="37"/>
        <v>103.51000000000022</v>
      </c>
      <c r="K369" s="9">
        <f t="shared" si="38"/>
        <v>71.486513509942682</v>
      </c>
      <c r="L369" s="21">
        <f t="shared" si="39"/>
        <v>77.678704416428147</v>
      </c>
      <c r="M369" s="10">
        <f t="shared" si="40"/>
        <v>0.92028457538002029</v>
      </c>
      <c r="N369" s="10">
        <f t="shared" si="41"/>
        <v>47.924385123902681</v>
      </c>
    </row>
    <row r="370" spans="1:14" x14ac:dyDescent="0.35">
      <c r="A370" s="5">
        <v>43464</v>
      </c>
      <c r="B370" s="6">
        <v>3822.38</v>
      </c>
      <c r="C370" s="6">
        <v>3901.91</v>
      </c>
      <c r="D370" s="6">
        <v>3797.22</v>
      </c>
      <c r="E370" s="6">
        <v>3865.95</v>
      </c>
      <c r="F370" s="6">
        <v>4770578575</v>
      </c>
      <c r="G370" s="6">
        <v>67475512827</v>
      </c>
      <c r="H370" s="8">
        <f t="shared" si="35"/>
        <v>1.1849700736167677E-2</v>
      </c>
      <c r="I370" s="9">
        <f t="shared" si="36"/>
        <v>45.539999999999964</v>
      </c>
      <c r="J370" s="18">
        <f t="shared" si="37"/>
        <v>0</v>
      </c>
      <c r="K370" s="9">
        <f t="shared" si="38"/>
        <v>69.633191116375343</v>
      </c>
      <c r="L370" s="21">
        <f t="shared" si="39"/>
        <v>72.130225529540425</v>
      </c>
      <c r="M370" s="10">
        <f t="shared" si="40"/>
        <v>0.96538158040082045</v>
      </c>
      <c r="N370" s="10">
        <f t="shared" si="41"/>
        <v>49.119295205969131</v>
      </c>
    </row>
    <row r="371" spans="1:14" x14ac:dyDescent="0.35">
      <c r="A371" s="5">
        <v>43465</v>
      </c>
      <c r="B371" s="6">
        <v>3866.84</v>
      </c>
      <c r="C371" s="6">
        <v>3868.74</v>
      </c>
      <c r="D371" s="6">
        <v>3725.87</v>
      </c>
      <c r="E371" s="6">
        <v>3742.7</v>
      </c>
      <c r="F371" s="6">
        <v>4661840806</v>
      </c>
      <c r="G371" s="6">
        <v>65331499158</v>
      </c>
      <c r="H371" s="8">
        <f t="shared" si="35"/>
        <v>-3.2400171340618004E-2</v>
      </c>
      <c r="I371" s="9">
        <f t="shared" si="36"/>
        <v>0</v>
      </c>
      <c r="J371" s="18">
        <f t="shared" si="37"/>
        <v>123.25</v>
      </c>
      <c r="K371" s="9">
        <f t="shared" si="38"/>
        <v>64.659391750919966</v>
      </c>
      <c r="L371" s="21">
        <f t="shared" si="39"/>
        <v>75.78163799171611</v>
      </c>
      <c r="M371" s="10">
        <f t="shared" si="40"/>
        <v>0.85323296598561316</v>
      </c>
      <c r="N371" s="10">
        <f t="shared" si="41"/>
        <v>46.040243274640567</v>
      </c>
    </row>
  </sheetData>
  <pageMargins left="0.25" right="0.25" top="0.75" bottom="0.75" header="0.3" footer="0.3"/>
  <pageSetup scale="95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3AB7-FD4F-41E5-89DE-402F88DD970B}">
  <dimension ref="F2:M2"/>
  <sheetViews>
    <sheetView zoomScale="84" workbookViewId="0">
      <selection activeCell="I9" sqref="I9"/>
    </sheetView>
  </sheetViews>
  <sheetFormatPr defaultRowHeight="14.5" x14ac:dyDescent="0.35"/>
  <cols>
    <col min="6" max="6" width="20.08984375" customWidth="1"/>
    <col min="9" max="9" width="14.54296875" customWidth="1"/>
  </cols>
  <sheetData>
    <row r="2" spans="6:13" x14ac:dyDescent="0.35">
      <c r="F2" s="2"/>
      <c r="M2" s="2"/>
    </row>
  </sheetData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2C5F220-4780-4E38-99BE-074D727258E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Analysis!$E$7:$E$37</xm:f>
              <xm:sqref>F6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1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Cheng</dc:creator>
  <cp:lastModifiedBy>Edward Cheng</cp:lastModifiedBy>
  <cp:lastPrinted>2020-02-19T23:18:30Z</cp:lastPrinted>
  <dcterms:created xsi:type="dcterms:W3CDTF">2020-02-13T01:55:21Z</dcterms:created>
  <dcterms:modified xsi:type="dcterms:W3CDTF">2020-02-19T23:18:49Z</dcterms:modified>
</cp:coreProperties>
</file>